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drawings/drawing3.xml" ContentType="application/vnd.openxmlformats-officedocument.drawing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drawings/drawing4.xml" ContentType="application/vnd.openxmlformats-officedocument.drawing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drawings/drawing8.xml" ContentType="application/vnd.openxmlformats-officedocument.drawing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6a053f1c2e41089b/Documentos/Mestrado EdC/Dissertação de mestrado/Consumo médio CPU/Previsões para Defesa/Consolidadas/Servidor3/30 dias/"/>
    </mc:Choice>
  </mc:AlternateContent>
  <xr:revisionPtr revIDLastSave="92" documentId="8_{B23F041E-6382-4472-86ED-7667FEDEE5CA}" xr6:coauthVersionLast="46" xr6:coauthVersionMax="46" xr10:uidLastSave="{3709665C-CEFB-4AAA-BEB5-59DCE460937D}"/>
  <bookViews>
    <workbookView xWindow="-110" yWindow="-110" windowWidth="32220" windowHeight="17760" activeTab="10" xr2:uid="{00000000-000D-0000-FFFF-FFFF00000000}"/>
  </bookViews>
  <sheets>
    <sheet name="CPU_Media" sheetId="1" r:id="rId1"/>
    <sheet name="CPU_Max" sheetId="4" r:id="rId2"/>
    <sheet name="CPU_Min" sheetId="6" r:id="rId3"/>
    <sheet name="CPU_All" sheetId="13" r:id="rId4"/>
    <sheet name="NetIn_Media" sheetId="9" r:id="rId5"/>
    <sheet name="NetOut_Media" sheetId="12" r:id="rId6"/>
    <sheet name="Net_All" sheetId="14" r:id="rId7"/>
    <sheet name="Disk_Media" sheetId="11" r:id="rId8"/>
    <sheet name="Disk_Max" sheetId="8" r:id="rId9"/>
    <sheet name="Disk_Min" sheetId="10" r:id="rId10"/>
    <sheet name="Disk_All" sheetId="1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7" i="15" l="1"/>
  <c r="X37" i="15"/>
  <c r="R37" i="15"/>
  <c r="N37" i="15"/>
  <c r="H37" i="15"/>
  <c r="D37" i="15"/>
  <c r="AB36" i="15"/>
  <c r="AB38" i="15" s="1"/>
  <c r="X36" i="15"/>
  <c r="X38" i="15" s="1"/>
  <c r="R36" i="15"/>
  <c r="R38" i="15" s="1"/>
  <c r="N36" i="15"/>
  <c r="N38" i="15" s="1"/>
  <c r="H36" i="15"/>
  <c r="H38" i="15" s="1"/>
  <c r="D36" i="15"/>
  <c r="D38" i="15" s="1"/>
  <c r="AB35" i="15"/>
  <c r="X35" i="15"/>
  <c r="V35" i="15"/>
  <c r="R35" i="15"/>
  <c r="N35" i="15"/>
  <c r="L35" i="15"/>
  <c r="H35" i="15"/>
  <c r="D35" i="15"/>
  <c r="B35" i="15"/>
  <c r="AB34" i="15"/>
  <c r="X34" i="15"/>
  <c r="V34" i="15"/>
  <c r="R34" i="15"/>
  <c r="N34" i="15"/>
  <c r="L34" i="15"/>
  <c r="H34" i="15"/>
  <c r="D34" i="15"/>
  <c r="B34" i="15"/>
  <c r="AB33" i="15"/>
  <c r="X33" i="15"/>
  <c r="V33" i="15"/>
  <c r="R33" i="15"/>
  <c r="N33" i="15"/>
  <c r="L33" i="15"/>
  <c r="H33" i="15"/>
  <c r="D33" i="15"/>
  <c r="B33" i="15"/>
  <c r="AD31" i="15"/>
  <c r="AC31" i="15"/>
  <c r="Z31" i="15"/>
  <c r="Y31" i="15"/>
  <c r="AD30" i="15"/>
  <c r="AC30" i="15"/>
  <c r="Z30" i="15"/>
  <c r="Y30" i="15"/>
  <c r="AD29" i="15"/>
  <c r="AC29" i="15"/>
  <c r="Z29" i="15"/>
  <c r="Y29" i="15"/>
  <c r="AD28" i="15"/>
  <c r="AC28" i="15"/>
  <c r="Z28" i="15"/>
  <c r="Y28" i="15"/>
  <c r="AD27" i="15"/>
  <c r="AC27" i="15"/>
  <c r="Z27" i="15"/>
  <c r="Y27" i="15"/>
  <c r="AD26" i="15"/>
  <c r="AC26" i="15"/>
  <c r="Z26" i="15"/>
  <c r="Y26" i="15"/>
  <c r="AD25" i="15"/>
  <c r="AC25" i="15"/>
  <c r="Z25" i="15"/>
  <c r="Y25" i="15"/>
  <c r="AD24" i="15"/>
  <c r="AC24" i="15"/>
  <c r="Z24" i="15"/>
  <c r="Y24" i="15"/>
  <c r="AD23" i="15"/>
  <c r="AC23" i="15"/>
  <c r="Z23" i="15"/>
  <c r="Y23" i="15"/>
  <c r="AD22" i="15"/>
  <c r="AC22" i="15"/>
  <c r="Z22" i="15"/>
  <c r="Y22" i="15"/>
  <c r="AD21" i="15"/>
  <c r="AC21" i="15"/>
  <c r="Z21" i="15"/>
  <c r="Y21" i="15"/>
  <c r="AD20" i="15"/>
  <c r="AC20" i="15"/>
  <c r="Z20" i="15"/>
  <c r="Y20" i="15"/>
  <c r="AD19" i="15"/>
  <c r="AC19" i="15"/>
  <c r="Z19" i="15"/>
  <c r="Y19" i="15"/>
  <c r="AD18" i="15"/>
  <c r="AC18" i="15"/>
  <c r="Z18" i="15"/>
  <c r="Y18" i="15"/>
  <c r="AD17" i="15"/>
  <c r="AC17" i="15"/>
  <c r="Z17" i="15"/>
  <c r="Y17" i="15"/>
  <c r="AD16" i="15"/>
  <c r="AC16" i="15"/>
  <c r="Z16" i="15"/>
  <c r="Y16" i="15"/>
  <c r="AD15" i="15"/>
  <c r="AC15" i="15"/>
  <c r="Z15" i="15"/>
  <c r="Y15" i="15"/>
  <c r="AD14" i="15"/>
  <c r="AC14" i="15"/>
  <c r="Z14" i="15"/>
  <c r="Y14" i="15"/>
  <c r="AD13" i="15"/>
  <c r="AC13" i="15"/>
  <c r="Z13" i="15"/>
  <c r="Y13" i="15"/>
  <c r="AD12" i="15"/>
  <c r="AC12" i="15"/>
  <c r="Z12" i="15"/>
  <c r="Y12" i="15"/>
  <c r="AD11" i="15"/>
  <c r="AC11" i="15"/>
  <c r="Z11" i="15"/>
  <c r="Y11" i="15"/>
  <c r="AD10" i="15"/>
  <c r="AC10" i="15"/>
  <c r="Z10" i="15"/>
  <c r="Y10" i="15"/>
  <c r="AD9" i="15"/>
  <c r="AC9" i="15"/>
  <c r="Z9" i="15"/>
  <c r="Y9" i="15"/>
  <c r="AD8" i="15"/>
  <c r="AC8" i="15"/>
  <c r="Z8" i="15"/>
  <c r="Y8" i="15"/>
  <c r="AD7" i="15"/>
  <c r="AC7" i="15"/>
  <c r="Z7" i="15"/>
  <c r="Y7" i="15"/>
  <c r="AD6" i="15"/>
  <c r="AC6" i="15"/>
  <c r="Z6" i="15"/>
  <c r="Y6" i="15"/>
  <c r="AD5" i="15"/>
  <c r="AC5" i="15"/>
  <c r="Z5" i="15"/>
  <c r="Y5" i="15"/>
  <c r="AD4" i="15"/>
  <c r="AC4" i="15"/>
  <c r="Z4" i="15"/>
  <c r="Y4" i="15"/>
  <c r="AD3" i="15"/>
  <c r="AC3" i="15"/>
  <c r="Z3" i="15"/>
  <c r="Y3" i="15"/>
  <c r="T31" i="15"/>
  <c r="S31" i="15"/>
  <c r="P31" i="15"/>
  <c r="O31" i="15"/>
  <c r="T30" i="15"/>
  <c r="S30" i="15"/>
  <c r="P30" i="15"/>
  <c r="O30" i="15"/>
  <c r="T29" i="15"/>
  <c r="S29" i="15"/>
  <c r="P29" i="15"/>
  <c r="O29" i="15"/>
  <c r="T28" i="15"/>
  <c r="S28" i="15"/>
  <c r="P28" i="15"/>
  <c r="O28" i="15"/>
  <c r="T27" i="15"/>
  <c r="S27" i="15"/>
  <c r="P27" i="15"/>
  <c r="O27" i="15"/>
  <c r="T26" i="15"/>
  <c r="S26" i="15"/>
  <c r="P26" i="15"/>
  <c r="O26" i="15"/>
  <c r="T25" i="15"/>
  <c r="S25" i="15"/>
  <c r="P25" i="15"/>
  <c r="O25" i="15"/>
  <c r="T24" i="15"/>
  <c r="S24" i="15"/>
  <c r="P24" i="15"/>
  <c r="O24" i="15"/>
  <c r="T23" i="15"/>
  <c r="S23" i="15"/>
  <c r="P23" i="15"/>
  <c r="O23" i="15"/>
  <c r="T22" i="15"/>
  <c r="S22" i="15"/>
  <c r="P22" i="15"/>
  <c r="O22" i="15"/>
  <c r="T21" i="15"/>
  <c r="S21" i="15"/>
  <c r="P21" i="15"/>
  <c r="O21" i="15"/>
  <c r="T20" i="15"/>
  <c r="S20" i="15"/>
  <c r="P20" i="15"/>
  <c r="O20" i="15"/>
  <c r="T19" i="15"/>
  <c r="S19" i="15"/>
  <c r="P19" i="15"/>
  <c r="O19" i="15"/>
  <c r="T18" i="15"/>
  <c r="S18" i="15"/>
  <c r="P18" i="15"/>
  <c r="O18" i="15"/>
  <c r="T17" i="15"/>
  <c r="S17" i="15"/>
  <c r="P17" i="15"/>
  <c r="O17" i="15"/>
  <c r="T16" i="15"/>
  <c r="S16" i="15"/>
  <c r="P16" i="15"/>
  <c r="O16" i="15"/>
  <c r="T15" i="15"/>
  <c r="S15" i="15"/>
  <c r="P15" i="15"/>
  <c r="O15" i="15"/>
  <c r="T14" i="15"/>
  <c r="S14" i="15"/>
  <c r="P14" i="15"/>
  <c r="O14" i="15"/>
  <c r="T13" i="15"/>
  <c r="S13" i="15"/>
  <c r="P13" i="15"/>
  <c r="O13" i="15"/>
  <c r="T12" i="15"/>
  <c r="S12" i="15"/>
  <c r="P12" i="15"/>
  <c r="O12" i="15"/>
  <c r="T11" i="15"/>
  <c r="S11" i="15"/>
  <c r="P11" i="15"/>
  <c r="O11" i="15"/>
  <c r="T10" i="15"/>
  <c r="S10" i="15"/>
  <c r="P10" i="15"/>
  <c r="O10" i="15"/>
  <c r="T9" i="15"/>
  <c r="S9" i="15"/>
  <c r="P9" i="15"/>
  <c r="O9" i="15"/>
  <c r="T8" i="15"/>
  <c r="S8" i="15"/>
  <c r="P8" i="15"/>
  <c r="O8" i="15"/>
  <c r="T7" i="15"/>
  <c r="S7" i="15"/>
  <c r="P7" i="15"/>
  <c r="O7" i="15"/>
  <c r="T6" i="15"/>
  <c r="S6" i="15"/>
  <c r="P6" i="15"/>
  <c r="O6" i="15"/>
  <c r="T5" i="15"/>
  <c r="S5" i="15"/>
  <c r="P5" i="15"/>
  <c r="O5" i="15"/>
  <c r="T4" i="15"/>
  <c r="S4" i="15"/>
  <c r="P4" i="15"/>
  <c r="O4" i="15"/>
  <c r="T3" i="15"/>
  <c r="S3" i="15"/>
  <c r="P3" i="15"/>
  <c r="O3" i="15"/>
  <c r="J31" i="15"/>
  <c r="I31" i="15"/>
  <c r="F31" i="15"/>
  <c r="E31" i="15"/>
  <c r="J30" i="15"/>
  <c r="I30" i="15"/>
  <c r="F30" i="15"/>
  <c r="E30" i="15"/>
  <c r="J29" i="15"/>
  <c r="I29" i="15"/>
  <c r="F29" i="15"/>
  <c r="E29" i="15"/>
  <c r="J28" i="15"/>
  <c r="I28" i="15"/>
  <c r="F28" i="15"/>
  <c r="E28" i="15"/>
  <c r="J27" i="15"/>
  <c r="I27" i="15"/>
  <c r="F27" i="15"/>
  <c r="E27" i="15"/>
  <c r="J26" i="15"/>
  <c r="I26" i="15"/>
  <c r="F26" i="15"/>
  <c r="E26" i="15"/>
  <c r="J25" i="15"/>
  <c r="I25" i="15"/>
  <c r="F25" i="15"/>
  <c r="E25" i="15"/>
  <c r="J24" i="15"/>
  <c r="I24" i="15"/>
  <c r="F24" i="15"/>
  <c r="E24" i="15"/>
  <c r="J23" i="15"/>
  <c r="I23" i="15"/>
  <c r="F23" i="15"/>
  <c r="E23" i="15"/>
  <c r="J22" i="15"/>
  <c r="I22" i="15"/>
  <c r="F22" i="15"/>
  <c r="E22" i="15"/>
  <c r="J21" i="15"/>
  <c r="I21" i="15"/>
  <c r="F21" i="15"/>
  <c r="E21" i="15"/>
  <c r="J20" i="15"/>
  <c r="I20" i="15"/>
  <c r="F20" i="15"/>
  <c r="E20" i="15"/>
  <c r="J19" i="15"/>
  <c r="I19" i="15"/>
  <c r="F19" i="15"/>
  <c r="E19" i="15"/>
  <c r="J18" i="15"/>
  <c r="I18" i="15"/>
  <c r="F18" i="15"/>
  <c r="E18" i="15"/>
  <c r="J17" i="15"/>
  <c r="I17" i="15"/>
  <c r="F17" i="15"/>
  <c r="E17" i="15"/>
  <c r="J16" i="15"/>
  <c r="I16" i="15"/>
  <c r="F16" i="15"/>
  <c r="E16" i="15"/>
  <c r="J15" i="15"/>
  <c r="I15" i="15"/>
  <c r="F15" i="15"/>
  <c r="E15" i="15"/>
  <c r="J14" i="15"/>
  <c r="I14" i="15"/>
  <c r="F14" i="15"/>
  <c r="E14" i="15"/>
  <c r="J13" i="15"/>
  <c r="I13" i="15"/>
  <c r="F13" i="15"/>
  <c r="E13" i="15"/>
  <c r="J12" i="15"/>
  <c r="I12" i="15"/>
  <c r="F12" i="15"/>
  <c r="E12" i="15"/>
  <c r="J11" i="15"/>
  <c r="I11" i="15"/>
  <c r="F11" i="15"/>
  <c r="E11" i="15"/>
  <c r="J10" i="15"/>
  <c r="I10" i="15"/>
  <c r="F10" i="15"/>
  <c r="E10" i="15"/>
  <c r="J9" i="15"/>
  <c r="I9" i="15"/>
  <c r="F9" i="15"/>
  <c r="E9" i="15"/>
  <c r="J8" i="15"/>
  <c r="I8" i="15"/>
  <c r="F8" i="15"/>
  <c r="E8" i="15"/>
  <c r="J7" i="15"/>
  <c r="I7" i="15"/>
  <c r="F7" i="15"/>
  <c r="E7" i="15"/>
  <c r="J6" i="15"/>
  <c r="I6" i="15"/>
  <c r="F6" i="15"/>
  <c r="E6" i="15"/>
  <c r="J5" i="15"/>
  <c r="I5" i="15"/>
  <c r="F5" i="15"/>
  <c r="E5" i="15"/>
  <c r="J4" i="15"/>
  <c r="I4" i="15"/>
  <c r="F4" i="15"/>
  <c r="E4" i="15"/>
  <c r="J3" i="15"/>
  <c r="I3" i="15"/>
  <c r="F3" i="15"/>
  <c r="E3" i="15"/>
  <c r="R37" i="14"/>
  <c r="N37" i="14"/>
  <c r="H37" i="14"/>
  <c r="D37" i="14"/>
  <c r="R36" i="14"/>
  <c r="R38" i="14" s="1"/>
  <c r="N36" i="14"/>
  <c r="N38" i="14" s="1"/>
  <c r="H36" i="14"/>
  <c r="H38" i="14" s="1"/>
  <c r="D36" i="14"/>
  <c r="D38" i="14" s="1"/>
  <c r="R35" i="14"/>
  <c r="N35" i="14"/>
  <c r="L35" i="14"/>
  <c r="H35" i="14"/>
  <c r="D35" i="14"/>
  <c r="B35" i="14"/>
  <c r="R34" i="14"/>
  <c r="N34" i="14"/>
  <c r="L34" i="14"/>
  <c r="H34" i="14"/>
  <c r="D34" i="14"/>
  <c r="B34" i="14"/>
  <c r="R33" i="14"/>
  <c r="N33" i="14"/>
  <c r="L33" i="14"/>
  <c r="H33" i="14"/>
  <c r="D33" i="14"/>
  <c r="B33" i="14"/>
  <c r="T31" i="14"/>
  <c r="S31" i="14"/>
  <c r="P31" i="14"/>
  <c r="O31" i="14"/>
  <c r="T30" i="14"/>
  <c r="S30" i="14"/>
  <c r="P30" i="14"/>
  <c r="O30" i="14"/>
  <c r="T29" i="14"/>
  <c r="S29" i="14"/>
  <c r="P29" i="14"/>
  <c r="O29" i="14"/>
  <c r="T28" i="14"/>
  <c r="S28" i="14"/>
  <c r="P28" i="14"/>
  <c r="O28" i="14"/>
  <c r="T27" i="14"/>
  <c r="S27" i="14"/>
  <c r="P27" i="14"/>
  <c r="O27" i="14"/>
  <c r="T26" i="14"/>
  <c r="S26" i="14"/>
  <c r="P26" i="14"/>
  <c r="O26" i="14"/>
  <c r="T25" i="14"/>
  <c r="S25" i="14"/>
  <c r="P25" i="14"/>
  <c r="O25" i="14"/>
  <c r="T24" i="14"/>
  <c r="S24" i="14"/>
  <c r="P24" i="14"/>
  <c r="O24" i="14"/>
  <c r="T23" i="14"/>
  <c r="S23" i="14"/>
  <c r="P23" i="14"/>
  <c r="O23" i="14"/>
  <c r="T22" i="14"/>
  <c r="S22" i="14"/>
  <c r="P22" i="14"/>
  <c r="O22" i="14"/>
  <c r="T21" i="14"/>
  <c r="S21" i="14"/>
  <c r="P21" i="14"/>
  <c r="O21" i="14"/>
  <c r="T20" i="14"/>
  <c r="S20" i="14"/>
  <c r="P20" i="14"/>
  <c r="O20" i="14"/>
  <c r="T19" i="14"/>
  <c r="S19" i="14"/>
  <c r="P19" i="14"/>
  <c r="O19" i="14"/>
  <c r="T18" i="14"/>
  <c r="S18" i="14"/>
  <c r="P18" i="14"/>
  <c r="O18" i="14"/>
  <c r="T17" i="14"/>
  <c r="S17" i="14"/>
  <c r="P17" i="14"/>
  <c r="O17" i="14"/>
  <c r="T16" i="14"/>
  <c r="S16" i="14"/>
  <c r="P16" i="14"/>
  <c r="O16" i="14"/>
  <c r="T15" i="14"/>
  <c r="S15" i="14"/>
  <c r="P15" i="14"/>
  <c r="O15" i="14"/>
  <c r="T14" i="14"/>
  <c r="S14" i="14"/>
  <c r="P14" i="14"/>
  <c r="O14" i="14"/>
  <c r="T13" i="14"/>
  <c r="S13" i="14"/>
  <c r="P13" i="14"/>
  <c r="O13" i="14"/>
  <c r="T12" i="14"/>
  <c r="S12" i="14"/>
  <c r="P12" i="14"/>
  <c r="O12" i="14"/>
  <c r="T11" i="14"/>
  <c r="S11" i="14"/>
  <c r="P11" i="14"/>
  <c r="O11" i="14"/>
  <c r="T10" i="14"/>
  <c r="S10" i="14"/>
  <c r="P10" i="14"/>
  <c r="O10" i="14"/>
  <c r="T9" i="14"/>
  <c r="S9" i="14"/>
  <c r="P9" i="14"/>
  <c r="O9" i="14"/>
  <c r="T8" i="14"/>
  <c r="S8" i="14"/>
  <c r="P8" i="14"/>
  <c r="O8" i="14"/>
  <c r="T7" i="14"/>
  <c r="S7" i="14"/>
  <c r="P7" i="14"/>
  <c r="O7" i="14"/>
  <c r="T6" i="14"/>
  <c r="S6" i="14"/>
  <c r="P6" i="14"/>
  <c r="O6" i="14"/>
  <c r="T5" i="14"/>
  <c r="S5" i="14"/>
  <c r="P5" i="14"/>
  <c r="O5" i="14"/>
  <c r="T4" i="14"/>
  <c r="S4" i="14"/>
  <c r="P4" i="14"/>
  <c r="O4" i="14"/>
  <c r="T3" i="14"/>
  <c r="S3" i="14"/>
  <c r="P3" i="14"/>
  <c r="O3" i="14"/>
  <c r="J31" i="14"/>
  <c r="I31" i="14"/>
  <c r="F31" i="14"/>
  <c r="E31" i="14"/>
  <c r="J30" i="14"/>
  <c r="I30" i="14"/>
  <c r="F30" i="14"/>
  <c r="E30" i="14"/>
  <c r="J29" i="14"/>
  <c r="I29" i="14"/>
  <c r="F29" i="14"/>
  <c r="E29" i="14"/>
  <c r="J28" i="14"/>
  <c r="I28" i="14"/>
  <c r="F28" i="14"/>
  <c r="E28" i="14"/>
  <c r="J27" i="14"/>
  <c r="I27" i="14"/>
  <c r="F27" i="14"/>
  <c r="E27" i="14"/>
  <c r="J26" i="14"/>
  <c r="I26" i="14"/>
  <c r="F26" i="14"/>
  <c r="E26" i="14"/>
  <c r="J25" i="14"/>
  <c r="I25" i="14"/>
  <c r="F25" i="14"/>
  <c r="E25" i="14"/>
  <c r="J24" i="14"/>
  <c r="I24" i="14"/>
  <c r="F24" i="14"/>
  <c r="E24" i="14"/>
  <c r="J23" i="14"/>
  <c r="I23" i="14"/>
  <c r="F23" i="14"/>
  <c r="E23" i="14"/>
  <c r="J22" i="14"/>
  <c r="I22" i="14"/>
  <c r="F22" i="14"/>
  <c r="E22" i="14"/>
  <c r="J21" i="14"/>
  <c r="I21" i="14"/>
  <c r="F21" i="14"/>
  <c r="E21" i="14"/>
  <c r="J20" i="14"/>
  <c r="I20" i="14"/>
  <c r="F20" i="14"/>
  <c r="E20" i="14"/>
  <c r="J19" i="14"/>
  <c r="I19" i="14"/>
  <c r="F19" i="14"/>
  <c r="E19" i="14"/>
  <c r="J18" i="14"/>
  <c r="I18" i="14"/>
  <c r="F18" i="14"/>
  <c r="E18" i="14"/>
  <c r="J17" i="14"/>
  <c r="I17" i="14"/>
  <c r="F17" i="14"/>
  <c r="E17" i="14"/>
  <c r="J16" i="14"/>
  <c r="I16" i="14"/>
  <c r="F16" i="14"/>
  <c r="E16" i="14"/>
  <c r="J15" i="14"/>
  <c r="I15" i="14"/>
  <c r="F15" i="14"/>
  <c r="E15" i="14"/>
  <c r="J14" i="14"/>
  <c r="I14" i="14"/>
  <c r="F14" i="14"/>
  <c r="E14" i="14"/>
  <c r="J13" i="14"/>
  <c r="I13" i="14"/>
  <c r="F13" i="14"/>
  <c r="E13" i="14"/>
  <c r="J12" i="14"/>
  <c r="I12" i="14"/>
  <c r="F12" i="14"/>
  <c r="E12" i="14"/>
  <c r="J11" i="14"/>
  <c r="I11" i="14"/>
  <c r="F11" i="14"/>
  <c r="E11" i="14"/>
  <c r="J10" i="14"/>
  <c r="I10" i="14"/>
  <c r="F10" i="14"/>
  <c r="E10" i="14"/>
  <c r="J9" i="14"/>
  <c r="I9" i="14"/>
  <c r="F9" i="14"/>
  <c r="E9" i="14"/>
  <c r="J8" i="14"/>
  <c r="I8" i="14"/>
  <c r="F8" i="14"/>
  <c r="E8" i="14"/>
  <c r="J7" i="14"/>
  <c r="I7" i="14"/>
  <c r="F7" i="14"/>
  <c r="E7" i="14"/>
  <c r="J6" i="14"/>
  <c r="I6" i="14"/>
  <c r="F6" i="14"/>
  <c r="E6" i="14"/>
  <c r="J5" i="14"/>
  <c r="I5" i="14"/>
  <c r="F5" i="14"/>
  <c r="E5" i="14"/>
  <c r="J4" i="14"/>
  <c r="I4" i="14"/>
  <c r="F4" i="14"/>
  <c r="E4" i="14"/>
  <c r="J3" i="14"/>
  <c r="I3" i="14"/>
  <c r="F3" i="14"/>
  <c r="E3" i="14"/>
  <c r="AB37" i="13"/>
  <c r="X37" i="13"/>
  <c r="X38" i="13" s="1"/>
  <c r="R37" i="13"/>
  <c r="N37" i="13"/>
  <c r="H37" i="13"/>
  <c r="D37" i="13"/>
  <c r="AB36" i="13"/>
  <c r="AB38" i="13" s="1"/>
  <c r="X36" i="13"/>
  <c r="R36" i="13"/>
  <c r="R38" i="13" s="1"/>
  <c r="N36" i="13"/>
  <c r="N38" i="13" s="1"/>
  <c r="H36" i="13"/>
  <c r="H38" i="13" s="1"/>
  <c r="D36" i="13"/>
  <c r="D38" i="13" s="1"/>
  <c r="AB35" i="13"/>
  <c r="X35" i="13"/>
  <c r="V35" i="13"/>
  <c r="R35" i="13"/>
  <c r="N35" i="13"/>
  <c r="L35" i="13"/>
  <c r="H35" i="13"/>
  <c r="D35" i="13"/>
  <c r="B35" i="13"/>
  <c r="AB34" i="13"/>
  <c r="X34" i="13"/>
  <c r="V34" i="13"/>
  <c r="R34" i="13"/>
  <c r="N34" i="13"/>
  <c r="L34" i="13"/>
  <c r="H34" i="13"/>
  <c r="D34" i="13"/>
  <c r="B34" i="13"/>
  <c r="AB33" i="13"/>
  <c r="X33" i="13"/>
  <c r="V33" i="13"/>
  <c r="R33" i="13"/>
  <c r="N33" i="13"/>
  <c r="L33" i="13"/>
  <c r="H33" i="13"/>
  <c r="D33" i="13"/>
  <c r="B33" i="13"/>
  <c r="AD31" i="13"/>
  <c r="AC31" i="13"/>
  <c r="Z31" i="13"/>
  <c r="Y31" i="13"/>
  <c r="AD30" i="13"/>
  <c r="AC30" i="13"/>
  <c r="Z30" i="13"/>
  <c r="Y30" i="13"/>
  <c r="AD29" i="13"/>
  <c r="AC29" i="13"/>
  <c r="Z29" i="13"/>
  <c r="Y29" i="13"/>
  <c r="AD28" i="13"/>
  <c r="AC28" i="13"/>
  <c r="Z28" i="13"/>
  <c r="Y28" i="13"/>
  <c r="AD27" i="13"/>
  <c r="AC27" i="13"/>
  <c r="Z27" i="13"/>
  <c r="Y27" i="13"/>
  <c r="AD26" i="13"/>
  <c r="AC26" i="13"/>
  <c r="Z26" i="13"/>
  <c r="Y26" i="13"/>
  <c r="AD25" i="13"/>
  <c r="AC25" i="13"/>
  <c r="Z25" i="13"/>
  <c r="Y25" i="13"/>
  <c r="AD24" i="13"/>
  <c r="AC24" i="13"/>
  <c r="Z24" i="13"/>
  <c r="Y24" i="13"/>
  <c r="AD23" i="13"/>
  <c r="AC23" i="13"/>
  <c r="Z23" i="13"/>
  <c r="Y23" i="13"/>
  <c r="AD22" i="13"/>
  <c r="AC22" i="13"/>
  <c r="Z22" i="13"/>
  <c r="Y22" i="13"/>
  <c r="AD21" i="13"/>
  <c r="AC21" i="13"/>
  <c r="Z21" i="13"/>
  <c r="Y21" i="13"/>
  <c r="AD20" i="13"/>
  <c r="AC20" i="13"/>
  <c r="Z20" i="13"/>
  <c r="Y20" i="13"/>
  <c r="AD19" i="13"/>
  <c r="AC19" i="13"/>
  <c r="Z19" i="13"/>
  <c r="Y19" i="13"/>
  <c r="AD18" i="13"/>
  <c r="AC18" i="13"/>
  <c r="Z18" i="13"/>
  <c r="Y18" i="13"/>
  <c r="AD17" i="13"/>
  <c r="AC17" i="13"/>
  <c r="Z17" i="13"/>
  <c r="Y17" i="13"/>
  <c r="AD16" i="13"/>
  <c r="AC16" i="13"/>
  <c r="Z16" i="13"/>
  <c r="Y16" i="13"/>
  <c r="AD15" i="13"/>
  <c r="AC15" i="13"/>
  <c r="Z15" i="13"/>
  <c r="Y15" i="13"/>
  <c r="AD14" i="13"/>
  <c r="AC14" i="13"/>
  <c r="Z14" i="13"/>
  <c r="Y14" i="13"/>
  <c r="AD13" i="13"/>
  <c r="AC13" i="13"/>
  <c r="Z13" i="13"/>
  <c r="Y13" i="13"/>
  <c r="AD12" i="13"/>
  <c r="AC12" i="13"/>
  <c r="Z12" i="13"/>
  <c r="Y12" i="13"/>
  <c r="AD11" i="13"/>
  <c r="AC11" i="13"/>
  <c r="Z11" i="13"/>
  <c r="Y11" i="13"/>
  <c r="AD10" i="13"/>
  <c r="AC10" i="13"/>
  <c r="Z10" i="13"/>
  <c r="Y10" i="13"/>
  <c r="AD9" i="13"/>
  <c r="AC9" i="13"/>
  <c r="Z9" i="13"/>
  <c r="Y9" i="13"/>
  <c r="AD8" i="13"/>
  <c r="AC8" i="13"/>
  <c r="Z8" i="13"/>
  <c r="Y8" i="13"/>
  <c r="AD7" i="13"/>
  <c r="AC7" i="13"/>
  <c r="Z7" i="13"/>
  <c r="Y7" i="13"/>
  <c r="AD6" i="13"/>
  <c r="AC6" i="13"/>
  <c r="Z6" i="13"/>
  <c r="Y6" i="13"/>
  <c r="AD5" i="13"/>
  <c r="AC5" i="13"/>
  <c r="Z5" i="13"/>
  <c r="Y5" i="13"/>
  <c r="AD4" i="13"/>
  <c r="AC4" i="13"/>
  <c r="Z4" i="13"/>
  <c r="Y4" i="13"/>
  <c r="AD3" i="13"/>
  <c r="AC3" i="13"/>
  <c r="Z3" i="13"/>
  <c r="Y3" i="13"/>
  <c r="T31" i="13"/>
  <c r="S31" i="13"/>
  <c r="P31" i="13"/>
  <c r="O31" i="13"/>
  <c r="T30" i="13"/>
  <c r="S30" i="13"/>
  <c r="P30" i="13"/>
  <c r="O30" i="13"/>
  <c r="T29" i="13"/>
  <c r="S29" i="13"/>
  <c r="P29" i="13"/>
  <c r="O29" i="13"/>
  <c r="T28" i="13"/>
  <c r="S28" i="13"/>
  <c r="P28" i="13"/>
  <c r="O28" i="13"/>
  <c r="T27" i="13"/>
  <c r="S27" i="13"/>
  <c r="P27" i="13"/>
  <c r="O27" i="13"/>
  <c r="T26" i="13"/>
  <c r="S26" i="13"/>
  <c r="P26" i="13"/>
  <c r="O26" i="13"/>
  <c r="T25" i="13"/>
  <c r="S25" i="13"/>
  <c r="P25" i="13"/>
  <c r="O25" i="13"/>
  <c r="T24" i="13"/>
  <c r="S24" i="13"/>
  <c r="P24" i="13"/>
  <c r="O24" i="13"/>
  <c r="T23" i="13"/>
  <c r="S23" i="13"/>
  <c r="P23" i="13"/>
  <c r="O23" i="13"/>
  <c r="T22" i="13"/>
  <c r="S22" i="13"/>
  <c r="P22" i="13"/>
  <c r="O22" i="13"/>
  <c r="T21" i="13"/>
  <c r="S21" i="13"/>
  <c r="P21" i="13"/>
  <c r="O21" i="13"/>
  <c r="T20" i="13"/>
  <c r="S20" i="13"/>
  <c r="P20" i="13"/>
  <c r="O20" i="13"/>
  <c r="T19" i="13"/>
  <c r="S19" i="13"/>
  <c r="P19" i="13"/>
  <c r="O19" i="13"/>
  <c r="T18" i="13"/>
  <c r="S18" i="13"/>
  <c r="P18" i="13"/>
  <c r="O18" i="13"/>
  <c r="T17" i="13"/>
  <c r="S17" i="13"/>
  <c r="P17" i="13"/>
  <c r="O17" i="13"/>
  <c r="T16" i="13"/>
  <c r="S16" i="13"/>
  <c r="P16" i="13"/>
  <c r="O16" i="13"/>
  <c r="T15" i="13"/>
  <c r="S15" i="13"/>
  <c r="P15" i="13"/>
  <c r="O15" i="13"/>
  <c r="T14" i="13"/>
  <c r="S14" i="13"/>
  <c r="P14" i="13"/>
  <c r="O14" i="13"/>
  <c r="T13" i="13"/>
  <c r="S13" i="13"/>
  <c r="P13" i="13"/>
  <c r="O13" i="13"/>
  <c r="T12" i="13"/>
  <c r="S12" i="13"/>
  <c r="P12" i="13"/>
  <c r="O12" i="13"/>
  <c r="T11" i="13"/>
  <c r="S11" i="13"/>
  <c r="P11" i="13"/>
  <c r="O11" i="13"/>
  <c r="T10" i="13"/>
  <c r="S10" i="13"/>
  <c r="P10" i="13"/>
  <c r="O10" i="13"/>
  <c r="T9" i="13"/>
  <c r="S9" i="13"/>
  <c r="P9" i="13"/>
  <c r="O9" i="13"/>
  <c r="T8" i="13"/>
  <c r="S8" i="13"/>
  <c r="P8" i="13"/>
  <c r="O8" i="13"/>
  <c r="T7" i="13"/>
  <c r="S7" i="13"/>
  <c r="P7" i="13"/>
  <c r="O7" i="13"/>
  <c r="T6" i="13"/>
  <c r="S6" i="13"/>
  <c r="P6" i="13"/>
  <c r="O6" i="13"/>
  <c r="T5" i="13"/>
  <c r="S5" i="13"/>
  <c r="P5" i="13"/>
  <c r="O5" i="13"/>
  <c r="T4" i="13"/>
  <c r="S4" i="13"/>
  <c r="P4" i="13"/>
  <c r="O4" i="13"/>
  <c r="T3" i="13"/>
  <c r="S3" i="13"/>
  <c r="P3" i="13"/>
  <c r="O3" i="13"/>
  <c r="J31" i="13"/>
  <c r="I31" i="13"/>
  <c r="F31" i="13"/>
  <c r="E31" i="13"/>
  <c r="J30" i="13"/>
  <c r="I30" i="13"/>
  <c r="F30" i="13"/>
  <c r="E30" i="13"/>
  <c r="J29" i="13"/>
  <c r="I29" i="13"/>
  <c r="F29" i="13"/>
  <c r="E29" i="13"/>
  <c r="J28" i="13"/>
  <c r="I28" i="13"/>
  <c r="F28" i="13"/>
  <c r="E28" i="13"/>
  <c r="J27" i="13"/>
  <c r="I27" i="13"/>
  <c r="F27" i="13"/>
  <c r="E27" i="13"/>
  <c r="J26" i="13"/>
  <c r="I26" i="13"/>
  <c r="F26" i="13"/>
  <c r="E26" i="13"/>
  <c r="J25" i="13"/>
  <c r="I25" i="13"/>
  <c r="F25" i="13"/>
  <c r="E25" i="13"/>
  <c r="J24" i="13"/>
  <c r="I24" i="13"/>
  <c r="F24" i="13"/>
  <c r="E24" i="13"/>
  <c r="J23" i="13"/>
  <c r="I23" i="13"/>
  <c r="F23" i="13"/>
  <c r="E23" i="13"/>
  <c r="J22" i="13"/>
  <c r="I22" i="13"/>
  <c r="F22" i="13"/>
  <c r="E22" i="13"/>
  <c r="J21" i="13"/>
  <c r="I21" i="13"/>
  <c r="F21" i="13"/>
  <c r="E21" i="13"/>
  <c r="J20" i="13"/>
  <c r="I20" i="13"/>
  <c r="F20" i="13"/>
  <c r="E20" i="13"/>
  <c r="J19" i="13"/>
  <c r="I19" i="13"/>
  <c r="F19" i="13"/>
  <c r="E19" i="13"/>
  <c r="J18" i="13"/>
  <c r="I18" i="13"/>
  <c r="F18" i="13"/>
  <c r="E18" i="13"/>
  <c r="J17" i="13"/>
  <c r="I17" i="13"/>
  <c r="F17" i="13"/>
  <c r="E17" i="13"/>
  <c r="J16" i="13"/>
  <c r="I16" i="13"/>
  <c r="F16" i="13"/>
  <c r="E16" i="13"/>
  <c r="J15" i="13"/>
  <c r="I15" i="13"/>
  <c r="F15" i="13"/>
  <c r="E15" i="13"/>
  <c r="J14" i="13"/>
  <c r="I14" i="13"/>
  <c r="F14" i="13"/>
  <c r="E14" i="13"/>
  <c r="J13" i="13"/>
  <c r="I13" i="13"/>
  <c r="F13" i="13"/>
  <c r="E13" i="13"/>
  <c r="J12" i="13"/>
  <c r="I12" i="13"/>
  <c r="F12" i="13"/>
  <c r="E12" i="13"/>
  <c r="J11" i="13"/>
  <c r="I11" i="13"/>
  <c r="F11" i="13"/>
  <c r="E11" i="13"/>
  <c r="J10" i="13"/>
  <c r="I10" i="13"/>
  <c r="F10" i="13"/>
  <c r="E10" i="13"/>
  <c r="J9" i="13"/>
  <c r="I9" i="13"/>
  <c r="F9" i="13"/>
  <c r="E9" i="13"/>
  <c r="J8" i="13"/>
  <c r="I8" i="13"/>
  <c r="F8" i="13"/>
  <c r="E8" i="13"/>
  <c r="J7" i="13"/>
  <c r="I7" i="13"/>
  <c r="F7" i="13"/>
  <c r="E7" i="13"/>
  <c r="J6" i="13"/>
  <c r="I6" i="13"/>
  <c r="F6" i="13"/>
  <c r="E6" i="13"/>
  <c r="J5" i="13"/>
  <c r="I5" i="13"/>
  <c r="F5" i="13"/>
  <c r="E5" i="13"/>
  <c r="J4" i="13"/>
  <c r="I4" i="13"/>
  <c r="F4" i="13"/>
  <c r="E4" i="13"/>
  <c r="J3" i="13"/>
  <c r="I3" i="13"/>
  <c r="F3" i="13"/>
  <c r="E3" i="13"/>
  <c r="J6" i="12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J29" i="4" l="1"/>
  <c r="J35" i="12"/>
  <c r="F35" i="12"/>
  <c r="J31" i="12"/>
  <c r="I31" i="12"/>
  <c r="F31" i="12"/>
  <c r="E31" i="12"/>
  <c r="J30" i="12"/>
  <c r="I30" i="12"/>
  <c r="F30" i="12"/>
  <c r="E30" i="12"/>
  <c r="J29" i="12"/>
  <c r="I29" i="12"/>
  <c r="F29" i="12"/>
  <c r="E29" i="12"/>
  <c r="J28" i="12"/>
  <c r="I28" i="12"/>
  <c r="F28" i="12"/>
  <c r="E28" i="12"/>
  <c r="J27" i="12"/>
  <c r="I27" i="12"/>
  <c r="F27" i="12"/>
  <c r="E27" i="12"/>
  <c r="J26" i="12"/>
  <c r="I26" i="12"/>
  <c r="F26" i="12"/>
  <c r="E26" i="12"/>
  <c r="J25" i="12"/>
  <c r="I25" i="12"/>
  <c r="F25" i="12"/>
  <c r="E25" i="12"/>
  <c r="J24" i="12"/>
  <c r="I24" i="12"/>
  <c r="F24" i="12"/>
  <c r="E24" i="12"/>
  <c r="J23" i="12"/>
  <c r="I23" i="12"/>
  <c r="F23" i="12"/>
  <c r="E23" i="12"/>
  <c r="J22" i="12"/>
  <c r="I22" i="12"/>
  <c r="F22" i="12"/>
  <c r="E22" i="12"/>
  <c r="J21" i="12"/>
  <c r="I21" i="12"/>
  <c r="F21" i="12"/>
  <c r="E21" i="12"/>
  <c r="J20" i="12"/>
  <c r="I20" i="12"/>
  <c r="F20" i="12"/>
  <c r="E20" i="12"/>
  <c r="J19" i="12"/>
  <c r="I19" i="12"/>
  <c r="F19" i="12"/>
  <c r="E19" i="12"/>
  <c r="J18" i="12"/>
  <c r="I18" i="12"/>
  <c r="F18" i="12"/>
  <c r="E18" i="12"/>
  <c r="J17" i="12"/>
  <c r="I17" i="12"/>
  <c r="F17" i="12"/>
  <c r="E17" i="12"/>
  <c r="J16" i="12"/>
  <c r="I16" i="12"/>
  <c r="F16" i="12"/>
  <c r="E16" i="12"/>
  <c r="J15" i="12"/>
  <c r="I15" i="12"/>
  <c r="F15" i="12"/>
  <c r="E15" i="12"/>
  <c r="J14" i="12"/>
  <c r="I14" i="12"/>
  <c r="F14" i="12"/>
  <c r="E14" i="12"/>
  <c r="J13" i="12"/>
  <c r="I13" i="12"/>
  <c r="F13" i="12"/>
  <c r="E13" i="12"/>
  <c r="J12" i="12"/>
  <c r="I12" i="12"/>
  <c r="F12" i="12"/>
  <c r="E12" i="12"/>
  <c r="J11" i="12"/>
  <c r="I11" i="12"/>
  <c r="F11" i="12"/>
  <c r="E11" i="12"/>
  <c r="J10" i="12"/>
  <c r="I10" i="12"/>
  <c r="F10" i="12"/>
  <c r="E10" i="12"/>
  <c r="J9" i="12"/>
  <c r="I9" i="12"/>
  <c r="F9" i="12"/>
  <c r="E9" i="12"/>
  <c r="J8" i="12"/>
  <c r="I8" i="12"/>
  <c r="F8" i="12"/>
  <c r="E8" i="12"/>
  <c r="J7" i="12"/>
  <c r="I7" i="12"/>
  <c r="F7" i="12"/>
  <c r="E7" i="12"/>
  <c r="I6" i="12"/>
  <c r="F6" i="12"/>
  <c r="E6" i="12"/>
  <c r="J5" i="12"/>
  <c r="I5" i="12"/>
  <c r="F5" i="12"/>
  <c r="E5" i="12"/>
  <c r="J4" i="12"/>
  <c r="I4" i="12"/>
  <c r="F4" i="12"/>
  <c r="E4" i="12"/>
  <c r="J3" i="12"/>
  <c r="I3" i="12"/>
  <c r="F3" i="12"/>
  <c r="E3" i="12"/>
  <c r="J35" i="11"/>
  <c r="F35" i="11"/>
  <c r="J31" i="11"/>
  <c r="I31" i="11"/>
  <c r="F31" i="11"/>
  <c r="E31" i="11"/>
  <c r="J30" i="11"/>
  <c r="I30" i="11"/>
  <c r="F30" i="11"/>
  <c r="E30" i="11"/>
  <c r="J29" i="11"/>
  <c r="I29" i="11"/>
  <c r="F29" i="11"/>
  <c r="E29" i="11"/>
  <c r="J28" i="11"/>
  <c r="I28" i="11"/>
  <c r="F28" i="11"/>
  <c r="E28" i="11"/>
  <c r="J27" i="11"/>
  <c r="I27" i="11"/>
  <c r="F27" i="11"/>
  <c r="E27" i="11"/>
  <c r="J26" i="11"/>
  <c r="I26" i="11"/>
  <c r="F26" i="11"/>
  <c r="E26" i="11"/>
  <c r="J25" i="11"/>
  <c r="I25" i="11"/>
  <c r="F25" i="11"/>
  <c r="E25" i="11"/>
  <c r="J24" i="11"/>
  <c r="I24" i="11"/>
  <c r="F24" i="11"/>
  <c r="E24" i="11"/>
  <c r="J23" i="11"/>
  <c r="I23" i="11"/>
  <c r="F23" i="11"/>
  <c r="E23" i="11"/>
  <c r="J22" i="11"/>
  <c r="I22" i="11"/>
  <c r="F22" i="11"/>
  <c r="E22" i="11"/>
  <c r="J21" i="11"/>
  <c r="I21" i="11"/>
  <c r="F21" i="11"/>
  <c r="E21" i="11"/>
  <c r="J20" i="11"/>
  <c r="I20" i="11"/>
  <c r="F20" i="11"/>
  <c r="E20" i="11"/>
  <c r="J19" i="11"/>
  <c r="I19" i="11"/>
  <c r="F19" i="11"/>
  <c r="E19" i="11"/>
  <c r="J18" i="11"/>
  <c r="I18" i="11"/>
  <c r="F18" i="11"/>
  <c r="E18" i="11"/>
  <c r="J17" i="11"/>
  <c r="I17" i="11"/>
  <c r="F17" i="11"/>
  <c r="E17" i="11"/>
  <c r="J16" i="11"/>
  <c r="I16" i="11"/>
  <c r="F16" i="11"/>
  <c r="E16" i="11"/>
  <c r="J15" i="11"/>
  <c r="I15" i="11"/>
  <c r="F15" i="11"/>
  <c r="E15" i="11"/>
  <c r="J14" i="11"/>
  <c r="I14" i="11"/>
  <c r="F14" i="11"/>
  <c r="E14" i="11"/>
  <c r="J13" i="11"/>
  <c r="I13" i="11"/>
  <c r="F13" i="11"/>
  <c r="E13" i="11"/>
  <c r="J12" i="11"/>
  <c r="I12" i="11"/>
  <c r="F12" i="11"/>
  <c r="E12" i="11"/>
  <c r="J11" i="11"/>
  <c r="I11" i="11"/>
  <c r="F11" i="11"/>
  <c r="E11" i="11"/>
  <c r="J10" i="11"/>
  <c r="I10" i="11"/>
  <c r="F10" i="11"/>
  <c r="E10" i="11"/>
  <c r="J9" i="11"/>
  <c r="I9" i="11"/>
  <c r="F9" i="11"/>
  <c r="E9" i="11"/>
  <c r="J8" i="11"/>
  <c r="I8" i="11"/>
  <c r="F8" i="11"/>
  <c r="E8" i="11"/>
  <c r="J7" i="11"/>
  <c r="I7" i="11"/>
  <c r="F7" i="11"/>
  <c r="E7" i="11"/>
  <c r="J6" i="11"/>
  <c r="I6" i="11"/>
  <c r="F6" i="11"/>
  <c r="E6" i="11"/>
  <c r="J5" i="11"/>
  <c r="I5" i="11"/>
  <c r="F5" i="11"/>
  <c r="E5" i="11"/>
  <c r="J4" i="11"/>
  <c r="I4" i="11"/>
  <c r="F4" i="11"/>
  <c r="E4" i="11"/>
  <c r="J3" i="11"/>
  <c r="I3" i="11"/>
  <c r="F3" i="11"/>
  <c r="E3" i="11"/>
  <c r="J35" i="10"/>
  <c r="F35" i="10"/>
  <c r="J31" i="10"/>
  <c r="I31" i="10"/>
  <c r="F31" i="10"/>
  <c r="E31" i="10"/>
  <c r="J30" i="10"/>
  <c r="I30" i="10"/>
  <c r="F30" i="10"/>
  <c r="E30" i="10"/>
  <c r="J29" i="10"/>
  <c r="I29" i="10"/>
  <c r="F29" i="10"/>
  <c r="E29" i="10"/>
  <c r="J28" i="10"/>
  <c r="I28" i="10"/>
  <c r="F28" i="10"/>
  <c r="E28" i="10"/>
  <c r="J27" i="10"/>
  <c r="I27" i="10"/>
  <c r="F27" i="10"/>
  <c r="E27" i="10"/>
  <c r="J26" i="10"/>
  <c r="I26" i="10"/>
  <c r="F26" i="10"/>
  <c r="E26" i="10"/>
  <c r="J25" i="10"/>
  <c r="I25" i="10"/>
  <c r="F25" i="10"/>
  <c r="E25" i="10"/>
  <c r="J24" i="10"/>
  <c r="I24" i="10"/>
  <c r="F24" i="10"/>
  <c r="E24" i="10"/>
  <c r="J23" i="10"/>
  <c r="I23" i="10"/>
  <c r="F23" i="10"/>
  <c r="E23" i="10"/>
  <c r="J22" i="10"/>
  <c r="I22" i="10"/>
  <c r="F22" i="10"/>
  <c r="E22" i="10"/>
  <c r="J21" i="10"/>
  <c r="I21" i="10"/>
  <c r="F21" i="10"/>
  <c r="E21" i="10"/>
  <c r="J20" i="10"/>
  <c r="I20" i="10"/>
  <c r="F20" i="10"/>
  <c r="E20" i="10"/>
  <c r="J19" i="10"/>
  <c r="I19" i="10"/>
  <c r="F19" i="10"/>
  <c r="E19" i="10"/>
  <c r="J18" i="10"/>
  <c r="I18" i="10"/>
  <c r="F18" i="10"/>
  <c r="E18" i="10"/>
  <c r="J17" i="10"/>
  <c r="I17" i="10"/>
  <c r="F17" i="10"/>
  <c r="E17" i="10"/>
  <c r="J16" i="10"/>
  <c r="I16" i="10"/>
  <c r="F16" i="10"/>
  <c r="E16" i="10"/>
  <c r="J15" i="10"/>
  <c r="I15" i="10"/>
  <c r="F15" i="10"/>
  <c r="E15" i="10"/>
  <c r="J14" i="10"/>
  <c r="I14" i="10"/>
  <c r="F14" i="10"/>
  <c r="E14" i="10"/>
  <c r="J13" i="10"/>
  <c r="I13" i="10"/>
  <c r="F13" i="10"/>
  <c r="E13" i="10"/>
  <c r="J12" i="10"/>
  <c r="I12" i="10"/>
  <c r="F12" i="10"/>
  <c r="E12" i="10"/>
  <c r="J11" i="10"/>
  <c r="I11" i="10"/>
  <c r="F11" i="10"/>
  <c r="E11" i="10"/>
  <c r="J10" i="10"/>
  <c r="I10" i="10"/>
  <c r="F10" i="10"/>
  <c r="E10" i="10"/>
  <c r="J9" i="10"/>
  <c r="I9" i="10"/>
  <c r="F9" i="10"/>
  <c r="E9" i="10"/>
  <c r="J8" i="10"/>
  <c r="I8" i="10"/>
  <c r="F8" i="10"/>
  <c r="E8" i="10"/>
  <c r="J7" i="10"/>
  <c r="I7" i="10"/>
  <c r="F7" i="10"/>
  <c r="E7" i="10"/>
  <c r="J6" i="10"/>
  <c r="I6" i="10"/>
  <c r="F6" i="10"/>
  <c r="E6" i="10"/>
  <c r="J5" i="10"/>
  <c r="I5" i="10"/>
  <c r="F5" i="10"/>
  <c r="E5" i="10"/>
  <c r="J4" i="10"/>
  <c r="I4" i="10"/>
  <c r="F4" i="10"/>
  <c r="E4" i="10"/>
  <c r="J3" i="10"/>
  <c r="I3" i="10"/>
  <c r="F3" i="10"/>
  <c r="E3" i="10"/>
  <c r="F35" i="9"/>
  <c r="J35" i="9"/>
  <c r="F27" i="9"/>
  <c r="J31" i="9"/>
  <c r="I31" i="9"/>
  <c r="F31" i="9"/>
  <c r="J30" i="9"/>
  <c r="I30" i="9"/>
  <c r="F30" i="9"/>
  <c r="J29" i="9"/>
  <c r="I29" i="9"/>
  <c r="F29" i="9"/>
  <c r="J28" i="9"/>
  <c r="I28" i="9"/>
  <c r="F28" i="9"/>
  <c r="J27" i="9"/>
  <c r="I27" i="9"/>
  <c r="J26" i="9"/>
  <c r="I26" i="9"/>
  <c r="F26" i="9"/>
  <c r="J25" i="9"/>
  <c r="I25" i="9"/>
  <c r="F25" i="9"/>
  <c r="J24" i="9"/>
  <c r="I24" i="9"/>
  <c r="F24" i="9"/>
  <c r="J23" i="9"/>
  <c r="I23" i="9"/>
  <c r="F23" i="9"/>
  <c r="J22" i="9"/>
  <c r="I22" i="9"/>
  <c r="F22" i="9"/>
  <c r="J21" i="9"/>
  <c r="I21" i="9"/>
  <c r="F21" i="9"/>
  <c r="J20" i="9"/>
  <c r="I20" i="9"/>
  <c r="F20" i="9"/>
  <c r="J19" i="9"/>
  <c r="I19" i="9"/>
  <c r="F19" i="9"/>
  <c r="J18" i="9"/>
  <c r="I18" i="9"/>
  <c r="F18" i="9"/>
  <c r="J17" i="9"/>
  <c r="I17" i="9"/>
  <c r="F17" i="9"/>
  <c r="J16" i="9"/>
  <c r="I16" i="9"/>
  <c r="F16" i="9"/>
  <c r="J15" i="9"/>
  <c r="I15" i="9"/>
  <c r="F15" i="9"/>
  <c r="J14" i="9"/>
  <c r="I14" i="9"/>
  <c r="F14" i="9"/>
  <c r="J13" i="9"/>
  <c r="I13" i="9"/>
  <c r="F13" i="9"/>
  <c r="J12" i="9"/>
  <c r="I12" i="9"/>
  <c r="F12" i="9"/>
  <c r="J11" i="9"/>
  <c r="I11" i="9"/>
  <c r="F11" i="9"/>
  <c r="J10" i="9"/>
  <c r="I10" i="9"/>
  <c r="F10" i="9"/>
  <c r="J9" i="9"/>
  <c r="I9" i="9"/>
  <c r="F9" i="9"/>
  <c r="J8" i="9"/>
  <c r="I8" i="9"/>
  <c r="F8" i="9"/>
  <c r="J7" i="9"/>
  <c r="I7" i="9"/>
  <c r="F7" i="9"/>
  <c r="J6" i="9"/>
  <c r="I6" i="9"/>
  <c r="F6" i="9"/>
  <c r="J5" i="9"/>
  <c r="I5" i="9"/>
  <c r="F5" i="9"/>
  <c r="J4" i="9"/>
  <c r="I4" i="9"/>
  <c r="F4" i="9"/>
  <c r="J3" i="9"/>
  <c r="I3" i="9"/>
  <c r="F3" i="9"/>
  <c r="F34" i="12" l="1"/>
  <c r="F36" i="12" s="1"/>
  <c r="J34" i="12"/>
  <c r="J36" i="12" s="1"/>
  <c r="F34" i="11"/>
  <c r="F36" i="11" s="1"/>
  <c r="J34" i="11"/>
  <c r="J36" i="11" s="1"/>
  <c r="J34" i="10"/>
  <c r="J36" i="10" s="1"/>
  <c r="F34" i="10"/>
  <c r="F36" i="10" s="1"/>
  <c r="J34" i="9"/>
  <c r="J36" i="9" s="1"/>
  <c r="F34" i="9"/>
  <c r="F36" i="9" s="1"/>
  <c r="J35" i="8"/>
  <c r="F35" i="8"/>
  <c r="J31" i="8"/>
  <c r="I31" i="8"/>
  <c r="F31" i="8"/>
  <c r="E31" i="8"/>
  <c r="J30" i="8"/>
  <c r="I30" i="8"/>
  <c r="F30" i="8"/>
  <c r="E30" i="8"/>
  <c r="J29" i="8"/>
  <c r="I29" i="8"/>
  <c r="F29" i="8"/>
  <c r="E29" i="8"/>
  <c r="J28" i="8"/>
  <c r="I28" i="8"/>
  <c r="F28" i="8"/>
  <c r="E28" i="8"/>
  <c r="J27" i="8"/>
  <c r="I27" i="8"/>
  <c r="F27" i="8"/>
  <c r="E27" i="8"/>
  <c r="J26" i="8"/>
  <c r="I26" i="8"/>
  <c r="F26" i="8"/>
  <c r="E26" i="8"/>
  <c r="J25" i="8"/>
  <c r="I25" i="8"/>
  <c r="F25" i="8"/>
  <c r="E25" i="8"/>
  <c r="J24" i="8"/>
  <c r="I24" i="8"/>
  <c r="F24" i="8"/>
  <c r="E24" i="8"/>
  <c r="J23" i="8"/>
  <c r="I23" i="8"/>
  <c r="F23" i="8"/>
  <c r="E23" i="8"/>
  <c r="J22" i="8"/>
  <c r="I22" i="8"/>
  <c r="F22" i="8"/>
  <c r="E22" i="8"/>
  <c r="J21" i="8"/>
  <c r="I21" i="8"/>
  <c r="F21" i="8"/>
  <c r="E21" i="8"/>
  <c r="J20" i="8"/>
  <c r="I20" i="8"/>
  <c r="F20" i="8"/>
  <c r="E20" i="8"/>
  <c r="J19" i="8"/>
  <c r="I19" i="8"/>
  <c r="F19" i="8"/>
  <c r="E19" i="8"/>
  <c r="J18" i="8"/>
  <c r="I18" i="8"/>
  <c r="F18" i="8"/>
  <c r="E18" i="8"/>
  <c r="J17" i="8"/>
  <c r="I17" i="8"/>
  <c r="F17" i="8"/>
  <c r="E17" i="8"/>
  <c r="J16" i="8"/>
  <c r="I16" i="8"/>
  <c r="F16" i="8"/>
  <c r="E16" i="8"/>
  <c r="J15" i="8"/>
  <c r="I15" i="8"/>
  <c r="F15" i="8"/>
  <c r="E15" i="8"/>
  <c r="J14" i="8"/>
  <c r="I14" i="8"/>
  <c r="F14" i="8"/>
  <c r="E14" i="8"/>
  <c r="J13" i="8"/>
  <c r="I13" i="8"/>
  <c r="F13" i="8"/>
  <c r="E13" i="8"/>
  <c r="J12" i="8"/>
  <c r="I12" i="8"/>
  <c r="F12" i="8"/>
  <c r="E12" i="8"/>
  <c r="J11" i="8"/>
  <c r="I11" i="8"/>
  <c r="F11" i="8"/>
  <c r="E11" i="8"/>
  <c r="J10" i="8"/>
  <c r="I10" i="8"/>
  <c r="F10" i="8"/>
  <c r="E10" i="8"/>
  <c r="J9" i="8"/>
  <c r="I9" i="8"/>
  <c r="F9" i="8"/>
  <c r="E9" i="8"/>
  <c r="J8" i="8"/>
  <c r="I8" i="8"/>
  <c r="F8" i="8"/>
  <c r="E8" i="8"/>
  <c r="J7" i="8"/>
  <c r="I7" i="8"/>
  <c r="F7" i="8"/>
  <c r="E7" i="8"/>
  <c r="J6" i="8"/>
  <c r="I6" i="8"/>
  <c r="F6" i="8"/>
  <c r="E6" i="8"/>
  <c r="J5" i="8"/>
  <c r="I5" i="8"/>
  <c r="F5" i="8"/>
  <c r="E5" i="8"/>
  <c r="J4" i="8"/>
  <c r="I4" i="8"/>
  <c r="F4" i="8"/>
  <c r="E4" i="8"/>
  <c r="J3" i="8"/>
  <c r="I3" i="8"/>
  <c r="F3" i="8"/>
  <c r="E3" i="8"/>
  <c r="J35" i="6"/>
  <c r="F35" i="6"/>
  <c r="J31" i="6"/>
  <c r="I31" i="6"/>
  <c r="F31" i="6"/>
  <c r="E31" i="6"/>
  <c r="J30" i="6"/>
  <c r="I30" i="6"/>
  <c r="F30" i="6"/>
  <c r="E30" i="6"/>
  <c r="J29" i="6"/>
  <c r="I29" i="6"/>
  <c r="F29" i="6"/>
  <c r="E29" i="6"/>
  <c r="J28" i="6"/>
  <c r="I28" i="6"/>
  <c r="F28" i="6"/>
  <c r="E28" i="6"/>
  <c r="J27" i="6"/>
  <c r="I27" i="6"/>
  <c r="F27" i="6"/>
  <c r="E27" i="6"/>
  <c r="J26" i="6"/>
  <c r="I26" i="6"/>
  <c r="F26" i="6"/>
  <c r="E26" i="6"/>
  <c r="J25" i="6"/>
  <c r="I25" i="6"/>
  <c r="F25" i="6"/>
  <c r="E25" i="6"/>
  <c r="J24" i="6"/>
  <c r="I24" i="6"/>
  <c r="F24" i="6"/>
  <c r="E24" i="6"/>
  <c r="J23" i="6"/>
  <c r="I23" i="6"/>
  <c r="F23" i="6"/>
  <c r="E23" i="6"/>
  <c r="J22" i="6"/>
  <c r="I22" i="6"/>
  <c r="F22" i="6"/>
  <c r="E22" i="6"/>
  <c r="J21" i="6"/>
  <c r="I21" i="6"/>
  <c r="F21" i="6"/>
  <c r="E21" i="6"/>
  <c r="J20" i="6"/>
  <c r="I20" i="6"/>
  <c r="F20" i="6"/>
  <c r="E20" i="6"/>
  <c r="J19" i="6"/>
  <c r="I19" i="6"/>
  <c r="F19" i="6"/>
  <c r="E19" i="6"/>
  <c r="J18" i="6"/>
  <c r="I18" i="6"/>
  <c r="F18" i="6"/>
  <c r="E18" i="6"/>
  <c r="J17" i="6"/>
  <c r="I17" i="6"/>
  <c r="F17" i="6"/>
  <c r="E17" i="6"/>
  <c r="J16" i="6"/>
  <c r="I16" i="6"/>
  <c r="F16" i="6"/>
  <c r="E16" i="6"/>
  <c r="J15" i="6"/>
  <c r="I15" i="6"/>
  <c r="F15" i="6"/>
  <c r="E15" i="6"/>
  <c r="J14" i="6"/>
  <c r="I14" i="6"/>
  <c r="F14" i="6"/>
  <c r="E14" i="6"/>
  <c r="J13" i="6"/>
  <c r="I13" i="6"/>
  <c r="F13" i="6"/>
  <c r="E13" i="6"/>
  <c r="J12" i="6"/>
  <c r="I12" i="6"/>
  <c r="F12" i="6"/>
  <c r="E12" i="6"/>
  <c r="J11" i="6"/>
  <c r="I11" i="6"/>
  <c r="F11" i="6"/>
  <c r="E11" i="6"/>
  <c r="J10" i="6"/>
  <c r="I10" i="6"/>
  <c r="F10" i="6"/>
  <c r="E10" i="6"/>
  <c r="J9" i="6"/>
  <c r="I9" i="6"/>
  <c r="F9" i="6"/>
  <c r="E9" i="6"/>
  <c r="J8" i="6"/>
  <c r="I8" i="6"/>
  <c r="F8" i="6"/>
  <c r="E8" i="6"/>
  <c r="J7" i="6"/>
  <c r="I7" i="6"/>
  <c r="F7" i="6"/>
  <c r="E7" i="6"/>
  <c r="J6" i="6"/>
  <c r="I6" i="6"/>
  <c r="F6" i="6"/>
  <c r="E6" i="6"/>
  <c r="J5" i="6"/>
  <c r="I5" i="6"/>
  <c r="F5" i="6"/>
  <c r="E5" i="6"/>
  <c r="J4" i="6"/>
  <c r="I4" i="6"/>
  <c r="F4" i="6"/>
  <c r="E4" i="6"/>
  <c r="J3" i="6"/>
  <c r="I3" i="6"/>
  <c r="F3" i="6"/>
  <c r="E3" i="6"/>
  <c r="J35" i="4"/>
  <c r="F35" i="4"/>
  <c r="J31" i="4"/>
  <c r="I31" i="4"/>
  <c r="F31" i="4"/>
  <c r="E31" i="4"/>
  <c r="J30" i="4"/>
  <c r="I30" i="4"/>
  <c r="F30" i="4"/>
  <c r="E30" i="4"/>
  <c r="I29" i="4"/>
  <c r="F29" i="4"/>
  <c r="E29" i="4"/>
  <c r="J28" i="4"/>
  <c r="I28" i="4"/>
  <c r="F28" i="4"/>
  <c r="E28" i="4"/>
  <c r="J27" i="4"/>
  <c r="I27" i="4"/>
  <c r="F27" i="4"/>
  <c r="E27" i="4"/>
  <c r="J26" i="4"/>
  <c r="I26" i="4"/>
  <c r="F26" i="4"/>
  <c r="E26" i="4"/>
  <c r="J25" i="4"/>
  <c r="I25" i="4"/>
  <c r="F25" i="4"/>
  <c r="E25" i="4"/>
  <c r="J24" i="4"/>
  <c r="I24" i="4"/>
  <c r="F24" i="4"/>
  <c r="E24" i="4"/>
  <c r="J23" i="4"/>
  <c r="I23" i="4"/>
  <c r="F23" i="4"/>
  <c r="E23" i="4"/>
  <c r="J22" i="4"/>
  <c r="I22" i="4"/>
  <c r="F22" i="4"/>
  <c r="E22" i="4"/>
  <c r="J21" i="4"/>
  <c r="I21" i="4"/>
  <c r="F21" i="4"/>
  <c r="E21" i="4"/>
  <c r="J20" i="4"/>
  <c r="I20" i="4"/>
  <c r="F20" i="4"/>
  <c r="E20" i="4"/>
  <c r="J19" i="4"/>
  <c r="I19" i="4"/>
  <c r="F19" i="4"/>
  <c r="E19" i="4"/>
  <c r="J18" i="4"/>
  <c r="I18" i="4"/>
  <c r="F18" i="4"/>
  <c r="E18" i="4"/>
  <c r="J17" i="4"/>
  <c r="I17" i="4"/>
  <c r="F17" i="4"/>
  <c r="E17" i="4"/>
  <c r="J16" i="4"/>
  <c r="I16" i="4"/>
  <c r="F16" i="4"/>
  <c r="E16" i="4"/>
  <c r="J15" i="4"/>
  <c r="I15" i="4"/>
  <c r="F15" i="4"/>
  <c r="E15" i="4"/>
  <c r="J14" i="4"/>
  <c r="I14" i="4"/>
  <c r="F14" i="4"/>
  <c r="E14" i="4"/>
  <c r="J13" i="4"/>
  <c r="I13" i="4"/>
  <c r="F13" i="4"/>
  <c r="E13" i="4"/>
  <c r="J12" i="4"/>
  <c r="I12" i="4"/>
  <c r="F12" i="4"/>
  <c r="E12" i="4"/>
  <c r="J11" i="4"/>
  <c r="I11" i="4"/>
  <c r="F11" i="4"/>
  <c r="E11" i="4"/>
  <c r="J10" i="4"/>
  <c r="I10" i="4"/>
  <c r="F10" i="4"/>
  <c r="E10" i="4"/>
  <c r="J9" i="4"/>
  <c r="I9" i="4"/>
  <c r="F9" i="4"/>
  <c r="E9" i="4"/>
  <c r="J8" i="4"/>
  <c r="I8" i="4"/>
  <c r="F8" i="4"/>
  <c r="E8" i="4"/>
  <c r="J7" i="4"/>
  <c r="I7" i="4"/>
  <c r="F7" i="4"/>
  <c r="E7" i="4"/>
  <c r="J6" i="4"/>
  <c r="I6" i="4"/>
  <c r="F6" i="4"/>
  <c r="E6" i="4"/>
  <c r="J5" i="4"/>
  <c r="I5" i="4"/>
  <c r="F5" i="4"/>
  <c r="E5" i="4"/>
  <c r="J4" i="4"/>
  <c r="I4" i="4"/>
  <c r="F4" i="4"/>
  <c r="E4" i="4"/>
  <c r="J3" i="4"/>
  <c r="I3" i="4"/>
  <c r="F3" i="4"/>
  <c r="E3" i="4"/>
  <c r="F35" i="1"/>
  <c r="J35" i="1"/>
  <c r="I4" i="1"/>
  <c r="E5" i="1"/>
  <c r="E6" i="1"/>
  <c r="I7" i="1"/>
  <c r="E8" i="1"/>
  <c r="E9" i="1"/>
  <c r="J10" i="1"/>
  <c r="J11" i="1"/>
  <c r="I12" i="1"/>
  <c r="E13" i="1"/>
  <c r="E14" i="1"/>
  <c r="I15" i="1"/>
  <c r="E16" i="1"/>
  <c r="E17" i="1"/>
  <c r="J18" i="1"/>
  <c r="J19" i="1"/>
  <c r="I20" i="1"/>
  <c r="E21" i="1"/>
  <c r="E22" i="1"/>
  <c r="I23" i="1"/>
  <c r="E24" i="1"/>
  <c r="E25" i="1"/>
  <c r="J26" i="1"/>
  <c r="J27" i="1"/>
  <c r="I28" i="1"/>
  <c r="E29" i="1"/>
  <c r="E30" i="1"/>
  <c r="I31" i="1"/>
  <c r="E3" i="1"/>
  <c r="F34" i="6" l="1"/>
  <c r="F36" i="6"/>
  <c r="J34" i="4"/>
  <c r="J36" i="4" s="1"/>
  <c r="J34" i="8"/>
  <c r="J36" i="8" s="1"/>
  <c r="F34" i="8"/>
  <c r="F36" i="8" s="1"/>
  <c r="J34" i="6"/>
  <c r="J36" i="6" s="1"/>
  <c r="F34" i="4"/>
  <c r="F36" i="4" s="1"/>
  <c r="E4" i="1"/>
  <c r="F29" i="1"/>
  <c r="F13" i="1"/>
  <c r="I30" i="1"/>
  <c r="F28" i="1"/>
  <c r="F12" i="1"/>
  <c r="I27" i="1"/>
  <c r="F27" i="1"/>
  <c r="F11" i="1"/>
  <c r="E31" i="1"/>
  <c r="I26" i="1"/>
  <c r="F23" i="1"/>
  <c r="F7" i="1"/>
  <c r="E28" i="1"/>
  <c r="I14" i="1"/>
  <c r="F21" i="1"/>
  <c r="F5" i="1"/>
  <c r="E20" i="1"/>
  <c r="I6" i="1"/>
  <c r="F20" i="1"/>
  <c r="F4" i="1"/>
  <c r="E15" i="1"/>
  <c r="J3" i="1"/>
  <c r="F19" i="1"/>
  <c r="E12" i="1"/>
  <c r="F31" i="1"/>
  <c r="F15" i="1"/>
  <c r="E27" i="1"/>
  <c r="E11" i="1"/>
  <c r="I22" i="1"/>
  <c r="F3" i="1"/>
  <c r="F26" i="1"/>
  <c r="F18" i="1"/>
  <c r="F10" i="1"/>
  <c r="J24" i="1"/>
  <c r="J16" i="1"/>
  <c r="J8" i="1"/>
  <c r="E26" i="1"/>
  <c r="E10" i="1"/>
  <c r="I19" i="1"/>
  <c r="F25" i="1"/>
  <c r="F17" i="1"/>
  <c r="F9" i="1"/>
  <c r="J31" i="1"/>
  <c r="J23" i="1"/>
  <c r="J15" i="1"/>
  <c r="J7" i="1"/>
  <c r="J9" i="1"/>
  <c r="E23" i="1"/>
  <c r="E7" i="1"/>
  <c r="I18" i="1"/>
  <c r="F24" i="1"/>
  <c r="F16" i="1"/>
  <c r="F8" i="1"/>
  <c r="J30" i="1"/>
  <c r="J22" i="1"/>
  <c r="J14" i="1"/>
  <c r="J6" i="1"/>
  <c r="J25" i="1"/>
  <c r="J29" i="1"/>
  <c r="J21" i="1"/>
  <c r="J13" i="1"/>
  <c r="J5" i="1"/>
  <c r="E19" i="1"/>
  <c r="I3" i="1"/>
  <c r="I11" i="1"/>
  <c r="F30" i="1"/>
  <c r="F22" i="1"/>
  <c r="F14" i="1"/>
  <c r="F6" i="1"/>
  <c r="J28" i="1"/>
  <c r="J20" i="1"/>
  <c r="J12" i="1"/>
  <c r="J4" i="1"/>
  <c r="J17" i="1"/>
  <c r="E18" i="1"/>
  <c r="I10" i="1"/>
  <c r="I25" i="1"/>
  <c r="I17" i="1"/>
  <c r="I9" i="1"/>
  <c r="I24" i="1"/>
  <c r="I16" i="1"/>
  <c r="I8" i="1"/>
  <c r="I29" i="1"/>
  <c r="I21" i="1"/>
  <c r="I13" i="1"/>
  <c r="I5" i="1"/>
  <c r="J34" i="1" l="1"/>
  <c r="J36" i="1" s="1"/>
  <c r="F34" i="1"/>
  <c r="F36" i="1" s="1"/>
</calcChain>
</file>

<file path=xl/sharedStrings.xml><?xml version="1.0" encoding="utf-8"?>
<sst xmlns="http://schemas.openxmlformats.org/spreadsheetml/2006/main" count="248" uniqueCount="27">
  <si>
    <t>Data</t>
  </si>
  <si>
    <t>n</t>
  </si>
  <si>
    <t>Consumo médio de CPU Real</t>
  </si>
  <si>
    <t>GM(1,1)</t>
  </si>
  <si>
    <t>MAPE</t>
  </si>
  <si>
    <t>PowerBI</t>
  </si>
  <si>
    <t>Consumo Máximo de CPU Real</t>
  </si>
  <si>
    <t>Consumo Minimo de CPU Real</t>
  </si>
  <si>
    <t>Máxima escrita em disco (GB)  Real</t>
  </si>
  <si>
    <t>Entrada de rede (MB)  Real</t>
  </si>
  <si>
    <t>Minima escrita em disco (MB)  Real</t>
  </si>
  <si>
    <t>Media escrita em disco (MB)  Real</t>
  </si>
  <si>
    <t>Saida de rede (MB)  Real</t>
  </si>
  <si>
    <t>Real</t>
  </si>
  <si>
    <t>Previsão GM</t>
  </si>
  <si>
    <t>PE GM</t>
  </si>
  <si>
    <t>ABS GM</t>
  </si>
  <si>
    <t>Previsão BI</t>
  </si>
  <si>
    <t>PE BI</t>
  </si>
  <si>
    <t>ABS BI</t>
  </si>
  <si>
    <t xml:space="preserve">Média </t>
  </si>
  <si>
    <t xml:space="preserve">media </t>
  </si>
  <si>
    <t>Mediana</t>
  </si>
  <si>
    <t>mediana</t>
  </si>
  <si>
    <t>Desvio P.</t>
  </si>
  <si>
    <t>desvio</t>
  </si>
  <si>
    <t>∑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</si>
</sst>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bril"/>
    </font>
    <font>
      <sz val="11"/>
      <color theme="1"/>
      <name val="Abril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40">
    <xf numFmtId="0" fontId="0" fillId="0" borderId="0" xfId="0"/>
    <xf numFmtId="2" fontId="0" fillId="0" borderId="0" xfId="0" applyNumberFormat="1"/>
    <xf numFmtId="9" fontId="0" fillId="0" borderId="0" xfId="1" applyFont="1"/>
    <xf numFmtId="0" fontId="1" fillId="2" borderId="0" xfId="2"/>
    <xf numFmtId="14" fontId="1" fillId="2" borderId="0" xfId="2" applyNumberFormat="1"/>
    <xf numFmtId="2" fontId="1" fillId="2" borderId="0" xfId="2" applyNumberFormat="1"/>
    <xf numFmtId="2" fontId="1" fillId="2" borderId="0" xfId="2" quotePrefix="1" applyNumberFormat="1"/>
    <xf numFmtId="9" fontId="1" fillId="2" borderId="0" xfId="2" applyNumberFormat="1"/>
    <xf numFmtId="1" fontId="1" fillId="2" borderId="0" xfId="2" applyNumberFormat="1"/>
    <xf numFmtId="0" fontId="3" fillId="2" borderId="0" xfId="2" applyFont="1" applyAlignment="1">
      <alignment wrapText="1"/>
    </xf>
    <xf numFmtId="0" fontId="3" fillId="2" borderId="0" xfId="2" applyFont="1"/>
    <xf numFmtId="0" fontId="2" fillId="2" borderId="1" xfId="2" applyFont="1" applyBorder="1" applyAlignment="1">
      <alignment wrapText="1"/>
    </xf>
    <xf numFmtId="0" fontId="3" fillId="2" borderId="1" xfId="2" applyFont="1" applyBorder="1" applyAlignment="1">
      <alignment wrapText="1"/>
    </xf>
    <xf numFmtId="0" fontId="3" fillId="2" borderId="1" xfId="2" applyFont="1" applyBorder="1"/>
    <xf numFmtId="14" fontId="4" fillId="3" borderId="0" xfId="2" applyNumberFormat="1" applyFont="1" applyFill="1"/>
    <xf numFmtId="2" fontId="4" fillId="3" borderId="0" xfId="2" applyNumberFormat="1" applyFont="1" applyFill="1"/>
    <xf numFmtId="2" fontId="4" fillId="3" borderId="0" xfId="2" quotePrefix="1" applyNumberFormat="1" applyFont="1" applyFill="1"/>
    <xf numFmtId="9" fontId="4" fillId="3" borderId="0" xfId="2" applyNumberFormat="1" applyFont="1" applyFill="1"/>
    <xf numFmtId="0" fontId="4" fillId="3" borderId="0" xfId="2" applyFont="1" applyFill="1"/>
    <xf numFmtId="1" fontId="4" fillId="3" borderId="0" xfId="2" applyNumberFormat="1" applyFont="1" applyFill="1"/>
    <xf numFmtId="0" fontId="4" fillId="3" borderId="0" xfId="0" applyFont="1" applyFill="1"/>
    <xf numFmtId="2" fontId="4" fillId="3" borderId="0" xfId="0" applyNumberFormat="1" applyFont="1" applyFill="1"/>
    <xf numFmtId="1" fontId="4" fillId="3" borderId="0" xfId="0" applyNumberFormat="1" applyFont="1" applyFill="1"/>
    <xf numFmtId="0" fontId="5" fillId="3" borderId="1" xfId="2" applyFont="1" applyFill="1" applyBorder="1" applyAlignment="1">
      <alignment wrapText="1"/>
    </xf>
    <xf numFmtId="14" fontId="6" fillId="3" borderId="0" xfId="2" applyNumberFormat="1" applyFont="1" applyFill="1"/>
    <xf numFmtId="2" fontId="6" fillId="3" borderId="0" xfId="2" applyNumberFormat="1" applyFont="1" applyFill="1"/>
    <xf numFmtId="0" fontId="6" fillId="3" borderId="0" xfId="2" applyFont="1" applyFill="1"/>
    <xf numFmtId="2" fontId="6" fillId="3" borderId="0" xfId="2" quotePrefix="1" applyNumberFormat="1" applyFont="1" applyFill="1"/>
    <xf numFmtId="9" fontId="6" fillId="3" borderId="0" xfId="2" applyNumberFormat="1" applyFont="1" applyFill="1"/>
    <xf numFmtId="1" fontId="6" fillId="3" borderId="0" xfId="2" applyNumberFormat="1" applyFont="1" applyFill="1"/>
    <xf numFmtId="0" fontId="6" fillId="3" borderId="0" xfId="0" applyFont="1" applyFill="1"/>
    <xf numFmtId="2" fontId="6" fillId="3" borderId="0" xfId="0" applyNumberFormat="1" applyFont="1" applyFill="1"/>
    <xf numFmtId="1" fontId="6" fillId="3" borderId="0" xfId="0" applyNumberFormat="1" applyFont="1" applyFill="1"/>
    <xf numFmtId="0" fontId="5" fillId="3" borderId="0" xfId="2" applyFont="1" applyFill="1" applyAlignment="1">
      <alignment wrapText="1"/>
    </xf>
    <xf numFmtId="0" fontId="5" fillId="3" borderId="1" xfId="2" applyFont="1" applyFill="1" applyBorder="1"/>
    <xf numFmtId="0" fontId="5" fillId="3" borderId="0" xfId="2" applyFont="1" applyFill="1"/>
    <xf numFmtId="0" fontId="7" fillId="3" borderId="0" xfId="2" applyFont="1" applyFill="1" applyAlignment="1">
      <alignment wrapText="1"/>
    </xf>
    <xf numFmtId="0" fontId="7" fillId="3" borderId="1" xfId="2" applyFont="1" applyFill="1" applyBorder="1" applyAlignment="1">
      <alignment wrapText="1"/>
    </xf>
    <xf numFmtId="0" fontId="7" fillId="3" borderId="1" xfId="2" applyFont="1" applyFill="1" applyBorder="1"/>
    <xf numFmtId="0" fontId="7" fillId="3" borderId="0" xfId="2" applyFont="1" applyFill="1"/>
  </cellXfs>
  <cellStyles count="3">
    <cellStyle name="60% - Ênfase3" xfId="2" builtinId="40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CPU_Media!$B$3:$B$31</c:f>
              <c:numCache>
                <c:formatCode>0.00</c:formatCode>
                <c:ptCount val="29"/>
                <c:pt idx="0">
                  <c:v>0.59996501000000002</c:v>
                </c:pt>
                <c:pt idx="1">
                  <c:v>0.60823364800000002</c:v>
                </c:pt>
                <c:pt idx="2">
                  <c:v>0.61266794999999996</c:v>
                </c:pt>
                <c:pt idx="3">
                  <c:v>0.60845117299999996</c:v>
                </c:pt>
                <c:pt idx="4">
                  <c:v>0.61697027999999998</c:v>
                </c:pt>
                <c:pt idx="5">
                  <c:v>0.62508394499999997</c:v>
                </c:pt>
                <c:pt idx="6">
                  <c:v>0.615015745</c:v>
                </c:pt>
                <c:pt idx="7">
                  <c:v>0.60760062999999997</c:v>
                </c:pt>
                <c:pt idx="8">
                  <c:v>0.59896605999999997</c:v>
                </c:pt>
                <c:pt idx="9">
                  <c:v>0.61578726399999995</c:v>
                </c:pt>
                <c:pt idx="10">
                  <c:v>0.62207107800000006</c:v>
                </c:pt>
                <c:pt idx="11">
                  <c:v>0.63082254100000001</c:v>
                </c:pt>
                <c:pt idx="12">
                  <c:v>0.59549842600000003</c:v>
                </c:pt>
                <c:pt idx="13">
                  <c:v>0.63249999999999995</c:v>
                </c:pt>
                <c:pt idx="14">
                  <c:v>0.58698215499999995</c:v>
                </c:pt>
                <c:pt idx="15">
                  <c:v>0.58902656399999997</c:v>
                </c:pt>
                <c:pt idx="16">
                  <c:v>0.60133659900000003</c:v>
                </c:pt>
                <c:pt idx="17">
                  <c:v>0.60833274900000001</c:v>
                </c:pt>
                <c:pt idx="18">
                  <c:v>0.60008919199999999</c:v>
                </c:pt>
                <c:pt idx="19">
                  <c:v>0.60715435799999995</c:v>
                </c:pt>
                <c:pt idx="20">
                  <c:v>0.59748425500000002</c:v>
                </c:pt>
                <c:pt idx="21">
                  <c:v>0.58903812499999997</c:v>
                </c:pt>
                <c:pt idx="22">
                  <c:v>0.573923077</c:v>
                </c:pt>
                <c:pt idx="23">
                  <c:v>0.58655178399999996</c:v>
                </c:pt>
                <c:pt idx="24">
                  <c:v>0.59326512799999997</c:v>
                </c:pt>
                <c:pt idx="25">
                  <c:v>0.59767250400000005</c:v>
                </c:pt>
                <c:pt idx="26">
                  <c:v>0.60223058100000004</c:v>
                </c:pt>
                <c:pt idx="27">
                  <c:v>0.59329891499999998</c:v>
                </c:pt>
                <c:pt idx="28">
                  <c:v>0.57906403100000003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C-4E12-8A93-A4E76B80E77C}"/>
            </c:ext>
          </c:extLst>
        </c:ser>
        <c:ser>
          <c:idx val="1"/>
          <c:order val="1"/>
          <c:tx>
            <c:strRef>
              <c:f>CPU_Media!$D$2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CPU_Media!$D$3:$D$31</c:f>
              <c:numCache>
                <c:formatCode>0.00</c:formatCode>
                <c:ptCount val="29"/>
                <c:pt idx="0">
                  <c:v>0.59809999999999997</c:v>
                </c:pt>
                <c:pt idx="1">
                  <c:v>0.5978</c:v>
                </c:pt>
                <c:pt idx="2">
                  <c:v>0.59750000000000003</c:v>
                </c:pt>
                <c:pt idx="3">
                  <c:v>0.59730000000000005</c:v>
                </c:pt>
                <c:pt idx="4">
                  <c:v>0.59699999999999998</c:v>
                </c:pt>
                <c:pt idx="5">
                  <c:v>0.59670000000000001</c:v>
                </c:pt>
                <c:pt idx="6">
                  <c:v>0.59640000000000004</c:v>
                </c:pt>
                <c:pt idx="7">
                  <c:v>0.59609999999999996</c:v>
                </c:pt>
                <c:pt idx="8">
                  <c:v>0.5958</c:v>
                </c:pt>
                <c:pt idx="9">
                  <c:v>0.59560000000000002</c:v>
                </c:pt>
                <c:pt idx="10">
                  <c:v>0.59530000000000005</c:v>
                </c:pt>
                <c:pt idx="11">
                  <c:v>0.59499999999999997</c:v>
                </c:pt>
                <c:pt idx="12">
                  <c:v>0.59470000000000001</c:v>
                </c:pt>
                <c:pt idx="13">
                  <c:v>0.59440000000000004</c:v>
                </c:pt>
                <c:pt idx="14">
                  <c:v>0.59409999999999996</c:v>
                </c:pt>
                <c:pt idx="15">
                  <c:v>0.59389999999999998</c:v>
                </c:pt>
                <c:pt idx="16">
                  <c:v>0.59360000000000002</c:v>
                </c:pt>
                <c:pt idx="17">
                  <c:v>0.59330000000000005</c:v>
                </c:pt>
                <c:pt idx="18">
                  <c:v>0.59299999999999997</c:v>
                </c:pt>
                <c:pt idx="19">
                  <c:v>0.5927</c:v>
                </c:pt>
                <c:pt idx="20">
                  <c:v>0.59240000000000004</c:v>
                </c:pt>
                <c:pt idx="21">
                  <c:v>0.59219999999999995</c:v>
                </c:pt>
                <c:pt idx="22">
                  <c:v>0.59189999999999998</c:v>
                </c:pt>
                <c:pt idx="23">
                  <c:v>0.59160000000000001</c:v>
                </c:pt>
                <c:pt idx="24">
                  <c:v>0.59130000000000005</c:v>
                </c:pt>
                <c:pt idx="25">
                  <c:v>0.59099999999999997</c:v>
                </c:pt>
                <c:pt idx="26">
                  <c:v>0.59079999999999999</c:v>
                </c:pt>
                <c:pt idx="27">
                  <c:v>0.59050000000000002</c:v>
                </c:pt>
                <c:pt idx="28">
                  <c:v>0.59019999999999995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C-4E12-8A93-A4E76B80E77C}"/>
            </c:ext>
          </c:extLst>
        </c:ser>
        <c:ser>
          <c:idx val="2"/>
          <c:order val="2"/>
          <c:tx>
            <c:strRef>
              <c:f>CPU_Media!$H$2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CPU_Media!$H$3:$H$31</c:f>
              <c:numCache>
                <c:formatCode>0.00</c:formatCode>
                <c:ptCount val="29"/>
                <c:pt idx="0">
                  <c:v>0.59996501000000002</c:v>
                </c:pt>
                <c:pt idx="1">
                  <c:v>0.61183246700000005</c:v>
                </c:pt>
                <c:pt idx="2">
                  <c:v>0.60779053199999999</c:v>
                </c:pt>
                <c:pt idx="3">
                  <c:v>0.59175216200000003</c:v>
                </c:pt>
                <c:pt idx="4">
                  <c:v>0.60674392899999996</c:v>
                </c:pt>
                <c:pt idx="5">
                  <c:v>0.60293561600000001</c:v>
                </c:pt>
                <c:pt idx="6">
                  <c:v>0.60528628399999995</c:v>
                </c:pt>
                <c:pt idx="7">
                  <c:v>0.60331710900000002</c:v>
                </c:pt>
                <c:pt idx="8">
                  <c:v>0.605924456</c:v>
                </c:pt>
                <c:pt idx="9">
                  <c:v>0.60541885399999995</c:v>
                </c:pt>
                <c:pt idx="10">
                  <c:v>0.61040387100000004</c:v>
                </c:pt>
                <c:pt idx="11">
                  <c:v>0.59169193600000003</c:v>
                </c:pt>
                <c:pt idx="12">
                  <c:v>0.60266485700000005</c:v>
                </c:pt>
                <c:pt idx="13">
                  <c:v>0.59669163300000005</c:v>
                </c:pt>
                <c:pt idx="14">
                  <c:v>0.60260012399999996</c:v>
                </c:pt>
                <c:pt idx="15">
                  <c:v>0.62233528599999999</c:v>
                </c:pt>
                <c:pt idx="16">
                  <c:v>0.61981276299999999</c:v>
                </c:pt>
                <c:pt idx="17">
                  <c:v>0.61487805500000003</c:v>
                </c:pt>
                <c:pt idx="18">
                  <c:v>0.61412405599999997</c:v>
                </c:pt>
                <c:pt idx="19">
                  <c:v>0.60831914399999998</c:v>
                </c:pt>
                <c:pt idx="20">
                  <c:v>0.62057312600000003</c:v>
                </c:pt>
                <c:pt idx="21">
                  <c:v>0.60743316000000003</c:v>
                </c:pt>
                <c:pt idx="22">
                  <c:v>0.60422036300000004</c:v>
                </c:pt>
                <c:pt idx="23">
                  <c:v>0.61004090399999999</c:v>
                </c:pt>
                <c:pt idx="24">
                  <c:v>0.60984740299999995</c:v>
                </c:pt>
                <c:pt idx="25">
                  <c:v>0.61408721799999999</c:v>
                </c:pt>
                <c:pt idx="26">
                  <c:v>0.60707214300000001</c:v>
                </c:pt>
                <c:pt idx="27">
                  <c:v>0.59682224900000003</c:v>
                </c:pt>
                <c:pt idx="28">
                  <c:v>0.60542571000000001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BC-4E12-8A93-A4E76B80E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274472"/>
        <c:axId val="609269552"/>
      </c:lineChart>
      <c:dateAx>
        <c:axId val="609274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269552"/>
        <c:crosses val="autoZero"/>
        <c:auto val="1"/>
        <c:lblOffset val="100"/>
        <c:baseTimeUnit val="days"/>
      </c:dateAx>
      <c:valAx>
        <c:axId val="6092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27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CPU_Media!$E$3:$E$31</c:f>
              <c:numCache>
                <c:formatCode>0.00</c:formatCode>
                <c:ptCount val="29"/>
                <c:pt idx="0">
                  <c:v>-3.1085312791825238E-3</c:v>
                </c:pt>
                <c:pt idx="1">
                  <c:v>-1.715401315647045E-2</c:v>
                </c:pt>
                <c:pt idx="2">
                  <c:v>-2.4757211471564542E-2</c:v>
                </c:pt>
                <c:pt idx="3">
                  <c:v>-1.8327145208741184E-2</c:v>
                </c:pt>
                <c:pt idx="4">
                  <c:v>-3.2368301435848755E-2</c:v>
                </c:pt>
                <c:pt idx="5">
                  <c:v>-4.5408213132077754E-2</c:v>
                </c:pt>
                <c:pt idx="6">
                  <c:v>-3.026872913635725E-2</c:v>
                </c:pt>
                <c:pt idx="7">
                  <c:v>-1.8927942849565532E-2</c:v>
                </c:pt>
                <c:pt idx="8">
                  <c:v>-5.2858754634611026E-3</c:v>
                </c:pt>
                <c:pt idx="9">
                  <c:v>-3.2782854047465212E-2</c:v>
                </c:pt>
                <c:pt idx="10">
                  <c:v>-4.3035400530226871E-2</c:v>
                </c:pt>
                <c:pt idx="11">
                  <c:v>-5.678703386726322E-2</c:v>
                </c:pt>
                <c:pt idx="12">
                  <c:v>-1.3407692869368201E-3</c:v>
                </c:pt>
                <c:pt idx="13">
                  <c:v>-6.0237154150197494E-2</c:v>
                </c:pt>
                <c:pt idx="14">
                  <c:v>1.2126169321109961E-2</c:v>
                </c:pt>
                <c:pt idx="15">
                  <c:v>8.273711743839127E-3</c:v>
                </c:pt>
                <c:pt idx="16">
                  <c:v>-1.2865671261096832E-2</c:v>
                </c:pt>
                <c:pt idx="17">
                  <c:v>-2.4711391955654777E-2</c:v>
                </c:pt>
                <c:pt idx="18">
                  <c:v>-1.1813563874351568E-2</c:v>
                </c:pt>
                <c:pt idx="19">
                  <c:v>-2.3806726921327553E-2</c:v>
                </c:pt>
                <c:pt idx="20">
                  <c:v>-8.5094376252642535E-3</c:v>
                </c:pt>
                <c:pt idx="21">
                  <c:v>5.3678613756961502E-3</c:v>
                </c:pt>
                <c:pt idx="22">
                  <c:v>3.132287883241882E-2</c:v>
                </c:pt>
                <c:pt idx="23">
                  <c:v>8.6065990040532381E-3</c:v>
                </c:pt>
                <c:pt idx="24">
                  <c:v>-3.3123942521697098E-3</c:v>
                </c:pt>
                <c:pt idx="25">
                  <c:v>-1.1164147514472372E-2</c:v>
                </c:pt>
                <c:pt idx="26">
                  <c:v>-1.8980406111259982E-2</c:v>
                </c:pt>
                <c:pt idx="27">
                  <c:v>-4.7175461293401449E-3</c:v>
                </c:pt>
                <c:pt idx="28">
                  <c:v>1.9230980347318294E-2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1-4A7C-8512-8458169A6F85}"/>
            </c:ext>
          </c:extLst>
        </c:ser>
        <c:ser>
          <c:idx val="1"/>
          <c:order val="1"/>
          <c:tx>
            <c:strRef>
              <c:f>CPU_Media!$I$2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CPU_Media!$I$3:$I$31</c:f>
              <c:numCache>
                <c:formatCode>0.00</c:formatCode>
                <c:ptCount val="29"/>
                <c:pt idx="0">
                  <c:v>0</c:v>
                </c:pt>
                <c:pt idx="1">
                  <c:v>5.9168364194149793E-3</c:v>
                </c:pt>
                <c:pt idx="2">
                  <c:v>-7.9609485039979118E-3</c:v>
                </c:pt>
                <c:pt idx="3">
                  <c:v>-2.7445112674636805E-2</c:v>
                </c:pt>
                <c:pt idx="4">
                  <c:v>-1.6575111203087484E-2</c:v>
                </c:pt>
                <c:pt idx="5">
                  <c:v>-3.5432567381009868E-2</c:v>
                </c:pt>
                <c:pt idx="6">
                  <c:v>-1.5819856774561193E-2</c:v>
                </c:pt>
                <c:pt idx="7">
                  <c:v>-7.0498955868428855E-3</c:v>
                </c:pt>
                <c:pt idx="8">
                  <c:v>1.1617346064650197E-2</c:v>
                </c:pt>
                <c:pt idx="9">
                  <c:v>-1.6837649308706709E-2</c:v>
                </c:pt>
                <c:pt idx="10">
                  <c:v>-1.8755424279667303E-2</c:v>
                </c:pt>
                <c:pt idx="11">
                  <c:v>-6.2031082367426028E-2</c:v>
                </c:pt>
                <c:pt idx="12">
                  <c:v>1.2034340792699305E-2</c:v>
                </c:pt>
                <c:pt idx="13">
                  <c:v>-5.6614018972331856E-2</c:v>
                </c:pt>
                <c:pt idx="14">
                  <c:v>2.6607229652492605E-2</c:v>
                </c:pt>
                <c:pt idx="15">
                  <c:v>5.6548760337403074E-2</c:v>
                </c:pt>
                <c:pt idx="16">
                  <c:v>3.072516130021875E-2</c:v>
                </c:pt>
                <c:pt idx="17">
                  <c:v>1.0759417458224049E-2</c:v>
                </c:pt>
                <c:pt idx="18">
                  <c:v>2.3387963301295351E-2</c:v>
                </c:pt>
                <c:pt idx="19">
                  <c:v>1.9184347187046443E-3</c:v>
                </c:pt>
                <c:pt idx="20">
                  <c:v>3.8643480236981324E-2</c:v>
                </c:pt>
                <c:pt idx="21">
                  <c:v>3.1228937855253529E-2</c:v>
                </c:pt>
                <c:pt idx="22">
                  <c:v>5.2789802700336501E-2</c:v>
                </c:pt>
                <c:pt idx="23">
                  <c:v>4.0046114666663482E-2</c:v>
                </c:pt>
                <c:pt idx="24">
                  <c:v>2.7950867525117676E-2</c:v>
                </c:pt>
                <c:pt idx="25">
                  <c:v>2.7464395450923974E-2</c:v>
                </c:pt>
                <c:pt idx="26">
                  <c:v>8.0393825102016286E-3</c:v>
                </c:pt>
                <c:pt idx="27">
                  <c:v>5.938547856606218E-3</c:v>
                </c:pt>
                <c:pt idx="28">
                  <c:v>4.5524635599409162E-2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1-4A7C-8512-8458169A6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477248"/>
        <c:axId val="694474296"/>
      </c:lineChart>
      <c:dateAx>
        <c:axId val="694477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474296"/>
        <c:crosses val="autoZero"/>
        <c:auto val="1"/>
        <c:lblOffset val="100"/>
        <c:baseTimeUnit val="days"/>
      </c:dateAx>
      <c:valAx>
        <c:axId val="69447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4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NetIn_Media!$B$2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NetIn_Media!$B$3:$B$31</c:f>
              <c:numCache>
                <c:formatCode>0.00</c:formatCode>
                <c:ptCount val="29"/>
                <c:pt idx="0">
                  <c:v>6.1315360334184402E-2</c:v>
                </c:pt>
                <c:pt idx="1">
                  <c:v>6.3524409797456494E-2</c:v>
                </c:pt>
                <c:pt idx="2">
                  <c:v>7.5957698954476197E-2</c:v>
                </c:pt>
                <c:pt idx="3">
                  <c:v>7.9578833447562294E-2</c:v>
                </c:pt>
                <c:pt idx="4">
                  <c:v>7.9207935598161403E-2</c:v>
                </c:pt>
                <c:pt idx="5">
                  <c:v>8.28809506363338E-2</c:v>
                </c:pt>
                <c:pt idx="6">
                  <c:v>7.2883082760704807E-2</c:v>
                </c:pt>
                <c:pt idx="7">
                  <c:v>6.3077868355644995E-2</c:v>
                </c:pt>
                <c:pt idx="8">
                  <c:v>5.91261823972066E-2</c:v>
                </c:pt>
                <c:pt idx="9">
                  <c:v>7.6913939655614105E-2</c:v>
                </c:pt>
                <c:pt idx="10">
                  <c:v>8.2693112567533103E-2</c:v>
                </c:pt>
                <c:pt idx="11">
                  <c:v>9.2076157861285701E-2</c:v>
                </c:pt>
                <c:pt idx="12">
                  <c:v>7.9810685296287195E-2</c:v>
                </c:pt>
                <c:pt idx="13">
                  <c:v>8.0337170759836804E-2</c:v>
                </c:pt>
                <c:pt idx="14">
                  <c:v>6.3998470041486899E-2</c:v>
                </c:pt>
                <c:pt idx="15">
                  <c:v>6.9333174493577704E-2</c:v>
                </c:pt>
                <c:pt idx="16">
                  <c:v>8.3444070153766203E-2</c:v>
                </c:pt>
                <c:pt idx="17">
                  <c:v>8.4869933790630694E-2</c:v>
                </c:pt>
                <c:pt idx="18">
                  <c:v>8.2236035002602403E-2</c:v>
                </c:pt>
                <c:pt idx="19">
                  <c:v>8.4701867236031403E-2</c:v>
                </c:pt>
                <c:pt idx="20">
                  <c:v>7.7247754732767696E-2</c:v>
                </c:pt>
                <c:pt idx="21">
                  <c:v>7.0779277218712702E-2</c:v>
                </c:pt>
                <c:pt idx="22">
                  <c:v>6.5586770243114795E-2</c:v>
                </c:pt>
                <c:pt idx="23">
                  <c:v>7.5883046123716505E-2</c:v>
                </c:pt>
                <c:pt idx="24">
                  <c:v>6.9598624075014104E-2</c:v>
                </c:pt>
                <c:pt idx="25">
                  <c:v>7.6341579357783004E-2</c:v>
                </c:pt>
                <c:pt idx="26">
                  <c:v>8.6671798096762703E-2</c:v>
                </c:pt>
                <c:pt idx="27">
                  <c:v>8.0650238196055005E-2</c:v>
                </c:pt>
                <c:pt idx="28">
                  <c:v>6.5241254038280905E-2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5-4C65-9DDF-C1FD64F26DDA}"/>
            </c:ext>
          </c:extLst>
        </c:ser>
        <c:ser>
          <c:idx val="1"/>
          <c:order val="1"/>
          <c:tx>
            <c:strRef>
              <c:f>NetIn_Media!$D$2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NetIn_Media!$D$3:$D$31</c:f>
              <c:numCache>
                <c:formatCode>0.00</c:formatCode>
                <c:ptCount val="29"/>
                <c:pt idx="0">
                  <c:v>6.8000000000000005E-2</c:v>
                </c:pt>
                <c:pt idx="1">
                  <c:v>6.7799999999999999E-2</c:v>
                </c:pt>
                <c:pt idx="2">
                  <c:v>6.7699999999999996E-2</c:v>
                </c:pt>
                <c:pt idx="3">
                  <c:v>6.7500000000000004E-2</c:v>
                </c:pt>
                <c:pt idx="4">
                  <c:v>6.7299999999999999E-2</c:v>
                </c:pt>
                <c:pt idx="5">
                  <c:v>6.7100000000000007E-2</c:v>
                </c:pt>
                <c:pt idx="6">
                  <c:v>6.6900000000000001E-2</c:v>
                </c:pt>
                <c:pt idx="7">
                  <c:v>6.6699999999999995E-2</c:v>
                </c:pt>
                <c:pt idx="8">
                  <c:v>6.6500000000000004E-2</c:v>
                </c:pt>
                <c:pt idx="9">
                  <c:v>6.6299999999999998E-2</c:v>
                </c:pt>
                <c:pt idx="10">
                  <c:v>6.6100000000000006E-2</c:v>
                </c:pt>
                <c:pt idx="11">
                  <c:v>6.59E-2</c:v>
                </c:pt>
                <c:pt idx="12">
                  <c:v>6.5699999999999995E-2</c:v>
                </c:pt>
                <c:pt idx="13">
                  <c:v>6.5500000000000003E-2</c:v>
                </c:pt>
                <c:pt idx="14">
                  <c:v>6.5299999999999997E-2</c:v>
                </c:pt>
                <c:pt idx="15">
                  <c:v>6.5100000000000005E-2</c:v>
                </c:pt>
                <c:pt idx="16">
                  <c:v>6.5000000000000002E-2</c:v>
                </c:pt>
                <c:pt idx="17">
                  <c:v>6.4799999999999996E-2</c:v>
                </c:pt>
                <c:pt idx="18">
                  <c:v>6.4600000000000005E-2</c:v>
                </c:pt>
                <c:pt idx="19">
                  <c:v>6.4399999999999999E-2</c:v>
                </c:pt>
                <c:pt idx="20">
                  <c:v>6.4199999999999993E-2</c:v>
                </c:pt>
                <c:pt idx="21">
                  <c:v>6.4000000000000001E-2</c:v>
                </c:pt>
                <c:pt idx="22">
                  <c:v>6.3799999999999996E-2</c:v>
                </c:pt>
                <c:pt idx="23">
                  <c:v>6.3600000000000004E-2</c:v>
                </c:pt>
                <c:pt idx="24">
                  <c:v>6.3500000000000001E-2</c:v>
                </c:pt>
                <c:pt idx="25">
                  <c:v>6.3299999999999995E-2</c:v>
                </c:pt>
                <c:pt idx="26">
                  <c:v>6.3100000000000003E-2</c:v>
                </c:pt>
                <c:pt idx="27">
                  <c:v>6.2899999999999998E-2</c:v>
                </c:pt>
                <c:pt idx="28">
                  <c:v>6.2700000000000006E-2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5-4C65-9DDF-C1FD64F26DDA}"/>
            </c:ext>
          </c:extLst>
        </c:ser>
        <c:ser>
          <c:idx val="2"/>
          <c:order val="2"/>
          <c:tx>
            <c:strRef>
              <c:f>NetIn_Media!$H$2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NetIn_Media!$H$3:$H$31</c:f>
              <c:numCache>
                <c:formatCode>0.00</c:formatCode>
                <c:ptCount val="29"/>
                <c:pt idx="0">
                  <c:v>6.1315360334184402E-2</c:v>
                </c:pt>
                <c:pt idx="1">
                  <c:v>7.2063996839720298E-2</c:v>
                </c:pt>
                <c:pt idx="2">
                  <c:v>6.7114614770409406E-2</c:v>
                </c:pt>
                <c:pt idx="3">
                  <c:v>8.3680545395751205E-2</c:v>
                </c:pt>
                <c:pt idx="4">
                  <c:v>7.8127424671460693E-2</c:v>
                </c:pt>
                <c:pt idx="5">
                  <c:v>6.0913999170396901E-2</c:v>
                </c:pt>
                <c:pt idx="6">
                  <c:v>7.42828222881287E-2</c:v>
                </c:pt>
                <c:pt idx="7">
                  <c:v>6.8468150517724605E-2</c:v>
                </c:pt>
                <c:pt idx="8">
                  <c:v>7.5330508495267803E-2</c:v>
                </c:pt>
                <c:pt idx="9">
                  <c:v>7.0168401510474807E-2</c:v>
                </c:pt>
                <c:pt idx="10">
                  <c:v>6.3216583136536497E-2</c:v>
                </c:pt>
                <c:pt idx="11">
                  <c:v>5.1696446096406702E-2</c:v>
                </c:pt>
                <c:pt idx="12">
                  <c:v>5.4401481694650797E-2</c:v>
                </c:pt>
                <c:pt idx="13">
                  <c:v>6.5403599789452205E-2</c:v>
                </c:pt>
                <c:pt idx="14">
                  <c:v>6.7685726187979994E-2</c:v>
                </c:pt>
                <c:pt idx="15">
                  <c:v>7.66993250833993E-2</c:v>
                </c:pt>
                <c:pt idx="16">
                  <c:v>7.5707339638883306E-2</c:v>
                </c:pt>
                <c:pt idx="17">
                  <c:v>5.9162233993494198E-2</c:v>
                </c:pt>
                <c:pt idx="18">
                  <c:v>7.0849448274646204E-2</c:v>
                </c:pt>
                <c:pt idx="19">
                  <c:v>6.7074873509411798E-2</c:v>
                </c:pt>
                <c:pt idx="20">
                  <c:v>6.4170179469494104E-2</c:v>
                </c:pt>
                <c:pt idx="21">
                  <c:v>6.2117726519798799E-2</c:v>
                </c:pt>
                <c:pt idx="22">
                  <c:v>7.2047024053945197E-2</c:v>
                </c:pt>
                <c:pt idx="23">
                  <c:v>6.9589781780262094E-2</c:v>
                </c:pt>
                <c:pt idx="24">
                  <c:v>6.86273423564812E-2</c:v>
                </c:pt>
                <c:pt idx="25">
                  <c:v>6.7709990710233606E-2</c:v>
                </c:pt>
                <c:pt idx="26">
                  <c:v>6.3184104888952805E-2</c:v>
                </c:pt>
                <c:pt idx="27">
                  <c:v>5.5446711386318098E-2</c:v>
                </c:pt>
                <c:pt idx="28">
                  <c:v>7.8880056441271107E-2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5-4C65-9DDF-C1FD64F26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459208"/>
        <c:axId val="694462160"/>
      </c:lineChart>
      <c:dateAx>
        <c:axId val="694459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462160"/>
        <c:crosses val="autoZero"/>
        <c:auto val="1"/>
        <c:lblOffset val="100"/>
        <c:baseTimeUnit val="days"/>
      </c:dateAx>
      <c:valAx>
        <c:axId val="6944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45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NetIn_Media!$E$2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NetIn_Media!$E$3:$E$31</c:f>
              <c:numCache>
                <c:formatCode>0.00</c:formatCode>
                <c:ptCount val="29"/>
                <c:pt idx="0">
                  <c:v>0.10902063739628384</c:v>
                </c:pt>
                <c:pt idx="1">
                  <c:v>6.7306256227739086E-2</c:v>
                </c:pt>
                <c:pt idx="2">
                  <c:v>-0.10871444327750496</c:v>
                </c:pt>
                <c:pt idx="3">
                  <c:v>-0.15178450002690125</c:v>
                </c:pt>
                <c:pt idx="4">
                  <c:v>-0.15033765882465208</c:v>
                </c:pt>
                <c:pt idx="5">
                  <c:v>-0.19040503897666028</c:v>
                </c:pt>
                <c:pt idx="6">
                  <c:v>-8.2091516084039834E-2</c:v>
                </c:pt>
                <c:pt idx="7">
                  <c:v>5.7423177713183567E-2</c:v>
                </c:pt>
                <c:pt idx="8">
                  <c:v>0.12471323707755191</c:v>
                </c:pt>
                <c:pt idx="9">
                  <c:v>-0.13799760749661943</c:v>
                </c:pt>
                <c:pt idx="10">
                  <c:v>-0.20065894307681278</c:v>
                </c:pt>
                <c:pt idx="11">
                  <c:v>-0.2842881205004289</c:v>
                </c:pt>
                <c:pt idx="12">
                  <c:v>-0.17680195632831675</c:v>
                </c:pt>
                <c:pt idx="13">
                  <c:v>-0.18468624945968837</c:v>
                </c:pt>
                <c:pt idx="14">
                  <c:v>2.0336891767402929E-2</c:v>
                </c:pt>
                <c:pt idx="15">
                  <c:v>-6.1055541225359812E-2</c:v>
                </c:pt>
                <c:pt idx="16">
                  <c:v>-0.22103512112698326</c:v>
                </c:pt>
                <c:pt idx="17">
                  <c:v>-0.23647872567147377</c:v>
                </c:pt>
                <c:pt idx="18">
                  <c:v>-0.21445629038467501</c:v>
                </c:pt>
                <c:pt idx="19">
                  <c:v>-0.23968618282591028</c:v>
                </c:pt>
                <c:pt idx="20">
                  <c:v>-0.16890788318580061</c:v>
                </c:pt>
                <c:pt idx="21">
                  <c:v>-9.5780537540165619E-2</c:v>
                </c:pt>
                <c:pt idx="22">
                  <c:v>-2.7242845416715296E-2</c:v>
                </c:pt>
                <c:pt idx="23">
                  <c:v>-0.16186812142057058</c:v>
                </c:pt>
                <c:pt idx="24">
                  <c:v>-8.7625641398326265E-2</c:v>
                </c:pt>
                <c:pt idx="25">
                  <c:v>-0.1708319302206501</c:v>
                </c:pt>
                <c:pt idx="26">
                  <c:v>-0.27196618293815156</c:v>
                </c:pt>
                <c:pt idx="27">
                  <c:v>-0.22008909822318737</c:v>
                </c:pt>
                <c:pt idx="28">
                  <c:v>-3.8951643032333422E-2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D-4222-B625-4A996056FE12}"/>
            </c:ext>
          </c:extLst>
        </c:ser>
        <c:ser>
          <c:idx val="1"/>
          <c:order val="1"/>
          <c:tx>
            <c:strRef>
              <c:f>NetIn_Media!$I$2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NetIn_Media!$I$3:$I$31</c:f>
              <c:numCache>
                <c:formatCode>0.00</c:formatCode>
                <c:ptCount val="29"/>
                <c:pt idx="0">
                  <c:v>0</c:v>
                </c:pt>
                <c:pt idx="1">
                  <c:v>0.13443000996769164</c:v>
                </c:pt>
                <c:pt idx="2">
                  <c:v>-0.11642117001683694</c:v>
                </c:pt>
                <c:pt idx="3">
                  <c:v>5.1542750383387986E-2</c:v>
                </c:pt>
                <c:pt idx="4">
                  <c:v>-1.3641447899644416E-2</c:v>
                </c:pt>
                <c:pt idx="5">
                  <c:v>-0.26504222378340947</c:v>
                </c:pt>
                <c:pt idx="6">
                  <c:v>1.9205273355678752E-2</c:v>
                </c:pt>
                <c:pt idx="7">
                  <c:v>8.5454412182862233E-2</c:v>
                </c:pt>
                <c:pt idx="8">
                  <c:v>0.27406345955504768</c:v>
                </c:pt>
                <c:pt idx="9">
                  <c:v>-8.7702413572140148E-2</c:v>
                </c:pt>
                <c:pt idx="10">
                  <c:v>-0.23552783087092871</c:v>
                </c:pt>
                <c:pt idx="11">
                  <c:v>-0.4385468801349392</c:v>
                </c:pt>
                <c:pt idx="12">
                  <c:v>-0.3183684428633573</c:v>
                </c:pt>
                <c:pt idx="13">
                  <c:v>-0.18588619476067464</c:v>
                </c:pt>
                <c:pt idx="14">
                  <c:v>5.7614754604334101E-2</c:v>
                </c:pt>
                <c:pt idx="15">
                  <c:v>0.10624279998175937</c:v>
                </c:pt>
                <c:pt idx="16">
                  <c:v>-9.2717559206137362E-2</c:v>
                </c:pt>
                <c:pt idx="17">
                  <c:v>-0.30290703254884033</c:v>
                </c:pt>
                <c:pt idx="18">
                  <c:v>-0.13846225353150676</c:v>
                </c:pt>
                <c:pt idx="19">
                  <c:v>-0.20810631809922181</c:v>
                </c:pt>
                <c:pt idx="20">
                  <c:v>-0.16929392069082649</c:v>
                </c:pt>
                <c:pt idx="21">
                  <c:v>-0.12237410495375831</c:v>
                </c:pt>
                <c:pt idx="22">
                  <c:v>9.8499343493874666E-2</c:v>
                </c:pt>
                <c:pt idx="23">
                  <c:v>-8.2933733751201014E-2</c:v>
                </c:pt>
                <c:pt idx="24">
                  <c:v>-1.3955472991621889E-2</c:v>
                </c:pt>
                <c:pt idx="25">
                  <c:v>-0.11306536647737575</c:v>
                </c:pt>
                <c:pt idx="26">
                  <c:v>-0.27099579936702839</c:v>
                </c:pt>
                <c:pt idx="27">
                  <c:v>-0.31250405917548468</c:v>
                </c:pt>
                <c:pt idx="28">
                  <c:v>0.20905181244657728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D-4222-B625-4A996056F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50672"/>
        <c:axId val="610646080"/>
      </c:lineChart>
      <c:dateAx>
        <c:axId val="610650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646080"/>
        <c:crosses val="autoZero"/>
        <c:auto val="1"/>
        <c:lblOffset val="100"/>
        <c:baseTimeUnit val="days"/>
      </c:dateAx>
      <c:valAx>
        <c:axId val="6106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65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NetOut_Media!$B$2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NetOut_Media!$B$3:$B$31</c:f>
              <c:numCache>
                <c:formatCode>0.00</c:formatCode>
                <c:ptCount val="29"/>
                <c:pt idx="0">
                  <c:v>0.55779985454347403</c:v>
                </c:pt>
                <c:pt idx="1">
                  <c:v>0.54653370181719396</c:v>
                </c:pt>
                <c:pt idx="2">
                  <c:v>0.57133875158098002</c:v>
                </c:pt>
                <c:pt idx="3">
                  <c:v>0.55942943162388203</c:v>
                </c:pt>
                <c:pt idx="4">
                  <c:v>0.57722080217467397</c:v>
                </c:pt>
                <c:pt idx="5">
                  <c:v>0.58668465283181903</c:v>
                </c:pt>
                <c:pt idx="6">
                  <c:v>0.55527920259369701</c:v>
                </c:pt>
                <c:pt idx="7">
                  <c:v>0.55994567010137697</c:v>
                </c:pt>
                <c:pt idx="8">
                  <c:v>0.54288778768645396</c:v>
                </c:pt>
                <c:pt idx="9">
                  <c:v>0.58585404322493595</c:v>
                </c:pt>
                <c:pt idx="10">
                  <c:v>0.58767560027058197</c:v>
                </c:pt>
                <c:pt idx="11">
                  <c:v>0.59402158723937104</c:v>
                </c:pt>
                <c:pt idx="12">
                  <c:v>0.56563385863367099</c:v>
                </c:pt>
                <c:pt idx="13">
                  <c:v>0.58623478213946001</c:v>
                </c:pt>
                <c:pt idx="14">
                  <c:v>0.56270562145445002</c:v>
                </c:pt>
                <c:pt idx="15">
                  <c:v>0.57138467431068396</c:v>
                </c:pt>
                <c:pt idx="16">
                  <c:v>0.57915380398432403</c:v>
                </c:pt>
                <c:pt idx="17">
                  <c:v>0.59677194224463503</c:v>
                </c:pt>
                <c:pt idx="18">
                  <c:v>0.58745023608207703</c:v>
                </c:pt>
                <c:pt idx="19">
                  <c:v>0.56950891812642401</c:v>
                </c:pt>
                <c:pt idx="20">
                  <c:v>0.57900617188877501</c:v>
                </c:pt>
                <c:pt idx="21">
                  <c:v>0.55893287658691404</c:v>
                </c:pt>
                <c:pt idx="22">
                  <c:v>0.54257997804217795</c:v>
                </c:pt>
                <c:pt idx="23">
                  <c:v>0.56165705323219295</c:v>
                </c:pt>
                <c:pt idx="24">
                  <c:v>0.56535144246560598</c:v>
                </c:pt>
                <c:pt idx="25">
                  <c:v>0.58265367017851899</c:v>
                </c:pt>
                <c:pt idx="26">
                  <c:v>0.578559168179829</c:v>
                </c:pt>
                <c:pt idx="27">
                  <c:v>0.58547378381093296</c:v>
                </c:pt>
                <c:pt idx="28">
                  <c:v>0.56815072496732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9-42F4-8ABD-7B790593AEB2}"/>
            </c:ext>
          </c:extLst>
        </c:ser>
        <c:ser>
          <c:idx val="1"/>
          <c:order val="1"/>
          <c:tx>
            <c:strRef>
              <c:f>NetOut_Media!$D$2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NetOut_Media!$D$3:$D$31</c:f>
              <c:numCache>
                <c:formatCode>0.00</c:formatCode>
                <c:ptCount val="29"/>
                <c:pt idx="0">
                  <c:v>0.56159999999999999</c:v>
                </c:pt>
                <c:pt idx="1">
                  <c:v>0.56200000000000006</c:v>
                </c:pt>
                <c:pt idx="2">
                  <c:v>0.56240000000000001</c:v>
                </c:pt>
                <c:pt idx="3">
                  <c:v>0.56279999999999997</c:v>
                </c:pt>
                <c:pt idx="4">
                  <c:v>0.56320000000000003</c:v>
                </c:pt>
                <c:pt idx="5">
                  <c:v>0.56359999999999999</c:v>
                </c:pt>
                <c:pt idx="6">
                  <c:v>0.56399999999999995</c:v>
                </c:pt>
                <c:pt idx="7">
                  <c:v>0.56440000000000001</c:v>
                </c:pt>
                <c:pt idx="8">
                  <c:v>0.56489999999999996</c:v>
                </c:pt>
                <c:pt idx="9">
                  <c:v>0.56530000000000002</c:v>
                </c:pt>
                <c:pt idx="10">
                  <c:v>0.56569999999999998</c:v>
                </c:pt>
                <c:pt idx="11">
                  <c:v>0.56610000000000005</c:v>
                </c:pt>
                <c:pt idx="12">
                  <c:v>0.5665</c:v>
                </c:pt>
                <c:pt idx="13">
                  <c:v>0.56689999999999996</c:v>
                </c:pt>
                <c:pt idx="14">
                  <c:v>0.56730000000000003</c:v>
                </c:pt>
                <c:pt idx="15">
                  <c:v>0.56769999999999998</c:v>
                </c:pt>
                <c:pt idx="16">
                  <c:v>0.56820000000000004</c:v>
                </c:pt>
                <c:pt idx="17">
                  <c:v>0.56859999999999999</c:v>
                </c:pt>
                <c:pt idx="18">
                  <c:v>0.56899999999999995</c:v>
                </c:pt>
                <c:pt idx="19">
                  <c:v>0.56940000000000002</c:v>
                </c:pt>
                <c:pt idx="20">
                  <c:v>0.56979999999999997</c:v>
                </c:pt>
                <c:pt idx="21">
                  <c:v>0.57020000000000004</c:v>
                </c:pt>
                <c:pt idx="22">
                  <c:v>0.5706</c:v>
                </c:pt>
                <c:pt idx="23">
                  <c:v>0.57110000000000005</c:v>
                </c:pt>
                <c:pt idx="24">
                  <c:v>0.57150000000000001</c:v>
                </c:pt>
                <c:pt idx="25">
                  <c:v>0.57189999999999996</c:v>
                </c:pt>
                <c:pt idx="26">
                  <c:v>0.57230000000000003</c:v>
                </c:pt>
                <c:pt idx="27">
                  <c:v>0.57269999999999999</c:v>
                </c:pt>
                <c:pt idx="28">
                  <c:v>0.57310000000000005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9-42F4-8ABD-7B790593AEB2}"/>
            </c:ext>
          </c:extLst>
        </c:ser>
        <c:ser>
          <c:idx val="2"/>
          <c:order val="2"/>
          <c:tx>
            <c:strRef>
              <c:f>NetOut_Media!$H$2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NetOut_Media!$H$3:$H$31</c:f>
              <c:numCache>
                <c:formatCode>0.00</c:formatCode>
                <c:ptCount val="29"/>
                <c:pt idx="0">
                  <c:v>0.55779985454347403</c:v>
                </c:pt>
                <c:pt idx="1">
                  <c:v>0.56962214512099896</c:v>
                </c:pt>
                <c:pt idx="2">
                  <c:v>0.57878640889209598</c:v>
                </c:pt>
                <c:pt idx="3">
                  <c:v>0.57203626923275697</c:v>
                </c:pt>
                <c:pt idx="4">
                  <c:v>0.56828867956475204</c:v>
                </c:pt>
                <c:pt idx="5">
                  <c:v>0.57170465584715802</c:v>
                </c:pt>
                <c:pt idx="6">
                  <c:v>0.57218629458117598</c:v>
                </c:pt>
                <c:pt idx="7">
                  <c:v>0.58247555257305905</c:v>
                </c:pt>
                <c:pt idx="8">
                  <c:v>0.57146363270818701</c:v>
                </c:pt>
                <c:pt idx="9">
                  <c:v>0.58548496716501397</c:v>
                </c:pt>
                <c:pt idx="10">
                  <c:v>0.573644072225996</c:v>
                </c:pt>
                <c:pt idx="11">
                  <c:v>0.56928804957010304</c:v>
                </c:pt>
                <c:pt idx="12">
                  <c:v>0.57433569551756503</c:v>
                </c:pt>
                <c:pt idx="13">
                  <c:v>0.55814197311520097</c:v>
                </c:pt>
                <c:pt idx="14">
                  <c:v>0.57678999002565801</c:v>
                </c:pt>
                <c:pt idx="15">
                  <c:v>0.57309465912082802</c:v>
                </c:pt>
                <c:pt idx="16">
                  <c:v>0.57122795240534996</c:v>
                </c:pt>
                <c:pt idx="17">
                  <c:v>0.56684229952947796</c:v>
                </c:pt>
                <c:pt idx="18">
                  <c:v>0.57036073464820203</c:v>
                </c:pt>
                <c:pt idx="19">
                  <c:v>0.572071162263592</c:v>
                </c:pt>
                <c:pt idx="20">
                  <c:v>0.57437442798072402</c:v>
                </c:pt>
                <c:pt idx="21">
                  <c:v>0.56603949666389897</c:v>
                </c:pt>
                <c:pt idx="22">
                  <c:v>0.57292515636035002</c:v>
                </c:pt>
                <c:pt idx="23">
                  <c:v>0.57047782007229597</c:v>
                </c:pt>
                <c:pt idx="24">
                  <c:v>0.57784242636892502</c:v>
                </c:pt>
                <c:pt idx="25">
                  <c:v>0.57827591428189595</c:v>
                </c:pt>
                <c:pt idx="26">
                  <c:v>0.55230072327510804</c:v>
                </c:pt>
                <c:pt idx="27">
                  <c:v>0.574166157467907</c:v>
                </c:pt>
                <c:pt idx="28">
                  <c:v>0.57043915453111904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9-42F4-8ABD-7B790593A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058688"/>
        <c:axId val="462053768"/>
      </c:lineChart>
      <c:dateAx>
        <c:axId val="462058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053768"/>
        <c:crosses val="autoZero"/>
        <c:auto val="1"/>
        <c:lblOffset val="100"/>
        <c:baseTimeUnit val="days"/>
      </c:dateAx>
      <c:valAx>
        <c:axId val="46205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05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NetOut_Media!$E$2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NetOut_Media!$E$3:$E$31</c:f>
              <c:numCache>
                <c:formatCode>0.00</c:formatCode>
                <c:ptCount val="29"/>
                <c:pt idx="0">
                  <c:v>6.8127401353235443E-3</c:v>
                </c:pt>
                <c:pt idx="1">
                  <c:v>2.8298891964725171E-2</c:v>
                </c:pt>
                <c:pt idx="2">
                  <c:v>-1.564527446500897E-2</c:v>
                </c:pt>
                <c:pt idx="3">
                  <c:v>6.0250108156341114E-3</c:v>
                </c:pt>
                <c:pt idx="4">
                  <c:v>-2.429018864505697E-2</c:v>
                </c:pt>
                <c:pt idx="5">
                  <c:v>-3.9347633725194044E-2</c:v>
                </c:pt>
                <c:pt idx="6">
                  <c:v>1.5705247676427073E-2</c:v>
                </c:pt>
                <c:pt idx="7">
                  <c:v>7.954932302301038E-3</c:v>
                </c:pt>
                <c:pt idx="8">
                  <c:v>4.054652326469204E-2</c:v>
                </c:pt>
                <c:pt idx="9">
                  <c:v>-3.5083897538357167E-2</c:v>
                </c:pt>
                <c:pt idx="10">
                  <c:v>-3.739410018122892E-2</c:v>
                </c:pt>
                <c:pt idx="11">
                  <c:v>-4.7004330884896812E-2</c:v>
                </c:pt>
                <c:pt idx="12">
                  <c:v>1.5312756708398538E-3</c:v>
                </c:pt>
                <c:pt idx="13">
                  <c:v>-3.2981294744910711E-2</c:v>
                </c:pt>
                <c:pt idx="14">
                  <c:v>8.1647994446451613E-3</c:v>
                </c:pt>
                <c:pt idx="15">
                  <c:v>-6.4486754306617563E-3</c:v>
                </c:pt>
                <c:pt idx="16">
                  <c:v>-1.8913462898744047E-2</c:v>
                </c:pt>
                <c:pt idx="17">
                  <c:v>-4.7207216442971614E-2</c:v>
                </c:pt>
                <c:pt idx="18">
                  <c:v>-3.1407317503399992E-2</c:v>
                </c:pt>
                <c:pt idx="19">
                  <c:v>-1.9124920252753145E-4</c:v>
                </c:pt>
                <c:pt idx="20">
                  <c:v>-1.589995467361531E-2</c:v>
                </c:pt>
                <c:pt idx="21">
                  <c:v>2.0158276396063747E-2</c:v>
                </c:pt>
                <c:pt idx="22">
                  <c:v>5.1642196711585785E-2</c:v>
                </c:pt>
                <c:pt idx="23">
                  <c:v>1.6812655896450254E-2</c:v>
                </c:pt>
                <c:pt idx="24">
                  <c:v>1.0875637829062557E-2</c:v>
                </c:pt>
                <c:pt idx="25">
                  <c:v>-1.8456367356656681E-2</c:v>
                </c:pt>
                <c:pt idx="26">
                  <c:v>-1.0818544626162555E-2</c:v>
                </c:pt>
                <c:pt idx="27">
                  <c:v>-2.1817857885602625E-2</c:v>
                </c:pt>
                <c:pt idx="28">
                  <c:v>8.7112007697688638E-3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C-49DE-894B-0A15562E2877}"/>
            </c:ext>
          </c:extLst>
        </c:ser>
        <c:ser>
          <c:idx val="1"/>
          <c:order val="1"/>
          <c:tx>
            <c:strRef>
              <c:f>NetOut_Media!$I$2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NetOut_Media!$I$3:$I$31</c:f>
              <c:numCache>
                <c:formatCode>0.00</c:formatCode>
                <c:ptCount val="29"/>
                <c:pt idx="0">
                  <c:v>0</c:v>
                </c:pt>
                <c:pt idx="1">
                  <c:v>4.2245232502656681E-2</c:v>
                </c:pt>
                <c:pt idx="2">
                  <c:v>1.3035449268069385E-2</c:v>
                </c:pt>
                <c:pt idx="3">
                  <c:v>2.2535170472315826E-2</c:v>
                </c:pt>
                <c:pt idx="4">
                  <c:v>-1.5474360203704102E-2</c:v>
                </c:pt>
                <c:pt idx="5">
                  <c:v>-2.553330296327903E-2</c:v>
                </c:pt>
                <c:pt idx="6">
                  <c:v>3.0447911444380259E-2</c:v>
                </c:pt>
                <c:pt idx="7">
                  <c:v>4.0235836572507289E-2</c:v>
                </c:pt>
                <c:pt idx="8">
                  <c:v>5.2636743116861361E-2</c:v>
                </c:pt>
                <c:pt idx="9">
                  <c:v>-6.2997953874370538E-4</c:v>
                </c:pt>
                <c:pt idx="10">
                  <c:v>-2.3876315501486639E-2</c:v>
                </c:pt>
                <c:pt idx="11">
                  <c:v>-4.1637439110948006E-2</c:v>
                </c:pt>
                <c:pt idx="12">
                  <c:v>1.5384222056497716E-2</c:v>
                </c:pt>
                <c:pt idx="13">
                  <c:v>-4.7920747591493146E-2</c:v>
                </c:pt>
                <c:pt idx="14">
                  <c:v>2.5029727861618827E-2</c:v>
                </c:pt>
                <c:pt idx="15">
                  <c:v>2.9927033170901529E-3</c:v>
                </c:pt>
                <c:pt idx="16">
                  <c:v>-1.3685227524101014E-2</c:v>
                </c:pt>
                <c:pt idx="17">
                  <c:v>-5.0152563477738041E-2</c:v>
                </c:pt>
                <c:pt idx="18">
                  <c:v>-2.909097721681279E-2</c:v>
                </c:pt>
                <c:pt idx="19">
                  <c:v>4.4990412891114792E-3</c:v>
                </c:pt>
                <c:pt idx="20">
                  <c:v>-7.9994724286647674E-3</c:v>
                </c:pt>
                <c:pt idx="21">
                  <c:v>1.2714621691930206E-2</c:v>
                </c:pt>
                <c:pt idx="22">
                  <c:v>5.592756744852307E-2</c:v>
                </c:pt>
                <c:pt idx="23">
                  <c:v>1.570489819248554E-2</c:v>
                </c:pt>
                <c:pt idx="24">
                  <c:v>2.2094193036535766E-2</c:v>
                </c:pt>
                <c:pt idx="25">
                  <c:v>-7.5134786249295201E-3</c:v>
                </c:pt>
                <c:pt idx="26">
                  <c:v>-4.5385928266128958E-2</c:v>
                </c:pt>
                <c:pt idx="27">
                  <c:v>-1.9313633941767626E-2</c:v>
                </c:pt>
                <c:pt idx="28">
                  <c:v>4.0278564529345169E-3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C-49DE-894B-0A15562E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29128"/>
        <c:axId val="613729456"/>
      </c:lineChart>
      <c:dateAx>
        <c:axId val="613729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729456"/>
        <c:crosses val="autoZero"/>
        <c:auto val="1"/>
        <c:lblOffset val="100"/>
        <c:baseTimeUnit val="days"/>
      </c:dateAx>
      <c:valAx>
        <c:axId val="61372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72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Disk_Media!$B$3:$B$31</c:f>
              <c:numCache>
                <c:formatCode>0.00</c:formatCode>
                <c:ptCount val="29"/>
                <c:pt idx="0">
                  <c:v>8.4722766437662909</c:v>
                </c:pt>
                <c:pt idx="1">
                  <c:v>8.3863067965971094</c:v>
                </c:pt>
                <c:pt idx="2">
                  <c:v>8.4676766008867101</c:v>
                </c:pt>
                <c:pt idx="3">
                  <c:v>8.2571079329517101</c:v>
                </c:pt>
                <c:pt idx="4">
                  <c:v>8.4626959621177704</c:v>
                </c:pt>
                <c:pt idx="5">
                  <c:v>8.4675550713406604</c:v>
                </c:pt>
                <c:pt idx="6">
                  <c:v>8.2381634110675908</c:v>
                </c:pt>
                <c:pt idx="7">
                  <c:v>8.49654976158671</c:v>
                </c:pt>
                <c:pt idx="8">
                  <c:v>8.3640648445023391</c:v>
                </c:pt>
                <c:pt idx="9">
                  <c:v>8.4012275558974991</c:v>
                </c:pt>
                <c:pt idx="10">
                  <c:v>8.47187956328189</c:v>
                </c:pt>
                <c:pt idx="11">
                  <c:v>7.0961626243392599</c:v>
                </c:pt>
                <c:pt idx="12">
                  <c:v>4.6142734979126097</c:v>
                </c:pt>
                <c:pt idx="13">
                  <c:v>4.6805160457226904</c:v>
                </c:pt>
                <c:pt idx="14">
                  <c:v>4.69684424189726</c:v>
                </c:pt>
                <c:pt idx="15">
                  <c:v>4.7080524585445698</c:v>
                </c:pt>
                <c:pt idx="16">
                  <c:v>4.6148392111195404</c:v>
                </c:pt>
                <c:pt idx="17">
                  <c:v>4.7659475613635802</c:v>
                </c:pt>
                <c:pt idx="18">
                  <c:v>4.7097447305917699</c:v>
                </c:pt>
                <c:pt idx="19">
                  <c:v>4.7324618292450902</c:v>
                </c:pt>
                <c:pt idx="20">
                  <c:v>4.6915550973216602</c:v>
                </c:pt>
                <c:pt idx="21">
                  <c:v>4.6928055637346304</c:v>
                </c:pt>
                <c:pt idx="22">
                  <c:v>4.4777274585432396</c:v>
                </c:pt>
                <c:pt idx="23">
                  <c:v>4.71500018485641</c:v>
                </c:pt>
                <c:pt idx="24">
                  <c:v>4.8254806074831196</c:v>
                </c:pt>
                <c:pt idx="25">
                  <c:v>4.7058629534590803</c:v>
                </c:pt>
                <c:pt idx="26">
                  <c:v>4.5922404937744101</c:v>
                </c:pt>
                <c:pt idx="27">
                  <c:v>4.5965809229214898</c:v>
                </c:pt>
                <c:pt idx="28">
                  <c:v>4.6957390243477199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2-4DB8-8738-993E9F4ECE0E}"/>
            </c:ext>
          </c:extLst>
        </c:ser>
        <c:ser>
          <c:idx val="1"/>
          <c:order val="1"/>
          <c:tx>
            <c:strRef>
              <c:f>Disk_Media!$D$2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Disk_Media!$D$3:$D$31</c:f>
              <c:numCache>
                <c:formatCode>0.00</c:formatCode>
                <c:ptCount val="29"/>
                <c:pt idx="0">
                  <c:v>8.4291999999999998</c:v>
                </c:pt>
                <c:pt idx="1">
                  <c:v>8.4283000000000001</c:v>
                </c:pt>
                <c:pt idx="2">
                  <c:v>8.4275000000000002</c:v>
                </c:pt>
                <c:pt idx="3">
                  <c:v>8.4266000000000005</c:v>
                </c:pt>
                <c:pt idx="4">
                  <c:v>8.4257000000000009</c:v>
                </c:pt>
                <c:pt idx="5">
                  <c:v>8.4247999999999994</c:v>
                </c:pt>
                <c:pt idx="6">
                  <c:v>8.4238999999999997</c:v>
                </c:pt>
                <c:pt idx="7">
                  <c:v>8.423</c:v>
                </c:pt>
                <c:pt idx="8">
                  <c:v>8.4221000000000004</c:v>
                </c:pt>
                <c:pt idx="9">
                  <c:v>8.4212000000000007</c:v>
                </c:pt>
                <c:pt idx="10">
                  <c:v>8.4202999999999992</c:v>
                </c:pt>
                <c:pt idx="11">
                  <c:v>8.4193999999999996</c:v>
                </c:pt>
                <c:pt idx="12">
                  <c:v>8.4184999999999999</c:v>
                </c:pt>
                <c:pt idx="13">
                  <c:v>8.4176000000000002</c:v>
                </c:pt>
                <c:pt idx="14">
                  <c:v>8.4167000000000005</c:v>
                </c:pt>
                <c:pt idx="15">
                  <c:v>8.4158000000000008</c:v>
                </c:pt>
                <c:pt idx="16">
                  <c:v>8.4148999999999994</c:v>
                </c:pt>
                <c:pt idx="17">
                  <c:v>8.4139999999999997</c:v>
                </c:pt>
                <c:pt idx="18">
                  <c:v>8.4131</c:v>
                </c:pt>
                <c:pt idx="19">
                  <c:v>8.4122000000000003</c:v>
                </c:pt>
                <c:pt idx="20">
                  <c:v>8.4113000000000007</c:v>
                </c:pt>
                <c:pt idx="21">
                  <c:v>8.4103999999999992</c:v>
                </c:pt>
                <c:pt idx="22">
                  <c:v>8.4094999999999995</c:v>
                </c:pt>
                <c:pt idx="23">
                  <c:v>8.4085999999999999</c:v>
                </c:pt>
                <c:pt idx="24">
                  <c:v>8.4077000000000002</c:v>
                </c:pt>
                <c:pt idx="25">
                  <c:v>8.4068000000000005</c:v>
                </c:pt>
                <c:pt idx="26">
                  <c:v>8.4059000000000008</c:v>
                </c:pt>
                <c:pt idx="27">
                  <c:v>8.4049999999999994</c:v>
                </c:pt>
                <c:pt idx="28">
                  <c:v>8.4040999999999997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2-4DB8-8738-993E9F4ECE0E}"/>
            </c:ext>
          </c:extLst>
        </c:ser>
        <c:ser>
          <c:idx val="2"/>
          <c:order val="2"/>
          <c:tx>
            <c:strRef>
              <c:f>Disk_Media!$H$2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Disk_Media!$H$3:$H$31</c:f>
              <c:numCache>
                <c:formatCode>0.00</c:formatCode>
                <c:ptCount val="29"/>
                <c:pt idx="0">
                  <c:v>8.4722766437662909</c:v>
                </c:pt>
                <c:pt idx="1">
                  <c:v>8.4687664897600801</c:v>
                </c:pt>
                <c:pt idx="2">
                  <c:v>8.61454692081122</c:v>
                </c:pt>
                <c:pt idx="3">
                  <c:v>8.4831049547549497</c:v>
                </c:pt>
                <c:pt idx="4">
                  <c:v>8.5633468023762198</c:v>
                </c:pt>
                <c:pt idx="5">
                  <c:v>8.5011869738510999</c:v>
                </c:pt>
                <c:pt idx="6">
                  <c:v>8.4121074387673698</c:v>
                </c:pt>
                <c:pt idx="7">
                  <c:v>8.3329957591354802</c:v>
                </c:pt>
                <c:pt idx="8">
                  <c:v>8.3197961610232802</c:v>
                </c:pt>
                <c:pt idx="9">
                  <c:v>8.5202485302902193</c:v>
                </c:pt>
                <c:pt idx="10">
                  <c:v>8.5176448695395308</c:v>
                </c:pt>
                <c:pt idx="11">
                  <c:v>8.1668184945302098</c:v>
                </c:pt>
                <c:pt idx="12">
                  <c:v>8.3680852258624707</c:v>
                </c:pt>
                <c:pt idx="13">
                  <c:v>8.3615648170663093</c:v>
                </c:pt>
                <c:pt idx="14">
                  <c:v>8.4367881485407601</c:v>
                </c:pt>
                <c:pt idx="15">
                  <c:v>8.4379715322304794</c:v>
                </c:pt>
                <c:pt idx="16">
                  <c:v>8.4341554794346791</c:v>
                </c:pt>
                <c:pt idx="17">
                  <c:v>8.4058593767787499</c:v>
                </c:pt>
                <c:pt idx="18">
                  <c:v>8.3835720611940197</c:v>
                </c:pt>
                <c:pt idx="19">
                  <c:v>8.52215300688</c:v>
                </c:pt>
                <c:pt idx="20">
                  <c:v>8.5474727946887405</c:v>
                </c:pt>
                <c:pt idx="21">
                  <c:v>8.4186789273383393</c:v>
                </c:pt>
                <c:pt idx="22">
                  <c:v>8.4842039127010107</c:v>
                </c:pt>
                <c:pt idx="23">
                  <c:v>8.4354243952260504</c:v>
                </c:pt>
                <c:pt idx="24">
                  <c:v>8.4904720871082606</c:v>
                </c:pt>
                <c:pt idx="25">
                  <c:v>8.5275835858720299</c:v>
                </c:pt>
                <c:pt idx="26">
                  <c:v>8.3882986381878606</c:v>
                </c:pt>
                <c:pt idx="27">
                  <c:v>8.2874009481854696</c:v>
                </c:pt>
                <c:pt idx="28">
                  <c:v>8.4893872187412196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D2-4DB8-8738-993E9F4EC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827024"/>
        <c:axId val="615829320"/>
      </c:lineChart>
      <c:dateAx>
        <c:axId val="615827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829320"/>
        <c:crosses val="autoZero"/>
        <c:auto val="1"/>
        <c:lblOffset val="100"/>
        <c:baseTimeUnit val="days"/>
      </c:dateAx>
      <c:valAx>
        <c:axId val="61582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8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Disk_Media!$E$3:$E$31</c:f>
              <c:numCache>
                <c:formatCode>0.00</c:formatCode>
                <c:ptCount val="29"/>
                <c:pt idx="0">
                  <c:v>-5.084423653468147E-3</c:v>
                </c:pt>
                <c:pt idx="1">
                  <c:v>5.007353585004805E-3</c:v>
                </c:pt>
                <c:pt idx="2">
                  <c:v>-4.7447018562922867E-3</c:v>
                </c:pt>
                <c:pt idx="3">
                  <c:v>2.0526807742441762E-2</c:v>
                </c:pt>
                <c:pt idx="4">
                  <c:v>-4.3716520460356243E-3</c:v>
                </c:pt>
                <c:pt idx="5">
                  <c:v>-5.0492817561199116E-3</c:v>
                </c:pt>
                <c:pt idx="6">
                  <c:v>2.2545873353626424E-2</c:v>
                </c:pt>
                <c:pt idx="7">
                  <c:v>-8.6564268615517137E-3</c:v>
                </c:pt>
                <c:pt idx="8">
                  <c:v>6.9386305076062976E-3</c:v>
                </c:pt>
                <c:pt idx="9">
                  <c:v>2.377324500451279E-3</c:v>
                </c:pt>
                <c:pt idx="10">
                  <c:v>-6.0883258427613333E-3</c:v>
                </c:pt>
                <c:pt idx="11">
                  <c:v>0.18647224503031304</c:v>
                </c:pt>
                <c:pt idx="12">
                  <c:v>0.82444755470353759</c:v>
                </c:pt>
                <c:pt idx="13">
                  <c:v>0.79843417216622081</c:v>
                </c:pt>
                <c:pt idx="14">
                  <c:v>0.79199044433292276</c:v>
                </c:pt>
                <c:pt idx="15">
                  <c:v>0.7875331836471573</c:v>
                </c:pt>
                <c:pt idx="16">
                  <c:v>0.82344381137356681</c:v>
                </c:pt>
                <c:pt idx="17">
                  <c:v>0.76544116183953126</c:v>
                </c:pt>
                <c:pt idx="18">
                  <c:v>0.78631762043351994</c:v>
                </c:pt>
                <c:pt idx="19">
                  <c:v>0.7775526361386188</c:v>
                </c:pt>
                <c:pt idx="20">
                  <c:v>0.79285968629077552</c:v>
                </c:pt>
                <c:pt idx="21">
                  <c:v>0.79219016977699608</c:v>
                </c:pt>
                <c:pt idx="22">
                  <c:v>0.87807321411560457</c:v>
                </c:pt>
                <c:pt idx="23">
                  <c:v>0.78337214641192521</c:v>
                </c:pt>
                <c:pt idx="24">
                  <c:v>0.74235494532124946</c:v>
                </c:pt>
                <c:pt idx="25">
                  <c:v>0.78645236445326527</c:v>
                </c:pt>
                <c:pt idx="26">
                  <c:v>0.83045727056230545</c:v>
                </c:pt>
                <c:pt idx="27">
                  <c:v>0.82853302072575252</c:v>
                </c:pt>
                <c:pt idx="28">
                  <c:v>0.78972893434328029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B-4E89-BFCE-F22865B313C9}"/>
            </c:ext>
          </c:extLst>
        </c:ser>
        <c:ser>
          <c:idx val="1"/>
          <c:order val="1"/>
          <c:tx>
            <c:strRef>
              <c:f>Disk_Media!$I$2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Disk_Media!$I$3:$I$31</c:f>
              <c:numCache>
                <c:formatCode>0.00</c:formatCode>
                <c:ptCount val="29"/>
                <c:pt idx="0">
                  <c:v>0</c:v>
                </c:pt>
                <c:pt idx="1">
                  <c:v>9.8326587809105786E-3</c:v>
                </c:pt>
                <c:pt idx="2">
                  <c:v>1.7344819228113883E-2</c:v>
                </c:pt>
                <c:pt idx="3">
                  <c:v>2.7369997296674716E-2</c:v>
                </c:pt>
                <c:pt idx="4">
                  <c:v>1.1893472329503581E-2</c:v>
                </c:pt>
                <c:pt idx="5">
                  <c:v>3.9718551845349323E-3</c:v>
                </c:pt>
                <c:pt idx="6">
                  <c:v>2.1114418228957838E-2</c:v>
                </c:pt>
                <c:pt idx="7">
                  <c:v>-1.9249460903608778E-2</c:v>
                </c:pt>
                <c:pt idx="8">
                  <c:v>-5.2927236101184081E-3</c:v>
                </c:pt>
                <c:pt idx="9">
                  <c:v>1.4167093273074097E-2</c:v>
                </c:pt>
                <c:pt idx="10">
                  <c:v>5.402025125096562E-3</c:v>
                </c:pt>
                <c:pt idx="11">
                  <c:v>0.15087814736921157</c:v>
                </c:pt>
                <c:pt idx="12">
                  <c:v>0.81352172333261097</c:v>
                </c:pt>
                <c:pt idx="13">
                  <c:v>0.78646216258729873</c:v>
                </c:pt>
                <c:pt idx="14">
                  <c:v>0.79626739019405379</c:v>
                </c:pt>
                <c:pt idx="15">
                  <c:v>0.79224246257420916</c:v>
                </c:pt>
                <c:pt idx="16">
                  <c:v>0.82761632498753701</c:v>
                </c:pt>
                <c:pt idx="17">
                  <c:v>0.76373308110292304</c:v>
                </c:pt>
                <c:pt idx="18">
                  <c:v>0.7800480791961395</c:v>
                </c:pt>
                <c:pt idx="19">
                  <c:v>0.80078642245265219</c:v>
                </c:pt>
                <c:pt idx="20">
                  <c:v>0.8218847732531942</c:v>
                </c:pt>
                <c:pt idx="21">
                  <c:v>0.79395434415539323</c:v>
                </c:pt>
                <c:pt idx="22">
                  <c:v>0.89475665753476141</c:v>
                </c:pt>
                <c:pt idx="23">
                  <c:v>0.78906130742451741</c:v>
                </c:pt>
                <c:pt idx="24">
                  <c:v>0.75950807344280924</c:v>
                </c:pt>
                <c:pt idx="25">
                  <c:v>0.81211898225887869</c:v>
                </c:pt>
                <c:pt idx="26">
                  <c:v>0.82662442212242049</c:v>
                </c:pt>
                <c:pt idx="27">
                  <c:v>0.80294899342665604</c:v>
                </c:pt>
                <c:pt idx="28">
                  <c:v>0.80789161721364433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B-4E89-BFCE-F22865B31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476536"/>
        <c:axId val="466476208"/>
      </c:lineChart>
      <c:dateAx>
        <c:axId val="466476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476208"/>
        <c:crosses val="autoZero"/>
        <c:auto val="1"/>
        <c:lblOffset val="100"/>
        <c:baseTimeUnit val="days"/>
      </c:dateAx>
      <c:valAx>
        <c:axId val="4664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47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1.png"/><Relationship Id="rId18" Type="http://schemas.openxmlformats.org/officeDocument/2006/relationships/customXml" Target="../ink/ink15.xml"/><Relationship Id="rId26" Type="http://schemas.openxmlformats.org/officeDocument/2006/relationships/customXml" Target="../ink/ink21.xml"/><Relationship Id="rId3" Type="http://schemas.openxmlformats.org/officeDocument/2006/relationships/customXml" Target="../ink/ink2.xml"/><Relationship Id="rId21" Type="http://schemas.openxmlformats.org/officeDocument/2006/relationships/image" Target="../media/image10.png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33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ustomXml" Target="../ink/ink14.xml"/><Relationship Id="rId20" Type="http://schemas.openxmlformats.org/officeDocument/2006/relationships/customXml" Target="../ink/ink17.xml"/><Relationship Id="rId29" Type="http://schemas.openxmlformats.org/officeDocument/2006/relationships/image" Target="../media/image10.png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24" Type="http://schemas.openxmlformats.org/officeDocument/2006/relationships/customXml" Target="../ink/ink20.xml"/><Relationship Id="rId32" Type="http://schemas.openxmlformats.org/officeDocument/2006/relationships/chart" Target="../charts/chart1.xml"/><Relationship Id="rId5" Type="http://schemas.openxmlformats.org/officeDocument/2006/relationships/customXml" Target="../ink/ink4.xml"/><Relationship Id="rId15" Type="http://schemas.openxmlformats.org/officeDocument/2006/relationships/customXml" Target="../ink/ink13.xml"/><Relationship Id="rId23" Type="http://schemas.openxmlformats.org/officeDocument/2006/relationships/customXml" Target="../ink/ink19.xml"/><Relationship Id="rId28" Type="http://schemas.openxmlformats.org/officeDocument/2006/relationships/customXml" Target="../ink/ink23.xml"/><Relationship Id="rId10" Type="http://schemas.openxmlformats.org/officeDocument/2006/relationships/customXml" Target="../ink/ink9.xml"/><Relationship Id="rId19" Type="http://schemas.openxmlformats.org/officeDocument/2006/relationships/customXml" Target="../ink/ink16.xml"/><Relationship Id="rId31" Type="http://schemas.openxmlformats.org/officeDocument/2006/relationships/customXml" Target="../ink/ink25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2.xml"/><Relationship Id="rId22" Type="http://schemas.openxmlformats.org/officeDocument/2006/relationships/customXml" Target="../ink/ink18.xml"/><Relationship Id="rId27" Type="http://schemas.openxmlformats.org/officeDocument/2006/relationships/customXml" Target="../ink/ink22.xml"/><Relationship Id="rId30" Type="http://schemas.openxmlformats.org/officeDocument/2006/relationships/customXml" Target="../ink/ink24.xml"/><Relationship Id="rId8" Type="http://schemas.openxmlformats.org/officeDocument/2006/relationships/customXml" Target="../ink/ink7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customXml" Target="../ink/ink40.xml"/><Relationship Id="rId26" Type="http://schemas.openxmlformats.org/officeDocument/2006/relationships/customXml" Target="../ink/ink46.xml"/><Relationship Id="rId3" Type="http://schemas.openxmlformats.org/officeDocument/2006/relationships/customXml" Target="../ink/ink27.xml"/><Relationship Id="rId21" Type="http://schemas.openxmlformats.org/officeDocument/2006/relationships/image" Target="../media/image10.png"/><Relationship Id="rId34" Type="http://schemas.openxmlformats.org/officeDocument/2006/relationships/customXml" Target="../ink/ink52.xml"/><Relationship Id="rId7" Type="http://schemas.openxmlformats.org/officeDocument/2006/relationships/customXml" Target="../ink/ink31.xml"/><Relationship Id="rId12" Type="http://schemas.openxmlformats.org/officeDocument/2006/relationships/customXml" Target="../ink/ink36.xml"/><Relationship Id="rId17" Type="http://schemas.openxmlformats.org/officeDocument/2006/relationships/image" Target="../media/image11.png"/><Relationship Id="rId25" Type="http://schemas.openxmlformats.org/officeDocument/2006/relationships/image" Target="../media/image10.png"/><Relationship Id="rId33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39.xml"/><Relationship Id="rId20" Type="http://schemas.openxmlformats.org/officeDocument/2006/relationships/customXml" Target="../ink/ink42.xml"/><Relationship Id="rId29" Type="http://schemas.openxmlformats.org/officeDocument/2006/relationships/image" Target="../media/image10.png"/><Relationship Id="rId1" Type="http://schemas.openxmlformats.org/officeDocument/2006/relationships/customXml" Target="../ink/ink26.xml"/><Relationship Id="rId6" Type="http://schemas.openxmlformats.org/officeDocument/2006/relationships/customXml" Target="../ink/ink30.xml"/><Relationship Id="rId11" Type="http://schemas.openxmlformats.org/officeDocument/2006/relationships/customXml" Target="../ink/ink35.xml"/><Relationship Id="rId24" Type="http://schemas.openxmlformats.org/officeDocument/2006/relationships/customXml" Target="../ink/ink45.xml"/><Relationship Id="rId32" Type="http://schemas.openxmlformats.org/officeDocument/2006/relationships/customXml" Target="../ink/ink51.xml"/><Relationship Id="rId5" Type="http://schemas.openxmlformats.org/officeDocument/2006/relationships/customXml" Target="../ink/ink29.xml"/><Relationship Id="rId15" Type="http://schemas.openxmlformats.org/officeDocument/2006/relationships/customXml" Target="../ink/ink38.xml"/><Relationship Id="rId23" Type="http://schemas.openxmlformats.org/officeDocument/2006/relationships/customXml" Target="../ink/ink44.xml"/><Relationship Id="rId28" Type="http://schemas.openxmlformats.org/officeDocument/2006/relationships/customXml" Target="../ink/ink48.xml"/><Relationship Id="rId10" Type="http://schemas.openxmlformats.org/officeDocument/2006/relationships/customXml" Target="../ink/ink34.xml"/><Relationship Id="rId19" Type="http://schemas.openxmlformats.org/officeDocument/2006/relationships/customXml" Target="../ink/ink41.xml"/><Relationship Id="rId31" Type="http://schemas.openxmlformats.org/officeDocument/2006/relationships/customXml" Target="../ink/ink50.xml"/><Relationship Id="rId4" Type="http://schemas.openxmlformats.org/officeDocument/2006/relationships/customXml" Target="../ink/ink28.xml"/><Relationship Id="rId9" Type="http://schemas.openxmlformats.org/officeDocument/2006/relationships/customXml" Target="../ink/ink33.xml"/><Relationship Id="rId14" Type="http://schemas.openxmlformats.org/officeDocument/2006/relationships/customXml" Target="../ink/ink37.xml"/><Relationship Id="rId22" Type="http://schemas.openxmlformats.org/officeDocument/2006/relationships/customXml" Target="../ink/ink43.xml"/><Relationship Id="rId27" Type="http://schemas.openxmlformats.org/officeDocument/2006/relationships/customXml" Target="../ink/ink47.xml"/><Relationship Id="rId30" Type="http://schemas.openxmlformats.org/officeDocument/2006/relationships/customXml" Target="../ink/ink49.xml"/><Relationship Id="rId35" Type="http://schemas.openxmlformats.org/officeDocument/2006/relationships/customXml" Target="../ink/ink53.xml"/><Relationship Id="rId8" Type="http://schemas.openxmlformats.org/officeDocument/2006/relationships/customXml" Target="../ink/ink32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customXml" Target="../ink/ink68.xml"/><Relationship Id="rId26" Type="http://schemas.openxmlformats.org/officeDocument/2006/relationships/customXml" Target="../ink/ink74.xml"/><Relationship Id="rId3" Type="http://schemas.openxmlformats.org/officeDocument/2006/relationships/customXml" Target="../ink/ink55.xml"/><Relationship Id="rId21" Type="http://schemas.openxmlformats.org/officeDocument/2006/relationships/image" Target="../media/image10.png"/><Relationship Id="rId34" Type="http://schemas.openxmlformats.org/officeDocument/2006/relationships/customXml" Target="../ink/ink80.xml"/><Relationship Id="rId7" Type="http://schemas.openxmlformats.org/officeDocument/2006/relationships/customXml" Target="../ink/ink59.xml"/><Relationship Id="rId12" Type="http://schemas.openxmlformats.org/officeDocument/2006/relationships/customXml" Target="../ink/ink64.xml"/><Relationship Id="rId17" Type="http://schemas.openxmlformats.org/officeDocument/2006/relationships/image" Target="../media/image11.png"/><Relationship Id="rId25" Type="http://schemas.openxmlformats.org/officeDocument/2006/relationships/image" Target="../media/image10.png"/><Relationship Id="rId33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67.xml"/><Relationship Id="rId20" Type="http://schemas.openxmlformats.org/officeDocument/2006/relationships/customXml" Target="../ink/ink70.xml"/><Relationship Id="rId29" Type="http://schemas.openxmlformats.org/officeDocument/2006/relationships/image" Target="../media/image10.png"/><Relationship Id="rId1" Type="http://schemas.openxmlformats.org/officeDocument/2006/relationships/customXml" Target="../ink/ink54.xml"/><Relationship Id="rId6" Type="http://schemas.openxmlformats.org/officeDocument/2006/relationships/customXml" Target="../ink/ink58.xml"/><Relationship Id="rId11" Type="http://schemas.openxmlformats.org/officeDocument/2006/relationships/customXml" Target="../ink/ink63.xml"/><Relationship Id="rId24" Type="http://schemas.openxmlformats.org/officeDocument/2006/relationships/customXml" Target="../ink/ink73.xml"/><Relationship Id="rId32" Type="http://schemas.openxmlformats.org/officeDocument/2006/relationships/customXml" Target="../ink/ink79.xml"/><Relationship Id="rId5" Type="http://schemas.openxmlformats.org/officeDocument/2006/relationships/customXml" Target="../ink/ink57.xml"/><Relationship Id="rId15" Type="http://schemas.openxmlformats.org/officeDocument/2006/relationships/customXml" Target="../ink/ink66.xml"/><Relationship Id="rId23" Type="http://schemas.openxmlformats.org/officeDocument/2006/relationships/customXml" Target="../ink/ink72.xml"/><Relationship Id="rId28" Type="http://schemas.openxmlformats.org/officeDocument/2006/relationships/customXml" Target="../ink/ink76.xml"/><Relationship Id="rId10" Type="http://schemas.openxmlformats.org/officeDocument/2006/relationships/customXml" Target="../ink/ink62.xml"/><Relationship Id="rId19" Type="http://schemas.openxmlformats.org/officeDocument/2006/relationships/customXml" Target="../ink/ink69.xml"/><Relationship Id="rId31" Type="http://schemas.openxmlformats.org/officeDocument/2006/relationships/customXml" Target="../ink/ink78.xml"/><Relationship Id="rId4" Type="http://schemas.openxmlformats.org/officeDocument/2006/relationships/customXml" Target="../ink/ink56.xml"/><Relationship Id="rId9" Type="http://schemas.openxmlformats.org/officeDocument/2006/relationships/customXml" Target="../ink/ink61.xml"/><Relationship Id="rId14" Type="http://schemas.openxmlformats.org/officeDocument/2006/relationships/customXml" Target="../ink/ink65.xml"/><Relationship Id="rId22" Type="http://schemas.openxmlformats.org/officeDocument/2006/relationships/customXml" Target="../ink/ink71.xml"/><Relationship Id="rId27" Type="http://schemas.openxmlformats.org/officeDocument/2006/relationships/customXml" Target="../ink/ink75.xml"/><Relationship Id="rId30" Type="http://schemas.openxmlformats.org/officeDocument/2006/relationships/customXml" Target="../ink/ink77.xml"/><Relationship Id="rId35" Type="http://schemas.openxmlformats.org/officeDocument/2006/relationships/customXml" Target="../ink/ink81.xml"/><Relationship Id="rId8" Type="http://schemas.openxmlformats.org/officeDocument/2006/relationships/customXml" Target="../ink/ink60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customXml" Target="../ink/ink96.xml"/><Relationship Id="rId26" Type="http://schemas.openxmlformats.org/officeDocument/2006/relationships/customXml" Target="../ink/ink102.xml"/><Relationship Id="rId21" Type="http://schemas.openxmlformats.org/officeDocument/2006/relationships/image" Target="../media/image10.png"/><Relationship Id="rId34" Type="http://schemas.openxmlformats.org/officeDocument/2006/relationships/customXml" Target="../ink/ink108.xml"/><Relationship Id="rId7" Type="http://schemas.openxmlformats.org/officeDocument/2006/relationships/customXml" Target="../ink/ink87.xml"/><Relationship Id="rId12" Type="http://schemas.openxmlformats.org/officeDocument/2006/relationships/customXml" Target="../ink/ink92.xml"/><Relationship Id="rId17" Type="http://schemas.openxmlformats.org/officeDocument/2006/relationships/image" Target="../media/image11.png"/><Relationship Id="rId25" Type="http://schemas.openxmlformats.org/officeDocument/2006/relationships/image" Target="../media/image10.png"/><Relationship Id="rId33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95.xml"/><Relationship Id="rId20" Type="http://schemas.openxmlformats.org/officeDocument/2006/relationships/customXml" Target="../ink/ink98.xml"/><Relationship Id="rId29" Type="http://schemas.openxmlformats.org/officeDocument/2006/relationships/image" Target="../media/image10.png"/><Relationship Id="rId1" Type="http://schemas.openxmlformats.org/officeDocument/2006/relationships/customXml" Target="../ink/ink82.xml"/><Relationship Id="rId6" Type="http://schemas.openxmlformats.org/officeDocument/2006/relationships/customXml" Target="../ink/ink86.xml"/><Relationship Id="rId11" Type="http://schemas.openxmlformats.org/officeDocument/2006/relationships/customXml" Target="../ink/ink91.xml"/><Relationship Id="rId24" Type="http://schemas.openxmlformats.org/officeDocument/2006/relationships/customXml" Target="../ink/ink101.xml"/><Relationship Id="rId32" Type="http://schemas.openxmlformats.org/officeDocument/2006/relationships/customXml" Target="../ink/ink107.xml"/><Relationship Id="rId37" Type="http://schemas.openxmlformats.org/officeDocument/2006/relationships/chart" Target="../charts/chart4.xml"/><Relationship Id="rId5" Type="http://schemas.openxmlformats.org/officeDocument/2006/relationships/customXml" Target="../ink/ink85.xml"/><Relationship Id="rId15" Type="http://schemas.openxmlformats.org/officeDocument/2006/relationships/customXml" Target="../ink/ink94.xml"/><Relationship Id="rId23" Type="http://schemas.openxmlformats.org/officeDocument/2006/relationships/customXml" Target="../ink/ink100.xml"/><Relationship Id="rId28" Type="http://schemas.openxmlformats.org/officeDocument/2006/relationships/customXml" Target="../ink/ink104.xml"/><Relationship Id="rId36" Type="http://schemas.openxmlformats.org/officeDocument/2006/relationships/chart" Target="../charts/chart3.xml"/><Relationship Id="rId10" Type="http://schemas.openxmlformats.org/officeDocument/2006/relationships/customXml" Target="../ink/ink90.xml"/><Relationship Id="rId19" Type="http://schemas.openxmlformats.org/officeDocument/2006/relationships/customXml" Target="../ink/ink97.xml"/><Relationship Id="rId31" Type="http://schemas.openxmlformats.org/officeDocument/2006/relationships/customXml" Target="../ink/ink106.xml"/><Relationship Id="rId4" Type="http://schemas.openxmlformats.org/officeDocument/2006/relationships/customXml" Target="../ink/ink84.xml"/><Relationship Id="rId9" Type="http://schemas.openxmlformats.org/officeDocument/2006/relationships/customXml" Target="../ink/ink89.xml"/><Relationship Id="rId14" Type="http://schemas.openxmlformats.org/officeDocument/2006/relationships/customXml" Target="../ink/ink93.xml"/><Relationship Id="rId22" Type="http://schemas.openxmlformats.org/officeDocument/2006/relationships/customXml" Target="../ink/ink99.xml"/><Relationship Id="rId27" Type="http://schemas.openxmlformats.org/officeDocument/2006/relationships/customXml" Target="../ink/ink103.xml"/><Relationship Id="rId30" Type="http://schemas.openxmlformats.org/officeDocument/2006/relationships/customXml" Target="../ink/ink105.xml"/><Relationship Id="rId35" Type="http://schemas.openxmlformats.org/officeDocument/2006/relationships/customXml" Target="../ink/ink109.xml"/><Relationship Id="rId8" Type="http://schemas.openxmlformats.org/officeDocument/2006/relationships/customXml" Target="../ink/ink88.xml"/><Relationship Id="rId3" Type="http://schemas.openxmlformats.org/officeDocument/2006/relationships/customXml" Target="../ink/ink83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customXml" Target="../ink/ink124.xml"/><Relationship Id="rId26" Type="http://schemas.openxmlformats.org/officeDocument/2006/relationships/customXml" Target="../ink/ink130.xml"/><Relationship Id="rId21" Type="http://schemas.openxmlformats.org/officeDocument/2006/relationships/image" Target="../media/image10.png"/><Relationship Id="rId34" Type="http://schemas.openxmlformats.org/officeDocument/2006/relationships/customXml" Target="../ink/ink136.xml"/><Relationship Id="rId7" Type="http://schemas.openxmlformats.org/officeDocument/2006/relationships/customXml" Target="../ink/ink115.xml"/><Relationship Id="rId12" Type="http://schemas.openxmlformats.org/officeDocument/2006/relationships/customXml" Target="../ink/ink120.xml"/><Relationship Id="rId17" Type="http://schemas.openxmlformats.org/officeDocument/2006/relationships/image" Target="../media/image11.png"/><Relationship Id="rId25" Type="http://schemas.openxmlformats.org/officeDocument/2006/relationships/image" Target="../media/image10.png"/><Relationship Id="rId33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123.xml"/><Relationship Id="rId20" Type="http://schemas.openxmlformats.org/officeDocument/2006/relationships/customXml" Target="../ink/ink126.xml"/><Relationship Id="rId29" Type="http://schemas.openxmlformats.org/officeDocument/2006/relationships/image" Target="../media/image10.png"/><Relationship Id="rId1" Type="http://schemas.openxmlformats.org/officeDocument/2006/relationships/customXml" Target="../ink/ink110.xml"/><Relationship Id="rId6" Type="http://schemas.openxmlformats.org/officeDocument/2006/relationships/customXml" Target="../ink/ink114.xml"/><Relationship Id="rId11" Type="http://schemas.openxmlformats.org/officeDocument/2006/relationships/customXml" Target="../ink/ink119.xml"/><Relationship Id="rId24" Type="http://schemas.openxmlformats.org/officeDocument/2006/relationships/customXml" Target="../ink/ink129.xml"/><Relationship Id="rId32" Type="http://schemas.openxmlformats.org/officeDocument/2006/relationships/customXml" Target="../ink/ink135.xml"/><Relationship Id="rId37" Type="http://schemas.openxmlformats.org/officeDocument/2006/relationships/chart" Target="../charts/chart6.xml"/><Relationship Id="rId5" Type="http://schemas.openxmlformats.org/officeDocument/2006/relationships/customXml" Target="../ink/ink113.xml"/><Relationship Id="rId15" Type="http://schemas.openxmlformats.org/officeDocument/2006/relationships/customXml" Target="../ink/ink122.xml"/><Relationship Id="rId23" Type="http://schemas.openxmlformats.org/officeDocument/2006/relationships/customXml" Target="../ink/ink128.xml"/><Relationship Id="rId28" Type="http://schemas.openxmlformats.org/officeDocument/2006/relationships/customXml" Target="../ink/ink132.xml"/><Relationship Id="rId36" Type="http://schemas.openxmlformats.org/officeDocument/2006/relationships/chart" Target="../charts/chart5.xml"/><Relationship Id="rId10" Type="http://schemas.openxmlformats.org/officeDocument/2006/relationships/customXml" Target="../ink/ink118.xml"/><Relationship Id="rId19" Type="http://schemas.openxmlformats.org/officeDocument/2006/relationships/customXml" Target="../ink/ink125.xml"/><Relationship Id="rId31" Type="http://schemas.openxmlformats.org/officeDocument/2006/relationships/customXml" Target="../ink/ink134.xml"/><Relationship Id="rId4" Type="http://schemas.openxmlformats.org/officeDocument/2006/relationships/customXml" Target="../ink/ink112.xml"/><Relationship Id="rId9" Type="http://schemas.openxmlformats.org/officeDocument/2006/relationships/customXml" Target="../ink/ink117.xml"/><Relationship Id="rId14" Type="http://schemas.openxmlformats.org/officeDocument/2006/relationships/customXml" Target="../ink/ink121.xml"/><Relationship Id="rId22" Type="http://schemas.openxmlformats.org/officeDocument/2006/relationships/customXml" Target="../ink/ink127.xml"/><Relationship Id="rId27" Type="http://schemas.openxmlformats.org/officeDocument/2006/relationships/customXml" Target="../ink/ink131.xml"/><Relationship Id="rId30" Type="http://schemas.openxmlformats.org/officeDocument/2006/relationships/customXml" Target="../ink/ink133.xml"/><Relationship Id="rId35" Type="http://schemas.openxmlformats.org/officeDocument/2006/relationships/customXml" Target="../ink/ink137.xml"/><Relationship Id="rId8" Type="http://schemas.openxmlformats.org/officeDocument/2006/relationships/customXml" Target="../ink/ink116.xml"/><Relationship Id="rId3" Type="http://schemas.openxmlformats.org/officeDocument/2006/relationships/customXml" Target="../ink/ink111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customXml" Target="../ink/ink152.xml"/><Relationship Id="rId26" Type="http://schemas.openxmlformats.org/officeDocument/2006/relationships/customXml" Target="../ink/ink158.xml"/><Relationship Id="rId21" Type="http://schemas.openxmlformats.org/officeDocument/2006/relationships/image" Target="../media/image10.png"/><Relationship Id="rId34" Type="http://schemas.openxmlformats.org/officeDocument/2006/relationships/customXml" Target="../ink/ink164.xml"/><Relationship Id="rId7" Type="http://schemas.openxmlformats.org/officeDocument/2006/relationships/customXml" Target="../ink/ink143.xml"/><Relationship Id="rId12" Type="http://schemas.openxmlformats.org/officeDocument/2006/relationships/customXml" Target="../ink/ink148.xml"/><Relationship Id="rId17" Type="http://schemas.openxmlformats.org/officeDocument/2006/relationships/image" Target="../media/image11.png"/><Relationship Id="rId25" Type="http://schemas.openxmlformats.org/officeDocument/2006/relationships/image" Target="../media/image10.png"/><Relationship Id="rId33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151.xml"/><Relationship Id="rId20" Type="http://schemas.openxmlformats.org/officeDocument/2006/relationships/customXml" Target="../ink/ink154.xml"/><Relationship Id="rId29" Type="http://schemas.openxmlformats.org/officeDocument/2006/relationships/image" Target="../media/image10.png"/><Relationship Id="rId1" Type="http://schemas.openxmlformats.org/officeDocument/2006/relationships/customXml" Target="../ink/ink138.xml"/><Relationship Id="rId6" Type="http://schemas.openxmlformats.org/officeDocument/2006/relationships/customXml" Target="../ink/ink142.xml"/><Relationship Id="rId11" Type="http://schemas.openxmlformats.org/officeDocument/2006/relationships/customXml" Target="../ink/ink147.xml"/><Relationship Id="rId24" Type="http://schemas.openxmlformats.org/officeDocument/2006/relationships/customXml" Target="../ink/ink157.xml"/><Relationship Id="rId32" Type="http://schemas.openxmlformats.org/officeDocument/2006/relationships/customXml" Target="../ink/ink163.xml"/><Relationship Id="rId37" Type="http://schemas.openxmlformats.org/officeDocument/2006/relationships/chart" Target="../charts/chart8.xml"/><Relationship Id="rId5" Type="http://schemas.openxmlformats.org/officeDocument/2006/relationships/customXml" Target="../ink/ink141.xml"/><Relationship Id="rId15" Type="http://schemas.openxmlformats.org/officeDocument/2006/relationships/customXml" Target="../ink/ink150.xml"/><Relationship Id="rId23" Type="http://schemas.openxmlformats.org/officeDocument/2006/relationships/customXml" Target="../ink/ink156.xml"/><Relationship Id="rId28" Type="http://schemas.openxmlformats.org/officeDocument/2006/relationships/customXml" Target="../ink/ink160.xml"/><Relationship Id="rId36" Type="http://schemas.openxmlformats.org/officeDocument/2006/relationships/chart" Target="../charts/chart7.xml"/><Relationship Id="rId10" Type="http://schemas.openxmlformats.org/officeDocument/2006/relationships/customXml" Target="../ink/ink146.xml"/><Relationship Id="rId19" Type="http://schemas.openxmlformats.org/officeDocument/2006/relationships/customXml" Target="../ink/ink153.xml"/><Relationship Id="rId31" Type="http://schemas.openxmlformats.org/officeDocument/2006/relationships/customXml" Target="../ink/ink162.xml"/><Relationship Id="rId4" Type="http://schemas.openxmlformats.org/officeDocument/2006/relationships/customXml" Target="../ink/ink140.xml"/><Relationship Id="rId9" Type="http://schemas.openxmlformats.org/officeDocument/2006/relationships/customXml" Target="../ink/ink145.xml"/><Relationship Id="rId14" Type="http://schemas.openxmlformats.org/officeDocument/2006/relationships/customXml" Target="../ink/ink149.xml"/><Relationship Id="rId22" Type="http://schemas.openxmlformats.org/officeDocument/2006/relationships/customXml" Target="../ink/ink155.xml"/><Relationship Id="rId27" Type="http://schemas.openxmlformats.org/officeDocument/2006/relationships/customXml" Target="../ink/ink159.xml"/><Relationship Id="rId30" Type="http://schemas.openxmlformats.org/officeDocument/2006/relationships/customXml" Target="../ink/ink161.xml"/><Relationship Id="rId35" Type="http://schemas.openxmlformats.org/officeDocument/2006/relationships/customXml" Target="../ink/ink165.xml"/><Relationship Id="rId8" Type="http://schemas.openxmlformats.org/officeDocument/2006/relationships/customXml" Target="../ink/ink144.xml"/><Relationship Id="rId3" Type="http://schemas.openxmlformats.org/officeDocument/2006/relationships/customXml" Target="../ink/ink139.xm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customXml" Target="../ink/ink180.xml"/><Relationship Id="rId26" Type="http://schemas.openxmlformats.org/officeDocument/2006/relationships/customXml" Target="../ink/ink186.xml"/><Relationship Id="rId3" Type="http://schemas.openxmlformats.org/officeDocument/2006/relationships/customXml" Target="../ink/ink167.xml"/><Relationship Id="rId21" Type="http://schemas.openxmlformats.org/officeDocument/2006/relationships/image" Target="../media/image10.png"/><Relationship Id="rId34" Type="http://schemas.openxmlformats.org/officeDocument/2006/relationships/customXml" Target="../ink/ink192.xml"/><Relationship Id="rId7" Type="http://schemas.openxmlformats.org/officeDocument/2006/relationships/customXml" Target="../ink/ink171.xml"/><Relationship Id="rId12" Type="http://schemas.openxmlformats.org/officeDocument/2006/relationships/customXml" Target="../ink/ink176.xml"/><Relationship Id="rId17" Type="http://schemas.openxmlformats.org/officeDocument/2006/relationships/image" Target="../media/image11.png"/><Relationship Id="rId25" Type="http://schemas.openxmlformats.org/officeDocument/2006/relationships/image" Target="../media/image10.png"/><Relationship Id="rId33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179.xml"/><Relationship Id="rId20" Type="http://schemas.openxmlformats.org/officeDocument/2006/relationships/customXml" Target="../ink/ink182.xml"/><Relationship Id="rId29" Type="http://schemas.openxmlformats.org/officeDocument/2006/relationships/image" Target="../media/image10.png"/><Relationship Id="rId1" Type="http://schemas.openxmlformats.org/officeDocument/2006/relationships/customXml" Target="../ink/ink166.xml"/><Relationship Id="rId6" Type="http://schemas.openxmlformats.org/officeDocument/2006/relationships/customXml" Target="../ink/ink170.xml"/><Relationship Id="rId11" Type="http://schemas.openxmlformats.org/officeDocument/2006/relationships/customXml" Target="../ink/ink175.xml"/><Relationship Id="rId24" Type="http://schemas.openxmlformats.org/officeDocument/2006/relationships/customXml" Target="../ink/ink185.xml"/><Relationship Id="rId32" Type="http://schemas.openxmlformats.org/officeDocument/2006/relationships/customXml" Target="../ink/ink191.xml"/><Relationship Id="rId5" Type="http://schemas.openxmlformats.org/officeDocument/2006/relationships/customXml" Target="../ink/ink169.xml"/><Relationship Id="rId15" Type="http://schemas.openxmlformats.org/officeDocument/2006/relationships/customXml" Target="../ink/ink178.xml"/><Relationship Id="rId23" Type="http://schemas.openxmlformats.org/officeDocument/2006/relationships/customXml" Target="../ink/ink184.xml"/><Relationship Id="rId28" Type="http://schemas.openxmlformats.org/officeDocument/2006/relationships/customXml" Target="../ink/ink188.xml"/><Relationship Id="rId10" Type="http://schemas.openxmlformats.org/officeDocument/2006/relationships/customXml" Target="../ink/ink174.xml"/><Relationship Id="rId19" Type="http://schemas.openxmlformats.org/officeDocument/2006/relationships/customXml" Target="../ink/ink181.xml"/><Relationship Id="rId31" Type="http://schemas.openxmlformats.org/officeDocument/2006/relationships/customXml" Target="../ink/ink190.xml"/><Relationship Id="rId4" Type="http://schemas.openxmlformats.org/officeDocument/2006/relationships/customXml" Target="../ink/ink168.xml"/><Relationship Id="rId9" Type="http://schemas.openxmlformats.org/officeDocument/2006/relationships/customXml" Target="../ink/ink173.xml"/><Relationship Id="rId14" Type="http://schemas.openxmlformats.org/officeDocument/2006/relationships/customXml" Target="../ink/ink177.xml"/><Relationship Id="rId22" Type="http://schemas.openxmlformats.org/officeDocument/2006/relationships/customXml" Target="../ink/ink183.xml"/><Relationship Id="rId27" Type="http://schemas.openxmlformats.org/officeDocument/2006/relationships/customXml" Target="../ink/ink187.xml"/><Relationship Id="rId30" Type="http://schemas.openxmlformats.org/officeDocument/2006/relationships/customXml" Target="../ink/ink189.xml"/><Relationship Id="rId35" Type="http://schemas.openxmlformats.org/officeDocument/2006/relationships/customXml" Target="../ink/ink193.xml"/><Relationship Id="rId8" Type="http://schemas.openxmlformats.org/officeDocument/2006/relationships/customXml" Target="../ink/ink172.xml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customXml" Target="../ink/ink208.xml"/><Relationship Id="rId26" Type="http://schemas.openxmlformats.org/officeDocument/2006/relationships/customXml" Target="../ink/ink214.xml"/><Relationship Id="rId3" Type="http://schemas.openxmlformats.org/officeDocument/2006/relationships/customXml" Target="../ink/ink195.xml"/><Relationship Id="rId21" Type="http://schemas.openxmlformats.org/officeDocument/2006/relationships/image" Target="../media/image10.png"/><Relationship Id="rId34" Type="http://schemas.openxmlformats.org/officeDocument/2006/relationships/customXml" Target="../ink/ink220.xml"/><Relationship Id="rId7" Type="http://schemas.openxmlformats.org/officeDocument/2006/relationships/customXml" Target="../ink/ink199.xml"/><Relationship Id="rId12" Type="http://schemas.openxmlformats.org/officeDocument/2006/relationships/customXml" Target="../ink/ink204.xml"/><Relationship Id="rId17" Type="http://schemas.openxmlformats.org/officeDocument/2006/relationships/image" Target="../media/image11.png"/><Relationship Id="rId25" Type="http://schemas.openxmlformats.org/officeDocument/2006/relationships/image" Target="../media/image10.png"/><Relationship Id="rId33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207.xml"/><Relationship Id="rId20" Type="http://schemas.openxmlformats.org/officeDocument/2006/relationships/customXml" Target="../ink/ink210.xml"/><Relationship Id="rId29" Type="http://schemas.openxmlformats.org/officeDocument/2006/relationships/image" Target="../media/image10.png"/><Relationship Id="rId1" Type="http://schemas.openxmlformats.org/officeDocument/2006/relationships/customXml" Target="../ink/ink194.xml"/><Relationship Id="rId6" Type="http://schemas.openxmlformats.org/officeDocument/2006/relationships/customXml" Target="../ink/ink198.xml"/><Relationship Id="rId11" Type="http://schemas.openxmlformats.org/officeDocument/2006/relationships/customXml" Target="../ink/ink203.xml"/><Relationship Id="rId24" Type="http://schemas.openxmlformats.org/officeDocument/2006/relationships/customXml" Target="../ink/ink213.xml"/><Relationship Id="rId32" Type="http://schemas.openxmlformats.org/officeDocument/2006/relationships/customXml" Target="../ink/ink219.xml"/><Relationship Id="rId5" Type="http://schemas.openxmlformats.org/officeDocument/2006/relationships/customXml" Target="../ink/ink197.xml"/><Relationship Id="rId15" Type="http://schemas.openxmlformats.org/officeDocument/2006/relationships/customXml" Target="../ink/ink206.xml"/><Relationship Id="rId23" Type="http://schemas.openxmlformats.org/officeDocument/2006/relationships/customXml" Target="../ink/ink212.xml"/><Relationship Id="rId28" Type="http://schemas.openxmlformats.org/officeDocument/2006/relationships/customXml" Target="../ink/ink216.xml"/><Relationship Id="rId10" Type="http://schemas.openxmlformats.org/officeDocument/2006/relationships/customXml" Target="../ink/ink202.xml"/><Relationship Id="rId19" Type="http://schemas.openxmlformats.org/officeDocument/2006/relationships/customXml" Target="../ink/ink209.xml"/><Relationship Id="rId31" Type="http://schemas.openxmlformats.org/officeDocument/2006/relationships/customXml" Target="../ink/ink218.xml"/><Relationship Id="rId4" Type="http://schemas.openxmlformats.org/officeDocument/2006/relationships/customXml" Target="../ink/ink196.xml"/><Relationship Id="rId9" Type="http://schemas.openxmlformats.org/officeDocument/2006/relationships/customXml" Target="../ink/ink201.xml"/><Relationship Id="rId14" Type="http://schemas.openxmlformats.org/officeDocument/2006/relationships/customXml" Target="../ink/ink205.xml"/><Relationship Id="rId22" Type="http://schemas.openxmlformats.org/officeDocument/2006/relationships/customXml" Target="../ink/ink211.xml"/><Relationship Id="rId27" Type="http://schemas.openxmlformats.org/officeDocument/2006/relationships/customXml" Target="../ink/ink215.xml"/><Relationship Id="rId30" Type="http://schemas.openxmlformats.org/officeDocument/2006/relationships/customXml" Target="../ink/ink217.xml"/><Relationship Id="rId35" Type="http://schemas.openxmlformats.org/officeDocument/2006/relationships/customXml" Target="../ink/ink221.xml"/><Relationship Id="rId8" Type="http://schemas.openxmlformats.org/officeDocument/2006/relationships/customXml" Target="../ink/ink20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3330124F-DA7E-4115-8936-9A7F29DE0F5A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3330124F-DA7E-4115-8936-9A7F29DE0F5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DD169A9E-BBA9-4B67-A3ED-BE63C17CB215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DD169A9E-BBA9-4B67-A3ED-BE63C17CB21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79449EEF-464B-4462-A138-002B2FDD70D9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79449EEF-464B-4462-A138-002B2FDD70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DDFE126-AABC-4BF3-B09E-E473783D27D9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DDFE126-AABC-4BF3-B09E-E473783D27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6CE7A6C7-27D5-4163-A9B5-95ADD89743B3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6CE7A6C7-27D5-4163-A9B5-95ADD89743B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CF0BD4B9-CB6F-44D9-B35C-1A32A35EC86C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CF0BD4B9-CB6F-44D9-B35C-1A32A35EC8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B702AAD3-12EF-41CD-82A7-9CCACBA0FF7D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2" name="Tinta 11">
              <a:extLst>
                <a:ext uri="{FF2B5EF4-FFF2-40B4-BE49-F238E27FC236}">
                  <a16:creationId xmlns:a16="http://schemas.microsoft.com/office/drawing/2014/main" id="{B702AAD3-12EF-41CD-82A7-9CCACBA0FF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15868C72-55DD-4298-905F-45B125A49EA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9EAFFACC-C834-4167-8D08-C964E1494DD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85A7C90E-D1AA-4609-87E0-75B43388A9DF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050617E2-E9D9-4CCD-8271-5167C0A0AEE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604C22EF-18C7-4202-A933-C6F38F572D9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156395A6-C72C-40D7-A43B-C536371387F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C8BCAE8A-E270-4766-AC1B-AA7A511E7F1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4A0A4D52-64C9-4577-90D2-551AECBF6B7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73E35A88-7629-46C0-8962-2CFFDB8F60AF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45FDA423-8382-464D-8D19-BEBEA884B4C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325A9E9E-4520-48AF-9EA2-1CCBFBA9265F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76FB96D6-2870-4281-BE8D-09C11B48301B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0A9DF868-9A90-444C-B8CE-EB7C42D6CED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BE542139-FF1D-40D4-A9C0-66C03AE2916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C87ABF9F-9297-4EB5-9D81-532DC3CF29E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28575</xdr:colOff>
      <xdr:row>0</xdr:row>
      <xdr:rowOff>80961</xdr:rowOff>
    </xdr:from>
    <xdr:to>
      <xdr:col>22</xdr:col>
      <xdr:colOff>390525</xdr:colOff>
      <xdr:row>12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7F36A-F3EB-438B-AA3E-8CE26DD50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</xdr:col>
      <xdr:colOff>0</xdr:colOff>
      <xdr:row>13</xdr:row>
      <xdr:rowOff>185736</xdr:rowOff>
    </xdr:from>
    <xdr:to>
      <xdr:col>22</xdr:col>
      <xdr:colOff>381000</xdr:colOff>
      <xdr:row>31</xdr:row>
      <xdr:rowOff>57149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E1AAB984-5D35-4358-ADA5-D7A11D161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34DEFC12-C938-4D98-A525-DBE463A02AF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34DEFC12-C938-4D98-A525-DBE463A02AF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AEF2EE62-47F1-4113-BA5C-F1F75F98856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AEF2EE62-47F1-4113-BA5C-F1F75F98856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E59F1B14-A29F-4B76-9BFD-ADEEE756278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E59F1B14-A29F-4B76-9BFD-ADEEE756278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F45BD357-9B17-45D5-BB4F-D9ECB3AC06F6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F45BD357-9B17-45D5-BB4F-D9ECB3AC06F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B8BDA2C2-11EB-4B11-9833-B7A31B89EABA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B8BDA2C2-11EB-4B11-9833-B7A31B89EA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DB84CB6-BC52-4363-BB47-7F6CC6E7E298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DB84CB6-BC52-4363-BB47-7F6CC6E7E29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B650652B-BF98-40AF-89C3-498B085CD327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B650652B-BF98-40AF-89C3-498B085CD32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3E5DF1E-D5F6-4F2D-A717-0E97B11A976C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3E5DF1E-D5F6-4F2D-A717-0E97B11A97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08BCA435-2119-450A-B238-D7B7ACC90A50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08BCA435-2119-450A-B238-D7B7ACC90A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439A5A0B-8017-45A9-B2F4-2BF4BC6F3C89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439A5A0B-8017-45A9-B2F4-2BF4BC6F3C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C899BCB4-3C0A-4026-B5A5-10FBD18BA93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37A3CBDB-A00E-4985-B6B7-9928B903E33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2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CAAEF8E6-44FA-428A-9611-2745235DB43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408AA12A-0389-473F-A8D0-A2B3FDE57824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F15B2650-C959-49CE-BFB0-83CBC5EFE0A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2EBEDFEA-AEF5-4D72-920B-931DAD71B3B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280F51E0-F00C-4201-82C5-CE9AB969DBD5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D4E8B283-B8E0-4D4B-B6ED-6394C2AC850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9EB19E69-A5CA-44AD-BB5A-DDF84555EDC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7F9FB360-7BF1-46AC-A253-D2528B55804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AAF5719D-E887-44AE-8951-D58ECD481C4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91754DB7-82D0-4802-8641-E2E1ADA92A7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B766FBB2-7119-4E3B-89BA-311B8457BAD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E37858E9-3773-4613-87DB-C4F1A1DD4D6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73F58922-22F6-4F67-B787-8A9B6C677983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3320C4BA-0140-4527-98A6-E2223A3C1C9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576EC80E-7EBD-42A3-942B-3D50E6DFF2F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FBDF9D62-696C-488A-AFD5-BBCA2A0FC8B4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0DF45AC6-96C3-47A6-A3A7-82DF7C88E96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0DF45AC6-96C3-47A6-A3A7-82DF7C88E96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9A7D9ABC-26C8-4265-AC92-02403A2C84B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9A7D9ABC-26C8-4265-AC92-02403A2C84B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D03216DD-E04B-4C27-85FA-BB063995893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D03216DD-E04B-4C27-85FA-BB063995893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28A059E0-1D24-4E7B-8BE8-7150FDD757DC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28A059E0-1D24-4E7B-8BE8-7150FDD757D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B65AAA42-ECA7-4234-BB8F-3EA20987C5BF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B65AAA42-ECA7-4234-BB8F-3EA20987C5B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4B495633-638E-486E-80B1-F1C92F1EEF0C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4B495633-638E-486E-80B1-F1C92F1EEF0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C391D693-CE78-4976-9A7F-111DD57292AD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C391D693-CE78-4976-9A7F-111DD57292A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08698972-A5C9-4704-97C9-7D0A7FFE5844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08698972-A5C9-4704-97C9-7D0A7FFE58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725ACAFF-21EA-43D0-A033-91FF2C2A8A50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725ACAFF-21EA-43D0-A033-91FF2C2A8A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6736FDB3-289E-4DD5-BFD6-2D3095299A0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817C83C3-6941-43D4-B6CF-4A04E76C508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2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89EB69D9-1025-4FCB-87D7-738EEBB59F8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EE2F4023-4D1D-4895-91D5-1B0EC8BB116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D7029192-6EC4-4CBA-BAA6-0CF6CB7FB63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D5503C61-A3E4-45C7-BE2A-D9F847D71FBF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859B35DC-E5A2-4BEE-B1BE-44EF00A1DF3E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855587EF-89EC-47DD-95AD-8757FFF86F7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3115B8C7-EDFC-4302-827A-D2331D972E8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BA46D423-6D68-417B-82A7-2D071E45DF84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6846F0CE-CD98-48E9-ACBF-B8FB7750BF2C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1D83070F-6ECB-4378-B422-E660F4D21BD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3A53CCEA-2557-4F93-B69B-73BEB116790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3AA2A188-6EDC-4D7A-BF99-389878FB2F7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C10E5AF7-C6F2-48D6-BF94-D8E1778F1C9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B6B0B28F-D994-4720-98B2-C767906CA4F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46065FAB-1336-4CE8-BAE4-6221BF2D227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30767569-BF0C-421E-97D7-9B7CDBFDF75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4D8444DC-91C0-4749-99CE-13F0B22B685B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4D8444DC-91C0-4749-99CE-13F0B22B685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7A89713E-B375-4686-A2D4-B75BD6953210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7A89713E-B375-4686-A2D4-B75BD695321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2601B10C-CDE1-4C26-A59E-3DDAC2D8621C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2601B10C-CDE1-4C26-A59E-3DDAC2D862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C07DD23B-B3B4-4A25-805A-0B142948AE7E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C07DD23B-B3B4-4A25-805A-0B142948AE7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815C70F4-00A3-4470-B03A-8589F2B735E7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815C70F4-00A3-4470-B03A-8589F2B735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7759A38B-61C0-4BCF-853F-4157F485DFE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C33AE093-A45C-4270-A8AD-43B330AC783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2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08FA6E1F-89EE-430E-8427-4CA38D45F10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BBE0B63C-8D02-4AE4-810C-10D20B22630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140A687F-C531-47F7-AF3B-8678C861D9D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462308EC-58F1-479C-9795-B2FE4299972B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CD0A7BEA-C558-494F-8080-D1299935AD7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3E550679-0CC6-4283-AF97-8DBFDD17D7A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75A9C920-83B6-4A94-9AFA-7C1A99C832B4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3457CE03-9564-4CAA-A8BA-340A26449BF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EF6C0338-B0F2-4C75-8760-A187459EF26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EFFC4D63-8BB2-40D9-8A31-2261A92246D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15E586DA-ECAF-4AFB-9FB3-F6CA0795B0C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8D7D5047-F10E-4746-AFAE-C02D039D753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63FFEB64-2BFC-48A4-8C97-12288EC2D0D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37D71CC4-F3FA-42E7-9AF7-D8A54A1FF49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15B6BAEB-20B4-4FC8-A535-0476EB835DB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44DE2839-C708-4EDB-932C-42A9978637F4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23811</xdr:colOff>
      <xdr:row>0</xdr:row>
      <xdr:rowOff>71437</xdr:rowOff>
    </xdr:from>
    <xdr:to>
      <xdr:col>22</xdr:col>
      <xdr:colOff>361950</xdr:colOff>
      <xdr:row>16</xdr:row>
      <xdr:rowOff>57150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0A6A16AC-2397-497B-8317-3368341AC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14287</xdr:colOff>
      <xdr:row>17</xdr:row>
      <xdr:rowOff>147637</xdr:rowOff>
    </xdr:from>
    <xdr:to>
      <xdr:col>22</xdr:col>
      <xdr:colOff>371475</xdr:colOff>
      <xdr:row>32</xdr:row>
      <xdr:rowOff>180975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6985C483-D869-4CC3-9FC3-08C17290A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A862D443-E690-4A43-87DF-6F0954E5737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A862D443-E690-4A43-87DF-6F0954E57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1AAFAD09-D9EB-4EA3-B3F7-90D3D2A08A2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1AAFAD09-D9EB-4EA3-B3F7-90D3D2A08A2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625D9813-EF68-4F15-8C3E-B083DB3968C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25D9813-EF68-4F15-8C3E-B083DB3968C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05052F92-E415-49A6-A823-7BF0EC562B19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05052F92-E415-49A6-A823-7BF0EC562B1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00B15003-3D66-4352-8E2D-586C17580381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00B15003-3D66-4352-8E2D-586C1758038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142710</xdr:colOff>
      <xdr:row>11</xdr:row>
      <xdr:rowOff>99900</xdr:rowOff>
    </xdr:from>
    <xdr:to>
      <xdr:col>12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19E0D4D2-FA1D-44A5-821A-72203A49CFB9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19E0D4D2-FA1D-44A5-821A-72203A49CF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4815F4AA-D783-4C9E-83EA-7C716FB65CBD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4815F4AA-D783-4C9E-83EA-7C716FB65C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31B7109-BB9A-4FF7-868E-5667AA22A161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31B7109-BB9A-4FF7-868E-5667AA22A1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827C1A0F-8F4E-4CA9-B72A-6C318251E057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827C1A0F-8F4E-4CA9-B72A-6C318251E05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B15096F-E668-4884-95E7-2CBD4D916A55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B15096F-E668-4884-95E7-2CBD4D916A5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992B110B-4F0D-4A74-B454-D4C33EE7BBA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F2A94928-DB6D-4AB5-8A63-DD700D1399E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2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0E9A53F4-F930-423C-B7B2-05C6988704F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600CC85A-C253-4EB2-8202-F811F7D46E3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4553E93A-9DD9-4E64-8C76-929EDAE1900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A3497CB8-894D-477D-B106-B7EEB94D6DA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37AA49EA-28CB-4C6A-A780-D1395650FEC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3E4680B1-1C0B-4A17-9DB8-85211AA2E4CC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8572035F-1B5F-42C8-8302-A6692CBD1DE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C7BC2836-43A6-4DDD-BEA9-27DB1B9693B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715DF96F-46A0-4A55-9C22-1FE0D842E3F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B9844BF6-BFC3-4D48-BB4C-7AC2F230140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0DDAE92E-1D7D-49A4-80F5-B4C8AE540E9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C2E99FCB-F712-41A0-BEE4-4D3F38ECC73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86EDD4D0-5DE3-49BA-9BAC-1D90CDFE3253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BB0C75DE-7F1E-454F-9102-B5B9613E1A5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869DF202-DF12-4AA1-A12C-5BD504FB497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782490E0-757F-4B40-94DF-46663F44015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47625</xdr:colOff>
      <xdr:row>0</xdr:row>
      <xdr:rowOff>61911</xdr:rowOff>
    </xdr:from>
    <xdr:to>
      <xdr:col>22</xdr:col>
      <xdr:colOff>381001</xdr:colOff>
      <xdr:row>16</xdr:row>
      <xdr:rowOff>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20E8BD3B-39A1-40A0-964F-FC88BA579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600074</xdr:colOff>
      <xdr:row>17</xdr:row>
      <xdr:rowOff>23811</xdr:rowOff>
    </xdr:from>
    <xdr:to>
      <xdr:col>22</xdr:col>
      <xdr:colOff>438149</xdr:colOff>
      <xdr:row>32</xdr:row>
      <xdr:rowOff>161924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4E0A95E1-7169-4ABB-8E28-095EB8CE4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CC541F49-7C42-469D-AB62-AE4D8E613BEB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CC541F49-7C42-469D-AB62-AE4D8E613BE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C29C1AC9-89DE-4EF4-A56B-3F0FE52800B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168B9EB5-7826-4381-AD04-4AC6156E521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2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79573C41-607D-41F4-9E6E-D3C2BE18B29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3055EB20-3AF1-4E7B-9576-50C5AFF732F5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28177878-E95C-443D-94ED-0834173668C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5244E708-F8F1-492E-8F13-2C07E172133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5312B9CB-750E-4FFA-AE15-EFDB06A6BA6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7820227C-1B8F-4277-99ED-629E56AB4B6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EBE149A9-E802-4864-9FE2-9579A1C4602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E7FCB391-5DE5-4972-A5C1-636402AA4664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CAD9A8E9-7DC4-4F52-B9EF-2EDEF22000F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0D4BB174-6C09-4AE7-BAAF-71D67256E38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EBD48930-AE92-45E3-B611-44E2EF1646C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AB351C0D-D646-41A0-BCA6-5A98483D41F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81173EC0-241F-46AF-A767-F678A405A27F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3EF8C453-A57C-4E26-BFB2-83E2ED04FD8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752A4D30-BF9A-49AE-A4F5-1C093D617EE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506D6311-A906-4F97-9772-38858C00988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42862</xdr:colOff>
      <xdr:row>0</xdr:row>
      <xdr:rowOff>52387</xdr:rowOff>
    </xdr:from>
    <xdr:to>
      <xdr:col>22</xdr:col>
      <xdr:colOff>304800</xdr:colOff>
      <xdr:row>13</xdr:row>
      <xdr:rowOff>123825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79E880CA-65FB-4F11-B959-7FCA977BB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42861</xdr:colOff>
      <xdr:row>15</xdr:row>
      <xdr:rowOff>23811</xdr:rowOff>
    </xdr:from>
    <xdr:to>
      <xdr:col>22</xdr:col>
      <xdr:colOff>295274</xdr:colOff>
      <xdr:row>31</xdr:row>
      <xdr:rowOff>104774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960683C1-F1D4-4B7F-9AA7-34997A997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6F460726-A71A-4AA8-822A-2EF33F1B52B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6F460726-A71A-4AA8-822A-2EF33F1B52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98BF2FFD-FC27-499B-BC7A-91FDD371495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98BF2FFD-FC27-499B-BC7A-91FDD371495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B2E27662-606A-4FA4-B75D-4C1AE588703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B2E27662-606A-4FA4-B75D-4C1AE588703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5522DF0-870A-4568-BD1A-1E3B9402283D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5522DF0-870A-4568-BD1A-1E3B940228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BCBC49B0-E1A0-4D84-9085-B19810EC6CF4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BD64D1E1-F772-4732-8487-1CDAE1DB95A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2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DFDD053C-BF0F-4F6C-A0D7-B7123DFA64A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B95BF499-6CAF-477A-9557-09186D3C8E25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B81125ED-D66C-4439-9BCD-67ADB7547D5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F8BDE9B2-2BDC-4DE6-B25F-F09A5C67288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88D50189-66AD-485F-B23F-A13534BB2DF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8540885C-D4A4-4C4D-9C4F-EB3F2EE53D6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89DAD800-51A9-43FE-9995-5D32A790202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5E56894F-7B37-411D-B9F8-AE28CB23CFE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3B05E23E-A686-4CF6-BE01-C9F890354FE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7AC7172D-26C6-42A9-868A-2EC97C154A6B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7BA7AD7F-E8CE-4893-B91F-24297BEC1E3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783929CE-51A5-417B-9D52-12566CEDC3E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D2BFC304-D64A-4ADC-ACDF-225E43B0F1B4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1DE303DA-925D-4E57-A889-50705DBC98C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3A867E99-11D9-4664-B719-EDA1EC24022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FFAE583C-4206-4874-8273-C38FCC70A3A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D902ECFF-F958-4D82-84EF-8ACEC206B1A7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D902ECFF-F958-4D82-84EF-8ACEC206B1A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85206A4A-A15C-4A00-AFDD-6CECF5B16FBB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85206A4A-A15C-4A00-AFDD-6CECF5B16FB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3617699-5CF0-4E50-AEA4-596E750578E7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3617699-5CF0-4E50-AEA4-596E750578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346A798C-8C64-46FF-9F69-9BB44BF6EE3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346A798C-8C64-46FF-9F69-9BB44BF6EE3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B1C6D5E-AAD1-4BA6-9310-15DC7F3F8375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B1C6D5E-AAD1-4BA6-9310-15DC7F3F837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F46A3C3C-E896-4AE5-BF40-596AED2B90E1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46A3C3C-E896-4AE5-BF40-596AED2B90E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794CFD5-4F80-44ED-BA1E-A6D6E28EAE2C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794CFD5-4F80-44ED-BA1E-A6D6E28EAE2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C9A1F76B-8BB6-4B02-8849-5C79CB4B136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55B8DF04-F6EF-465E-9A38-5EA49D87C61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2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9C17E5F0-978F-46D5-8830-215573134BB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E5B3A4CB-AE29-4549-A20B-51B04A45D0B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F84C688D-B7A0-4AFA-8AB3-E0411A6B048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609D2552-08DA-46A9-88DF-55F390D3CFF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1ED7D007-D752-45D5-9D07-C521A53ECDD4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781420AA-BF5C-429B-AC44-E299DBC0B5CF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3B43B476-1AF9-458C-8750-888E7A1C9C0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7BA522A3-2CCB-43B4-9D2F-9C029350136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BB095C9D-1C8E-4A62-B8EA-6344FF478CE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9DF4BCFD-A0BE-49A5-A21A-0B3DA538BCF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7C802D8A-379D-40F4-A05B-237329C54C74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916938A2-CA74-4524-8690-3C73E398A78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462F610E-8883-41D2-A40D-48D256E8980B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27124AF7-9ACB-4CF2-8A6C-63AF1D181BF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579CC10C-71AB-4848-8673-EEE3E9545EB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40A63E9C-11AF-47A9-BE17-64318DADD00F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3:59.3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9.7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4.0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4.0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4.0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4.07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4.0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4.07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4.07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4.0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4.08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4.08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3:50.9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3:50.9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6.4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6.4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6.4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6.4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6.4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6.4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6.4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6.4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6.4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6.4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3:50.9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6.4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6.4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6.4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6.4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6.4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6.4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6.4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6.4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3:50.9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9.3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9.3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3:50.9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9.3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9.3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9.34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9.3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9.3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9.3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9.3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9.3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9.3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9.3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3:50.9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9.3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9.3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9.3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9.3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9.3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9.3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3:50.9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1.9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1.9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1.9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1.9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3:50.9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1.9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1.9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1.9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1.9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1.9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1.9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1.9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1.9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2.00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3:50.9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2.00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2.0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2.0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2.00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3:59.80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3:50.9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4.7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4.7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4.7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4.7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4.7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4.7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3:50.9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4.7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4.7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4.7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4.7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4.7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4.7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4.7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4.7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4.7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4.7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3:50.9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4.7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34.80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3:50.9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3:50.9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3:50.9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0.3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19.0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19.0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19.0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19.0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0.7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19.0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19.0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19.0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19.0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19.0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19.0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19.0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19.0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19.0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19.0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1.4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19.0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19.0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19.0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19.0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1.7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1.6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1.6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1.6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1.6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1.6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1.6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2.8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1.6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1.6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1.6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1.6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1.6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1.6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1.6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1.6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1.6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1.6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5.9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1.6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1.6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9.3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4.0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4.0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4.0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4.0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4.0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4.0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4.0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24.0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workbookViewId="0">
      <selection activeCell="E42" sqref="E42"/>
    </sheetView>
  </sheetViews>
  <sheetFormatPr defaultRowHeight="14.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56" thickBot="1">
      <c r="A1" s="9" t="s">
        <v>0</v>
      </c>
      <c r="B1" s="12" t="s">
        <v>2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>
      <c r="A2" s="11" t="s">
        <v>0</v>
      </c>
      <c r="B2" s="11" t="s">
        <v>13</v>
      </c>
      <c r="C2" s="11"/>
      <c r="D2" s="11" t="s">
        <v>14</v>
      </c>
      <c r="E2" s="11" t="s">
        <v>15</v>
      </c>
      <c r="F2" s="11" t="s">
        <v>16</v>
      </c>
      <c r="G2" s="11"/>
      <c r="H2" s="11" t="s">
        <v>17</v>
      </c>
      <c r="I2" s="11" t="s">
        <v>18</v>
      </c>
      <c r="J2" s="11" t="s">
        <v>19</v>
      </c>
    </row>
    <row r="3" spans="1:10">
      <c r="A3" s="4">
        <v>43862</v>
      </c>
      <c r="B3" s="5">
        <v>0.59996501000000002</v>
      </c>
      <c r="C3" s="3"/>
      <c r="D3" s="5">
        <v>0.59809999999999997</v>
      </c>
      <c r="E3" s="5">
        <f>(D3-B3)/B3</f>
        <v>-3.1085312791825238E-3</v>
      </c>
      <c r="F3" s="6">
        <f t="shared" ref="F3:F31" si="0">ABS((B3-D3)/B3)</f>
        <v>3.1085312791825238E-3</v>
      </c>
      <c r="G3" s="6"/>
      <c r="H3" s="5">
        <v>0.59996501000000002</v>
      </c>
      <c r="I3" s="5">
        <f>(H3-B3)/B3</f>
        <v>0</v>
      </c>
      <c r="J3" s="6">
        <f>ABS((B3-H3)/B3)</f>
        <v>0</v>
      </c>
    </row>
    <row r="4" spans="1:10">
      <c r="A4" s="4">
        <v>43863</v>
      </c>
      <c r="B4" s="5">
        <v>0.60823364800000002</v>
      </c>
      <c r="C4" s="3"/>
      <c r="D4" s="5">
        <v>0.5978</v>
      </c>
      <c r="E4" s="5">
        <f t="shared" ref="E4:E31" si="1">(D4-B4)/B4</f>
        <v>-1.715401315647045E-2</v>
      </c>
      <c r="F4" s="6">
        <f t="shared" si="0"/>
        <v>1.715401315647045E-2</v>
      </c>
      <c r="G4" s="6"/>
      <c r="H4" s="5">
        <v>0.61183246700000005</v>
      </c>
      <c r="I4" s="5">
        <f t="shared" ref="I4:I31" si="2">(H4-B4)/B4</f>
        <v>5.9168364194149793E-3</v>
      </c>
      <c r="J4" s="6">
        <f t="shared" ref="J4:J31" si="3">ABS((B4-H4)/B4)</f>
        <v>5.9168364194149793E-3</v>
      </c>
    </row>
    <row r="5" spans="1:10">
      <c r="A5" s="4">
        <v>43864</v>
      </c>
      <c r="B5" s="5">
        <v>0.61266794999999996</v>
      </c>
      <c r="C5" s="3"/>
      <c r="D5" s="5">
        <v>0.59750000000000003</v>
      </c>
      <c r="E5" s="5">
        <f t="shared" si="1"/>
        <v>-2.4757211471564542E-2</v>
      </c>
      <c r="F5" s="6">
        <f t="shared" si="0"/>
        <v>2.4757211471564542E-2</v>
      </c>
      <c r="G5" s="6"/>
      <c r="H5" s="5">
        <v>0.60779053199999999</v>
      </c>
      <c r="I5" s="5">
        <f t="shared" si="2"/>
        <v>-7.9609485039979118E-3</v>
      </c>
      <c r="J5" s="6">
        <f t="shared" si="3"/>
        <v>7.9609485039979118E-3</v>
      </c>
    </row>
    <row r="6" spans="1:10">
      <c r="A6" s="4">
        <v>43865</v>
      </c>
      <c r="B6" s="5">
        <v>0.60845117299999996</v>
      </c>
      <c r="C6" s="3"/>
      <c r="D6" s="5">
        <v>0.59730000000000005</v>
      </c>
      <c r="E6" s="5">
        <f t="shared" si="1"/>
        <v>-1.8327145208741184E-2</v>
      </c>
      <c r="F6" s="6">
        <f t="shared" si="0"/>
        <v>1.8327145208741184E-2</v>
      </c>
      <c r="G6" s="6"/>
      <c r="H6" s="5">
        <v>0.59175216200000003</v>
      </c>
      <c r="I6" s="5">
        <f t="shared" si="2"/>
        <v>-2.7445112674636805E-2</v>
      </c>
      <c r="J6" s="6">
        <f t="shared" si="3"/>
        <v>2.7445112674636805E-2</v>
      </c>
    </row>
    <row r="7" spans="1:10">
      <c r="A7" s="4">
        <v>43866</v>
      </c>
      <c r="B7" s="5">
        <v>0.61697027999999998</v>
      </c>
      <c r="C7" s="3"/>
      <c r="D7" s="5">
        <v>0.59699999999999998</v>
      </c>
      <c r="E7" s="5">
        <f t="shared" si="1"/>
        <v>-3.2368301435848755E-2</v>
      </c>
      <c r="F7" s="6">
        <f t="shared" si="0"/>
        <v>3.2368301435848755E-2</v>
      </c>
      <c r="G7" s="6"/>
      <c r="H7" s="5">
        <v>0.60674392899999996</v>
      </c>
      <c r="I7" s="5">
        <f t="shared" si="2"/>
        <v>-1.6575111203087484E-2</v>
      </c>
      <c r="J7" s="6">
        <f t="shared" si="3"/>
        <v>1.6575111203087484E-2</v>
      </c>
    </row>
    <row r="8" spans="1:10">
      <c r="A8" s="4">
        <v>43867</v>
      </c>
      <c r="B8" s="5">
        <v>0.62508394499999997</v>
      </c>
      <c r="C8" s="3"/>
      <c r="D8" s="5">
        <v>0.59670000000000001</v>
      </c>
      <c r="E8" s="5">
        <f t="shared" si="1"/>
        <v>-4.5408213132077754E-2</v>
      </c>
      <c r="F8" s="6">
        <f t="shared" si="0"/>
        <v>4.5408213132077754E-2</v>
      </c>
      <c r="G8" s="6"/>
      <c r="H8" s="5">
        <v>0.60293561600000001</v>
      </c>
      <c r="I8" s="5">
        <f t="shared" si="2"/>
        <v>-3.5432567381009868E-2</v>
      </c>
      <c r="J8" s="6">
        <f t="shared" si="3"/>
        <v>3.5432567381009868E-2</v>
      </c>
    </row>
    <row r="9" spans="1:10">
      <c r="A9" s="4">
        <v>43868</v>
      </c>
      <c r="B9" s="5">
        <v>0.615015745</v>
      </c>
      <c r="C9" s="3"/>
      <c r="D9" s="5">
        <v>0.59640000000000004</v>
      </c>
      <c r="E9" s="5">
        <f t="shared" si="1"/>
        <v>-3.026872913635725E-2</v>
      </c>
      <c r="F9" s="6">
        <f t="shared" si="0"/>
        <v>3.026872913635725E-2</v>
      </c>
      <c r="G9" s="6"/>
      <c r="H9" s="5">
        <v>0.60528628399999995</v>
      </c>
      <c r="I9" s="5">
        <f t="shared" si="2"/>
        <v>-1.5819856774561193E-2</v>
      </c>
      <c r="J9" s="6">
        <f t="shared" si="3"/>
        <v>1.5819856774561193E-2</v>
      </c>
    </row>
    <row r="10" spans="1:10">
      <c r="A10" s="4">
        <v>43869</v>
      </c>
      <c r="B10" s="5">
        <v>0.60760062999999997</v>
      </c>
      <c r="C10" s="3"/>
      <c r="D10" s="5">
        <v>0.59609999999999996</v>
      </c>
      <c r="E10" s="5">
        <f t="shared" si="1"/>
        <v>-1.8927942849565532E-2</v>
      </c>
      <c r="F10" s="6">
        <f t="shared" si="0"/>
        <v>1.8927942849565532E-2</v>
      </c>
      <c r="G10" s="6"/>
      <c r="H10" s="5">
        <v>0.60331710900000002</v>
      </c>
      <c r="I10" s="5">
        <f t="shared" si="2"/>
        <v>-7.0498955868428855E-3</v>
      </c>
      <c r="J10" s="6">
        <f t="shared" si="3"/>
        <v>7.0498955868428855E-3</v>
      </c>
    </row>
    <row r="11" spans="1:10">
      <c r="A11" s="4">
        <v>43870</v>
      </c>
      <c r="B11" s="5">
        <v>0.59896605999999997</v>
      </c>
      <c r="C11" s="3"/>
      <c r="D11" s="5">
        <v>0.5958</v>
      </c>
      <c r="E11" s="5">
        <f t="shared" si="1"/>
        <v>-5.2858754634611026E-3</v>
      </c>
      <c r="F11" s="6">
        <f t="shared" si="0"/>
        <v>5.2858754634611026E-3</v>
      </c>
      <c r="G11" s="6"/>
      <c r="H11" s="5">
        <v>0.605924456</v>
      </c>
      <c r="I11" s="5">
        <f t="shared" si="2"/>
        <v>1.1617346064650197E-2</v>
      </c>
      <c r="J11" s="6">
        <f t="shared" si="3"/>
        <v>1.1617346064650197E-2</v>
      </c>
    </row>
    <row r="12" spans="1:10">
      <c r="A12" s="4">
        <v>43871</v>
      </c>
      <c r="B12" s="5">
        <v>0.61578726399999995</v>
      </c>
      <c r="C12" s="3"/>
      <c r="D12" s="5">
        <v>0.59560000000000002</v>
      </c>
      <c r="E12" s="5">
        <f t="shared" si="1"/>
        <v>-3.2782854047465212E-2</v>
      </c>
      <c r="F12" s="6">
        <f t="shared" si="0"/>
        <v>3.2782854047465212E-2</v>
      </c>
      <c r="G12" s="6"/>
      <c r="H12" s="5">
        <v>0.60541885399999995</v>
      </c>
      <c r="I12" s="5">
        <f t="shared" si="2"/>
        <v>-1.6837649308706709E-2</v>
      </c>
      <c r="J12" s="6">
        <f t="shared" si="3"/>
        <v>1.6837649308706709E-2</v>
      </c>
    </row>
    <row r="13" spans="1:10">
      <c r="A13" s="4">
        <v>43872</v>
      </c>
      <c r="B13" s="5">
        <v>0.62207107800000006</v>
      </c>
      <c r="C13" s="3"/>
      <c r="D13" s="5">
        <v>0.59530000000000005</v>
      </c>
      <c r="E13" s="5">
        <f t="shared" si="1"/>
        <v>-4.3035400530226871E-2</v>
      </c>
      <c r="F13" s="6">
        <f t="shared" si="0"/>
        <v>4.3035400530226871E-2</v>
      </c>
      <c r="G13" s="6"/>
      <c r="H13" s="5">
        <v>0.61040387100000004</v>
      </c>
      <c r="I13" s="5">
        <f t="shared" si="2"/>
        <v>-1.8755424279667303E-2</v>
      </c>
      <c r="J13" s="6">
        <f t="shared" si="3"/>
        <v>1.8755424279667303E-2</v>
      </c>
    </row>
    <row r="14" spans="1:10">
      <c r="A14" s="4">
        <v>43873</v>
      </c>
      <c r="B14" s="5">
        <v>0.63082254100000001</v>
      </c>
      <c r="C14" s="3"/>
      <c r="D14" s="5">
        <v>0.59499999999999997</v>
      </c>
      <c r="E14" s="5">
        <f t="shared" si="1"/>
        <v>-5.678703386726322E-2</v>
      </c>
      <c r="F14" s="6">
        <f t="shared" si="0"/>
        <v>5.678703386726322E-2</v>
      </c>
      <c r="G14" s="6"/>
      <c r="H14" s="5">
        <v>0.59169193600000003</v>
      </c>
      <c r="I14" s="5">
        <f t="shared" si="2"/>
        <v>-6.2031082367426028E-2</v>
      </c>
      <c r="J14" s="6">
        <f t="shared" si="3"/>
        <v>6.2031082367426028E-2</v>
      </c>
    </row>
    <row r="15" spans="1:10">
      <c r="A15" s="4">
        <v>43874</v>
      </c>
      <c r="B15" s="5">
        <v>0.59549842600000003</v>
      </c>
      <c r="C15" s="3"/>
      <c r="D15" s="5">
        <v>0.59470000000000001</v>
      </c>
      <c r="E15" s="5">
        <f t="shared" si="1"/>
        <v>-1.3407692869368201E-3</v>
      </c>
      <c r="F15" s="6">
        <f t="shared" si="0"/>
        <v>1.3407692869368201E-3</v>
      </c>
      <c r="G15" s="6"/>
      <c r="H15" s="5">
        <v>0.60266485700000005</v>
      </c>
      <c r="I15" s="5">
        <f t="shared" si="2"/>
        <v>1.2034340792699305E-2</v>
      </c>
      <c r="J15" s="6">
        <f t="shared" si="3"/>
        <v>1.2034340792699305E-2</v>
      </c>
    </row>
    <row r="16" spans="1:10">
      <c r="A16" s="4">
        <v>43875</v>
      </c>
      <c r="B16" s="5">
        <v>0.63249999999999995</v>
      </c>
      <c r="C16" s="3"/>
      <c r="D16" s="5">
        <v>0.59440000000000004</v>
      </c>
      <c r="E16" s="5">
        <f t="shared" si="1"/>
        <v>-6.0237154150197494E-2</v>
      </c>
      <c r="F16" s="6">
        <f t="shared" si="0"/>
        <v>6.0237154150197494E-2</v>
      </c>
      <c r="G16" s="6"/>
      <c r="H16" s="5">
        <v>0.59669163300000005</v>
      </c>
      <c r="I16" s="5">
        <f t="shared" si="2"/>
        <v>-5.6614018972331856E-2</v>
      </c>
      <c r="J16" s="6">
        <f t="shared" si="3"/>
        <v>5.6614018972331856E-2</v>
      </c>
    </row>
    <row r="17" spans="1:10">
      <c r="A17" s="4">
        <v>43876</v>
      </c>
      <c r="B17" s="5">
        <v>0.58698215499999995</v>
      </c>
      <c r="C17" s="3"/>
      <c r="D17" s="5">
        <v>0.59409999999999996</v>
      </c>
      <c r="E17" s="5">
        <f t="shared" si="1"/>
        <v>1.2126169321109961E-2</v>
      </c>
      <c r="F17" s="6">
        <f t="shared" si="0"/>
        <v>1.2126169321109961E-2</v>
      </c>
      <c r="G17" s="6"/>
      <c r="H17" s="5">
        <v>0.60260012399999996</v>
      </c>
      <c r="I17" s="5">
        <f t="shared" si="2"/>
        <v>2.6607229652492605E-2</v>
      </c>
      <c r="J17" s="6">
        <f t="shared" si="3"/>
        <v>2.6607229652492605E-2</v>
      </c>
    </row>
    <row r="18" spans="1:10">
      <c r="A18" s="4">
        <v>43877</v>
      </c>
      <c r="B18" s="5">
        <v>0.58902656399999997</v>
      </c>
      <c r="C18" s="3"/>
      <c r="D18" s="5">
        <v>0.59389999999999998</v>
      </c>
      <c r="E18" s="5">
        <f t="shared" si="1"/>
        <v>8.273711743839127E-3</v>
      </c>
      <c r="F18" s="6">
        <f t="shared" si="0"/>
        <v>8.273711743839127E-3</v>
      </c>
      <c r="G18" s="6"/>
      <c r="H18" s="5">
        <v>0.62233528599999999</v>
      </c>
      <c r="I18" s="5">
        <f t="shared" si="2"/>
        <v>5.6548760337403074E-2</v>
      </c>
      <c r="J18" s="6">
        <f t="shared" si="3"/>
        <v>5.6548760337403074E-2</v>
      </c>
    </row>
    <row r="19" spans="1:10">
      <c r="A19" s="4">
        <v>43878</v>
      </c>
      <c r="B19" s="5">
        <v>0.60133659900000003</v>
      </c>
      <c r="C19" s="3"/>
      <c r="D19" s="5">
        <v>0.59360000000000002</v>
      </c>
      <c r="E19" s="5">
        <f t="shared" si="1"/>
        <v>-1.2865671261096832E-2</v>
      </c>
      <c r="F19" s="6">
        <f t="shared" si="0"/>
        <v>1.2865671261096832E-2</v>
      </c>
      <c r="G19" s="6"/>
      <c r="H19" s="5">
        <v>0.61981276299999999</v>
      </c>
      <c r="I19" s="5">
        <f t="shared" si="2"/>
        <v>3.072516130021875E-2</v>
      </c>
      <c r="J19" s="6">
        <f t="shared" si="3"/>
        <v>3.072516130021875E-2</v>
      </c>
    </row>
    <row r="20" spans="1:10">
      <c r="A20" s="4">
        <v>43879</v>
      </c>
      <c r="B20" s="5">
        <v>0.60833274900000001</v>
      </c>
      <c r="C20" s="3"/>
      <c r="D20" s="5">
        <v>0.59330000000000005</v>
      </c>
      <c r="E20" s="5">
        <f t="shared" si="1"/>
        <v>-2.4711391955654777E-2</v>
      </c>
      <c r="F20" s="6">
        <f t="shared" si="0"/>
        <v>2.4711391955654777E-2</v>
      </c>
      <c r="G20" s="6"/>
      <c r="H20" s="5">
        <v>0.61487805500000003</v>
      </c>
      <c r="I20" s="5">
        <f t="shared" si="2"/>
        <v>1.0759417458224049E-2</v>
      </c>
      <c r="J20" s="6">
        <f t="shared" si="3"/>
        <v>1.0759417458224049E-2</v>
      </c>
    </row>
    <row r="21" spans="1:10">
      <c r="A21" s="4">
        <v>43880</v>
      </c>
      <c r="B21" s="5">
        <v>0.60008919199999999</v>
      </c>
      <c r="C21" s="3"/>
      <c r="D21" s="5">
        <v>0.59299999999999997</v>
      </c>
      <c r="E21" s="5">
        <f t="shared" si="1"/>
        <v>-1.1813563874351568E-2</v>
      </c>
      <c r="F21" s="6">
        <f t="shared" si="0"/>
        <v>1.1813563874351568E-2</v>
      </c>
      <c r="G21" s="6"/>
      <c r="H21" s="5">
        <v>0.61412405599999997</v>
      </c>
      <c r="I21" s="5">
        <f t="shared" si="2"/>
        <v>2.3387963301295351E-2</v>
      </c>
      <c r="J21" s="6">
        <f t="shared" si="3"/>
        <v>2.3387963301295351E-2</v>
      </c>
    </row>
    <row r="22" spans="1:10">
      <c r="A22" s="4">
        <v>43881</v>
      </c>
      <c r="B22" s="5">
        <v>0.60715435799999995</v>
      </c>
      <c r="C22" s="3"/>
      <c r="D22" s="5">
        <v>0.5927</v>
      </c>
      <c r="E22" s="5">
        <f t="shared" si="1"/>
        <v>-2.3806726921327553E-2</v>
      </c>
      <c r="F22" s="6">
        <f t="shared" si="0"/>
        <v>2.3806726921327553E-2</v>
      </c>
      <c r="G22" s="6"/>
      <c r="H22" s="5">
        <v>0.60831914399999998</v>
      </c>
      <c r="I22" s="5">
        <f t="shared" si="2"/>
        <v>1.9184347187046443E-3</v>
      </c>
      <c r="J22" s="6">
        <f t="shared" si="3"/>
        <v>1.9184347187046443E-3</v>
      </c>
    </row>
    <row r="23" spans="1:10">
      <c r="A23" s="4">
        <v>43882</v>
      </c>
      <c r="B23" s="5">
        <v>0.59748425500000002</v>
      </c>
      <c r="C23" s="3"/>
      <c r="D23" s="5">
        <v>0.59240000000000004</v>
      </c>
      <c r="E23" s="5">
        <f t="shared" si="1"/>
        <v>-8.5094376252642535E-3</v>
      </c>
      <c r="F23" s="6">
        <f t="shared" si="0"/>
        <v>8.5094376252642535E-3</v>
      </c>
      <c r="G23" s="6"/>
      <c r="H23" s="5">
        <v>0.62057312600000003</v>
      </c>
      <c r="I23" s="5">
        <f t="shared" si="2"/>
        <v>3.8643480236981324E-2</v>
      </c>
      <c r="J23" s="6">
        <f t="shared" si="3"/>
        <v>3.8643480236981324E-2</v>
      </c>
    </row>
    <row r="24" spans="1:10">
      <c r="A24" s="4">
        <v>43883</v>
      </c>
      <c r="B24" s="5">
        <v>0.58903812499999997</v>
      </c>
      <c r="C24" s="3"/>
      <c r="D24" s="5">
        <v>0.59219999999999995</v>
      </c>
      <c r="E24" s="5">
        <f t="shared" si="1"/>
        <v>5.3678613756961502E-3</v>
      </c>
      <c r="F24" s="6">
        <f t="shared" si="0"/>
        <v>5.3678613756961502E-3</v>
      </c>
      <c r="G24" s="6"/>
      <c r="H24" s="5">
        <v>0.60743316000000003</v>
      </c>
      <c r="I24" s="5">
        <f t="shared" si="2"/>
        <v>3.1228937855253529E-2</v>
      </c>
      <c r="J24" s="6">
        <f t="shared" si="3"/>
        <v>3.1228937855253529E-2</v>
      </c>
    </row>
    <row r="25" spans="1:10">
      <c r="A25" s="4">
        <v>43884</v>
      </c>
      <c r="B25" s="5">
        <v>0.573923077</v>
      </c>
      <c r="C25" s="3"/>
      <c r="D25" s="5">
        <v>0.59189999999999998</v>
      </c>
      <c r="E25" s="5">
        <f t="shared" si="1"/>
        <v>3.132287883241882E-2</v>
      </c>
      <c r="F25" s="6">
        <f t="shared" si="0"/>
        <v>3.132287883241882E-2</v>
      </c>
      <c r="G25" s="6"/>
      <c r="H25" s="5">
        <v>0.60422036300000004</v>
      </c>
      <c r="I25" s="5">
        <f t="shared" si="2"/>
        <v>5.2789802700336501E-2</v>
      </c>
      <c r="J25" s="6">
        <f t="shared" si="3"/>
        <v>5.2789802700336501E-2</v>
      </c>
    </row>
    <row r="26" spans="1:10">
      <c r="A26" s="4">
        <v>43885</v>
      </c>
      <c r="B26" s="5">
        <v>0.58655178399999996</v>
      </c>
      <c r="C26" s="3"/>
      <c r="D26" s="5">
        <v>0.59160000000000001</v>
      </c>
      <c r="E26" s="5">
        <f t="shared" si="1"/>
        <v>8.6065990040532381E-3</v>
      </c>
      <c r="F26" s="6">
        <f t="shared" si="0"/>
        <v>8.6065990040532381E-3</v>
      </c>
      <c r="G26" s="6"/>
      <c r="H26" s="5">
        <v>0.61004090399999999</v>
      </c>
      <c r="I26" s="5">
        <f t="shared" si="2"/>
        <v>4.0046114666663482E-2</v>
      </c>
      <c r="J26" s="6">
        <f t="shared" si="3"/>
        <v>4.0046114666663482E-2</v>
      </c>
    </row>
    <row r="27" spans="1:10">
      <c r="A27" s="4">
        <v>43886</v>
      </c>
      <c r="B27" s="5">
        <v>0.59326512799999997</v>
      </c>
      <c r="C27" s="3"/>
      <c r="D27" s="5">
        <v>0.59130000000000005</v>
      </c>
      <c r="E27" s="5">
        <f t="shared" si="1"/>
        <v>-3.3123942521697098E-3</v>
      </c>
      <c r="F27" s="6">
        <f t="shared" si="0"/>
        <v>3.3123942521697098E-3</v>
      </c>
      <c r="G27" s="6"/>
      <c r="H27" s="5">
        <v>0.60984740299999995</v>
      </c>
      <c r="I27" s="5">
        <f t="shared" si="2"/>
        <v>2.7950867525117676E-2</v>
      </c>
      <c r="J27" s="6">
        <f t="shared" si="3"/>
        <v>2.7950867525117676E-2</v>
      </c>
    </row>
    <row r="28" spans="1:10">
      <c r="A28" s="4">
        <v>43887</v>
      </c>
      <c r="B28" s="5">
        <v>0.59767250400000005</v>
      </c>
      <c r="C28" s="3"/>
      <c r="D28" s="5">
        <v>0.59099999999999997</v>
      </c>
      <c r="E28" s="5">
        <f t="shared" si="1"/>
        <v>-1.1164147514472372E-2</v>
      </c>
      <c r="F28" s="6">
        <f t="shared" si="0"/>
        <v>1.1164147514472372E-2</v>
      </c>
      <c r="G28" s="6"/>
      <c r="H28" s="5">
        <v>0.61408721799999999</v>
      </c>
      <c r="I28" s="5">
        <f t="shared" si="2"/>
        <v>2.7464395450923974E-2</v>
      </c>
      <c r="J28" s="6">
        <f t="shared" si="3"/>
        <v>2.7464395450923974E-2</v>
      </c>
    </row>
    <row r="29" spans="1:10">
      <c r="A29" s="4">
        <v>43888</v>
      </c>
      <c r="B29" s="5">
        <v>0.60223058100000004</v>
      </c>
      <c r="C29" s="3"/>
      <c r="D29" s="5">
        <v>0.59079999999999999</v>
      </c>
      <c r="E29" s="5">
        <f t="shared" si="1"/>
        <v>-1.8980406111259982E-2</v>
      </c>
      <c r="F29" s="6">
        <f t="shared" si="0"/>
        <v>1.8980406111259982E-2</v>
      </c>
      <c r="G29" s="6"/>
      <c r="H29" s="5">
        <v>0.60707214300000001</v>
      </c>
      <c r="I29" s="5">
        <f t="shared" si="2"/>
        <v>8.0393825102016286E-3</v>
      </c>
      <c r="J29" s="6">
        <f t="shared" si="3"/>
        <v>8.0393825102016286E-3</v>
      </c>
    </row>
    <row r="30" spans="1:10">
      <c r="A30" s="4">
        <v>43889</v>
      </c>
      <c r="B30" s="5">
        <v>0.59329891499999998</v>
      </c>
      <c r="C30" s="3"/>
      <c r="D30" s="5">
        <v>0.59050000000000002</v>
      </c>
      <c r="E30" s="5">
        <f t="shared" si="1"/>
        <v>-4.7175461293401449E-3</v>
      </c>
      <c r="F30" s="6">
        <f t="shared" si="0"/>
        <v>4.7175461293401449E-3</v>
      </c>
      <c r="G30" s="6"/>
      <c r="H30" s="5">
        <v>0.59682224900000003</v>
      </c>
      <c r="I30" s="5">
        <f t="shared" si="2"/>
        <v>5.938547856606218E-3</v>
      </c>
      <c r="J30" s="6">
        <f t="shared" si="3"/>
        <v>5.938547856606218E-3</v>
      </c>
    </row>
    <row r="31" spans="1:10">
      <c r="A31" s="4">
        <v>43890</v>
      </c>
      <c r="B31" s="5">
        <v>0.57906403100000003</v>
      </c>
      <c r="C31" s="3"/>
      <c r="D31" s="5">
        <v>0.59019999999999995</v>
      </c>
      <c r="E31" s="5">
        <f t="shared" si="1"/>
        <v>1.9230980347318294E-2</v>
      </c>
      <c r="F31" s="6">
        <f t="shared" si="0"/>
        <v>1.9230980347318294E-2</v>
      </c>
      <c r="G31" s="6"/>
      <c r="H31" s="5">
        <v>0.60542571000000001</v>
      </c>
      <c r="I31" s="5">
        <f t="shared" si="2"/>
        <v>4.5524635599409162E-2</v>
      </c>
      <c r="J31" s="6">
        <f t="shared" si="3"/>
        <v>4.5524635599409162E-2</v>
      </c>
    </row>
    <row r="32" spans="1:10">
      <c r="A32" s="4"/>
      <c r="B32" s="3"/>
      <c r="C32" s="3"/>
      <c r="D32" s="5"/>
      <c r="E32" s="5"/>
      <c r="F32" s="6"/>
      <c r="G32" s="6"/>
      <c r="H32" s="5"/>
      <c r="I32" s="7"/>
      <c r="J32" s="6"/>
    </row>
    <row r="33" spans="1:10">
      <c r="A33" s="4"/>
      <c r="B33" s="3"/>
      <c r="C33" s="3"/>
      <c r="D33" s="5"/>
      <c r="E33" s="5"/>
      <c r="F33" s="6"/>
      <c r="G33" s="6"/>
      <c r="H33" s="5"/>
      <c r="I33" s="7"/>
      <c r="J33" s="6"/>
    </row>
    <row r="34" spans="1:10">
      <c r="A34" s="3"/>
      <c r="B34" s="3"/>
      <c r="C34" s="3"/>
      <c r="D34" s="3"/>
      <c r="E34" s="3"/>
      <c r="F34" s="5">
        <f>SUM(F3:F33)</f>
        <v>0.59459866128473138</v>
      </c>
      <c r="G34" s="5"/>
      <c r="H34" s="3"/>
      <c r="I34" s="3"/>
      <c r="J34" s="5">
        <f>SUM(J3:J33)</f>
        <v>0.72166332149886436</v>
      </c>
    </row>
    <row r="35" spans="1:10">
      <c r="A35" s="3"/>
      <c r="B35" s="3"/>
      <c r="C35" s="3"/>
      <c r="D35" s="3"/>
      <c r="E35" s="3" t="s">
        <v>1</v>
      </c>
      <c r="F35" s="8">
        <f>COUNT(D3:D33)</f>
        <v>29</v>
      </c>
      <c r="G35" s="8"/>
      <c r="H35" s="3"/>
      <c r="I35" s="3" t="s">
        <v>1</v>
      </c>
      <c r="J35" s="8">
        <f>COUNT(H3:H33)</f>
        <v>29</v>
      </c>
    </row>
    <row r="36" spans="1:10">
      <c r="A36" s="3"/>
      <c r="B36" s="3"/>
      <c r="C36" s="3"/>
      <c r="D36" s="3"/>
      <c r="E36" s="3" t="s">
        <v>4</v>
      </c>
      <c r="F36" s="5">
        <f>(F34/F35)*100</f>
        <v>2.05034021132666</v>
      </c>
      <c r="G36" s="5"/>
      <c r="H36" s="3"/>
      <c r="I36" s="3" t="s">
        <v>4</v>
      </c>
      <c r="J36" s="5">
        <f>(J34/J35)*100</f>
        <v>2.4884942120650497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321F-67CF-4594-898F-60B3265E0493}">
  <dimension ref="A1:J36"/>
  <sheetViews>
    <sheetView workbookViewId="0">
      <selection activeCell="J36" sqref="A1:J36"/>
    </sheetView>
  </sheetViews>
  <sheetFormatPr defaultRowHeight="14.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9.54296875" bestFit="1" customWidth="1"/>
    <col min="9" max="9" width="6.1796875" bestFit="1" customWidth="1"/>
    <col min="10" max="10" width="6.54296875" customWidth="1"/>
  </cols>
  <sheetData>
    <row r="1" spans="1:10" ht="74.5" thickBot="1">
      <c r="A1" s="9" t="s">
        <v>0</v>
      </c>
      <c r="B1" s="12" t="s">
        <v>10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>
      <c r="A2" s="11" t="s">
        <v>0</v>
      </c>
      <c r="B2" s="11" t="s">
        <v>13</v>
      </c>
      <c r="C2" s="11"/>
      <c r="D2" s="11" t="s">
        <v>14</v>
      </c>
      <c r="E2" s="11" t="s">
        <v>15</v>
      </c>
      <c r="F2" s="11" t="s">
        <v>16</v>
      </c>
      <c r="G2" s="11"/>
      <c r="H2" s="11" t="s">
        <v>17</v>
      </c>
      <c r="I2" s="11" t="s">
        <v>18</v>
      </c>
      <c r="J2" s="11" t="s">
        <v>19</v>
      </c>
    </row>
    <row r="3" spans="1:10">
      <c r="A3" s="4">
        <v>43862</v>
      </c>
      <c r="B3" s="5">
        <v>1.27243815422058</v>
      </c>
      <c r="C3" s="3"/>
      <c r="D3" s="5">
        <v>1.3036000000000001</v>
      </c>
      <c r="E3" s="5">
        <f>(D3-B3)/B3</f>
        <v>2.4489870628335523E-2</v>
      </c>
      <c r="F3" s="6">
        <f t="shared" ref="F3:F31" si="0">ABS((B3-D3)/B3)</f>
        <v>2.4489870628335523E-2</v>
      </c>
      <c r="G3" s="6"/>
      <c r="H3" s="5">
        <v>1.27243815422058</v>
      </c>
      <c r="I3" s="5">
        <f>(H3-B3)/B3</f>
        <v>0</v>
      </c>
      <c r="J3" s="6">
        <f>ABS((B3-H3)/B3)</f>
        <v>0</v>
      </c>
    </row>
    <row r="4" spans="1:10">
      <c r="A4" s="4">
        <v>43863</v>
      </c>
      <c r="B4" s="5">
        <v>1.2554033851623501</v>
      </c>
      <c r="C4" s="3"/>
      <c r="D4" s="5">
        <v>1.3011999999999999</v>
      </c>
      <c r="E4" s="5">
        <f t="shared" ref="E4:E31" si="1">(D4-B4)/B4</f>
        <v>3.647960120143167E-2</v>
      </c>
      <c r="F4" s="6">
        <f t="shared" si="0"/>
        <v>3.647960120143167E-2</v>
      </c>
      <c r="G4" s="6"/>
      <c r="H4" s="5">
        <v>1.24296513942592</v>
      </c>
      <c r="I4" s="5">
        <f t="shared" ref="I4:I31" si="2">(H4-B4)/B4</f>
        <v>-9.9077681990012451E-3</v>
      </c>
      <c r="J4" s="6">
        <f t="shared" ref="J4:J31" si="3">ABS((B4-H4)/B4)</f>
        <v>9.9077681990012451E-3</v>
      </c>
    </row>
    <row r="5" spans="1:10">
      <c r="A5" s="4">
        <v>43864</v>
      </c>
      <c r="B5" s="5">
        <v>1.30297422409057</v>
      </c>
      <c r="C5" s="3"/>
      <c r="D5" s="5">
        <v>1.2987</v>
      </c>
      <c r="E5" s="5">
        <f t="shared" si="1"/>
        <v>-3.2803596660196765E-3</v>
      </c>
      <c r="F5" s="6">
        <f t="shared" si="0"/>
        <v>3.2803596660196765E-3</v>
      </c>
      <c r="G5" s="6"/>
      <c r="H5" s="5">
        <v>1.8604112236460699</v>
      </c>
      <c r="I5" s="5">
        <f t="shared" si="2"/>
        <v>0.42781890021237473</v>
      </c>
      <c r="J5" s="6">
        <f t="shared" si="3"/>
        <v>0.42781890021237473</v>
      </c>
    </row>
    <row r="6" spans="1:10">
      <c r="A6" s="4">
        <v>43865</v>
      </c>
      <c r="B6" s="5">
        <v>1.2929993629455501</v>
      </c>
      <c r="C6" s="3"/>
      <c r="D6" s="5">
        <v>1.2963</v>
      </c>
      <c r="E6" s="5">
        <f t="shared" si="1"/>
        <v>2.5526981288922211E-3</v>
      </c>
      <c r="F6" s="6">
        <f t="shared" si="0"/>
        <v>2.5526981288922211E-3</v>
      </c>
      <c r="G6" s="6"/>
      <c r="H6" s="5">
        <v>2.1723261718670299</v>
      </c>
      <c r="I6" s="5">
        <f t="shared" si="2"/>
        <v>0.68006747266936551</v>
      </c>
      <c r="J6" s="6">
        <f t="shared" si="3"/>
        <v>0.68006747266936551</v>
      </c>
    </row>
    <row r="7" spans="1:10">
      <c r="A7" s="4">
        <v>43866</v>
      </c>
      <c r="B7" s="5">
        <v>1.33225657463073</v>
      </c>
      <c r="C7" s="3"/>
      <c r="D7" s="5">
        <v>1.2938000000000001</v>
      </c>
      <c r="E7" s="5">
        <f t="shared" si="1"/>
        <v>-2.8865742052268863E-2</v>
      </c>
      <c r="F7" s="6">
        <f t="shared" si="0"/>
        <v>2.8865742052268863E-2</v>
      </c>
      <c r="G7" s="6"/>
      <c r="H7" s="5">
        <v>1.27542383541945</v>
      </c>
      <c r="I7" s="5">
        <f t="shared" si="2"/>
        <v>-4.2659004499214163E-2</v>
      </c>
      <c r="J7" s="6">
        <f t="shared" si="3"/>
        <v>4.2659004499214163E-2</v>
      </c>
    </row>
    <row r="8" spans="1:10">
      <c r="A8" s="4">
        <v>43867</v>
      </c>
      <c r="B8" s="5">
        <v>1.24386485099792</v>
      </c>
      <c r="C8" s="3"/>
      <c r="D8" s="5">
        <v>1.2914000000000001</v>
      </c>
      <c r="E8" s="5">
        <f t="shared" si="1"/>
        <v>3.8215686345621808E-2</v>
      </c>
      <c r="F8" s="6">
        <f t="shared" si="0"/>
        <v>3.8215686345621808E-2</v>
      </c>
      <c r="G8" s="6"/>
      <c r="H8" s="5">
        <v>1.5876543404414301</v>
      </c>
      <c r="I8" s="5">
        <f t="shared" si="2"/>
        <v>0.27638813747948326</v>
      </c>
      <c r="J8" s="6">
        <f t="shared" si="3"/>
        <v>0.27638813747948326</v>
      </c>
    </row>
    <row r="9" spans="1:10">
      <c r="A9" s="4">
        <v>43868</v>
      </c>
      <c r="B9" s="5">
        <v>1.35557615280151</v>
      </c>
      <c r="C9" s="3"/>
      <c r="D9" s="5">
        <v>1.2889999999999999</v>
      </c>
      <c r="E9" s="5">
        <f t="shared" si="1"/>
        <v>-4.9112809091484869E-2</v>
      </c>
      <c r="F9" s="6">
        <f t="shared" si="0"/>
        <v>4.9112809091484869E-2</v>
      </c>
      <c r="G9" s="6"/>
      <c r="H9" s="5">
        <v>1.29221944622092</v>
      </c>
      <c r="I9" s="5">
        <f t="shared" si="2"/>
        <v>-4.6737843867829532E-2</v>
      </c>
      <c r="J9" s="6">
        <f t="shared" si="3"/>
        <v>4.6737843867829532E-2</v>
      </c>
    </row>
    <row r="10" spans="1:10">
      <c r="A10" s="4">
        <v>43869</v>
      </c>
      <c r="B10" s="5">
        <v>1.2642775821685699</v>
      </c>
      <c r="C10" s="3"/>
      <c r="D10" s="5">
        <v>1.2865</v>
      </c>
      <c r="E10" s="5">
        <f t="shared" si="1"/>
        <v>1.7577166711532425E-2</v>
      </c>
      <c r="F10" s="6">
        <f t="shared" si="0"/>
        <v>1.7577166711532425E-2</v>
      </c>
      <c r="G10" s="6"/>
      <c r="H10" s="5">
        <v>1.3692789013825699</v>
      </c>
      <c r="I10" s="5">
        <f t="shared" si="2"/>
        <v>8.3052425112130068E-2</v>
      </c>
      <c r="J10" s="6">
        <f t="shared" si="3"/>
        <v>8.3052425112130068E-2</v>
      </c>
    </row>
    <row r="11" spans="1:10">
      <c r="A11" s="4">
        <v>43870</v>
      </c>
      <c r="B11" s="5">
        <v>1.28893117904663</v>
      </c>
      <c r="C11" s="3"/>
      <c r="D11" s="5">
        <v>1.2841</v>
      </c>
      <c r="E11" s="5">
        <f t="shared" si="1"/>
        <v>-3.7482055870534711E-3</v>
      </c>
      <c r="F11" s="6">
        <f t="shared" si="0"/>
        <v>3.7482055870534711E-3</v>
      </c>
      <c r="G11" s="6"/>
      <c r="H11" s="5">
        <v>1.29004116524597</v>
      </c>
      <c r="I11" s="5">
        <f t="shared" si="2"/>
        <v>8.6116793307848126E-4</v>
      </c>
      <c r="J11" s="6">
        <f t="shared" si="3"/>
        <v>8.6116793307848126E-4</v>
      </c>
    </row>
    <row r="12" spans="1:10">
      <c r="A12" s="4">
        <v>43871</v>
      </c>
      <c r="B12" s="5">
        <v>2.2969599056243801</v>
      </c>
      <c r="C12" s="3"/>
      <c r="D12" s="5">
        <v>1.2817000000000001</v>
      </c>
      <c r="E12" s="5">
        <f t="shared" si="1"/>
        <v>-0.44200157919099725</v>
      </c>
      <c r="F12" s="6">
        <f t="shared" si="0"/>
        <v>0.44200157919099725</v>
      </c>
      <c r="G12" s="6"/>
      <c r="H12" s="5">
        <v>1.2570146887857001</v>
      </c>
      <c r="I12" s="5">
        <f t="shared" si="2"/>
        <v>-0.45274852830136486</v>
      </c>
      <c r="J12" s="6">
        <f t="shared" si="3"/>
        <v>0.45274852830136486</v>
      </c>
    </row>
    <row r="13" spans="1:10">
      <c r="A13" s="4">
        <v>43872</v>
      </c>
      <c r="B13" s="5">
        <v>2.2965660667419399</v>
      </c>
      <c r="C13" s="3"/>
      <c r="D13" s="5">
        <v>1.2793000000000001</v>
      </c>
      <c r="E13" s="5">
        <f t="shared" si="1"/>
        <v>-0.44295092637378403</v>
      </c>
      <c r="F13" s="6">
        <f t="shared" si="0"/>
        <v>0.44295092637378403</v>
      </c>
      <c r="G13" s="6"/>
      <c r="H13" s="5">
        <v>1.2597891997725801</v>
      </c>
      <c r="I13" s="5">
        <f t="shared" si="2"/>
        <v>-0.4514465671088661</v>
      </c>
      <c r="J13" s="6">
        <f t="shared" si="3"/>
        <v>0.4514465671088661</v>
      </c>
    </row>
    <row r="14" spans="1:10">
      <c r="A14" s="4">
        <v>43873</v>
      </c>
      <c r="B14" s="5">
        <v>0.28960300445556603</v>
      </c>
      <c r="C14" s="3"/>
      <c r="D14" s="5">
        <v>1.2768999999999999</v>
      </c>
      <c r="E14" s="5">
        <f t="shared" si="1"/>
        <v>3.40913934025127</v>
      </c>
      <c r="F14" s="6">
        <f t="shared" si="0"/>
        <v>3.40913934025127</v>
      </c>
      <c r="G14" s="6"/>
      <c r="H14" s="5">
        <v>1.2482123013144599</v>
      </c>
      <c r="I14" s="5">
        <f t="shared" si="2"/>
        <v>3.3100806349057543</v>
      </c>
      <c r="J14" s="6">
        <f t="shared" si="3"/>
        <v>3.3100806349057543</v>
      </c>
    </row>
    <row r="15" spans="1:10">
      <c r="A15" s="4">
        <v>43874</v>
      </c>
      <c r="B15" s="5">
        <v>0.2578489112854</v>
      </c>
      <c r="C15" s="3"/>
      <c r="D15" s="5">
        <v>1.2745</v>
      </c>
      <c r="E15" s="5">
        <f t="shared" si="1"/>
        <v>3.9428170692926452</v>
      </c>
      <c r="F15" s="6">
        <f t="shared" si="0"/>
        <v>3.9428170692926452</v>
      </c>
      <c r="G15" s="6"/>
      <c r="H15" s="5">
        <v>1.22396574000098</v>
      </c>
      <c r="I15" s="5">
        <f t="shared" si="2"/>
        <v>3.7468330732885424</v>
      </c>
      <c r="J15" s="6">
        <f t="shared" si="3"/>
        <v>3.7468330732885424</v>
      </c>
    </row>
    <row r="16" spans="1:10">
      <c r="A16" s="4">
        <v>43875</v>
      </c>
      <c r="B16" s="5">
        <v>0.20750833511352501</v>
      </c>
      <c r="C16" s="3"/>
      <c r="D16" s="5">
        <v>1.272</v>
      </c>
      <c r="E16" s="5">
        <f t="shared" si="1"/>
        <v>5.1298742496493261</v>
      </c>
      <c r="F16" s="6">
        <f t="shared" si="0"/>
        <v>5.1298742496493261</v>
      </c>
      <c r="G16" s="6"/>
      <c r="H16" s="5">
        <v>1.3023854207065</v>
      </c>
      <c r="I16" s="5">
        <f t="shared" si="2"/>
        <v>5.2763041301159426</v>
      </c>
      <c r="J16" s="6">
        <f t="shared" si="3"/>
        <v>5.2763041301159426</v>
      </c>
    </row>
    <row r="17" spans="1:10">
      <c r="A17" s="4">
        <v>43876</v>
      </c>
      <c r="B17" s="5">
        <v>0.25043570518493602</v>
      </c>
      <c r="C17" s="3"/>
      <c r="D17" s="5">
        <v>1.2697000000000001</v>
      </c>
      <c r="E17" s="5">
        <f t="shared" si="1"/>
        <v>4.0699639616578684</v>
      </c>
      <c r="F17" s="6">
        <f t="shared" si="0"/>
        <v>4.0699639616578684</v>
      </c>
      <c r="G17" s="6"/>
      <c r="H17" s="5">
        <v>1.25356685616823</v>
      </c>
      <c r="I17" s="5">
        <f t="shared" si="2"/>
        <v>4.0055436593696765</v>
      </c>
      <c r="J17" s="6">
        <f t="shared" si="3"/>
        <v>4.0055436593696765</v>
      </c>
    </row>
    <row r="18" spans="1:10">
      <c r="A18" s="4">
        <v>43877</v>
      </c>
      <c r="B18" s="5">
        <v>0.21885696411132799</v>
      </c>
      <c r="C18" s="3"/>
      <c r="D18" s="5">
        <v>1.2673000000000001</v>
      </c>
      <c r="E18" s="5">
        <f t="shared" si="1"/>
        <v>4.7905399773129949</v>
      </c>
      <c r="F18" s="6">
        <f t="shared" si="0"/>
        <v>4.7905399773129949</v>
      </c>
      <c r="G18" s="6"/>
      <c r="H18" s="5">
        <v>1.41240642500151</v>
      </c>
      <c r="I18" s="5">
        <f t="shared" si="2"/>
        <v>5.4535594320089729</v>
      </c>
      <c r="J18" s="6">
        <f t="shared" si="3"/>
        <v>5.4535594320089729</v>
      </c>
    </row>
    <row r="19" spans="1:10">
      <c r="A19" s="4">
        <v>43878</v>
      </c>
      <c r="B19" s="5">
        <v>0.22302293777465801</v>
      </c>
      <c r="C19" s="3"/>
      <c r="D19" s="5">
        <v>1.2648999999999999</v>
      </c>
      <c r="E19" s="5">
        <f t="shared" si="1"/>
        <v>4.671613927344338</v>
      </c>
      <c r="F19" s="6">
        <f t="shared" si="0"/>
        <v>4.671613927344338</v>
      </c>
      <c r="G19" s="6"/>
      <c r="H19" s="5">
        <v>1.3584981911594101</v>
      </c>
      <c r="I19" s="5">
        <f t="shared" si="2"/>
        <v>5.0912935894156064</v>
      </c>
      <c r="J19" s="6">
        <f t="shared" si="3"/>
        <v>5.0912935894156064</v>
      </c>
    </row>
    <row r="20" spans="1:10">
      <c r="A20" s="4">
        <v>43879</v>
      </c>
      <c r="B20" s="5">
        <v>0.215340251922607</v>
      </c>
      <c r="C20" s="3"/>
      <c r="D20" s="5">
        <v>1.2625</v>
      </c>
      <c r="E20" s="5">
        <f t="shared" si="1"/>
        <v>4.86281472566374</v>
      </c>
      <c r="F20" s="6">
        <f t="shared" si="0"/>
        <v>4.86281472566374</v>
      </c>
      <c r="G20" s="6"/>
      <c r="H20" s="5">
        <v>1.6910821735841499</v>
      </c>
      <c r="I20" s="5">
        <f t="shared" si="2"/>
        <v>6.8530704709676042</v>
      </c>
      <c r="J20" s="6">
        <f t="shared" si="3"/>
        <v>6.8530704709676042</v>
      </c>
    </row>
    <row r="21" spans="1:10">
      <c r="A21" s="4">
        <v>43880</v>
      </c>
      <c r="B21" s="5">
        <v>0.28182253837585403</v>
      </c>
      <c r="C21" s="3"/>
      <c r="D21" s="5">
        <v>1.2601</v>
      </c>
      <c r="E21" s="5">
        <f t="shared" si="1"/>
        <v>3.4712534606421768</v>
      </c>
      <c r="F21" s="6">
        <f t="shared" si="0"/>
        <v>3.4712534606421768</v>
      </c>
      <c r="G21" s="6"/>
      <c r="H21" s="5">
        <v>1.3240469197036699</v>
      </c>
      <c r="I21" s="5">
        <f t="shared" si="2"/>
        <v>3.6981583777300604</v>
      </c>
      <c r="J21" s="6">
        <f t="shared" si="3"/>
        <v>3.6981583777300604</v>
      </c>
    </row>
    <row r="22" spans="1:10">
      <c r="A22" s="4">
        <v>43881</v>
      </c>
      <c r="B22" s="5">
        <v>0.230575313568115</v>
      </c>
      <c r="C22" s="3"/>
      <c r="D22" s="5">
        <v>1.2577</v>
      </c>
      <c r="E22" s="5">
        <f t="shared" si="1"/>
        <v>4.4546168908427344</v>
      </c>
      <c r="F22" s="6">
        <f t="shared" si="0"/>
        <v>4.4546168908427344</v>
      </c>
      <c r="G22" s="6"/>
      <c r="H22" s="5">
        <v>1.5226370328527301</v>
      </c>
      <c r="I22" s="5">
        <f t="shared" si="2"/>
        <v>5.6036429021397511</v>
      </c>
      <c r="J22" s="6">
        <f t="shared" si="3"/>
        <v>5.6036429021397511</v>
      </c>
    </row>
    <row r="23" spans="1:10">
      <c r="A23" s="4">
        <v>43882</v>
      </c>
      <c r="B23" s="5">
        <v>0.214950141906738</v>
      </c>
      <c r="C23" s="3"/>
      <c r="D23" s="5">
        <v>1.2554000000000001</v>
      </c>
      <c r="E23" s="5">
        <f t="shared" si="1"/>
        <v>4.8404241507534786</v>
      </c>
      <c r="F23" s="6">
        <f t="shared" si="0"/>
        <v>4.8404241507534786</v>
      </c>
      <c r="G23" s="6"/>
      <c r="H23" s="5">
        <v>1.71827983306772</v>
      </c>
      <c r="I23" s="5">
        <f t="shared" si="2"/>
        <v>6.9938529829547305</v>
      </c>
      <c r="J23" s="6">
        <f t="shared" si="3"/>
        <v>6.9938529829547305</v>
      </c>
    </row>
    <row r="24" spans="1:10">
      <c r="A24" s="4">
        <v>43883</v>
      </c>
      <c r="B24" s="5">
        <v>0.23440255165100099</v>
      </c>
      <c r="C24" s="3"/>
      <c r="D24" s="5">
        <v>1.2529999999999999</v>
      </c>
      <c r="E24" s="5">
        <f t="shared" si="1"/>
        <v>4.3455049493896976</v>
      </c>
      <c r="F24" s="6">
        <f t="shared" si="0"/>
        <v>4.3455049493896976</v>
      </c>
      <c r="G24" s="6"/>
      <c r="H24" s="5">
        <v>1.34328615860391</v>
      </c>
      <c r="I24" s="5">
        <f t="shared" si="2"/>
        <v>4.7306806139376496</v>
      </c>
      <c r="J24" s="6">
        <f t="shared" si="3"/>
        <v>4.7306806139376496</v>
      </c>
    </row>
    <row r="25" spans="1:10">
      <c r="A25" s="4">
        <v>43884</v>
      </c>
      <c r="B25" s="5">
        <v>0.23255187988281201</v>
      </c>
      <c r="C25" s="3"/>
      <c r="D25" s="5">
        <v>1.2505999999999999</v>
      </c>
      <c r="E25" s="5">
        <f t="shared" si="1"/>
        <v>4.3777247495492393</v>
      </c>
      <c r="F25" s="6">
        <f t="shared" si="0"/>
        <v>4.3777247495492393</v>
      </c>
      <c r="G25" s="6"/>
      <c r="H25" s="5">
        <v>1.2753242508351901</v>
      </c>
      <c r="I25" s="5">
        <f t="shared" si="2"/>
        <v>4.4840418898262779</v>
      </c>
      <c r="J25" s="6">
        <f t="shared" si="3"/>
        <v>4.4840418898262779</v>
      </c>
    </row>
    <row r="26" spans="1:10">
      <c r="A26" s="4">
        <v>43885</v>
      </c>
      <c r="B26" s="5">
        <v>0.230507946014404</v>
      </c>
      <c r="C26" s="3"/>
      <c r="D26" s="5">
        <v>1.2483</v>
      </c>
      <c r="E26" s="5">
        <f t="shared" si="1"/>
        <v>4.4154315353710025</v>
      </c>
      <c r="F26" s="6">
        <f t="shared" si="0"/>
        <v>4.4154315353710025</v>
      </c>
      <c r="G26" s="6"/>
      <c r="H26" s="5">
        <v>1.7173438304159201</v>
      </c>
      <c r="I26" s="5">
        <f t="shared" si="2"/>
        <v>6.4502587008805614</v>
      </c>
      <c r="J26" s="6">
        <f t="shared" si="3"/>
        <v>6.4502587008805614</v>
      </c>
    </row>
    <row r="27" spans="1:10">
      <c r="A27" s="4">
        <v>43886</v>
      </c>
      <c r="B27" s="5">
        <v>0.31640489578247</v>
      </c>
      <c r="C27" s="3"/>
      <c r="D27" s="5">
        <v>1.2459</v>
      </c>
      <c r="E27" s="5">
        <f t="shared" si="1"/>
        <v>2.9376761124978379</v>
      </c>
      <c r="F27" s="6">
        <f t="shared" si="0"/>
        <v>2.9376761124978379</v>
      </c>
      <c r="G27" s="6"/>
      <c r="H27" s="5">
        <v>1.27660242435922</v>
      </c>
      <c r="I27" s="5">
        <f t="shared" si="2"/>
        <v>3.0347113504744589</v>
      </c>
      <c r="J27" s="6">
        <f t="shared" si="3"/>
        <v>3.0347113504744589</v>
      </c>
    </row>
    <row r="28" spans="1:10">
      <c r="A28" s="4">
        <v>43887</v>
      </c>
      <c r="B28" s="5">
        <v>0.22298430442809999</v>
      </c>
      <c r="C28" s="3"/>
      <c r="D28" s="5">
        <v>1.2436</v>
      </c>
      <c r="E28" s="5">
        <f t="shared" si="1"/>
        <v>4.5770741496336651</v>
      </c>
      <c r="F28" s="6">
        <f t="shared" si="0"/>
        <v>4.5770741496336651</v>
      </c>
      <c r="G28" s="6"/>
      <c r="H28" s="5">
        <v>1.2569956339959001</v>
      </c>
      <c r="I28" s="5">
        <f t="shared" si="2"/>
        <v>4.6371484854944631</v>
      </c>
      <c r="J28" s="6">
        <f t="shared" si="3"/>
        <v>4.6371484854944631</v>
      </c>
    </row>
    <row r="29" spans="1:10">
      <c r="A29" s="4">
        <v>43888</v>
      </c>
      <c r="B29" s="5">
        <v>0.20355226516723601</v>
      </c>
      <c r="C29" s="3"/>
      <c r="D29" s="5">
        <v>1.2412000000000001</v>
      </c>
      <c r="E29" s="5">
        <f t="shared" si="1"/>
        <v>5.0976968199309685</v>
      </c>
      <c r="F29" s="6">
        <f t="shared" si="0"/>
        <v>5.0976968199309685</v>
      </c>
      <c r="G29" s="6"/>
      <c r="H29" s="5">
        <v>1.2224390494295001</v>
      </c>
      <c r="I29" s="5">
        <f t="shared" si="2"/>
        <v>5.0055290881934402</v>
      </c>
      <c r="J29" s="6">
        <f t="shared" si="3"/>
        <v>5.0055290881934402</v>
      </c>
    </row>
    <row r="30" spans="1:10">
      <c r="A30" s="4">
        <v>43889</v>
      </c>
      <c r="B30" s="5">
        <v>0.23040169715881301</v>
      </c>
      <c r="C30" s="3"/>
      <c r="D30" s="5">
        <v>1.2388999999999999</v>
      </c>
      <c r="E30" s="5">
        <f t="shared" si="1"/>
        <v>4.3771305301889409</v>
      </c>
      <c r="F30" s="6">
        <f t="shared" si="0"/>
        <v>4.3771305301889409</v>
      </c>
      <c r="G30" s="6"/>
      <c r="H30" s="5">
        <v>2.0130514368746</v>
      </c>
      <c r="I30" s="5">
        <f t="shared" si="2"/>
        <v>7.7371380580023628</v>
      </c>
      <c r="J30" s="6">
        <f t="shared" si="3"/>
        <v>7.7371380580023628</v>
      </c>
    </row>
    <row r="31" spans="1:10">
      <c r="A31" s="4">
        <v>43890</v>
      </c>
      <c r="B31" s="5">
        <v>0.25000271797180101</v>
      </c>
      <c r="C31" s="3"/>
      <c r="D31" s="5">
        <v>1.2365999999999999</v>
      </c>
      <c r="E31" s="5">
        <f t="shared" si="1"/>
        <v>3.9463462238817817</v>
      </c>
      <c r="F31" s="6">
        <f t="shared" si="0"/>
        <v>3.9463462238817817</v>
      </c>
      <c r="G31" s="6"/>
      <c r="H31" s="5">
        <v>1.34855488523222</v>
      </c>
      <c r="I31" s="5">
        <f t="shared" si="2"/>
        <v>4.3941608962200558</v>
      </c>
      <c r="J31" s="6">
        <f t="shared" si="3"/>
        <v>4.3941608962200558</v>
      </c>
    </row>
    <row r="32" spans="1:10">
      <c r="A32" s="4"/>
      <c r="B32" s="3"/>
      <c r="C32" s="3"/>
      <c r="D32" s="5"/>
      <c r="E32" s="5"/>
      <c r="F32" s="6"/>
      <c r="G32" s="6"/>
      <c r="H32" s="5"/>
      <c r="I32" s="7"/>
      <c r="J32" s="6"/>
    </row>
    <row r="33" spans="1:10">
      <c r="A33" s="4"/>
      <c r="B33" s="3"/>
      <c r="C33" s="3"/>
      <c r="D33" s="5"/>
      <c r="E33" s="5"/>
      <c r="F33" s="6"/>
      <c r="G33" s="6"/>
      <c r="H33" s="5"/>
      <c r="I33" s="7"/>
      <c r="J33" s="6"/>
    </row>
    <row r="34" spans="1:10">
      <c r="A34" s="3"/>
      <c r="B34" s="3"/>
      <c r="C34" s="3"/>
      <c r="D34" s="3"/>
      <c r="E34" s="3"/>
      <c r="F34" s="5">
        <f>SUM(F3:F33)</f>
        <v>78.806917468831116</v>
      </c>
      <c r="G34" s="5"/>
      <c r="H34" s="3"/>
      <c r="I34" s="3"/>
      <c r="J34" s="5">
        <f>SUM(J3:J33)</f>
        <v>92.977696151308621</v>
      </c>
    </row>
    <row r="35" spans="1:10">
      <c r="A35" s="3"/>
      <c r="B35" s="3"/>
      <c r="C35" s="3"/>
      <c r="D35" s="3"/>
      <c r="E35" s="3" t="s">
        <v>1</v>
      </c>
      <c r="F35" s="8">
        <f>COUNT(D3:D33)</f>
        <v>29</v>
      </c>
      <c r="G35" s="8"/>
      <c r="H35" s="3"/>
      <c r="I35" s="3" t="s">
        <v>1</v>
      </c>
      <c r="J35" s="8">
        <f>COUNT(H3:H33)</f>
        <v>29</v>
      </c>
    </row>
    <row r="36" spans="1:10">
      <c r="A36" s="3"/>
      <c r="B36" s="3"/>
      <c r="C36" s="3"/>
      <c r="D36" s="3"/>
      <c r="E36" s="3" t="s">
        <v>4</v>
      </c>
      <c r="F36" s="5">
        <f>(F34/F35)*100</f>
        <v>271.74799127183144</v>
      </c>
      <c r="G36" s="5"/>
      <c r="H36" s="3"/>
      <c r="I36" s="3" t="s">
        <v>4</v>
      </c>
      <c r="J36" s="5">
        <f>(J34/J35)*100</f>
        <v>320.61274534934006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0D67-6964-4F95-847D-B72DCFEB81AB}">
  <dimension ref="A1:AD38"/>
  <sheetViews>
    <sheetView tabSelected="1" workbookViewId="0">
      <selection activeCell="AC38" sqref="A1:AC38"/>
    </sheetView>
  </sheetViews>
  <sheetFormatPr defaultRowHeight="14.5"/>
  <cols>
    <col min="1" max="1" width="10.6328125" bestFit="1" customWidth="1"/>
    <col min="2" max="2" width="7" bestFit="1" customWidth="1"/>
    <col min="3" max="3" width="0" hidden="1" customWidth="1"/>
    <col min="4" max="4" width="8.81640625" bestFit="1" customWidth="1"/>
    <col min="5" max="5" width="7.1796875" bestFit="1" customWidth="1"/>
    <col min="6" max="6" width="8.81640625" hidden="1" customWidth="1"/>
    <col min="7" max="7" width="0" hidden="1" customWidth="1"/>
    <col min="8" max="8" width="8.81640625" bestFit="1" customWidth="1"/>
    <col min="9" max="9" width="6" bestFit="1" customWidth="1"/>
    <col min="10" max="10" width="8.81640625" hidden="1" customWidth="1"/>
    <col min="11" max="11" width="10.6328125" hidden="1" customWidth="1"/>
    <col min="12" max="12" width="7.81640625" bestFit="1" customWidth="1"/>
    <col min="13" max="13" width="0" hidden="1" customWidth="1"/>
    <col min="14" max="14" width="8.81640625" bestFit="1" customWidth="1"/>
    <col min="15" max="15" width="7.1796875" bestFit="1" customWidth="1"/>
    <col min="16" max="16" width="8.81640625" hidden="1" customWidth="1"/>
    <col min="17" max="17" width="0" hidden="1" customWidth="1"/>
    <col min="18" max="18" width="8.81640625" bestFit="1" customWidth="1"/>
    <col min="19" max="19" width="6" bestFit="1" customWidth="1"/>
    <col min="20" max="20" width="8.81640625" hidden="1" customWidth="1"/>
    <col min="21" max="21" width="10.6328125" hidden="1" customWidth="1"/>
    <col min="22" max="22" width="7.26953125" bestFit="1" customWidth="1"/>
    <col min="23" max="23" width="0" hidden="1" customWidth="1"/>
    <col min="24" max="24" width="8.81640625" bestFit="1" customWidth="1"/>
    <col min="25" max="25" width="7.1796875" bestFit="1" customWidth="1"/>
    <col min="26" max="26" width="8.81640625" hidden="1" customWidth="1"/>
    <col min="27" max="27" width="0" hidden="1" customWidth="1"/>
    <col min="28" max="28" width="8.81640625" bestFit="1" customWidth="1"/>
    <col min="29" max="29" width="6" bestFit="1" customWidth="1"/>
    <col min="30" max="30" width="8.81640625" hidden="1" customWidth="1"/>
  </cols>
  <sheetData>
    <row r="1" spans="1:30" ht="85" thickBot="1">
      <c r="A1" s="36"/>
      <c r="B1" s="37" t="s">
        <v>11</v>
      </c>
      <c r="C1" s="36"/>
      <c r="D1" s="37" t="s">
        <v>3</v>
      </c>
      <c r="E1" s="38"/>
      <c r="F1" s="39"/>
      <c r="G1" s="39"/>
      <c r="H1" s="37" t="s">
        <v>5</v>
      </c>
      <c r="I1" s="37"/>
      <c r="J1" s="36"/>
      <c r="K1" s="36" t="s">
        <v>0</v>
      </c>
      <c r="L1" s="37" t="s">
        <v>8</v>
      </c>
      <c r="M1" s="36"/>
      <c r="N1" s="37" t="s">
        <v>3</v>
      </c>
      <c r="O1" s="38"/>
      <c r="P1" s="39"/>
      <c r="Q1" s="39"/>
      <c r="R1" s="37" t="s">
        <v>5</v>
      </c>
      <c r="S1" s="37"/>
      <c r="T1" s="36"/>
      <c r="U1" s="36" t="s">
        <v>0</v>
      </c>
      <c r="V1" s="37" t="s">
        <v>10</v>
      </c>
      <c r="W1" s="36"/>
      <c r="X1" s="37" t="s">
        <v>3</v>
      </c>
      <c r="Y1" s="38"/>
      <c r="Z1" s="39"/>
      <c r="AA1" s="39"/>
      <c r="AB1" s="37" t="s">
        <v>5</v>
      </c>
      <c r="AC1" s="37"/>
      <c r="AD1" s="36"/>
    </row>
    <row r="2" spans="1:30" ht="29" thickBot="1">
      <c r="A2" s="37" t="s">
        <v>0</v>
      </c>
      <c r="B2" s="37" t="s">
        <v>13</v>
      </c>
      <c r="C2" s="37"/>
      <c r="D2" s="37" t="s">
        <v>14</v>
      </c>
      <c r="E2" s="37" t="s">
        <v>15</v>
      </c>
      <c r="F2" s="37" t="s">
        <v>16</v>
      </c>
      <c r="G2" s="37"/>
      <c r="H2" s="37" t="s">
        <v>17</v>
      </c>
      <c r="I2" s="37" t="s">
        <v>18</v>
      </c>
      <c r="J2" s="37" t="s">
        <v>19</v>
      </c>
      <c r="K2" s="37" t="s">
        <v>0</v>
      </c>
      <c r="L2" s="37" t="s">
        <v>13</v>
      </c>
      <c r="M2" s="37"/>
      <c r="N2" s="37" t="s">
        <v>14</v>
      </c>
      <c r="O2" s="37" t="s">
        <v>15</v>
      </c>
      <c r="P2" s="37" t="s">
        <v>16</v>
      </c>
      <c r="Q2" s="37"/>
      <c r="R2" s="37" t="s">
        <v>17</v>
      </c>
      <c r="S2" s="37" t="s">
        <v>18</v>
      </c>
      <c r="T2" s="37" t="s">
        <v>19</v>
      </c>
      <c r="U2" s="37" t="s">
        <v>0</v>
      </c>
      <c r="V2" s="37" t="s">
        <v>13</v>
      </c>
      <c r="W2" s="37"/>
      <c r="X2" s="37" t="s">
        <v>14</v>
      </c>
      <c r="Y2" s="37" t="s">
        <v>15</v>
      </c>
      <c r="Z2" s="37" t="s">
        <v>16</v>
      </c>
      <c r="AA2" s="37"/>
      <c r="AB2" s="37" t="s">
        <v>17</v>
      </c>
      <c r="AC2" s="37" t="s">
        <v>18</v>
      </c>
      <c r="AD2" s="37" t="s">
        <v>19</v>
      </c>
    </row>
    <row r="3" spans="1:30">
      <c r="A3" s="14">
        <v>43862</v>
      </c>
      <c r="B3" s="15">
        <v>8.4722766437662909</v>
      </c>
      <c r="C3" s="18"/>
      <c r="D3" s="15">
        <v>8.4291999999999998</v>
      </c>
      <c r="E3" s="15">
        <f>(D3-B3)/B3</f>
        <v>-5.084423653468147E-3</v>
      </c>
      <c r="F3" s="16">
        <f t="shared" ref="F3:F31" si="0">ABS((B3-D3)/B3)</f>
        <v>5.084423653468147E-3</v>
      </c>
      <c r="G3" s="16"/>
      <c r="H3" s="15">
        <v>8.4722766437662909</v>
      </c>
      <c r="I3" s="15">
        <f>(H3-B3)/B3</f>
        <v>0</v>
      </c>
      <c r="J3" s="16">
        <f>ABS((B3-H3)/B3)</f>
        <v>0</v>
      </c>
      <c r="K3" s="14">
        <v>43862</v>
      </c>
      <c r="L3" s="15">
        <v>0.209102782299742</v>
      </c>
      <c r="M3" s="18"/>
      <c r="N3" s="15">
        <v>0.2462</v>
      </c>
      <c r="O3" s="15">
        <f>(N3-L3)/L3</f>
        <v>0.17741140166695801</v>
      </c>
      <c r="P3" s="16">
        <f t="shared" ref="P3:P31" si="1">ABS((L3-N3)/L3)</f>
        <v>0.17741140166695801</v>
      </c>
      <c r="Q3" s="16"/>
      <c r="R3" s="15">
        <v>0.209102782299742</v>
      </c>
      <c r="S3" s="15">
        <f>(R3-L3)/L3</f>
        <v>0</v>
      </c>
      <c r="T3" s="16">
        <f>ABS((L3-R3)/L3)</f>
        <v>0</v>
      </c>
      <c r="U3" s="14">
        <v>43862</v>
      </c>
      <c r="V3" s="15">
        <v>1.27243815422058</v>
      </c>
      <c r="W3" s="18"/>
      <c r="X3" s="15">
        <v>1.3036000000000001</v>
      </c>
      <c r="Y3" s="15">
        <f>(X3-V3)/V3</f>
        <v>2.4489870628335523E-2</v>
      </c>
      <c r="Z3" s="16">
        <f t="shared" ref="Z3:Z31" si="2">ABS((V3-X3)/V3)</f>
        <v>2.4489870628335523E-2</v>
      </c>
      <c r="AA3" s="16"/>
      <c r="AB3" s="15">
        <v>1.27243815422058</v>
      </c>
      <c r="AC3" s="15">
        <f>(AB3-V3)/V3</f>
        <v>0</v>
      </c>
      <c r="AD3" s="16">
        <f>ABS((V3-AB3)/V3)</f>
        <v>0</v>
      </c>
    </row>
    <row r="4" spans="1:30">
      <c r="A4" s="14">
        <v>43863</v>
      </c>
      <c r="B4" s="15">
        <v>8.3863067965971094</v>
      </c>
      <c r="C4" s="18"/>
      <c r="D4" s="15">
        <v>8.4283000000000001</v>
      </c>
      <c r="E4" s="15">
        <f t="shared" ref="E4:E31" si="3">(D4-B4)/B4</f>
        <v>5.007353585004805E-3</v>
      </c>
      <c r="F4" s="16">
        <f t="shared" si="0"/>
        <v>5.007353585004805E-3</v>
      </c>
      <c r="G4" s="16"/>
      <c r="H4" s="15">
        <v>8.4687664897600801</v>
      </c>
      <c r="I4" s="15">
        <f t="shared" ref="I4:I31" si="4">(H4-B4)/B4</f>
        <v>9.8326587809105786E-3</v>
      </c>
      <c r="J4" s="16">
        <f t="shared" ref="J4:J31" si="5">ABS((B4-H4)/B4)</f>
        <v>9.8326587809105786E-3</v>
      </c>
      <c r="K4" s="14">
        <v>43863</v>
      </c>
      <c r="L4" s="15">
        <v>0.21026983268558899</v>
      </c>
      <c r="M4" s="18"/>
      <c r="N4" s="15">
        <v>0.24590000000000001</v>
      </c>
      <c r="O4" s="15">
        <f t="shared" ref="O4:O31" si="6">(N4-L4)/L4</f>
        <v>0.16944973446422948</v>
      </c>
      <c r="P4" s="16">
        <f t="shared" si="1"/>
        <v>0.16944973446422948</v>
      </c>
      <c r="Q4" s="16"/>
      <c r="R4" s="15">
        <v>0.27844045150132402</v>
      </c>
      <c r="S4" s="15">
        <f t="shared" ref="S4:S31" si="7">(R4-L4)/L4</f>
        <v>0.32420541713022988</v>
      </c>
      <c r="T4" s="16">
        <f t="shared" ref="T4:T31" si="8">ABS((L4-R4)/L4)</f>
        <v>0.32420541713022988</v>
      </c>
      <c r="U4" s="14">
        <v>43863</v>
      </c>
      <c r="V4" s="15">
        <v>1.2554033851623501</v>
      </c>
      <c r="W4" s="18"/>
      <c r="X4" s="15">
        <v>1.3011999999999999</v>
      </c>
      <c r="Y4" s="15">
        <f t="shared" ref="Y4:Y31" si="9">(X4-V4)/V4</f>
        <v>3.647960120143167E-2</v>
      </c>
      <c r="Z4" s="16">
        <f t="shared" si="2"/>
        <v>3.647960120143167E-2</v>
      </c>
      <c r="AA4" s="16"/>
      <c r="AB4" s="15">
        <v>1.24296513942592</v>
      </c>
      <c r="AC4" s="15">
        <f t="shared" ref="AC4:AC31" si="10">(AB4-V4)/V4</f>
        <v>-9.9077681990012451E-3</v>
      </c>
      <c r="AD4" s="16">
        <f t="shared" ref="AD4:AD31" si="11">ABS((V4-AB4)/V4)</f>
        <v>9.9077681990012451E-3</v>
      </c>
    </row>
    <row r="5" spans="1:30">
      <c r="A5" s="14">
        <v>43864</v>
      </c>
      <c r="B5" s="15">
        <v>8.4676766008867101</v>
      </c>
      <c r="C5" s="18"/>
      <c r="D5" s="15">
        <v>8.4275000000000002</v>
      </c>
      <c r="E5" s="15">
        <f t="shared" si="3"/>
        <v>-4.7447018562922867E-3</v>
      </c>
      <c r="F5" s="16">
        <f t="shared" si="0"/>
        <v>4.7447018562922867E-3</v>
      </c>
      <c r="G5" s="16"/>
      <c r="H5" s="15">
        <v>8.61454692081122</v>
      </c>
      <c r="I5" s="15">
        <f t="shared" si="4"/>
        <v>1.7344819228113883E-2</v>
      </c>
      <c r="J5" s="16">
        <f t="shared" si="5"/>
        <v>1.7344819228113883E-2</v>
      </c>
      <c r="K5" s="14">
        <v>43864</v>
      </c>
      <c r="L5" s="15">
        <v>0.20895866869017399</v>
      </c>
      <c r="M5" s="18"/>
      <c r="N5" s="15">
        <v>0.24560000000000001</v>
      </c>
      <c r="O5" s="15">
        <f t="shared" si="6"/>
        <v>0.17535205186512101</v>
      </c>
      <c r="P5" s="16">
        <f t="shared" si="1"/>
        <v>0.17535205186512101</v>
      </c>
      <c r="Q5" s="16"/>
      <c r="R5" s="15">
        <v>0.33383798203242199</v>
      </c>
      <c r="S5" s="15">
        <f t="shared" si="7"/>
        <v>0.59762686145080846</v>
      </c>
      <c r="T5" s="16">
        <f t="shared" si="8"/>
        <v>0.59762686145080846</v>
      </c>
      <c r="U5" s="14">
        <v>43864</v>
      </c>
      <c r="V5" s="15">
        <v>1.30297422409057</v>
      </c>
      <c r="W5" s="18"/>
      <c r="X5" s="15">
        <v>1.2987</v>
      </c>
      <c r="Y5" s="15">
        <f t="shared" si="9"/>
        <v>-3.2803596660196765E-3</v>
      </c>
      <c r="Z5" s="16">
        <f t="shared" si="2"/>
        <v>3.2803596660196765E-3</v>
      </c>
      <c r="AA5" s="16"/>
      <c r="AB5" s="15">
        <v>1.8604112236460699</v>
      </c>
      <c r="AC5" s="15">
        <f t="shared" si="10"/>
        <v>0.42781890021237473</v>
      </c>
      <c r="AD5" s="16">
        <f t="shared" si="11"/>
        <v>0.42781890021237473</v>
      </c>
    </row>
    <row r="6" spans="1:30">
      <c r="A6" s="14">
        <v>43865</v>
      </c>
      <c r="B6" s="15">
        <v>8.2571079329517101</v>
      </c>
      <c r="C6" s="18"/>
      <c r="D6" s="15">
        <v>8.4266000000000005</v>
      </c>
      <c r="E6" s="15">
        <f t="shared" si="3"/>
        <v>2.0526807742441762E-2</v>
      </c>
      <c r="F6" s="16">
        <f t="shared" si="0"/>
        <v>2.0526807742441762E-2</v>
      </c>
      <c r="G6" s="16"/>
      <c r="H6" s="15">
        <v>8.4831049547549497</v>
      </c>
      <c r="I6" s="15">
        <f t="shared" si="4"/>
        <v>2.7369997296674716E-2</v>
      </c>
      <c r="J6" s="16">
        <f t="shared" si="5"/>
        <v>2.7369997296674716E-2</v>
      </c>
      <c r="K6" s="14">
        <v>43865</v>
      </c>
      <c r="L6" s="15">
        <v>0.17846791706979201</v>
      </c>
      <c r="M6" s="18"/>
      <c r="N6" s="15">
        <v>0.24540000000000001</v>
      </c>
      <c r="O6" s="15">
        <f t="shared" si="6"/>
        <v>0.37503706004499066</v>
      </c>
      <c r="P6" s="16">
        <f t="shared" si="1"/>
        <v>0.37503706004499066</v>
      </c>
      <c r="Q6" s="16"/>
      <c r="R6" s="15">
        <v>0.24377308307555301</v>
      </c>
      <c r="S6" s="15">
        <f t="shared" si="7"/>
        <v>0.36592104103631484</v>
      </c>
      <c r="T6" s="16">
        <f t="shared" si="8"/>
        <v>0.36592104103631484</v>
      </c>
      <c r="U6" s="14">
        <v>43865</v>
      </c>
      <c r="V6" s="15">
        <v>1.2929993629455501</v>
      </c>
      <c r="W6" s="18"/>
      <c r="X6" s="15">
        <v>1.2963</v>
      </c>
      <c r="Y6" s="15">
        <f t="shared" si="9"/>
        <v>2.5526981288922211E-3</v>
      </c>
      <c r="Z6" s="16">
        <f t="shared" si="2"/>
        <v>2.5526981288922211E-3</v>
      </c>
      <c r="AA6" s="16"/>
      <c r="AB6" s="15">
        <v>2.1723261718670299</v>
      </c>
      <c r="AC6" s="15">
        <f t="shared" si="10"/>
        <v>0.68006747266936551</v>
      </c>
      <c r="AD6" s="16">
        <f t="shared" si="11"/>
        <v>0.68006747266936551</v>
      </c>
    </row>
    <row r="7" spans="1:30">
      <c r="A7" s="14">
        <v>43866</v>
      </c>
      <c r="B7" s="15">
        <v>8.4626959621177704</v>
      </c>
      <c r="C7" s="18"/>
      <c r="D7" s="15">
        <v>8.4257000000000009</v>
      </c>
      <c r="E7" s="15">
        <f t="shared" si="3"/>
        <v>-4.3716520460356243E-3</v>
      </c>
      <c r="F7" s="16">
        <f t="shared" si="0"/>
        <v>4.3716520460356243E-3</v>
      </c>
      <c r="G7" s="16"/>
      <c r="H7" s="15">
        <v>8.5633468023762198</v>
      </c>
      <c r="I7" s="15">
        <f t="shared" si="4"/>
        <v>1.1893472329503581E-2</v>
      </c>
      <c r="J7" s="16">
        <f t="shared" si="5"/>
        <v>1.1893472329503581E-2</v>
      </c>
      <c r="K7" s="14">
        <v>43866</v>
      </c>
      <c r="L7" s="15">
        <v>0.187263712706044</v>
      </c>
      <c r="M7" s="18"/>
      <c r="N7" s="15">
        <v>0.24510000000000001</v>
      </c>
      <c r="O7" s="15">
        <f t="shared" si="6"/>
        <v>0.3088494105889279</v>
      </c>
      <c r="P7" s="16">
        <f t="shared" si="1"/>
        <v>0.3088494105889279</v>
      </c>
      <c r="Q7" s="16"/>
      <c r="R7" s="15">
        <v>0.38046453518170398</v>
      </c>
      <c r="S7" s="15">
        <f t="shared" si="7"/>
        <v>1.0317045394637439</v>
      </c>
      <c r="T7" s="16">
        <f t="shared" si="8"/>
        <v>1.0317045394637439</v>
      </c>
      <c r="U7" s="14">
        <v>43866</v>
      </c>
      <c r="V7" s="15">
        <v>1.33225657463073</v>
      </c>
      <c r="W7" s="18"/>
      <c r="X7" s="15">
        <v>1.2938000000000001</v>
      </c>
      <c r="Y7" s="15">
        <f t="shared" si="9"/>
        <v>-2.8865742052268863E-2</v>
      </c>
      <c r="Z7" s="16">
        <f t="shared" si="2"/>
        <v>2.8865742052268863E-2</v>
      </c>
      <c r="AA7" s="16"/>
      <c r="AB7" s="15">
        <v>1.27542383541945</v>
      </c>
      <c r="AC7" s="15">
        <f t="shared" si="10"/>
        <v>-4.2659004499214163E-2</v>
      </c>
      <c r="AD7" s="16">
        <f t="shared" si="11"/>
        <v>4.2659004499214163E-2</v>
      </c>
    </row>
    <row r="8" spans="1:30">
      <c r="A8" s="14">
        <v>43867</v>
      </c>
      <c r="B8" s="15">
        <v>8.4675550713406604</v>
      </c>
      <c r="C8" s="18"/>
      <c r="D8" s="15">
        <v>8.4247999999999994</v>
      </c>
      <c r="E8" s="15">
        <f t="shared" si="3"/>
        <v>-5.0492817561199116E-3</v>
      </c>
      <c r="F8" s="16">
        <f t="shared" si="0"/>
        <v>5.0492817561199116E-3</v>
      </c>
      <c r="G8" s="16"/>
      <c r="H8" s="15">
        <v>8.5011869738510999</v>
      </c>
      <c r="I8" s="15">
        <f t="shared" si="4"/>
        <v>3.9718551845349323E-3</v>
      </c>
      <c r="J8" s="16">
        <f t="shared" si="5"/>
        <v>3.9718551845349323E-3</v>
      </c>
      <c r="K8" s="14">
        <v>43867</v>
      </c>
      <c r="L8" s="15">
        <v>0.17787616496905601</v>
      </c>
      <c r="M8" s="18"/>
      <c r="N8" s="15">
        <v>0.24479999999999999</v>
      </c>
      <c r="O8" s="15">
        <f t="shared" si="6"/>
        <v>0.37623835122927402</v>
      </c>
      <c r="P8" s="16">
        <f t="shared" si="1"/>
        <v>0.37623835122927402</v>
      </c>
      <c r="Q8" s="16"/>
      <c r="R8" s="15">
        <v>0.283135184188682</v>
      </c>
      <c r="S8" s="15">
        <f t="shared" si="7"/>
        <v>0.59175448963573751</v>
      </c>
      <c r="T8" s="16">
        <f t="shared" si="8"/>
        <v>0.59175448963573751</v>
      </c>
      <c r="U8" s="14">
        <v>43867</v>
      </c>
      <c r="V8" s="15">
        <v>1.24386485099792</v>
      </c>
      <c r="W8" s="18"/>
      <c r="X8" s="15">
        <v>1.2914000000000001</v>
      </c>
      <c r="Y8" s="15">
        <f t="shared" si="9"/>
        <v>3.8215686345621808E-2</v>
      </c>
      <c r="Z8" s="16">
        <f t="shared" si="2"/>
        <v>3.8215686345621808E-2</v>
      </c>
      <c r="AA8" s="16"/>
      <c r="AB8" s="15">
        <v>1.5876543404414301</v>
      </c>
      <c r="AC8" s="15">
        <f t="shared" si="10"/>
        <v>0.27638813747948326</v>
      </c>
      <c r="AD8" s="16">
        <f t="shared" si="11"/>
        <v>0.27638813747948326</v>
      </c>
    </row>
    <row r="9" spans="1:30">
      <c r="A9" s="14">
        <v>43868</v>
      </c>
      <c r="B9" s="15">
        <v>8.2381634110675908</v>
      </c>
      <c r="C9" s="18"/>
      <c r="D9" s="15">
        <v>8.4238999999999997</v>
      </c>
      <c r="E9" s="15">
        <f t="shared" si="3"/>
        <v>2.2545873353626424E-2</v>
      </c>
      <c r="F9" s="16">
        <f t="shared" si="0"/>
        <v>2.2545873353626424E-2</v>
      </c>
      <c r="G9" s="16"/>
      <c r="H9" s="15">
        <v>8.4121074387673698</v>
      </c>
      <c r="I9" s="15">
        <f t="shared" si="4"/>
        <v>2.1114418228957838E-2</v>
      </c>
      <c r="J9" s="16">
        <f t="shared" si="5"/>
        <v>2.1114418228957838E-2</v>
      </c>
      <c r="K9" s="14">
        <v>43868</v>
      </c>
      <c r="L9" s="15">
        <v>0.20765160530805499</v>
      </c>
      <c r="M9" s="18"/>
      <c r="N9" s="15">
        <v>0.2445</v>
      </c>
      <c r="O9" s="15">
        <f t="shared" si="6"/>
        <v>0.17745297291239207</v>
      </c>
      <c r="P9" s="16">
        <f t="shared" si="1"/>
        <v>0.17745297291239207</v>
      </c>
      <c r="Q9" s="16"/>
      <c r="R9" s="15">
        <v>0.28430011010810102</v>
      </c>
      <c r="S9" s="15">
        <f t="shared" si="7"/>
        <v>0.36912069466709185</v>
      </c>
      <c r="T9" s="16">
        <f t="shared" si="8"/>
        <v>0.36912069466709185</v>
      </c>
      <c r="U9" s="14">
        <v>43868</v>
      </c>
      <c r="V9" s="15">
        <v>1.35557615280151</v>
      </c>
      <c r="W9" s="18"/>
      <c r="X9" s="15">
        <v>1.2889999999999999</v>
      </c>
      <c r="Y9" s="15">
        <f t="shared" si="9"/>
        <v>-4.9112809091484869E-2</v>
      </c>
      <c r="Z9" s="16">
        <f t="shared" si="2"/>
        <v>4.9112809091484869E-2</v>
      </c>
      <c r="AA9" s="16"/>
      <c r="AB9" s="15">
        <v>1.29221944622092</v>
      </c>
      <c r="AC9" s="15">
        <f t="shared" si="10"/>
        <v>-4.6737843867829532E-2</v>
      </c>
      <c r="AD9" s="16">
        <f t="shared" si="11"/>
        <v>4.6737843867829532E-2</v>
      </c>
    </row>
    <row r="10" spans="1:30">
      <c r="A10" s="14">
        <v>43869</v>
      </c>
      <c r="B10" s="15">
        <v>8.49654976158671</v>
      </c>
      <c r="C10" s="18"/>
      <c r="D10" s="15">
        <v>8.423</v>
      </c>
      <c r="E10" s="15">
        <f t="shared" si="3"/>
        <v>-8.6564268615517137E-3</v>
      </c>
      <c r="F10" s="16">
        <f t="shared" si="0"/>
        <v>8.6564268615517137E-3</v>
      </c>
      <c r="G10" s="16"/>
      <c r="H10" s="15">
        <v>8.3329957591354802</v>
      </c>
      <c r="I10" s="15">
        <f t="shared" si="4"/>
        <v>-1.9249460903608778E-2</v>
      </c>
      <c r="J10" s="16">
        <f t="shared" si="5"/>
        <v>1.9249460903608778E-2</v>
      </c>
      <c r="K10" s="14">
        <v>43869</v>
      </c>
      <c r="L10" s="15">
        <v>0.208840045593678</v>
      </c>
      <c r="M10" s="18"/>
      <c r="N10" s="15">
        <v>0.24429999999999999</v>
      </c>
      <c r="O10" s="15">
        <f t="shared" si="6"/>
        <v>0.16979480302984301</v>
      </c>
      <c r="P10" s="16">
        <f t="shared" si="1"/>
        <v>0.16979480302984301</v>
      </c>
      <c r="Q10" s="16"/>
      <c r="R10" s="15">
        <v>0.29843952074935398</v>
      </c>
      <c r="S10" s="15">
        <f t="shared" si="7"/>
        <v>0.42903397622313266</v>
      </c>
      <c r="T10" s="16">
        <f t="shared" si="8"/>
        <v>0.42903397622313266</v>
      </c>
      <c r="U10" s="14">
        <v>43869</v>
      </c>
      <c r="V10" s="15">
        <v>1.2642775821685699</v>
      </c>
      <c r="W10" s="18"/>
      <c r="X10" s="15">
        <v>1.2865</v>
      </c>
      <c r="Y10" s="15">
        <f t="shared" si="9"/>
        <v>1.7577166711532425E-2</v>
      </c>
      <c r="Z10" s="16">
        <f t="shared" si="2"/>
        <v>1.7577166711532425E-2</v>
      </c>
      <c r="AA10" s="16"/>
      <c r="AB10" s="15">
        <v>1.3692789013825699</v>
      </c>
      <c r="AC10" s="15">
        <f t="shared" si="10"/>
        <v>8.3052425112130068E-2</v>
      </c>
      <c r="AD10" s="16">
        <f t="shared" si="11"/>
        <v>8.3052425112130068E-2</v>
      </c>
    </row>
    <row r="11" spans="1:30">
      <c r="A11" s="14">
        <v>43870</v>
      </c>
      <c r="B11" s="15">
        <v>8.3640648445023391</v>
      </c>
      <c r="C11" s="18"/>
      <c r="D11" s="15">
        <v>8.4221000000000004</v>
      </c>
      <c r="E11" s="15">
        <f t="shared" si="3"/>
        <v>6.9386305076062976E-3</v>
      </c>
      <c r="F11" s="16">
        <f t="shared" si="0"/>
        <v>6.9386305076062976E-3</v>
      </c>
      <c r="G11" s="16"/>
      <c r="H11" s="15">
        <v>8.3197961610232802</v>
      </c>
      <c r="I11" s="15">
        <f t="shared" si="4"/>
        <v>-5.2927236101184081E-3</v>
      </c>
      <c r="J11" s="16">
        <f t="shared" si="5"/>
        <v>5.2927236101184081E-3</v>
      </c>
      <c r="K11" s="14">
        <v>43870</v>
      </c>
      <c r="L11" s="15">
        <v>0.201971348403021</v>
      </c>
      <c r="M11" s="18"/>
      <c r="N11" s="15">
        <v>0.24399999999999999</v>
      </c>
      <c r="O11" s="15">
        <f t="shared" si="6"/>
        <v>0.20809214737287138</v>
      </c>
      <c r="P11" s="16">
        <f t="shared" si="1"/>
        <v>0.20809214737287138</v>
      </c>
      <c r="Q11" s="16"/>
      <c r="R11" s="15">
        <v>0.27990303981106002</v>
      </c>
      <c r="S11" s="15">
        <f t="shared" si="7"/>
        <v>0.3858551820554828</v>
      </c>
      <c r="T11" s="16">
        <f t="shared" si="8"/>
        <v>0.3858551820554828</v>
      </c>
      <c r="U11" s="14">
        <v>43870</v>
      </c>
      <c r="V11" s="15">
        <v>1.28893117904663</v>
      </c>
      <c r="W11" s="18"/>
      <c r="X11" s="15">
        <v>1.2841</v>
      </c>
      <c r="Y11" s="15">
        <f t="shared" si="9"/>
        <v>-3.7482055870534711E-3</v>
      </c>
      <c r="Z11" s="16">
        <f t="shared" si="2"/>
        <v>3.7482055870534711E-3</v>
      </c>
      <c r="AA11" s="16"/>
      <c r="AB11" s="15">
        <v>1.29004116524597</v>
      </c>
      <c r="AC11" s="15">
        <f t="shared" si="10"/>
        <v>8.6116793307848126E-4</v>
      </c>
      <c r="AD11" s="16">
        <f t="shared" si="11"/>
        <v>8.6116793307848126E-4</v>
      </c>
    </row>
    <row r="12" spans="1:30">
      <c r="A12" s="14">
        <v>43871</v>
      </c>
      <c r="B12" s="15">
        <v>8.4012275558974991</v>
      </c>
      <c r="C12" s="18"/>
      <c r="D12" s="15">
        <v>8.4212000000000007</v>
      </c>
      <c r="E12" s="15">
        <f t="shared" si="3"/>
        <v>2.377324500451279E-3</v>
      </c>
      <c r="F12" s="16">
        <f t="shared" si="0"/>
        <v>2.377324500451279E-3</v>
      </c>
      <c r="G12" s="16"/>
      <c r="H12" s="15">
        <v>8.5202485302902193</v>
      </c>
      <c r="I12" s="15">
        <f t="shared" si="4"/>
        <v>1.4167093273074097E-2</v>
      </c>
      <c r="J12" s="16">
        <f t="shared" si="5"/>
        <v>1.4167093273074097E-2</v>
      </c>
      <c r="K12" s="14">
        <v>43871</v>
      </c>
      <c r="L12" s="15">
        <v>0.19200723171234099</v>
      </c>
      <c r="M12" s="18"/>
      <c r="N12" s="15">
        <v>0.2437</v>
      </c>
      <c r="O12" s="15">
        <f t="shared" si="6"/>
        <v>0.26922302783419866</v>
      </c>
      <c r="P12" s="16">
        <f t="shared" si="1"/>
        <v>0.26922302783419866</v>
      </c>
      <c r="Q12" s="16"/>
      <c r="R12" s="15">
        <v>0.267673745951652</v>
      </c>
      <c r="S12" s="15">
        <f t="shared" si="7"/>
        <v>0.39408158518045883</v>
      </c>
      <c r="T12" s="16">
        <f t="shared" si="8"/>
        <v>0.39408158518045883</v>
      </c>
      <c r="U12" s="14">
        <v>43871</v>
      </c>
      <c r="V12" s="15">
        <v>2.2969599056243801</v>
      </c>
      <c r="W12" s="18"/>
      <c r="X12" s="15">
        <v>1.2817000000000001</v>
      </c>
      <c r="Y12" s="15">
        <f t="shared" si="9"/>
        <v>-0.44200157919099725</v>
      </c>
      <c r="Z12" s="16">
        <f t="shared" si="2"/>
        <v>0.44200157919099725</v>
      </c>
      <c r="AA12" s="16"/>
      <c r="AB12" s="15">
        <v>1.2570146887857001</v>
      </c>
      <c r="AC12" s="15">
        <f t="shared" si="10"/>
        <v>-0.45274852830136486</v>
      </c>
      <c r="AD12" s="16">
        <f t="shared" si="11"/>
        <v>0.45274852830136486</v>
      </c>
    </row>
    <row r="13" spans="1:30">
      <c r="A13" s="14">
        <v>43872</v>
      </c>
      <c r="B13" s="15">
        <v>8.47187956328189</v>
      </c>
      <c r="C13" s="18"/>
      <c r="D13" s="15">
        <v>8.4202999999999992</v>
      </c>
      <c r="E13" s="15">
        <f t="shared" si="3"/>
        <v>-6.0883258427613333E-3</v>
      </c>
      <c r="F13" s="16">
        <f t="shared" si="0"/>
        <v>6.0883258427613333E-3</v>
      </c>
      <c r="G13" s="16"/>
      <c r="H13" s="15">
        <v>8.5176448695395308</v>
      </c>
      <c r="I13" s="15">
        <f t="shared" si="4"/>
        <v>5.402025125096562E-3</v>
      </c>
      <c r="J13" s="16">
        <f t="shared" si="5"/>
        <v>5.402025125096562E-3</v>
      </c>
      <c r="K13" s="14">
        <v>43872</v>
      </c>
      <c r="L13" s="15">
        <v>0.21087112590670501</v>
      </c>
      <c r="M13" s="18"/>
      <c r="N13" s="15">
        <v>0.24340000000000001</v>
      </c>
      <c r="O13" s="15">
        <f t="shared" si="6"/>
        <v>0.1542594983235715</v>
      </c>
      <c r="P13" s="16">
        <f t="shared" si="1"/>
        <v>0.1542594983235715</v>
      </c>
      <c r="Q13" s="16"/>
      <c r="R13" s="15">
        <v>0.26654699851255997</v>
      </c>
      <c r="S13" s="15">
        <f t="shared" si="7"/>
        <v>0.26402795720115541</v>
      </c>
      <c r="T13" s="16">
        <f t="shared" si="8"/>
        <v>0.26402795720115541</v>
      </c>
      <c r="U13" s="14">
        <v>43872</v>
      </c>
      <c r="V13" s="15">
        <v>2.2965660667419399</v>
      </c>
      <c r="W13" s="18"/>
      <c r="X13" s="15">
        <v>1.2793000000000001</v>
      </c>
      <c r="Y13" s="15">
        <f t="shared" si="9"/>
        <v>-0.44295092637378403</v>
      </c>
      <c r="Z13" s="16">
        <f t="shared" si="2"/>
        <v>0.44295092637378403</v>
      </c>
      <c r="AA13" s="16"/>
      <c r="AB13" s="15">
        <v>1.2597891997725801</v>
      </c>
      <c r="AC13" s="15">
        <f t="shared" si="10"/>
        <v>-0.4514465671088661</v>
      </c>
      <c r="AD13" s="16">
        <f t="shared" si="11"/>
        <v>0.4514465671088661</v>
      </c>
    </row>
    <row r="14" spans="1:30">
      <c r="A14" s="14">
        <v>43873</v>
      </c>
      <c r="B14" s="15">
        <v>7.0961626243392599</v>
      </c>
      <c r="C14" s="18"/>
      <c r="D14" s="15">
        <v>8.4193999999999996</v>
      </c>
      <c r="E14" s="15">
        <f t="shared" si="3"/>
        <v>0.18647224503031304</v>
      </c>
      <c r="F14" s="16">
        <f t="shared" si="0"/>
        <v>0.18647224503031304</v>
      </c>
      <c r="G14" s="16"/>
      <c r="H14" s="15">
        <v>8.1668184945302098</v>
      </c>
      <c r="I14" s="15">
        <f t="shared" si="4"/>
        <v>0.15087814736921157</v>
      </c>
      <c r="J14" s="16">
        <f t="shared" si="5"/>
        <v>0.15087814736921157</v>
      </c>
      <c r="K14" s="14">
        <v>43873</v>
      </c>
      <c r="L14" s="15">
        <v>0.21334517982788301</v>
      </c>
      <c r="M14" s="18"/>
      <c r="N14" s="15">
        <v>0.2432</v>
      </c>
      <c r="O14" s="15">
        <f t="shared" si="6"/>
        <v>0.13993669880989332</v>
      </c>
      <c r="P14" s="16">
        <f t="shared" si="1"/>
        <v>0.13993669880989332</v>
      </c>
      <c r="Q14" s="16"/>
      <c r="R14" s="15">
        <v>0.25635845439139598</v>
      </c>
      <c r="S14" s="15">
        <f t="shared" si="7"/>
        <v>0.20161352882785583</v>
      </c>
      <c r="T14" s="16">
        <f t="shared" si="8"/>
        <v>0.20161352882785583</v>
      </c>
      <c r="U14" s="14">
        <v>43873</v>
      </c>
      <c r="V14" s="15">
        <v>0.28960300445556603</v>
      </c>
      <c r="W14" s="18"/>
      <c r="X14" s="15">
        <v>1.2768999999999999</v>
      </c>
      <c r="Y14" s="15">
        <f t="shared" si="9"/>
        <v>3.40913934025127</v>
      </c>
      <c r="Z14" s="16">
        <f t="shared" si="2"/>
        <v>3.40913934025127</v>
      </c>
      <c r="AA14" s="16"/>
      <c r="AB14" s="15">
        <v>1.2482123013144599</v>
      </c>
      <c r="AC14" s="15">
        <f t="shared" si="10"/>
        <v>3.3100806349057543</v>
      </c>
      <c r="AD14" s="16">
        <f t="shared" si="11"/>
        <v>3.3100806349057543</v>
      </c>
    </row>
    <row r="15" spans="1:30">
      <c r="A15" s="14">
        <v>43874</v>
      </c>
      <c r="B15" s="15">
        <v>4.6142734979126097</v>
      </c>
      <c r="C15" s="18"/>
      <c r="D15" s="15">
        <v>8.4184999999999999</v>
      </c>
      <c r="E15" s="15">
        <f t="shared" si="3"/>
        <v>0.82444755470353759</v>
      </c>
      <c r="F15" s="16">
        <f t="shared" si="0"/>
        <v>0.82444755470353759</v>
      </c>
      <c r="G15" s="16"/>
      <c r="H15" s="15">
        <v>8.3680852258624707</v>
      </c>
      <c r="I15" s="15">
        <f t="shared" si="4"/>
        <v>0.81352172333261097</v>
      </c>
      <c r="J15" s="16">
        <f t="shared" si="5"/>
        <v>0.81352172333261097</v>
      </c>
      <c r="K15" s="14">
        <v>43874</v>
      </c>
      <c r="L15" s="15">
        <v>0.21495913487859</v>
      </c>
      <c r="M15" s="18"/>
      <c r="N15" s="15">
        <v>0.2429</v>
      </c>
      <c r="O15" s="15">
        <f t="shared" si="6"/>
        <v>0.12998221795594378</v>
      </c>
      <c r="P15" s="16">
        <f t="shared" si="1"/>
        <v>0.12998221795594378</v>
      </c>
      <c r="Q15" s="16"/>
      <c r="R15" s="15">
        <v>0.248295548655453</v>
      </c>
      <c r="S15" s="15">
        <f t="shared" si="7"/>
        <v>0.15508256392868147</v>
      </c>
      <c r="T15" s="16">
        <f t="shared" si="8"/>
        <v>0.15508256392868147</v>
      </c>
      <c r="U15" s="14">
        <v>43874</v>
      </c>
      <c r="V15" s="15">
        <v>0.2578489112854</v>
      </c>
      <c r="W15" s="18"/>
      <c r="X15" s="15">
        <v>1.2745</v>
      </c>
      <c r="Y15" s="15">
        <f t="shared" si="9"/>
        <v>3.9428170692926452</v>
      </c>
      <c r="Z15" s="16">
        <f t="shared" si="2"/>
        <v>3.9428170692926452</v>
      </c>
      <c r="AA15" s="16"/>
      <c r="AB15" s="15">
        <v>1.22396574000098</v>
      </c>
      <c r="AC15" s="15">
        <f t="shared" si="10"/>
        <v>3.7468330732885424</v>
      </c>
      <c r="AD15" s="16">
        <f t="shared" si="11"/>
        <v>3.7468330732885424</v>
      </c>
    </row>
    <row r="16" spans="1:30">
      <c r="A16" s="14">
        <v>43875</v>
      </c>
      <c r="B16" s="15">
        <v>4.6805160457226904</v>
      </c>
      <c r="C16" s="18"/>
      <c r="D16" s="15">
        <v>8.4176000000000002</v>
      </c>
      <c r="E16" s="15">
        <f t="shared" si="3"/>
        <v>0.79843417216622081</v>
      </c>
      <c r="F16" s="16">
        <f t="shared" si="0"/>
        <v>0.79843417216622081</v>
      </c>
      <c r="G16" s="16"/>
      <c r="H16" s="15">
        <v>8.3615648170663093</v>
      </c>
      <c r="I16" s="15">
        <f t="shared" si="4"/>
        <v>0.78646216258729873</v>
      </c>
      <c r="J16" s="16">
        <f t="shared" si="5"/>
        <v>0.78646216258729873</v>
      </c>
      <c r="K16" s="14">
        <v>43875</v>
      </c>
      <c r="L16" s="15">
        <v>0.38707596641033798</v>
      </c>
      <c r="M16" s="18"/>
      <c r="N16" s="15">
        <v>0.24260000000000001</v>
      </c>
      <c r="O16" s="15">
        <f t="shared" si="6"/>
        <v>-0.37324964334566685</v>
      </c>
      <c r="P16" s="16">
        <f t="shared" si="1"/>
        <v>0.37324964334566685</v>
      </c>
      <c r="Q16" s="16"/>
      <c r="R16" s="15">
        <v>0.239967041516846</v>
      </c>
      <c r="S16" s="15">
        <f t="shared" si="7"/>
        <v>-0.38005181840078978</v>
      </c>
      <c r="T16" s="16">
        <f t="shared" si="8"/>
        <v>0.38005181840078978</v>
      </c>
      <c r="U16" s="14">
        <v>43875</v>
      </c>
      <c r="V16" s="15">
        <v>0.20750833511352501</v>
      </c>
      <c r="W16" s="18"/>
      <c r="X16" s="15">
        <v>1.272</v>
      </c>
      <c r="Y16" s="15">
        <f t="shared" si="9"/>
        <v>5.1298742496493261</v>
      </c>
      <c r="Z16" s="16">
        <f t="shared" si="2"/>
        <v>5.1298742496493261</v>
      </c>
      <c r="AA16" s="16"/>
      <c r="AB16" s="15">
        <v>1.3023854207065</v>
      </c>
      <c r="AC16" s="15">
        <f t="shared" si="10"/>
        <v>5.2763041301159426</v>
      </c>
      <c r="AD16" s="16">
        <f t="shared" si="11"/>
        <v>5.2763041301159426</v>
      </c>
    </row>
    <row r="17" spans="1:30">
      <c r="A17" s="14">
        <v>43876</v>
      </c>
      <c r="B17" s="15">
        <v>4.69684424189726</v>
      </c>
      <c r="C17" s="18"/>
      <c r="D17" s="15">
        <v>8.4167000000000005</v>
      </c>
      <c r="E17" s="15">
        <f t="shared" si="3"/>
        <v>0.79199044433292276</v>
      </c>
      <c r="F17" s="16">
        <f t="shared" si="0"/>
        <v>0.79199044433292276</v>
      </c>
      <c r="G17" s="16"/>
      <c r="H17" s="15">
        <v>8.4367881485407601</v>
      </c>
      <c r="I17" s="15">
        <f t="shared" si="4"/>
        <v>0.79626739019405379</v>
      </c>
      <c r="J17" s="16">
        <f t="shared" si="5"/>
        <v>0.79626739019405379</v>
      </c>
      <c r="K17" s="14">
        <v>43876</v>
      </c>
      <c r="L17" s="15">
        <v>0.20904141426086401</v>
      </c>
      <c r="M17" s="18"/>
      <c r="N17" s="15">
        <v>0.2424</v>
      </c>
      <c r="O17" s="15">
        <f t="shared" si="6"/>
        <v>0.15957883683999394</v>
      </c>
      <c r="P17" s="16">
        <f t="shared" si="1"/>
        <v>0.15957883683999394</v>
      </c>
      <c r="Q17" s="16"/>
      <c r="R17" s="15">
        <v>0.251009890433252</v>
      </c>
      <c r="S17" s="15">
        <f t="shared" si="7"/>
        <v>0.20076632336602587</v>
      </c>
      <c r="T17" s="16">
        <f t="shared" si="8"/>
        <v>0.20076632336602587</v>
      </c>
      <c r="U17" s="14">
        <v>43876</v>
      </c>
      <c r="V17" s="15">
        <v>0.25043570518493602</v>
      </c>
      <c r="W17" s="18"/>
      <c r="X17" s="15">
        <v>1.2697000000000001</v>
      </c>
      <c r="Y17" s="15">
        <f t="shared" si="9"/>
        <v>4.0699639616578684</v>
      </c>
      <c r="Z17" s="16">
        <f t="shared" si="2"/>
        <v>4.0699639616578684</v>
      </c>
      <c r="AA17" s="16"/>
      <c r="AB17" s="15">
        <v>1.25356685616823</v>
      </c>
      <c r="AC17" s="15">
        <f t="shared" si="10"/>
        <v>4.0055436593696765</v>
      </c>
      <c r="AD17" s="16">
        <f t="shared" si="11"/>
        <v>4.0055436593696765</v>
      </c>
    </row>
    <row r="18" spans="1:30">
      <c r="A18" s="14">
        <v>43877</v>
      </c>
      <c r="B18" s="15">
        <v>4.7080524585445698</v>
      </c>
      <c r="C18" s="18"/>
      <c r="D18" s="15">
        <v>8.4158000000000008</v>
      </c>
      <c r="E18" s="15">
        <f t="shared" si="3"/>
        <v>0.7875331836471573</v>
      </c>
      <c r="F18" s="16">
        <f t="shared" si="0"/>
        <v>0.7875331836471573</v>
      </c>
      <c r="G18" s="16"/>
      <c r="H18" s="15">
        <v>8.4379715322304794</v>
      </c>
      <c r="I18" s="15">
        <f t="shared" si="4"/>
        <v>0.79224246257420916</v>
      </c>
      <c r="J18" s="16">
        <f t="shared" si="5"/>
        <v>0.79224246257420916</v>
      </c>
      <c r="K18" s="14">
        <v>43877</v>
      </c>
      <c r="L18" s="15">
        <v>0.21467866835184299</v>
      </c>
      <c r="M18" s="18"/>
      <c r="N18" s="15">
        <v>0.24210000000000001</v>
      </c>
      <c r="O18" s="15">
        <f t="shared" si="6"/>
        <v>0.12773198128477031</v>
      </c>
      <c r="P18" s="16">
        <f t="shared" si="1"/>
        <v>0.12773198128477031</v>
      </c>
      <c r="Q18" s="16"/>
      <c r="R18" s="15">
        <v>0.26096926937300002</v>
      </c>
      <c r="S18" s="15">
        <f t="shared" si="7"/>
        <v>0.21562739035296255</v>
      </c>
      <c r="T18" s="16">
        <f t="shared" si="8"/>
        <v>0.21562739035296255</v>
      </c>
      <c r="U18" s="14">
        <v>43877</v>
      </c>
      <c r="V18" s="15">
        <v>0.21885696411132799</v>
      </c>
      <c r="W18" s="18"/>
      <c r="X18" s="15">
        <v>1.2673000000000001</v>
      </c>
      <c r="Y18" s="15">
        <f t="shared" si="9"/>
        <v>4.7905399773129949</v>
      </c>
      <c r="Z18" s="16">
        <f t="shared" si="2"/>
        <v>4.7905399773129949</v>
      </c>
      <c r="AA18" s="16"/>
      <c r="AB18" s="15">
        <v>1.41240642500151</v>
      </c>
      <c r="AC18" s="15">
        <f t="shared" si="10"/>
        <v>5.4535594320089729</v>
      </c>
      <c r="AD18" s="16">
        <f t="shared" si="11"/>
        <v>5.4535594320089729</v>
      </c>
    </row>
    <row r="19" spans="1:30">
      <c r="A19" s="14">
        <v>43878</v>
      </c>
      <c r="B19" s="15">
        <v>4.6148392111195404</v>
      </c>
      <c r="C19" s="18"/>
      <c r="D19" s="15">
        <v>8.4148999999999994</v>
      </c>
      <c r="E19" s="15">
        <f t="shared" si="3"/>
        <v>0.82344381137356681</v>
      </c>
      <c r="F19" s="16">
        <f t="shared" si="0"/>
        <v>0.82344381137356681</v>
      </c>
      <c r="G19" s="16"/>
      <c r="H19" s="15">
        <v>8.4341554794346791</v>
      </c>
      <c r="I19" s="15">
        <f t="shared" si="4"/>
        <v>0.82761632498753701</v>
      </c>
      <c r="J19" s="16">
        <f t="shared" si="5"/>
        <v>0.82761632498753701</v>
      </c>
      <c r="K19" s="14">
        <v>43878</v>
      </c>
      <c r="L19" s="15">
        <v>0.18186059885658301</v>
      </c>
      <c r="M19" s="18"/>
      <c r="N19" s="15">
        <v>0.24179999999999999</v>
      </c>
      <c r="O19" s="15">
        <f t="shared" si="6"/>
        <v>0.32958981505766266</v>
      </c>
      <c r="P19" s="16">
        <f t="shared" si="1"/>
        <v>0.32958981505766266</v>
      </c>
      <c r="Q19" s="16"/>
      <c r="R19" s="15">
        <v>0.246576059195035</v>
      </c>
      <c r="S19" s="15">
        <f t="shared" si="7"/>
        <v>0.35585201382454051</v>
      </c>
      <c r="T19" s="16">
        <f t="shared" si="8"/>
        <v>0.35585201382454051</v>
      </c>
      <c r="U19" s="14">
        <v>43878</v>
      </c>
      <c r="V19" s="15">
        <v>0.22302293777465801</v>
      </c>
      <c r="W19" s="18"/>
      <c r="X19" s="15">
        <v>1.2648999999999999</v>
      </c>
      <c r="Y19" s="15">
        <f t="shared" si="9"/>
        <v>4.671613927344338</v>
      </c>
      <c r="Z19" s="16">
        <f t="shared" si="2"/>
        <v>4.671613927344338</v>
      </c>
      <c r="AA19" s="16"/>
      <c r="AB19" s="15">
        <v>1.3584981911594101</v>
      </c>
      <c r="AC19" s="15">
        <f t="shared" si="10"/>
        <v>5.0912935894156064</v>
      </c>
      <c r="AD19" s="16">
        <f t="shared" si="11"/>
        <v>5.0912935894156064</v>
      </c>
    </row>
    <row r="20" spans="1:30">
      <c r="A20" s="14">
        <v>43879</v>
      </c>
      <c r="B20" s="15">
        <v>4.7659475613635802</v>
      </c>
      <c r="C20" s="18"/>
      <c r="D20" s="15">
        <v>8.4139999999999997</v>
      </c>
      <c r="E20" s="15">
        <f t="shared" si="3"/>
        <v>0.76544116183953126</v>
      </c>
      <c r="F20" s="16">
        <f t="shared" si="0"/>
        <v>0.76544116183953126</v>
      </c>
      <c r="G20" s="16"/>
      <c r="H20" s="15">
        <v>8.4058593767787499</v>
      </c>
      <c r="I20" s="15">
        <f t="shared" si="4"/>
        <v>0.76373308110292304</v>
      </c>
      <c r="J20" s="16">
        <f t="shared" si="5"/>
        <v>0.76373308110292304</v>
      </c>
      <c r="K20" s="14">
        <v>43879</v>
      </c>
      <c r="L20" s="15">
        <v>0.187366331452503</v>
      </c>
      <c r="M20" s="18"/>
      <c r="N20" s="15">
        <v>0.24149999999999999</v>
      </c>
      <c r="O20" s="15">
        <f t="shared" si="6"/>
        <v>0.28891886886956403</v>
      </c>
      <c r="P20" s="16">
        <f t="shared" si="1"/>
        <v>0.28891886886956403</v>
      </c>
      <c r="Q20" s="16"/>
      <c r="R20" s="15">
        <v>0.22844151668377399</v>
      </c>
      <c r="S20" s="15">
        <f t="shared" si="7"/>
        <v>0.21922393907618065</v>
      </c>
      <c r="T20" s="16">
        <f t="shared" si="8"/>
        <v>0.21922393907618065</v>
      </c>
      <c r="U20" s="14">
        <v>43879</v>
      </c>
      <c r="V20" s="15">
        <v>0.215340251922607</v>
      </c>
      <c r="W20" s="18"/>
      <c r="X20" s="15">
        <v>1.2625</v>
      </c>
      <c r="Y20" s="15">
        <f t="shared" si="9"/>
        <v>4.86281472566374</v>
      </c>
      <c r="Z20" s="16">
        <f t="shared" si="2"/>
        <v>4.86281472566374</v>
      </c>
      <c r="AA20" s="16"/>
      <c r="AB20" s="15">
        <v>1.6910821735841499</v>
      </c>
      <c r="AC20" s="15">
        <f t="shared" si="10"/>
        <v>6.8530704709676042</v>
      </c>
      <c r="AD20" s="16">
        <f t="shared" si="11"/>
        <v>6.8530704709676042</v>
      </c>
    </row>
    <row r="21" spans="1:30">
      <c r="A21" s="14">
        <v>43880</v>
      </c>
      <c r="B21" s="15">
        <v>4.7097447305917699</v>
      </c>
      <c r="C21" s="18"/>
      <c r="D21" s="15">
        <v>8.4131</v>
      </c>
      <c r="E21" s="15">
        <f t="shared" si="3"/>
        <v>0.78631762043351994</v>
      </c>
      <c r="F21" s="16">
        <f t="shared" si="0"/>
        <v>0.78631762043351994</v>
      </c>
      <c r="G21" s="16"/>
      <c r="H21" s="15">
        <v>8.3835720611940197</v>
      </c>
      <c r="I21" s="15">
        <f t="shared" si="4"/>
        <v>0.7800480791961395</v>
      </c>
      <c r="J21" s="16">
        <f t="shared" si="5"/>
        <v>0.7800480791961395</v>
      </c>
      <c r="K21" s="14">
        <v>43880</v>
      </c>
      <c r="L21" s="15">
        <v>0.181202709116041</v>
      </c>
      <c r="M21" s="18"/>
      <c r="N21" s="15">
        <v>0.24129999999999999</v>
      </c>
      <c r="O21" s="15">
        <f t="shared" si="6"/>
        <v>0.33165779461648714</v>
      </c>
      <c r="P21" s="16">
        <f t="shared" si="1"/>
        <v>0.33165779461648714</v>
      </c>
      <c r="Q21" s="16"/>
      <c r="R21" s="15">
        <v>0.27934798038313402</v>
      </c>
      <c r="S21" s="15">
        <f t="shared" si="7"/>
        <v>0.54163247197502684</v>
      </c>
      <c r="T21" s="16">
        <f t="shared" si="8"/>
        <v>0.54163247197502684</v>
      </c>
      <c r="U21" s="14">
        <v>43880</v>
      </c>
      <c r="V21" s="15">
        <v>0.28182253837585403</v>
      </c>
      <c r="W21" s="18"/>
      <c r="X21" s="15">
        <v>1.2601</v>
      </c>
      <c r="Y21" s="15">
        <f t="shared" si="9"/>
        <v>3.4712534606421768</v>
      </c>
      <c r="Z21" s="16">
        <f t="shared" si="2"/>
        <v>3.4712534606421768</v>
      </c>
      <c r="AA21" s="16"/>
      <c r="AB21" s="15">
        <v>1.3240469197036699</v>
      </c>
      <c r="AC21" s="15">
        <f t="shared" si="10"/>
        <v>3.6981583777300604</v>
      </c>
      <c r="AD21" s="16">
        <f t="shared" si="11"/>
        <v>3.6981583777300604</v>
      </c>
    </row>
    <row r="22" spans="1:30">
      <c r="A22" s="14">
        <v>43881</v>
      </c>
      <c r="B22" s="15">
        <v>4.7324618292450902</v>
      </c>
      <c r="C22" s="18"/>
      <c r="D22" s="15">
        <v>8.4122000000000003</v>
      </c>
      <c r="E22" s="15">
        <f t="shared" si="3"/>
        <v>0.7775526361386188</v>
      </c>
      <c r="F22" s="16">
        <f t="shared" si="0"/>
        <v>0.7775526361386188</v>
      </c>
      <c r="G22" s="16"/>
      <c r="H22" s="15">
        <v>8.52215300688</v>
      </c>
      <c r="I22" s="15">
        <f t="shared" si="4"/>
        <v>0.80078642245265219</v>
      </c>
      <c r="J22" s="16">
        <f t="shared" si="5"/>
        <v>0.80078642245265219</v>
      </c>
      <c r="K22" s="14">
        <v>43881</v>
      </c>
      <c r="L22" s="15">
        <v>0.32395401397719897</v>
      </c>
      <c r="M22" s="18"/>
      <c r="N22" s="15">
        <v>0.24099999999999999</v>
      </c>
      <c r="O22" s="15">
        <f t="shared" si="6"/>
        <v>-0.25606725151748722</v>
      </c>
      <c r="P22" s="16">
        <f t="shared" si="1"/>
        <v>0.25606725151748722</v>
      </c>
      <c r="Q22" s="16"/>
      <c r="R22" s="15">
        <v>0.32399547696125902</v>
      </c>
      <c r="S22" s="15">
        <f t="shared" si="7"/>
        <v>1.2799033897127786E-4</v>
      </c>
      <c r="T22" s="16">
        <f t="shared" si="8"/>
        <v>1.2799033897127786E-4</v>
      </c>
      <c r="U22" s="14">
        <v>43881</v>
      </c>
      <c r="V22" s="15">
        <v>0.230575313568115</v>
      </c>
      <c r="W22" s="18"/>
      <c r="X22" s="15">
        <v>1.2577</v>
      </c>
      <c r="Y22" s="15">
        <f t="shared" si="9"/>
        <v>4.4546168908427344</v>
      </c>
      <c r="Z22" s="16">
        <f t="shared" si="2"/>
        <v>4.4546168908427344</v>
      </c>
      <c r="AA22" s="16"/>
      <c r="AB22" s="15">
        <v>1.5226370328527301</v>
      </c>
      <c r="AC22" s="15">
        <f t="shared" si="10"/>
        <v>5.6036429021397511</v>
      </c>
      <c r="AD22" s="16">
        <f t="shared" si="11"/>
        <v>5.6036429021397511</v>
      </c>
    </row>
    <row r="23" spans="1:30">
      <c r="A23" s="14">
        <v>43882</v>
      </c>
      <c r="B23" s="15">
        <v>4.6915550973216602</v>
      </c>
      <c r="C23" s="18"/>
      <c r="D23" s="15">
        <v>8.4113000000000007</v>
      </c>
      <c r="E23" s="15">
        <f t="shared" si="3"/>
        <v>0.79285968629077552</v>
      </c>
      <c r="F23" s="16">
        <f t="shared" si="0"/>
        <v>0.79285968629077552</v>
      </c>
      <c r="G23" s="16"/>
      <c r="H23" s="15">
        <v>8.5474727946887405</v>
      </c>
      <c r="I23" s="15">
        <f t="shared" si="4"/>
        <v>0.8218847732531942</v>
      </c>
      <c r="J23" s="16">
        <f t="shared" si="5"/>
        <v>0.8218847732531942</v>
      </c>
      <c r="K23" s="14">
        <v>43882</v>
      </c>
      <c r="L23" s="15">
        <v>0.20330444681458101</v>
      </c>
      <c r="M23" s="18"/>
      <c r="N23" s="15">
        <v>0.2407</v>
      </c>
      <c r="O23" s="15">
        <f t="shared" si="6"/>
        <v>0.1839386878710268</v>
      </c>
      <c r="P23" s="16">
        <f t="shared" si="1"/>
        <v>0.1839386878710268</v>
      </c>
      <c r="Q23" s="16"/>
      <c r="R23" s="15">
        <v>0.34550718347760201</v>
      </c>
      <c r="S23" s="15">
        <f t="shared" si="7"/>
        <v>0.69945708955748331</v>
      </c>
      <c r="T23" s="16">
        <f t="shared" si="8"/>
        <v>0.69945708955748331</v>
      </c>
      <c r="U23" s="14">
        <v>43882</v>
      </c>
      <c r="V23" s="15">
        <v>0.214950141906738</v>
      </c>
      <c r="W23" s="18"/>
      <c r="X23" s="15">
        <v>1.2554000000000001</v>
      </c>
      <c r="Y23" s="15">
        <f t="shared" si="9"/>
        <v>4.8404241507534786</v>
      </c>
      <c r="Z23" s="16">
        <f t="shared" si="2"/>
        <v>4.8404241507534786</v>
      </c>
      <c r="AA23" s="16"/>
      <c r="AB23" s="15">
        <v>1.71827983306772</v>
      </c>
      <c r="AC23" s="15">
        <f t="shared" si="10"/>
        <v>6.9938529829547305</v>
      </c>
      <c r="AD23" s="16">
        <f t="shared" si="11"/>
        <v>6.9938529829547305</v>
      </c>
    </row>
    <row r="24" spans="1:30">
      <c r="A24" s="14">
        <v>43883</v>
      </c>
      <c r="B24" s="15">
        <v>4.6928055637346304</v>
      </c>
      <c r="C24" s="18"/>
      <c r="D24" s="15">
        <v>8.4103999999999992</v>
      </c>
      <c r="E24" s="15">
        <f t="shared" si="3"/>
        <v>0.79219016977699608</v>
      </c>
      <c r="F24" s="16">
        <f t="shared" si="0"/>
        <v>0.79219016977699608</v>
      </c>
      <c r="G24" s="16"/>
      <c r="H24" s="15">
        <v>8.4186789273383393</v>
      </c>
      <c r="I24" s="15">
        <f t="shared" si="4"/>
        <v>0.79395434415539323</v>
      </c>
      <c r="J24" s="16">
        <f t="shared" si="5"/>
        <v>0.79395434415539323</v>
      </c>
      <c r="K24" s="14">
        <v>43883</v>
      </c>
      <c r="L24" s="15">
        <v>0.25608499572612298</v>
      </c>
      <c r="M24" s="18"/>
      <c r="N24" s="15">
        <v>0.24049999999999999</v>
      </c>
      <c r="O24" s="15">
        <f t="shared" si="6"/>
        <v>-6.085868358640887E-2</v>
      </c>
      <c r="P24" s="16">
        <f t="shared" si="1"/>
        <v>6.085868358640887E-2</v>
      </c>
      <c r="Q24" s="16"/>
      <c r="R24" s="15">
        <v>0.26194597012627602</v>
      </c>
      <c r="S24" s="15">
        <f t="shared" si="7"/>
        <v>2.2886832489089747E-2</v>
      </c>
      <c r="T24" s="16">
        <f t="shared" si="8"/>
        <v>2.2886832489089747E-2</v>
      </c>
      <c r="U24" s="14">
        <v>43883</v>
      </c>
      <c r="V24" s="15">
        <v>0.23440255165100099</v>
      </c>
      <c r="W24" s="18"/>
      <c r="X24" s="15">
        <v>1.2529999999999999</v>
      </c>
      <c r="Y24" s="15">
        <f t="shared" si="9"/>
        <v>4.3455049493896976</v>
      </c>
      <c r="Z24" s="16">
        <f t="shared" si="2"/>
        <v>4.3455049493896976</v>
      </c>
      <c r="AA24" s="16"/>
      <c r="AB24" s="15">
        <v>1.34328615860391</v>
      </c>
      <c r="AC24" s="15">
        <f t="shared" si="10"/>
        <v>4.7306806139376496</v>
      </c>
      <c r="AD24" s="16">
        <f t="shared" si="11"/>
        <v>4.7306806139376496</v>
      </c>
    </row>
    <row r="25" spans="1:30">
      <c r="A25" s="14">
        <v>43884</v>
      </c>
      <c r="B25" s="15">
        <v>4.4777274585432396</v>
      </c>
      <c r="C25" s="18"/>
      <c r="D25" s="15">
        <v>8.4094999999999995</v>
      </c>
      <c r="E25" s="15">
        <f t="shared" si="3"/>
        <v>0.87807321411560457</v>
      </c>
      <c r="F25" s="16">
        <f t="shared" si="0"/>
        <v>0.87807321411560457</v>
      </c>
      <c r="G25" s="16"/>
      <c r="H25" s="15">
        <v>8.4842039127010107</v>
      </c>
      <c r="I25" s="15">
        <f t="shared" si="4"/>
        <v>0.89475665753476141</v>
      </c>
      <c r="J25" s="16">
        <f t="shared" si="5"/>
        <v>0.89475665753476141</v>
      </c>
      <c r="K25" s="14">
        <v>43884</v>
      </c>
      <c r="L25" s="15">
        <v>0.23522628828883099</v>
      </c>
      <c r="M25" s="18"/>
      <c r="N25" s="15">
        <v>0.2402</v>
      </c>
      <c r="O25" s="15">
        <f t="shared" si="6"/>
        <v>2.1144370160965407E-2</v>
      </c>
      <c r="P25" s="16">
        <f t="shared" si="1"/>
        <v>2.1144370160965407E-2</v>
      </c>
      <c r="Q25" s="16"/>
      <c r="R25" s="15">
        <v>0.28950992691622901</v>
      </c>
      <c r="S25" s="15">
        <f t="shared" si="7"/>
        <v>0.23077198990932474</v>
      </c>
      <c r="T25" s="16">
        <f t="shared" si="8"/>
        <v>0.23077198990932474</v>
      </c>
      <c r="U25" s="14">
        <v>43884</v>
      </c>
      <c r="V25" s="15">
        <v>0.23255187988281201</v>
      </c>
      <c r="W25" s="18"/>
      <c r="X25" s="15">
        <v>1.2505999999999999</v>
      </c>
      <c r="Y25" s="15">
        <f t="shared" si="9"/>
        <v>4.3777247495492393</v>
      </c>
      <c r="Z25" s="16">
        <f t="shared" si="2"/>
        <v>4.3777247495492393</v>
      </c>
      <c r="AA25" s="16"/>
      <c r="AB25" s="15">
        <v>1.2753242508351901</v>
      </c>
      <c r="AC25" s="15">
        <f t="shared" si="10"/>
        <v>4.4840418898262779</v>
      </c>
      <c r="AD25" s="16">
        <f t="shared" si="11"/>
        <v>4.4840418898262779</v>
      </c>
    </row>
    <row r="26" spans="1:30">
      <c r="A26" s="14">
        <v>43885</v>
      </c>
      <c r="B26" s="15">
        <v>4.71500018485641</v>
      </c>
      <c r="C26" s="18"/>
      <c r="D26" s="15">
        <v>8.4085999999999999</v>
      </c>
      <c r="E26" s="15">
        <f t="shared" si="3"/>
        <v>0.78337214641192521</v>
      </c>
      <c r="F26" s="16">
        <f t="shared" si="0"/>
        <v>0.78337214641192521</v>
      </c>
      <c r="G26" s="16"/>
      <c r="H26" s="15">
        <v>8.4354243952260504</v>
      </c>
      <c r="I26" s="15">
        <f t="shared" si="4"/>
        <v>0.78906130742451741</v>
      </c>
      <c r="J26" s="16">
        <f t="shared" si="5"/>
        <v>0.78906130742451741</v>
      </c>
      <c r="K26" s="14">
        <v>43885</v>
      </c>
      <c r="L26" s="15">
        <v>0.25032419419847401</v>
      </c>
      <c r="M26" s="18"/>
      <c r="N26" s="15">
        <v>0.2399</v>
      </c>
      <c r="O26" s="15">
        <f t="shared" si="6"/>
        <v>-4.1642775409112091E-2</v>
      </c>
      <c r="P26" s="16">
        <f t="shared" si="1"/>
        <v>4.1642775409112091E-2</v>
      </c>
      <c r="Q26" s="16"/>
      <c r="R26" s="15">
        <v>0.27359251487569702</v>
      </c>
      <c r="S26" s="15">
        <f t="shared" si="7"/>
        <v>9.2952743747870825E-2</v>
      </c>
      <c r="T26" s="16">
        <f t="shared" si="8"/>
        <v>9.2952743747870825E-2</v>
      </c>
      <c r="U26" s="14">
        <v>43885</v>
      </c>
      <c r="V26" s="15">
        <v>0.230507946014404</v>
      </c>
      <c r="W26" s="18"/>
      <c r="X26" s="15">
        <v>1.2483</v>
      </c>
      <c r="Y26" s="15">
        <f t="shared" si="9"/>
        <v>4.4154315353710025</v>
      </c>
      <c r="Z26" s="16">
        <f t="shared" si="2"/>
        <v>4.4154315353710025</v>
      </c>
      <c r="AA26" s="16"/>
      <c r="AB26" s="15">
        <v>1.7173438304159201</v>
      </c>
      <c r="AC26" s="15">
        <f t="shared" si="10"/>
        <v>6.4502587008805614</v>
      </c>
      <c r="AD26" s="16">
        <f t="shared" si="11"/>
        <v>6.4502587008805614</v>
      </c>
    </row>
    <row r="27" spans="1:30">
      <c r="A27" s="14">
        <v>43886</v>
      </c>
      <c r="B27" s="15">
        <v>4.8254806074831196</v>
      </c>
      <c r="C27" s="18"/>
      <c r="D27" s="15">
        <v>8.4077000000000002</v>
      </c>
      <c r="E27" s="15">
        <f t="shared" si="3"/>
        <v>0.74235494532124946</v>
      </c>
      <c r="F27" s="16">
        <f t="shared" si="0"/>
        <v>0.74235494532124946</v>
      </c>
      <c r="G27" s="16"/>
      <c r="H27" s="15">
        <v>8.4904720871082606</v>
      </c>
      <c r="I27" s="15">
        <f t="shared" si="4"/>
        <v>0.75950807344280924</v>
      </c>
      <c r="J27" s="16">
        <f t="shared" si="5"/>
        <v>0.75950807344280924</v>
      </c>
      <c r="K27" s="14">
        <v>43886</v>
      </c>
      <c r="L27" s="15">
        <v>0.422619670256972</v>
      </c>
      <c r="M27" s="18"/>
      <c r="N27" s="15">
        <v>0.2397</v>
      </c>
      <c r="O27" s="15">
        <f t="shared" si="6"/>
        <v>-0.43282337082357886</v>
      </c>
      <c r="P27" s="16">
        <f t="shared" si="1"/>
        <v>0.43282337082357886</v>
      </c>
      <c r="Q27" s="16"/>
      <c r="R27" s="15">
        <v>0.27317700269880502</v>
      </c>
      <c r="S27" s="15">
        <f t="shared" si="7"/>
        <v>-0.35361029804244332</v>
      </c>
      <c r="T27" s="16">
        <f t="shared" si="8"/>
        <v>0.35361029804244332</v>
      </c>
      <c r="U27" s="14">
        <v>43886</v>
      </c>
      <c r="V27" s="15">
        <v>0.31640489578247</v>
      </c>
      <c r="W27" s="18"/>
      <c r="X27" s="15">
        <v>1.2459</v>
      </c>
      <c r="Y27" s="15">
        <f t="shared" si="9"/>
        <v>2.9376761124978379</v>
      </c>
      <c r="Z27" s="16">
        <f t="shared" si="2"/>
        <v>2.9376761124978379</v>
      </c>
      <c r="AA27" s="16"/>
      <c r="AB27" s="15">
        <v>1.27660242435922</v>
      </c>
      <c r="AC27" s="15">
        <f t="shared" si="10"/>
        <v>3.0347113504744589</v>
      </c>
      <c r="AD27" s="16">
        <f t="shared" si="11"/>
        <v>3.0347113504744589</v>
      </c>
    </row>
    <row r="28" spans="1:30">
      <c r="A28" s="14">
        <v>43887</v>
      </c>
      <c r="B28" s="15">
        <v>4.7058629534590803</v>
      </c>
      <c r="C28" s="18"/>
      <c r="D28" s="15">
        <v>8.4068000000000005</v>
      </c>
      <c r="E28" s="15">
        <f t="shared" si="3"/>
        <v>0.78645236445326527</v>
      </c>
      <c r="F28" s="16">
        <f t="shared" si="0"/>
        <v>0.78645236445326527</v>
      </c>
      <c r="G28" s="16"/>
      <c r="H28" s="15">
        <v>8.5275835858720299</v>
      </c>
      <c r="I28" s="15">
        <f t="shared" si="4"/>
        <v>0.81211898225887869</v>
      </c>
      <c r="J28" s="16">
        <f t="shared" si="5"/>
        <v>0.81211898225887869</v>
      </c>
      <c r="K28" s="14">
        <v>43887</v>
      </c>
      <c r="L28" s="15">
        <v>0.215458466149866</v>
      </c>
      <c r="M28" s="18"/>
      <c r="N28" s="15">
        <v>0.2394</v>
      </c>
      <c r="O28" s="15">
        <f t="shared" si="6"/>
        <v>0.1111190211178847</v>
      </c>
      <c r="P28" s="16">
        <f t="shared" si="1"/>
        <v>0.1111190211178847</v>
      </c>
      <c r="Q28" s="16"/>
      <c r="R28" s="15">
        <v>0.25948798842993398</v>
      </c>
      <c r="S28" s="15">
        <f t="shared" si="7"/>
        <v>0.20435271385178461</v>
      </c>
      <c r="T28" s="16">
        <f t="shared" si="8"/>
        <v>0.20435271385178461</v>
      </c>
      <c r="U28" s="14">
        <v>43887</v>
      </c>
      <c r="V28" s="15">
        <v>0.22298430442809999</v>
      </c>
      <c r="W28" s="18"/>
      <c r="X28" s="15">
        <v>1.2436</v>
      </c>
      <c r="Y28" s="15">
        <f t="shared" si="9"/>
        <v>4.5770741496336651</v>
      </c>
      <c r="Z28" s="16">
        <f t="shared" si="2"/>
        <v>4.5770741496336651</v>
      </c>
      <c r="AA28" s="16"/>
      <c r="AB28" s="15">
        <v>1.2569956339959001</v>
      </c>
      <c r="AC28" s="15">
        <f t="shared" si="10"/>
        <v>4.6371484854944631</v>
      </c>
      <c r="AD28" s="16">
        <f t="shared" si="11"/>
        <v>4.6371484854944631</v>
      </c>
    </row>
    <row r="29" spans="1:30">
      <c r="A29" s="14">
        <v>43888</v>
      </c>
      <c r="B29" s="15">
        <v>4.5922404937744101</v>
      </c>
      <c r="C29" s="18"/>
      <c r="D29" s="15">
        <v>8.4059000000000008</v>
      </c>
      <c r="E29" s="15">
        <f t="shared" si="3"/>
        <v>0.83045727056230545</v>
      </c>
      <c r="F29" s="16">
        <f t="shared" si="0"/>
        <v>0.83045727056230545</v>
      </c>
      <c r="G29" s="16"/>
      <c r="H29" s="15">
        <v>8.3882986381878606</v>
      </c>
      <c r="I29" s="15">
        <f t="shared" si="4"/>
        <v>0.82662442212242049</v>
      </c>
      <c r="J29" s="16">
        <f t="shared" si="5"/>
        <v>0.82662442212242049</v>
      </c>
      <c r="K29" s="14">
        <v>43888</v>
      </c>
      <c r="L29" s="15">
        <v>0.230140669010579</v>
      </c>
      <c r="M29" s="18"/>
      <c r="N29" s="15">
        <v>0.23910000000000001</v>
      </c>
      <c r="O29" s="15">
        <f t="shared" si="6"/>
        <v>3.8929803358697834E-2</v>
      </c>
      <c r="P29" s="16">
        <f t="shared" si="1"/>
        <v>3.8929803358697834E-2</v>
      </c>
      <c r="Q29" s="16"/>
      <c r="R29" s="15">
        <v>0.245530301350391</v>
      </c>
      <c r="S29" s="15">
        <f t="shared" si="7"/>
        <v>6.687054663556477E-2</v>
      </c>
      <c r="T29" s="16">
        <f t="shared" si="8"/>
        <v>6.687054663556477E-2</v>
      </c>
      <c r="U29" s="14">
        <v>43888</v>
      </c>
      <c r="V29" s="15">
        <v>0.20355226516723601</v>
      </c>
      <c r="W29" s="18"/>
      <c r="X29" s="15">
        <v>1.2412000000000001</v>
      </c>
      <c r="Y29" s="15">
        <f t="shared" si="9"/>
        <v>5.0976968199309685</v>
      </c>
      <c r="Z29" s="16">
        <f t="shared" si="2"/>
        <v>5.0976968199309685</v>
      </c>
      <c r="AA29" s="16"/>
      <c r="AB29" s="15">
        <v>1.2224390494295001</v>
      </c>
      <c r="AC29" s="15">
        <f t="shared" si="10"/>
        <v>5.0055290881934402</v>
      </c>
      <c r="AD29" s="16">
        <f t="shared" si="11"/>
        <v>5.0055290881934402</v>
      </c>
    </row>
    <row r="30" spans="1:30">
      <c r="A30" s="14">
        <v>43889</v>
      </c>
      <c r="B30" s="15">
        <v>4.5965809229214898</v>
      </c>
      <c r="C30" s="18"/>
      <c r="D30" s="15">
        <v>8.4049999999999994</v>
      </c>
      <c r="E30" s="15">
        <f t="shared" si="3"/>
        <v>0.82853302072575252</v>
      </c>
      <c r="F30" s="16">
        <f t="shared" si="0"/>
        <v>0.82853302072575252</v>
      </c>
      <c r="G30" s="16"/>
      <c r="H30" s="15">
        <v>8.2874009481854696</v>
      </c>
      <c r="I30" s="15">
        <f t="shared" si="4"/>
        <v>0.80294899342665604</v>
      </c>
      <c r="J30" s="16">
        <f t="shared" si="5"/>
        <v>0.80294899342665604</v>
      </c>
      <c r="K30" s="14">
        <v>43889</v>
      </c>
      <c r="L30" s="15">
        <v>0.21808536388911301</v>
      </c>
      <c r="M30" s="18"/>
      <c r="N30" s="15">
        <v>0.2389</v>
      </c>
      <c r="O30" s="15">
        <f t="shared" si="6"/>
        <v>9.5442608984389873E-2</v>
      </c>
      <c r="P30" s="16">
        <f t="shared" si="1"/>
        <v>9.5442608984389873E-2</v>
      </c>
      <c r="Q30" s="16"/>
      <c r="R30" s="15">
        <v>0.19177727700787001</v>
      </c>
      <c r="S30" s="15">
        <f t="shared" si="7"/>
        <v>-0.1206320608228415</v>
      </c>
      <c r="T30" s="16">
        <f t="shared" si="8"/>
        <v>0.1206320608228415</v>
      </c>
      <c r="U30" s="14">
        <v>43889</v>
      </c>
      <c r="V30" s="15">
        <v>0.23040169715881301</v>
      </c>
      <c r="W30" s="18"/>
      <c r="X30" s="15">
        <v>1.2388999999999999</v>
      </c>
      <c r="Y30" s="15">
        <f t="shared" si="9"/>
        <v>4.3771305301889409</v>
      </c>
      <c r="Z30" s="16">
        <f t="shared" si="2"/>
        <v>4.3771305301889409</v>
      </c>
      <c r="AA30" s="16"/>
      <c r="AB30" s="15">
        <v>2.0130514368746</v>
      </c>
      <c r="AC30" s="15">
        <f t="shared" si="10"/>
        <v>7.7371380580023628</v>
      </c>
      <c r="AD30" s="16">
        <f t="shared" si="11"/>
        <v>7.7371380580023628</v>
      </c>
    </row>
    <row r="31" spans="1:30">
      <c r="A31" s="14">
        <v>43890</v>
      </c>
      <c r="B31" s="15">
        <v>4.6957390243477199</v>
      </c>
      <c r="C31" s="18"/>
      <c r="D31" s="15">
        <v>8.4040999999999997</v>
      </c>
      <c r="E31" s="15">
        <f t="shared" si="3"/>
        <v>0.78972893434328029</v>
      </c>
      <c r="F31" s="16">
        <f t="shared" si="0"/>
        <v>0.78972893434328029</v>
      </c>
      <c r="G31" s="16"/>
      <c r="H31" s="15">
        <v>8.4893872187412196</v>
      </c>
      <c r="I31" s="15">
        <f t="shared" si="4"/>
        <v>0.80789161721364433</v>
      </c>
      <c r="J31" s="16">
        <f t="shared" si="5"/>
        <v>0.80789161721364433</v>
      </c>
      <c r="K31" s="14">
        <v>43890</v>
      </c>
      <c r="L31" s="15">
        <v>0.19459803109988499</v>
      </c>
      <c r="M31" s="18"/>
      <c r="N31" s="15">
        <v>0.23860000000000001</v>
      </c>
      <c r="O31" s="15">
        <f t="shared" si="6"/>
        <v>0.2261172358806102</v>
      </c>
      <c r="P31" s="16">
        <f t="shared" si="1"/>
        <v>0.2261172358806102</v>
      </c>
      <c r="Q31" s="16"/>
      <c r="R31" s="15">
        <v>0.23191286702233299</v>
      </c>
      <c r="S31" s="15">
        <f t="shared" si="7"/>
        <v>0.19175340938210578</v>
      </c>
      <c r="T31" s="16">
        <f t="shared" si="8"/>
        <v>0.19175340938210578</v>
      </c>
      <c r="U31" s="14">
        <v>43890</v>
      </c>
      <c r="V31" s="15">
        <v>0.25000271797180101</v>
      </c>
      <c r="W31" s="18"/>
      <c r="X31" s="15">
        <v>1.2365999999999999</v>
      </c>
      <c r="Y31" s="15">
        <f t="shared" si="9"/>
        <v>3.9463462238817817</v>
      </c>
      <c r="Z31" s="16">
        <f t="shared" si="2"/>
        <v>3.9463462238817817</v>
      </c>
      <c r="AA31" s="16"/>
      <c r="AB31" s="15">
        <v>1.34855488523222</v>
      </c>
      <c r="AC31" s="15">
        <f t="shared" si="10"/>
        <v>4.3941608962200558</v>
      </c>
      <c r="AD31" s="16">
        <f t="shared" si="11"/>
        <v>4.3941608962200558</v>
      </c>
    </row>
    <row r="32" spans="1:30">
      <c r="A32" s="14"/>
      <c r="B32" s="18"/>
      <c r="C32" s="18"/>
      <c r="D32" s="15"/>
      <c r="E32" s="15"/>
      <c r="F32" s="16"/>
      <c r="G32" s="16"/>
      <c r="H32" s="15"/>
      <c r="I32" s="17"/>
      <c r="J32" s="16"/>
      <c r="K32" s="14"/>
      <c r="L32" s="18"/>
      <c r="M32" s="18"/>
      <c r="N32" s="15"/>
      <c r="O32" s="15"/>
      <c r="P32" s="16"/>
      <c r="Q32" s="16"/>
      <c r="R32" s="15"/>
      <c r="S32" s="17"/>
      <c r="T32" s="16"/>
      <c r="U32" s="14"/>
      <c r="V32" s="18"/>
      <c r="W32" s="18"/>
      <c r="X32" s="15"/>
      <c r="Y32" s="15"/>
      <c r="Z32" s="16"/>
      <c r="AA32" s="16"/>
      <c r="AB32" s="15"/>
      <c r="AC32" s="17"/>
      <c r="AD32" s="16"/>
    </row>
    <row r="33" spans="1:30">
      <c r="A33" s="14" t="s">
        <v>20</v>
      </c>
      <c r="B33" s="15">
        <f>AVERAGE(B1:B31)</f>
        <v>6.1757702983163583</v>
      </c>
      <c r="C33" s="15"/>
      <c r="D33" s="15">
        <f>AVERAGE(D1:D31)</f>
        <v>8.4166931034482779</v>
      </c>
      <c r="E33" s="15"/>
      <c r="F33" s="16"/>
      <c r="G33" s="16"/>
      <c r="H33" s="15">
        <f>AVERAGE(H1:H31)</f>
        <v>8.4411004205049114</v>
      </c>
      <c r="I33" s="17"/>
      <c r="J33" s="16"/>
      <c r="K33" s="14" t="s">
        <v>21</v>
      </c>
      <c r="L33" s="15">
        <f>AVERAGE(L1:L31)</f>
        <v>0.22526229579001603</v>
      </c>
      <c r="M33" s="15"/>
      <c r="N33" s="15">
        <f>AVERAGE(N1:N31)</f>
        <v>0.24236896551724138</v>
      </c>
      <c r="O33" s="15"/>
      <c r="P33" s="16"/>
      <c r="Q33" s="16"/>
      <c r="R33" s="15">
        <f>AVERAGE(R1:R31)</f>
        <v>0.27010412768656694</v>
      </c>
      <c r="S33" s="15"/>
      <c r="T33" s="16"/>
      <c r="U33" s="15"/>
      <c r="V33" s="15">
        <f>AVERAGE(V1:V31)</f>
        <v>0.70734551035124449</v>
      </c>
      <c r="W33" s="15"/>
      <c r="X33" s="15">
        <f>AVERAGE(X1:X31)</f>
        <v>1.2698172413793103</v>
      </c>
      <c r="Y33" s="15"/>
      <c r="Z33" s="16"/>
      <c r="AA33" s="16"/>
      <c r="AB33" s="15">
        <f>AVERAGE(AB1:AB31)</f>
        <v>1.4271807182666909</v>
      </c>
      <c r="AC33" s="15"/>
      <c r="AD33" s="16"/>
    </row>
    <row r="34" spans="1:30">
      <c r="A34" s="18" t="s">
        <v>22</v>
      </c>
      <c r="B34" s="15">
        <f>MEDIAN(B1:C31)</f>
        <v>4.7324618292450902</v>
      </c>
      <c r="C34" s="15"/>
      <c r="D34" s="15">
        <f>MEDIAN(D1:E31)</f>
        <v>4.6410866070578018</v>
      </c>
      <c r="E34" s="15"/>
      <c r="F34" s="15"/>
      <c r="G34" s="15"/>
      <c r="H34" s="15">
        <f>MEDIAN(H1:I31)</f>
        <v>4.5307875760324858</v>
      </c>
      <c r="I34" s="18"/>
      <c r="J34" s="15"/>
      <c r="K34" s="18" t="s">
        <v>23</v>
      </c>
      <c r="L34" s="15">
        <f>MEDIAN(L1:M31)</f>
        <v>0.209102782299742</v>
      </c>
      <c r="M34" s="15"/>
      <c r="N34" s="15">
        <f>MEDIAN(N1:O31)</f>
        <v>0.24035000000000001</v>
      </c>
      <c r="O34" s="15"/>
      <c r="P34" s="15"/>
      <c r="Q34" s="15"/>
      <c r="R34" s="15">
        <f>MEDIAN(R1:S31)</f>
        <v>0.26145761974963799</v>
      </c>
      <c r="S34" s="15"/>
      <c r="T34" s="15"/>
      <c r="U34" s="15"/>
      <c r="V34" s="15">
        <f>MEDIAN(V1:W31)</f>
        <v>0.2578489112854</v>
      </c>
      <c r="W34" s="15"/>
      <c r="X34" s="15">
        <f>MEDIAN(X1:Y31)</f>
        <v>1.2781</v>
      </c>
      <c r="Y34" s="15"/>
      <c r="Z34" s="15"/>
      <c r="AA34" s="15"/>
      <c r="AB34" s="15">
        <f>MEDIAN(AB1:AC31)</f>
        <v>1.353526538195815</v>
      </c>
      <c r="AC34" s="15"/>
      <c r="AD34" s="15"/>
    </row>
    <row r="35" spans="1:30">
      <c r="A35" s="18" t="s">
        <v>24</v>
      </c>
      <c r="B35" s="15">
        <f>_xlfn.STDEV.S(B1:C31)</f>
        <v>1.8321978769514444</v>
      </c>
      <c r="C35" s="15"/>
      <c r="D35" s="15">
        <f>_xlfn.STDEV.S(D1:E31)</f>
        <v>4.0147827640965605</v>
      </c>
      <c r="E35" s="15"/>
      <c r="F35" s="15"/>
      <c r="G35" s="15"/>
      <c r="H35" s="15">
        <f>_xlfn.STDEV.S(H1:I31)</f>
        <v>4.0255895239514174</v>
      </c>
      <c r="I35" s="18"/>
      <c r="J35" s="19"/>
      <c r="K35" s="18" t="s">
        <v>25</v>
      </c>
      <c r="L35" s="15">
        <f>_xlfn.STDEV.S(L1:M31)</f>
        <v>5.7661376851567955E-2</v>
      </c>
      <c r="M35" s="15"/>
      <c r="N35" s="15">
        <f>_xlfn.STDEV.S(N1:O31)</f>
        <v>0.15205465598353093</v>
      </c>
      <c r="O35" s="15"/>
      <c r="P35" s="15"/>
      <c r="Q35" s="15"/>
      <c r="R35" s="15">
        <f>_xlfn.STDEV.S(R1:S31)</f>
        <v>0.20754806587281188</v>
      </c>
      <c r="S35" s="15"/>
      <c r="T35" s="15"/>
      <c r="U35" s="15"/>
      <c r="V35" s="15">
        <f>_xlfn.STDEV.S(V1:W31)</f>
        <v>0.6566298462120792</v>
      </c>
      <c r="W35" s="15"/>
      <c r="X35" s="15">
        <f>_xlfn.STDEV.S(X1:Y31)</f>
        <v>1.7062653774950238</v>
      </c>
      <c r="Y35" s="15"/>
      <c r="Z35" s="15"/>
      <c r="AA35" s="15"/>
      <c r="AB35" s="15">
        <f>_xlfn.STDEV.S(AB1:AC31)</f>
        <v>2.071070199047373</v>
      </c>
      <c r="AC35" s="15"/>
      <c r="AD35" s="19"/>
    </row>
    <row r="36" spans="1:30">
      <c r="A36" s="18" t="s">
        <v>26</v>
      </c>
      <c r="B36" s="15"/>
      <c r="C36" s="15"/>
      <c r="D36" s="15">
        <f>SUM(F1:F31)</f>
        <v>13.857045383371903</v>
      </c>
      <c r="E36" s="15"/>
      <c r="F36" s="15"/>
      <c r="G36" s="15"/>
      <c r="H36" s="15">
        <f>SUM(J1:J31)</f>
        <v>13.955943488589504</v>
      </c>
      <c r="I36" s="18"/>
      <c r="J36" s="15"/>
      <c r="K36" s="18"/>
      <c r="L36" s="15"/>
      <c r="M36" s="15"/>
      <c r="N36" s="15">
        <f>SUM(P1:P31)</f>
        <v>5.9098901248225228</v>
      </c>
      <c r="O36" s="15"/>
      <c r="P36" s="15"/>
      <c r="Q36" s="15"/>
      <c r="R36" s="15">
        <f>SUM(T1:T31)</f>
        <v>9.0065974685737018</v>
      </c>
      <c r="S36" s="15"/>
      <c r="T36" s="15"/>
      <c r="U36" s="15"/>
      <c r="V36" s="15"/>
      <c r="W36" s="15"/>
      <c r="X36" s="15">
        <f>SUM(Z1:Z31)</f>
        <v>78.806917468831116</v>
      </c>
      <c r="Y36" s="15"/>
      <c r="Z36" s="15"/>
      <c r="AA36" s="15"/>
      <c r="AB36" s="15">
        <f>SUM(AD1:AD31)</f>
        <v>92.977696151308621</v>
      </c>
      <c r="AC36" s="15"/>
      <c r="AD36" s="15"/>
    </row>
    <row r="37" spans="1:30">
      <c r="A37" s="20" t="s">
        <v>1</v>
      </c>
      <c r="B37" s="21"/>
      <c r="C37" s="21"/>
      <c r="D37" s="22">
        <f>COUNT(D1:D31)</f>
        <v>29</v>
      </c>
      <c r="E37" s="22"/>
      <c r="F37" s="22"/>
      <c r="G37" s="22"/>
      <c r="H37" s="22">
        <f>COUNT(H1:H31)</f>
        <v>29</v>
      </c>
      <c r="I37" s="22"/>
      <c r="J37" s="22"/>
      <c r="K37" s="22"/>
      <c r="L37" s="22"/>
      <c r="M37" s="22"/>
      <c r="N37" s="22">
        <f>COUNT(N1:N31)</f>
        <v>29</v>
      </c>
      <c r="O37" s="22"/>
      <c r="P37" s="22"/>
      <c r="Q37" s="22"/>
      <c r="R37" s="22">
        <f>COUNT(R1:R31)</f>
        <v>29</v>
      </c>
      <c r="S37" s="22"/>
      <c r="T37" s="22"/>
      <c r="U37" s="22"/>
      <c r="V37" s="22"/>
      <c r="W37" s="22"/>
      <c r="X37" s="22">
        <f>COUNT(X1:X31)</f>
        <v>29</v>
      </c>
      <c r="Y37" s="22"/>
      <c r="Z37" s="22"/>
      <c r="AA37" s="22"/>
      <c r="AB37" s="22">
        <f>COUNT(AB1:AB31)</f>
        <v>29</v>
      </c>
      <c r="AC37" s="22"/>
      <c r="AD37" s="20"/>
    </row>
    <row r="38" spans="1:30">
      <c r="A38" s="20" t="s">
        <v>4</v>
      </c>
      <c r="B38" s="21"/>
      <c r="C38" s="21"/>
      <c r="D38" s="21">
        <f>(D36/D37)*100</f>
        <v>47.782915115075525</v>
      </c>
      <c r="E38" s="21"/>
      <c r="F38" s="21"/>
      <c r="G38" s="21"/>
      <c r="H38" s="21">
        <f>(H36/H37)*100</f>
        <v>48.123943064101738</v>
      </c>
      <c r="I38" s="20"/>
      <c r="J38" s="20"/>
      <c r="K38" s="20"/>
      <c r="L38" s="21"/>
      <c r="M38" s="21"/>
      <c r="N38" s="21">
        <f>(N36/N37)*100</f>
        <v>20.37893146490525</v>
      </c>
      <c r="O38" s="21"/>
      <c r="P38" s="21"/>
      <c r="Q38" s="21"/>
      <c r="R38" s="21">
        <f>(R36/R37)*100</f>
        <v>31.057232650254146</v>
      </c>
      <c r="S38" s="21"/>
      <c r="T38" s="21"/>
      <c r="U38" s="21"/>
      <c r="V38" s="21"/>
      <c r="W38" s="21"/>
      <c r="X38" s="21">
        <f>(X36/X37)*100</f>
        <v>271.74799127183144</v>
      </c>
      <c r="Y38" s="21"/>
      <c r="Z38" s="21"/>
      <c r="AA38" s="21"/>
      <c r="AB38" s="21">
        <f>(AB36/AB37)*100</f>
        <v>320.61274534934006</v>
      </c>
      <c r="AC38" s="21"/>
      <c r="AD38" s="2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CE211-4B93-4B3A-95D4-2B8F550B58A7}">
  <dimension ref="A1:J36"/>
  <sheetViews>
    <sheetView workbookViewId="0">
      <selection activeCell="J36" sqref="A1:J36"/>
    </sheetView>
  </sheetViews>
  <sheetFormatPr defaultRowHeight="14.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74.5" thickBot="1">
      <c r="A1" s="9" t="s">
        <v>0</v>
      </c>
      <c r="B1" s="12" t="s">
        <v>6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>
      <c r="A2" s="11" t="s">
        <v>0</v>
      </c>
      <c r="B2" s="11" t="s">
        <v>13</v>
      </c>
      <c r="C2" s="11"/>
      <c r="D2" s="11" t="s">
        <v>14</v>
      </c>
      <c r="E2" s="11" t="s">
        <v>15</v>
      </c>
      <c r="F2" s="11" t="s">
        <v>16</v>
      </c>
      <c r="G2" s="11"/>
      <c r="H2" s="11" t="s">
        <v>17</v>
      </c>
      <c r="I2" s="11" t="s">
        <v>18</v>
      </c>
      <c r="J2" s="11" t="s">
        <v>19</v>
      </c>
    </row>
    <row r="3" spans="1:10">
      <c r="A3" s="4">
        <v>43862</v>
      </c>
      <c r="B3" s="5">
        <v>16.100000000000001</v>
      </c>
      <c r="C3" s="3"/>
      <c r="D3" s="5">
        <v>41.549300000000002</v>
      </c>
      <c r="E3" s="5">
        <f>(D3-B3)/B3</f>
        <v>1.5807018633540373</v>
      </c>
      <c r="F3" s="6">
        <f t="shared" ref="F3:F31" si="0">ABS((B3-D3)/B3)</f>
        <v>1.5807018633540373</v>
      </c>
      <c r="G3" s="6"/>
      <c r="H3" s="5">
        <v>16.100000000000001</v>
      </c>
      <c r="I3" s="5">
        <f>(H3-B3)/B3</f>
        <v>0</v>
      </c>
      <c r="J3" s="6">
        <f>ABS((B3-H3)/B3)</f>
        <v>0</v>
      </c>
    </row>
    <row r="4" spans="1:10">
      <c r="A4" s="4">
        <v>43863</v>
      </c>
      <c r="B4" s="5">
        <v>23.63</v>
      </c>
      <c r="C4" s="3"/>
      <c r="D4" s="5">
        <v>41.438200000000002</v>
      </c>
      <c r="E4" s="5">
        <f t="shared" ref="E4:E31" si="1">(D4-B4)/B4</f>
        <v>0.75362674566229382</v>
      </c>
      <c r="F4" s="6">
        <f t="shared" si="0"/>
        <v>0.75362674566229382</v>
      </c>
      <c r="G4" s="6"/>
      <c r="H4" s="5">
        <v>32.925551059999997</v>
      </c>
      <c r="I4" s="5">
        <f t="shared" ref="I4:I31" si="2">(H4-B4)/B4</f>
        <v>0.39337922386796437</v>
      </c>
      <c r="J4" s="6">
        <f t="shared" ref="J4:J31" si="3">ABS((B4-H4)/B4)</f>
        <v>0.39337922386796437</v>
      </c>
    </row>
    <row r="5" spans="1:10">
      <c r="A5" s="4">
        <v>43864</v>
      </c>
      <c r="B5" s="5">
        <v>17.91</v>
      </c>
      <c r="C5" s="3"/>
      <c r="D5" s="5">
        <v>41.327399999999997</v>
      </c>
      <c r="E5" s="5">
        <f t="shared" si="1"/>
        <v>1.30750418760469</v>
      </c>
      <c r="F5" s="6">
        <f t="shared" si="0"/>
        <v>1.30750418760469</v>
      </c>
      <c r="G5" s="6"/>
      <c r="H5" s="5">
        <v>36.981725480000001</v>
      </c>
      <c r="I5" s="5">
        <f t="shared" si="2"/>
        <v>1.0648646275823563</v>
      </c>
      <c r="J5" s="6">
        <f t="shared" si="3"/>
        <v>1.0648646275823563</v>
      </c>
    </row>
    <row r="6" spans="1:10">
      <c r="A6" s="4">
        <v>43865</v>
      </c>
      <c r="B6" s="5">
        <v>20.16</v>
      </c>
      <c r="C6" s="3"/>
      <c r="D6" s="5">
        <v>41.216799999999999</v>
      </c>
      <c r="E6" s="5">
        <f t="shared" si="1"/>
        <v>1.044484126984127</v>
      </c>
      <c r="F6" s="6">
        <f t="shared" si="0"/>
        <v>1.044484126984127</v>
      </c>
      <c r="G6" s="6"/>
      <c r="H6" s="5">
        <v>5.2240819219999999</v>
      </c>
      <c r="I6" s="5">
        <f t="shared" si="2"/>
        <v>-0.74086895228174598</v>
      </c>
      <c r="J6" s="6">
        <f t="shared" si="3"/>
        <v>0.74086895228174598</v>
      </c>
    </row>
    <row r="7" spans="1:10">
      <c r="A7" s="4">
        <v>43866</v>
      </c>
      <c r="B7" s="5">
        <v>12.99</v>
      </c>
      <c r="C7" s="3"/>
      <c r="D7" s="5">
        <v>41.1066</v>
      </c>
      <c r="E7" s="5">
        <f t="shared" si="1"/>
        <v>2.1644803695150112</v>
      </c>
      <c r="F7" s="6">
        <f t="shared" si="0"/>
        <v>2.1644803695150112</v>
      </c>
      <c r="G7" s="6"/>
      <c r="H7" s="5">
        <v>48.653271429999997</v>
      </c>
      <c r="I7" s="5">
        <f t="shared" si="2"/>
        <v>2.7454404488067738</v>
      </c>
      <c r="J7" s="6">
        <f t="shared" si="3"/>
        <v>2.7454404488067738</v>
      </c>
    </row>
    <row r="8" spans="1:10">
      <c r="A8" s="4">
        <v>43867</v>
      </c>
      <c r="B8" s="5">
        <v>18.37</v>
      </c>
      <c r="C8" s="3"/>
      <c r="D8" s="5">
        <v>40.996699999999997</v>
      </c>
      <c r="E8" s="5">
        <f t="shared" si="1"/>
        <v>1.2317201959716928</v>
      </c>
      <c r="F8" s="6">
        <f t="shared" si="0"/>
        <v>1.2317201959716928</v>
      </c>
      <c r="G8" s="6"/>
      <c r="H8" s="5">
        <v>18.40544332</v>
      </c>
      <c r="I8" s="5">
        <f t="shared" si="2"/>
        <v>1.9294131736526312E-3</v>
      </c>
      <c r="J8" s="6">
        <f t="shared" si="3"/>
        <v>1.9294131736526312E-3</v>
      </c>
    </row>
    <row r="9" spans="1:10">
      <c r="A9" s="4">
        <v>43868</v>
      </c>
      <c r="B9" s="5">
        <v>20.55</v>
      </c>
      <c r="C9" s="3"/>
      <c r="D9" s="5">
        <v>40.887</v>
      </c>
      <c r="E9" s="5">
        <f t="shared" si="1"/>
        <v>0.98963503649635032</v>
      </c>
      <c r="F9" s="6">
        <f t="shared" si="0"/>
        <v>0.98963503649635032</v>
      </c>
      <c r="G9" s="6"/>
      <c r="H9" s="5">
        <v>18.026673580000001</v>
      </c>
      <c r="I9" s="5">
        <f t="shared" si="2"/>
        <v>-0.12278960681265207</v>
      </c>
      <c r="J9" s="6">
        <f t="shared" si="3"/>
        <v>0.12278960681265207</v>
      </c>
    </row>
    <row r="10" spans="1:10">
      <c r="A10" s="4">
        <v>43869</v>
      </c>
      <c r="B10" s="5">
        <v>20</v>
      </c>
      <c r="C10" s="3"/>
      <c r="D10" s="5">
        <v>40.777700000000003</v>
      </c>
      <c r="E10" s="5">
        <f t="shared" si="1"/>
        <v>1.0388850000000001</v>
      </c>
      <c r="F10" s="6">
        <f t="shared" si="0"/>
        <v>1.0388850000000001</v>
      </c>
      <c r="G10" s="6"/>
      <c r="H10" s="5">
        <v>35.650135519999999</v>
      </c>
      <c r="I10" s="5">
        <f t="shared" si="2"/>
        <v>0.78250677599999996</v>
      </c>
      <c r="J10" s="6">
        <f t="shared" si="3"/>
        <v>0.78250677599999996</v>
      </c>
    </row>
    <row r="11" spans="1:10">
      <c r="A11" s="4">
        <v>43870</v>
      </c>
      <c r="B11" s="5">
        <v>18.79</v>
      </c>
      <c r="C11" s="3"/>
      <c r="D11" s="5">
        <v>40.668599999999998</v>
      </c>
      <c r="E11" s="5">
        <f t="shared" si="1"/>
        <v>1.164374667376264</v>
      </c>
      <c r="F11" s="6">
        <f t="shared" si="0"/>
        <v>1.164374667376264</v>
      </c>
      <c r="G11" s="6"/>
      <c r="H11" s="5">
        <v>43.23248735</v>
      </c>
      <c r="I11" s="5">
        <f t="shared" si="2"/>
        <v>1.3008242336349123</v>
      </c>
      <c r="J11" s="6">
        <f t="shared" si="3"/>
        <v>1.3008242336349123</v>
      </c>
    </row>
    <row r="12" spans="1:10">
      <c r="A12" s="4">
        <v>43871</v>
      </c>
      <c r="B12" s="5">
        <v>16.579999999999998</v>
      </c>
      <c r="C12" s="3"/>
      <c r="D12" s="5">
        <v>40.559899999999999</v>
      </c>
      <c r="E12" s="5">
        <f t="shared" si="1"/>
        <v>1.4463148371531969</v>
      </c>
      <c r="F12" s="6">
        <f t="shared" si="0"/>
        <v>1.4463148371531969</v>
      </c>
      <c r="G12" s="6"/>
      <c r="H12" s="5">
        <v>50.402599000000002</v>
      </c>
      <c r="I12" s="5">
        <f t="shared" si="2"/>
        <v>2.039963751507841</v>
      </c>
      <c r="J12" s="6">
        <f t="shared" si="3"/>
        <v>2.039963751507841</v>
      </c>
    </row>
    <row r="13" spans="1:10">
      <c r="A13" s="4">
        <v>43872</v>
      </c>
      <c r="B13" s="5">
        <v>24.26</v>
      </c>
      <c r="C13" s="3"/>
      <c r="D13" s="5">
        <v>40.4514</v>
      </c>
      <c r="E13" s="5">
        <f t="shared" si="1"/>
        <v>0.6674113767518548</v>
      </c>
      <c r="F13" s="6">
        <f t="shared" si="0"/>
        <v>0.6674113767518548</v>
      </c>
      <c r="G13" s="6"/>
      <c r="H13" s="5">
        <v>38.079867030000003</v>
      </c>
      <c r="I13" s="5">
        <f t="shared" si="2"/>
        <v>0.5696565140148393</v>
      </c>
      <c r="J13" s="6">
        <f t="shared" si="3"/>
        <v>0.5696565140148393</v>
      </c>
    </row>
    <row r="14" spans="1:10">
      <c r="A14" s="4">
        <v>43873</v>
      </c>
      <c r="B14" s="5">
        <v>17.64</v>
      </c>
      <c r="C14" s="3"/>
      <c r="D14" s="5">
        <v>40.343200000000003</v>
      </c>
      <c r="E14" s="5">
        <f t="shared" si="1"/>
        <v>1.28702947845805</v>
      </c>
      <c r="F14" s="6">
        <f t="shared" si="0"/>
        <v>1.28702947845805</v>
      </c>
      <c r="G14" s="6"/>
      <c r="H14" s="5">
        <v>30.83184589</v>
      </c>
      <c r="I14" s="5">
        <f t="shared" si="2"/>
        <v>0.74783706859410426</v>
      </c>
      <c r="J14" s="6">
        <f t="shared" si="3"/>
        <v>0.74783706859410426</v>
      </c>
    </row>
    <row r="15" spans="1:10">
      <c r="A15" s="4">
        <v>43874</v>
      </c>
      <c r="B15" s="5">
        <v>18.96</v>
      </c>
      <c r="C15" s="3"/>
      <c r="D15" s="5">
        <v>40.235300000000002</v>
      </c>
      <c r="E15" s="5">
        <f t="shared" si="1"/>
        <v>1.1221149789029536</v>
      </c>
      <c r="F15" s="6">
        <f t="shared" si="0"/>
        <v>1.1221149789029536</v>
      </c>
      <c r="G15" s="6"/>
      <c r="H15" s="5">
        <v>32.253818099999997</v>
      </c>
      <c r="I15" s="5">
        <f t="shared" si="2"/>
        <v>0.70115074367088581</v>
      </c>
      <c r="J15" s="6">
        <f t="shared" si="3"/>
        <v>0.70115074367088581</v>
      </c>
    </row>
    <row r="16" spans="1:10">
      <c r="A16" s="4">
        <v>43875</v>
      </c>
      <c r="B16" s="5">
        <v>25.01</v>
      </c>
      <c r="C16" s="3"/>
      <c r="D16" s="5">
        <v>40.127699999999997</v>
      </c>
      <c r="E16" s="5">
        <f t="shared" si="1"/>
        <v>0.60446621351459395</v>
      </c>
      <c r="F16" s="6">
        <f t="shared" si="0"/>
        <v>0.60446621351459395</v>
      </c>
      <c r="G16" s="6"/>
      <c r="H16" s="5">
        <v>32.744692890000003</v>
      </c>
      <c r="I16" s="5">
        <f t="shared" si="2"/>
        <v>0.30926400999600162</v>
      </c>
      <c r="J16" s="6">
        <f t="shared" si="3"/>
        <v>0.30926400999600162</v>
      </c>
    </row>
    <row r="17" spans="1:10">
      <c r="A17" s="4">
        <v>43876</v>
      </c>
      <c r="B17" s="5">
        <v>20.37</v>
      </c>
      <c r="C17" s="3"/>
      <c r="D17" s="5">
        <v>40.020400000000002</v>
      </c>
      <c r="E17" s="5">
        <f t="shared" si="1"/>
        <v>0.96467353951890034</v>
      </c>
      <c r="F17" s="6">
        <f t="shared" si="0"/>
        <v>0.96467353951890034</v>
      </c>
      <c r="G17" s="6"/>
      <c r="H17" s="5">
        <v>36.98985193</v>
      </c>
      <c r="I17" s="5">
        <f t="shared" si="2"/>
        <v>0.81589847471772203</v>
      </c>
      <c r="J17" s="6">
        <f t="shared" si="3"/>
        <v>0.81589847471772203</v>
      </c>
    </row>
    <row r="18" spans="1:10">
      <c r="A18" s="4">
        <v>43877</v>
      </c>
      <c r="B18" s="5">
        <v>21.05</v>
      </c>
      <c r="C18" s="3"/>
      <c r="D18" s="5">
        <v>39.913400000000003</v>
      </c>
      <c r="E18" s="5">
        <f t="shared" si="1"/>
        <v>0.89612351543943003</v>
      </c>
      <c r="F18" s="6">
        <f t="shared" si="0"/>
        <v>0.89612351543943003</v>
      </c>
      <c r="G18" s="6"/>
      <c r="H18" s="5">
        <v>31.016555969999999</v>
      </c>
      <c r="I18" s="5">
        <f t="shared" si="2"/>
        <v>0.47347059239904976</v>
      </c>
      <c r="J18" s="6">
        <f t="shared" si="3"/>
        <v>0.47347059239904976</v>
      </c>
    </row>
    <row r="19" spans="1:10">
      <c r="A19" s="4">
        <v>43878</v>
      </c>
      <c r="B19" s="5">
        <v>24.5</v>
      </c>
      <c r="C19" s="3"/>
      <c r="D19" s="5">
        <v>39.806600000000003</v>
      </c>
      <c r="E19" s="5">
        <f t="shared" si="1"/>
        <v>0.6247591836734695</v>
      </c>
      <c r="F19" s="6">
        <f t="shared" si="0"/>
        <v>0.6247591836734695</v>
      </c>
      <c r="G19" s="6"/>
      <c r="H19" s="5">
        <v>46.0050551</v>
      </c>
      <c r="I19" s="5">
        <f t="shared" si="2"/>
        <v>0.87775735102040819</v>
      </c>
      <c r="J19" s="6">
        <f t="shared" si="3"/>
        <v>0.87775735102040819</v>
      </c>
    </row>
    <row r="20" spans="1:10">
      <c r="A20" s="4">
        <v>43879</v>
      </c>
      <c r="B20" s="5">
        <v>19.53</v>
      </c>
      <c r="C20" s="3"/>
      <c r="D20" s="5">
        <v>39.700200000000002</v>
      </c>
      <c r="E20" s="5">
        <f t="shared" si="1"/>
        <v>1.0327803379416283</v>
      </c>
      <c r="F20" s="6">
        <f t="shared" si="0"/>
        <v>1.0327803379416283</v>
      </c>
      <c r="G20" s="6"/>
      <c r="H20" s="5">
        <v>25.24589379</v>
      </c>
      <c r="I20" s="5">
        <f t="shared" si="2"/>
        <v>0.29267249308755755</v>
      </c>
      <c r="J20" s="6">
        <f t="shared" si="3"/>
        <v>0.29267249308755755</v>
      </c>
    </row>
    <row r="21" spans="1:10">
      <c r="A21" s="4">
        <v>43880</v>
      </c>
      <c r="B21" s="5">
        <v>20.329999999999998</v>
      </c>
      <c r="C21" s="3"/>
      <c r="D21" s="5">
        <v>39.594000000000001</v>
      </c>
      <c r="E21" s="5">
        <f t="shared" si="1"/>
        <v>0.9475651746187902</v>
      </c>
      <c r="F21" s="6">
        <f t="shared" si="0"/>
        <v>0.9475651746187902</v>
      </c>
      <c r="G21" s="6"/>
      <c r="H21" s="5">
        <v>30.024465289999998</v>
      </c>
      <c r="I21" s="5">
        <f t="shared" si="2"/>
        <v>0.47685515445154947</v>
      </c>
      <c r="J21" s="6">
        <f t="shared" si="3"/>
        <v>0.47685515445154947</v>
      </c>
    </row>
    <row r="22" spans="1:10">
      <c r="A22" s="4">
        <v>43881</v>
      </c>
      <c r="B22" s="5">
        <v>19.399999999999999</v>
      </c>
      <c r="C22" s="3"/>
      <c r="D22" s="5">
        <v>39.488100000000003</v>
      </c>
      <c r="E22" s="5">
        <f t="shared" si="1"/>
        <v>1.0354690721649487</v>
      </c>
      <c r="F22" s="6">
        <f t="shared" si="0"/>
        <v>1.0354690721649487</v>
      </c>
      <c r="G22" s="6"/>
      <c r="H22" s="5">
        <v>27.27473049</v>
      </c>
      <c r="I22" s="5">
        <f t="shared" si="2"/>
        <v>0.40591394278350523</v>
      </c>
      <c r="J22" s="6">
        <f t="shared" si="3"/>
        <v>0.40591394278350523</v>
      </c>
    </row>
    <row r="23" spans="1:10">
      <c r="A23" s="4">
        <v>43882</v>
      </c>
      <c r="B23" s="5">
        <v>20.39</v>
      </c>
      <c r="C23" s="3"/>
      <c r="D23" s="5">
        <v>39.3825</v>
      </c>
      <c r="E23" s="5">
        <f t="shared" si="1"/>
        <v>0.9314615007356547</v>
      </c>
      <c r="F23" s="6">
        <f t="shared" si="0"/>
        <v>0.9314615007356547</v>
      </c>
      <c r="G23" s="6"/>
      <c r="H23" s="5">
        <v>51.829433139999999</v>
      </c>
      <c r="I23" s="5">
        <f t="shared" si="2"/>
        <v>1.5419045188818048</v>
      </c>
      <c r="J23" s="6">
        <f t="shared" si="3"/>
        <v>1.5419045188818048</v>
      </c>
    </row>
    <row r="24" spans="1:10">
      <c r="A24" s="4">
        <v>43883</v>
      </c>
      <c r="B24" s="5">
        <v>19.760000000000002</v>
      </c>
      <c r="C24" s="3"/>
      <c r="D24" s="5">
        <v>39.277200000000001</v>
      </c>
      <c r="E24" s="5">
        <f t="shared" si="1"/>
        <v>0.98771255060728735</v>
      </c>
      <c r="F24" s="6">
        <f t="shared" si="0"/>
        <v>0.98771255060728735</v>
      </c>
      <c r="G24" s="6"/>
      <c r="H24" s="5">
        <v>29.37213933</v>
      </c>
      <c r="I24" s="5">
        <f t="shared" si="2"/>
        <v>0.48644429807692291</v>
      </c>
      <c r="J24" s="6">
        <f t="shared" si="3"/>
        <v>0.48644429807692291</v>
      </c>
    </row>
    <row r="25" spans="1:10">
      <c r="A25" s="4">
        <v>43884</v>
      </c>
      <c r="B25" s="5">
        <v>23.4</v>
      </c>
      <c r="C25" s="3"/>
      <c r="D25" s="5">
        <v>39.1721</v>
      </c>
      <c r="E25" s="5">
        <f t="shared" si="1"/>
        <v>0.67402136752136765</v>
      </c>
      <c r="F25" s="6">
        <f t="shared" si="0"/>
        <v>0.67402136752136765</v>
      </c>
      <c r="G25" s="6"/>
      <c r="H25" s="5">
        <v>18.728851349999999</v>
      </c>
      <c r="I25" s="5">
        <f t="shared" si="2"/>
        <v>-0.19962173717948717</v>
      </c>
      <c r="J25" s="6">
        <f t="shared" si="3"/>
        <v>0.19962173717948717</v>
      </c>
    </row>
    <row r="26" spans="1:10">
      <c r="A26" s="4">
        <v>43885</v>
      </c>
      <c r="B26" s="5">
        <v>15.48</v>
      </c>
      <c r="C26" s="3"/>
      <c r="D26" s="5">
        <v>39.067399999999999</v>
      </c>
      <c r="E26" s="5">
        <f t="shared" si="1"/>
        <v>1.5237338501291988</v>
      </c>
      <c r="F26" s="6">
        <f t="shared" si="0"/>
        <v>1.5237338501291988</v>
      </c>
      <c r="G26" s="6"/>
      <c r="H26" s="5">
        <v>43.099649110000001</v>
      </c>
      <c r="I26" s="5">
        <f t="shared" si="2"/>
        <v>1.7842150587855297</v>
      </c>
      <c r="J26" s="6">
        <f t="shared" si="3"/>
        <v>1.7842150587855297</v>
      </c>
    </row>
    <row r="27" spans="1:10">
      <c r="A27" s="4">
        <v>43886</v>
      </c>
      <c r="B27" s="5">
        <v>34.6</v>
      </c>
      <c r="C27" s="3"/>
      <c r="D27" s="5">
        <v>38.962899999999998</v>
      </c>
      <c r="E27" s="5">
        <f t="shared" si="1"/>
        <v>0.12609537572254323</v>
      </c>
      <c r="F27" s="6">
        <f t="shared" si="0"/>
        <v>0.12609537572254323</v>
      </c>
      <c r="G27" s="6"/>
      <c r="H27" s="5">
        <v>42.184708049999998</v>
      </c>
      <c r="I27" s="5">
        <f t="shared" si="2"/>
        <v>0.21921121531791896</v>
      </c>
      <c r="J27" s="6">
        <f t="shared" si="3"/>
        <v>0.21921121531791896</v>
      </c>
    </row>
    <row r="28" spans="1:10">
      <c r="A28" s="4">
        <v>43887</v>
      </c>
      <c r="B28" s="5">
        <v>23.73</v>
      </c>
      <c r="C28" s="3"/>
      <c r="D28" s="5">
        <v>38.858699999999999</v>
      </c>
      <c r="E28" s="5">
        <f t="shared" si="1"/>
        <v>0.63753476611883686</v>
      </c>
      <c r="F28" s="6">
        <f t="shared" si="0"/>
        <v>0.63753476611883686</v>
      </c>
      <c r="G28" s="6"/>
      <c r="H28" s="5">
        <v>38.064437959999999</v>
      </c>
      <c r="I28" s="5">
        <f t="shared" si="2"/>
        <v>0.60406396797302986</v>
      </c>
      <c r="J28" s="6">
        <f t="shared" si="3"/>
        <v>0.60406396797302986</v>
      </c>
    </row>
    <row r="29" spans="1:10">
      <c r="A29" s="4">
        <v>43888</v>
      </c>
      <c r="B29" s="5">
        <v>21.04</v>
      </c>
      <c r="C29" s="3"/>
      <c r="D29" s="5">
        <v>38.7547</v>
      </c>
      <c r="E29" s="5">
        <f t="shared" si="1"/>
        <v>0.84195342205323198</v>
      </c>
      <c r="F29" s="6">
        <f t="shared" si="0"/>
        <v>0.84195342205323198</v>
      </c>
      <c r="G29" s="6"/>
      <c r="H29" s="5">
        <v>34.147779640000003</v>
      </c>
      <c r="I29" s="5">
        <f t="shared" si="2"/>
        <v>0.62299332889733861</v>
      </c>
      <c r="J29" s="6">
        <f>ABS((B29-H29)/B29)</f>
        <v>0.62299332889733861</v>
      </c>
    </row>
    <row r="30" spans="1:10">
      <c r="A30" s="4">
        <v>43889</v>
      </c>
      <c r="B30" s="5">
        <v>19.920000000000002</v>
      </c>
      <c r="C30" s="3"/>
      <c r="D30" s="5">
        <v>38.6511</v>
      </c>
      <c r="E30" s="5">
        <f t="shared" si="1"/>
        <v>0.9403162650602408</v>
      </c>
      <c r="F30" s="6">
        <f t="shared" si="0"/>
        <v>0.9403162650602408</v>
      </c>
      <c r="G30" s="6"/>
      <c r="H30" s="5">
        <v>-3.2260632813675798</v>
      </c>
      <c r="I30" s="5">
        <f t="shared" si="2"/>
        <v>-1.1619509679401396</v>
      </c>
      <c r="J30" s="6">
        <f t="shared" si="3"/>
        <v>1.1619509679401396</v>
      </c>
    </row>
    <row r="31" spans="1:10">
      <c r="A31" s="4">
        <v>43890</v>
      </c>
      <c r="B31" s="5">
        <v>19.43</v>
      </c>
      <c r="C31" s="3"/>
      <c r="D31" s="5">
        <v>38.547699999999999</v>
      </c>
      <c r="E31" s="5">
        <f t="shared" si="1"/>
        <v>0.98392691713844571</v>
      </c>
      <c r="F31" s="6">
        <f t="shared" si="0"/>
        <v>0.98392691713844571</v>
      </c>
      <c r="G31" s="6"/>
      <c r="H31" s="5">
        <v>20.02554306</v>
      </c>
      <c r="I31" s="5">
        <f t="shared" si="2"/>
        <v>3.0650697889861075E-2</v>
      </c>
      <c r="J31" s="6">
        <f t="shared" si="3"/>
        <v>3.0650697889861075E-2</v>
      </c>
    </row>
    <row r="32" spans="1:10">
      <c r="A32" s="4"/>
      <c r="B32" s="3"/>
      <c r="C32" s="3"/>
      <c r="D32" s="5"/>
      <c r="E32" s="5"/>
      <c r="F32" s="6"/>
      <c r="G32" s="6"/>
      <c r="H32" s="5"/>
      <c r="I32" s="7"/>
      <c r="J32" s="6"/>
    </row>
    <row r="33" spans="1:10">
      <c r="A33" s="4"/>
      <c r="B33" s="3"/>
      <c r="C33" s="3"/>
      <c r="D33" s="5"/>
      <c r="E33" s="5"/>
      <c r="F33" s="6"/>
      <c r="G33" s="6"/>
      <c r="H33" s="5"/>
      <c r="I33" s="7"/>
      <c r="J33" s="6"/>
    </row>
    <row r="34" spans="1:10">
      <c r="A34" s="3"/>
      <c r="B34" s="3"/>
      <c r="C34" s="3"/>
      <c r="D34" s="3"/>
      <c r="E34" s="3"/>
      <c r="F34" s="5">
        <f>SUM(F3:F33)</f>
        <v>29.550875916189089</v>
      </c>
      <c r="G34" s="5"/>
      <c r="H34" s="3"/>
      <c r="I34" s="3"/>
      <c r="J34" s="5">
        <f>SUM(J3:J33)</f>
        <v>21.514099169345553</v>
      </c>
    </row>
    <row r="35" spans="1:10">
      <c r="A35" s="3"/>
      <c r="B35" s="3"/>
      <c r="C35" s="3"/>
      <c r="D35" s="3"/>
      <c r="E35" s="3" t="s">
        <v>1</v>
      </c>
      <c r="F35" s="8">
        <f>COUNT(D3:D33)</f>
        <v>29</v>
      </c>
      <c r="G35" s="8"/>
      <c r="H35" s="3"/>
      <c r="I35" s="3" t="s">
        <v>1</v>
      </c>
      <c r="J35" s="8">
        <f>COUNT(H3:H33)</f>
        <v>29</v>
      </c>
    </row>
    <row r="36" spans="1:10">
      <c r="A36" s="3"/>
      <c r="B36" s="3"/>
      <c r="C36" s="3"/>
      <c r="D36" s="3"/>
      <c r="E36" s="3" t="s">
        <v>4</v>
      </c>
      <c r="F36" s="5">
        <f>(F34/F35)*100</f>
        <v>101.89957212478996</v>
      </c>
      <c r="G36" s="5"/>
      <c r="H36" s="3"/>
      <c r="I36" s="3" t="s">
        <v>4</v>
      </c>
      <c r="J36" s="5">
        <f>(J34/J35)*100</f>
        <v>74.186548859812248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797E-804E-4227-8A24-BC2DAE1C2487}">
  <dimension ref="A1:J36"/>
  <sheetViews>
    <sheetView workbookViewId="0">
      <selection activeCell="J36" sqref="A1:J36"/>
    </sheetView>
  </sheetViews>
  <sheetFormatPr defaultRowHeight="14.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74.5" thickBot="1">
      <c r="A1" s="9" t="s">
        <v>0</v>
      </c>
      <c r="B1" s="12" t="s">
        <v>7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>
      <c r="A2" s="11" t="s">
        <v>0</v>
      </c>
      <c r="B2" s="11" t="s">
        <v>13</v>
      </c>
      <c r="C2" s="11"/>
      <c r="D2" s="11" t="s">
        <v>14</v>
      </c>
      <c r="E2" s="11" t="s">
        <v>15</v>
      </c>
      <c r="F2" s="11" t="s">
        <v>16</v>
      </c>
      <c r="G2" s="11"/>
      <c r="H2" s="11" t="s">
        <v>17</v>
      </c>
      <c r="I2" s="11" t="s">
        <v>18</v>
      </c>
      <c r="J2" s="11" t="s">
        <v>19</v>
      </c>
    </row>
    <row r="3" spans="1:10">
      <c r="A3" s="4">
        <v>43862</v>
      </c>
      <c r="B3" s="5">
        <v>0.17</v>
      </c>
      <c r="C3" s="3"/>
      <c r="D3" s="5">
        <v>0.17299999999999999</v>
      </c>
      <c r="E3" s="5">
        <f>(D3-B3)/B3</f>
        <v>1.7647058823529262E-2</v>
      </c>
      <c r="F3" s="6">
        <f t="shared" ref="F3:F31" si="0">ABS((B3-D3)/B3)</f>
        <v>1.7647058823529262E-2</v>
      </c>
      <c r="G3" s="6"/>
      <c r="H3" s="5">
        <v>0.17</v>
      </c>
      <c r="I3" s="5">
        <f>(H3-B3)/B3</f>
        <v>0</v>
      </c>
      <c r="J3" s="6">
        <f>ABS((B3-H3)/B3)</f>
        <v>0</v>
      </c>
    </row>
    <row r="4" spans="1:10">
      <c r="A4" s="4">
        <v>43863</v>
      </c>
      <c r="B4" s="5">
        <v>0.18</v>
      </c>
      <c r="C4" s="3"/>
      <c r="D4" s="5">
        <v>0.17280000000000001</v>
      </c>
      <c r="E4" s="5">
        <f t="shared" ref="E4:E31" si="1">(D4-B4)/B4</f>
        <v>-3.9999999999999911E-2</v>
      </c>
      <c r="F4" s="6">
        <f t="shared" si="0"/>
        <v>3.9999999999999911E-2</v>
      </c>
      <c r="G4" s="6"/>
      <c r="H4" s="5">
        <v>0.17297541299999999</v>
      </c>
      <c r="I4" s="5">
        <f t="shared" ref="I4:I31" si="2">(H4-B4)/B4</f>
        <v>-3.9025483333333326E-2</v>
      </c>
      <c r="J4" s="6">
        <f t="shared" ref="J4:J31" si="3">ABS((B4-H4)/B4)</f>
        <v>3.9025483333333326E-2</v>
      </c>
    </row>
    <row r="5" spans="1:10">
      <c r="A5" s="4">
        <v>43864</v>
      </c>
      <c r="B5" s="5">
        <v>0.19</v>
      </c>
      <c r="C5" s="3"/>
      <c r="D5" s="5">
        <v>0.1726</v>
      </c>
      <c r="E5" s="5">
        <f t="shared" si="1"/>
        <v>-9.1578947368421051E-2</v>
      </c>
      <c r="F5" s="6">
        <f t="shared" si="0"/>
        <v>9.1578947368421051E-2</v>
      </c>
      <c r="G5" s="6"/>
      <c r="H5" s="5">
        <v>0.16723998300000001</v>
      </c>
      <c r="I5" s="5">
        <f t="shared" si="2"/>
        <v>-0.1197895631578947</v>
      </c>
      <c r="J5" s="6">
        <f t="shared" si="3"/>
        <v>0.1197895631578947</v>
      </c>
    </row>
    <row r="6" spans="1:10">
      <c r="A6" s="4">
        <v>43865</v>
      </c>
      <c r="B6" s="5">
        <v>0.19</v>
      </c>
      <c r="C6" s="3"/>
      <c r="D6" s="5">
        <v>0.17249999999999999</v>
      </c>
      <c r="E6" s="5">
        <f t="shared" si="1"/>
        <v>-9.2105263157894815E-2</v>
      </c>
      <c r="F6" s="6">
        <f t="shared" si="0"/>
        <v>9.2105263157894815E-2</v>
      </c>
      <c r="G6" s="6"/>
      <c r="H6" s="5">
        <v>0.17485246300000001</v>
      </c>
      <c r="I6" s="5">
        <f t="shared" si="2"/>
        <v>-7.9723878947368362E-2</v>
      </c>
      <c r="J6" s="6">
        <f t="shared" si="3"/>
        <v>7.9723878947368362E-2</v>
      </c>
    </row>
    <row r="7" spans="1:10">
      <c r="A7" s="4">
        <v>43866</v>
      </c>
      <c r="B7" s="5">
        <v>0.19</v>
      </c>
      <c r="C7" s="3"/>
      <c r="D7" s="5">
        <v>0.17230000000000001</v>
      </c>
      <c r="E7" s="5">
        <f t="shared" si="1"/>
        <v>-9.3157894736842065E-2</v>
      </c>
      <c r="F7" s="6">
        <f t="shared" si="0"/>
        <v>9.3157894736842065E-2</v>
      </c>
      <c r="G7" s="6"/>
      <c r="H7" s="5">
        <v>0.16996939599999999</v>
      </c>
      <c r="I7" s="5">
        <f t="shared" si="2"/>
        <v>-0.10542423157894741</v>
      </c>
      <c r="J7" s="6">
        <f t="shared" si="3"/>
        <v>0.10542423157894741</v>
      </c>
    </row>
    <row r="8" spans="1:10">
      <c r="A8" s="4">
        <v>43867</v>
      </c>
      <c r="B8" s="5">
        <v>0.19</v>
      </c>
      <c r="C8" s="3"/>
      <c r="D8" s="5">
        <v>0.1721</v>
      </c>
      <c r="E8" s="5">
        <f t="shared" si="1"/>
        <v>-9.4210526315789467E-2</v>
      </c>
      <c r="F8" s="6">
        <f t="shared" si="0"/>
        <v>9.4210526315789467E-2</v>
      </c>
      <c r="G8" s="6"/>
      <c r="H8" s="5">
        <v>0.167635796</v>
      </c>
      <c r="I8" s="5">
        <f t="shared" si="2"/>
        <v>-0.11770633684210526</v>
      </c>
      <c r="J8" s="6">
        <f t="shared" si="3"/>
        <v>0.11770633684210526</v>
      </c>
    </row>
    <row r="9" spans="1:10">
      <c r="A9" s="4">
        <v>43868</v>
      </c>
      <c r="B9" s="5">
        <v>0.17</v>
      </c>
      <c r="C9" s="3"/>
      <c r="D9" s="5">
        <v>0.17199999999999999</v>
      </c>
      <c r="E9" s="5">
        <f t="shared" si="1"/>
        <v>1.1764705882352788E-2</v>
      </c>
      <c r="F9" s="6">
        <f t="shared" si="0"/>
        <v>1.1764705882352788E-2</v>
      </c>
      <c r="G9" s="6"/>
      <c r="H9" s="5">
        <v>0.17652939300000001</v>
      </c>
      <c r="I9" s="5">
        <f t="shared" si="2"/>
        <v>3.8408194117647024E-2</v>
      </c>
      <c r="J9" s="6">
        <f t="shared" si="3"/>
        <v>3.8408194117647024E-2</v>
      </c>
    </row>
    <row r="10" spans="1:10">
      <c r="A10" s="4">
        <v>43869</v>
      </c>
      <c r="B10" s="5">
        <v>0.17</v>
      </c>
      <c r="C10" s="3"/>
      <c r="D10" s="5">
        <v>0.17180000000000001</v>
      </c>
      <c r="E10" s="5">
        <f t="shared" si="1"/>
        <v>1.0588235294117622E-2</v>
      </c>
      <c r="F10" s="6">
        <f t="shared" si="0"/>
        <v>1.0588235294117622E-2</v>
      </c>
      <c r="G10" s="6"/>
      <c r="H10" s="5">
        <v>0.17021371599999999</v>
      </c>
      <c r="I10" s="5">
        <f t="shared" si="2"/>
        <v>1.257152941176323E-3</v>
      </c>
      <c r="J10" s="6">
        <f t="shared" si="3"/>
        <v>1.257152941176323E-3</v>
      </c>
    </row>
    <row r="11" spans="1:10">
      <c r="A11" s="4">
        <v>43870</v>
      </c>
      <c r="B11" s="5">
        <v>0.17</v>
      </c>
      <c r="C11" s="3"/>
      <c r="D11" s="5">
        <v>0.1716</v>
      </c>
      <c r="E11" s="5">
        <f t="shared" si="1"/>
        <v>9.4117647058822949E-3</v>
      </c>
      <c r="F11" s="6">
        <f t="shared" si="0"/>
        <v>9.4117647058822949E-3</v>
      </c>
      <c r="G11" s="6"/>
      <c r="H11" s="5">
        <v>0.168466477</v>
      </c>
      <c r="I11" s="5">
        <f t="shared" si="2"/>
        <v>-9.0207235294118161E-3</v>
      </c>
      <c r="J11" s="6">
        <f t="shared" si="3"/>
        <v>9.0207235294118161E-3</v>
      </c>
    </row>
    <row r="12" spans="1:10">
      <c r="A12" s="4">
        <v>43871</v>
      </c>
      <c r="B12" s="5">
        <v>0.18</v>
      </c>
      <c r="C12" s="3"/>
      <c r="D12" s="5">
        <v>0.17150000000000001</v>
      </c>
      <c r="E12" s="5">
        <f t="shared" si="1"/>
        <v>-4.722222222222211E-2</v>
      </c>
      <c r="F12" s="6">
        <f t="shared" si="0"/>
        <v>4.722222222222211E-2</v>
      </c>
      <c r="G12" s="6"/>
      <c r="H12" s="5">
        <v>0.18365372999999999</v>
      </c>
      <c r="I12" s="5">
        <f t="shared" si="2"/>
        <v>2.0298499999999966E-2</v>
      </c>
      <c r="J12" s="6">
        <f t="shared" si="3"/>
        <v>2.0298499999999966E-2</v>
      </c>
    </row>
    <row r="13" spans="1:10">
      <c r="A13" s="4">
        <v>43872</v>
      </c>
      <c r="B13" s="5">
        <v>0.19</v>
      </c>
      <c r="C13" s="3"/>
      <c r="D13" s="5">
        <v>0.17130000000000001</v>
      </c>
      <c r="E13" s="5">
        <f t="shared" si="1"/>
        <v>-9.8421052631578923E-2</v>
      </c>
      <c r="F13" s="6">
        <f t="shared" si="0"/>
        <v>9.8421052631578923E-2</v>
      </c>
      <c r="G13" s="6"/>
      <c r="H13" s="5">
        <v>0.179139138</v>
      </c>
      <c r="I13" s="5">
        <f t="shared" si="2"/>
        <v>-5.7162431578947362E-2</v>
      </c>
      <c r="J13" s="6">
        <f t="shared" si="3"/>
        <v>5.7162431578947362E-2</v>
      </c>
    </row>
    <row r="14" spans="1:10">
      <c r="A14" s="4">
        <v>43873</v>
      </c>
      <c r="B14" s="5">
        <v>0.17</v>
      </c>
      <c r="C14" s="3"/>
      <c r="D14" s="5">
        <v>0.1711</v>
      </c>
      <c r="E14" s="5">
        <f t="shared" si="1"/>
        <v>6.4705882352940579E-3</v>
      </c>
      <c r="F14" s="6">
        <f t="shared" si="0"/>
        <v>6.4705882352940579E-3</v>
      </c>
      <c r="G14" s="6"/>
      <c r="H14" s="5">
        <v>0.17228295699999999</v>
      </c>
      <c r="I14" s="5">
        <f t="shared" si="2"/>
        <v>1.342915882352926E-2</v>
      </c>
      <c r="J14" s="6">
        <f t="shared" si="3"/>
        <v>1.342915882352926E-2</v>
      </c>
    </row>
    <row r="15" spans="1:10">
      <c r="A15" s="4">
        <v>43874</v>
      </c>
      <c r="B15" s="5">
        <v>0.18</v>
      </c>
      <c r="C15" s="3"/>
      <c r="D15" s="5">
        <v>0.1709</v>
      </c>
      <c r="E15" s="5">
        <f t="shared" si="1"/>
        <v>-5.0555555555555541E-2</v>
      </c>
      <c r="F15" s="6">
        <f t="shared" si="0"/>
        <v>5.0555555555555541E-2</v>
      </c>
      <c r="G15" s="6"/>
      <c r="H15" s="5">
        <v>0.1728663</v>
      </c>
      <c r="I15" s="5">
        <f t="shared" si="2"/>
        <v>-3.9631666666666628E-2</v>
      </c>
      <c r="J15" s="6">
        <f t="shared" si="3"/>
        <v>3.9631666666666628E-2</v>
      </c>
    </row>
    <row r="16" spans="1:10">
      <c r="A16" s="4">
        <v>43875</v>
      </c>
      <c r="B16" s="5">
        <v>0.19</v>
      </c>
      <c r="C16" s="3"/>
      <c r="D16" s="5">
        <v>0.17080000000000001</v>
      </c>
      <c r="E16" s="5">
        <f t="shared" si="1"/>
        <v>-0.10105263157894734</v>
      </c>
      <c r="F16" s="6">
        <f t="shared" si="0"/>
        <v>0.10105263157894734</v>
      </c>
      <c r="G16" s="6"/>
      <c r="H16" s="5">
        <v>0.16484121199999999</v>
      </c>
      <c r="I16" s="5">
        <f t="shared" si="2"/>
        <v>-0.13241467368421062</v>
      </c>
      <c r="J16" s="6">
        <f t="shared" si="3"/>
        <v>0.13241467368421062</v>
      </c>
    </row>
    <row r="17" spans="1:10">
      <c r="A17" s="4">
        <v>43876</v>
      </c>
      <c r="B17" s="5">
        <v>0.17</v>
      </c>
      <c r="C17" s="3"/>
      <c r="D17" s="5">
        <v>0.1706</v>
      </c>
      <c r="E17" s="5">
        <f t="shared" si="1"/>
        <v>3.52941176470582E-3</v>
      </c>
      <c r="F17" s="6">
        <f t="shared" si="0"/>
        <v>3.52941176470582E-3</v>
      </c>
      <c r="G17" s="6"/>
      <c r="H17" s="5">
        <v>0.17773433799999999</v>
      </c>
      <c r="I17" s="5">
        <f t="shared" si="2"/>
        <v>4.5496105882352818E-2</v>
      </c>
      <c r="J17" s="6">
        <f t="shared" si="3"/>
        <v>4.5496105882352818E-2</v>
      </c>
    </row>
    <row r="18" spans="1:10">
      <c r="A18" s="4">
        <v>43877</v>
      </c>
      <c r="B18" s="5">
        <v>0.18</v>
      </c>
      <c r="C18" s="3"/>
      <c r="D18" s="5">
        <v>0.1704</v>
      </c>
      <c r="E18" s="5">
        <f t="shared" si="1"/>
        <v>-5.3333333333333323E-2</v>
      </c>
      <c r="F18" s="6">
        <f t="shared" si="0"/>
        <v>5.3333333333333323E-2</v>
      </c>
      <c r="G18" s="6"/>
      <c r="H18" s="5">
        <v>0.19594675</v>
      </c>
      <c r="I18" s="5">
        <f t="shared" si="2"/>
        <v>8.8593055555555605E-2</v>
      </c>
      <c r="J18" s="6">
        <f t="shared" si="3"/>
        <v>8.8593055555555605E-2</v>
      </c>
    </row>
    <row r="19" spans="1:10">
      <c r="A19" s="4">
        <v>43878</v>
      </c>
      <c r="B19" s="5">
        <v>0.19</v>
      </c>
      <c r="C19" s="3"/>
      <c r="D19" s="5">
        <v>0.17030000000000001</v>
      </c>
      <c r="E19" s="5">
        <f t="shared" si="1"/>
        <v>-0.10368421052631577</v>
      </c>
      <c r="F19" s="6">
        <f t="shared" si="0"/>
        <v>0.10368421052631577</v>
      </c>
      <c r="G19" s="6"/>
      <c r="H19" s="5">
        <v>0.184853464</v>
      </c>
      <c r="I19" s="5">
        <f t="shared" si="2"/>
        <v>-2.7087031578947405E-2</v>
      </c>
      <c r="J19" s="6">
        <f t="shared" si="3"/>
        <v>2.7087031578947405E-2</v>
      </c>
    </row>
    <row r="20" spans="1:10">
      <c r="A20" s="4">
        <v>43879</v>
      </c>
      <c r="B20" s="5">
        <v>0.19</v>
      </c>
      <c r="C20" s="3"/>
      <c r="D20" s="5">
        <v>0.1701</v>
      </c>
      <c r="E20" s="5">
        <f t="shared" si="1"/>
        <v>-0.10473684210526316</v>
      </c>
      <c r="F20" s="6">
        <f t="shared" si="0"/>
        <v>0.10473684210526316</v>
      </c>
      <c r="G20" s="6"/>
      <c r="H20" s="5">
        <v>0.183563214</v>
      </c>
      <c r="I20" s="5">
        <f t="shared" si="2"/>
        <v>-3.3877821052631575E-2</v>
      </c>
      <c r="J20" s="6">
        <f t="shared" si="3"/>
        <v>3.3877821052631575E-2</v>
      </c>
    </row>
    <row r="21" spans="1:10">
      <c r="A21" s="4">
        <v>43880</v>
      </c>
      <c r="B21" s="5">
        <v>0.18</v>
      </c>
      <c r="C21" s="3"/>
      <c r="D21" s="5">
        <v>0.1699</v>
      </c>
      <c r="E21" s="5">
        <f t="shared" si="1"/>
        <v>-5.6111111111111105E-2</v>
      </c>
      <c r="F21" s="6">
        <f t="shared" si="0"/>
        <v>5.6111111111111105E-2</v>
      </c>
      <c r="G21" s="6"/>
      <c r="H21" s="5">
        <v>0.174814462</v>
      </c>
      <c r="I21" s="5">
        <f t="shared" si="2"/>
        <v>-2.8808544444444386E-2</v>
      </c>
      <c r="J21" s="6">
        <f t="shared" si="3"/>
        <v>2.8808544444444386E-2</v>
      </c>
    </row>
    <row r="22" spans="1:10">
      <c r="A22" s="4">
        <v>43881</v>
      </c>
      <c r="B22" s="5">
        <v>0.17</v>
      </c>
      <c r="C22" s="3"/>
      <c r="D22" s="5">
        <v>0.16980000000000001</v>
      </c>
      <c r="E22" s="5">
        <f t="shared" si="1"/>
        <v>-1.1764705882353276E-3</v>
      </c>
      <c r="F22" s="6">
        <f t="shared" si="0"/>
        <v>1.1764705882353276E-3</v>
      </c>
      <c r="G22" s="6"/>
      <c r="H22" s="5">
        <v>0.17607397599999999</v>
      </c>
      <c r="I22" s="5">
        <f t="shared" si="2"/>
        <v>3.5729270588235176E-2</v>
      </c>
      <c r="J22" s="6">
        <f t="shared" si="3"/>
        <v>3.5729270588235176E-2</v>
      </c>
    </row>
    <row r="23" spans="1:10">
      <c r="A23" s="4">
        <v>43882</v>
      </c>
      <c r="B23" s="5">
        <v>0.18</v>
      </c>
      <c r="C23" s="3"/>
      <c r="D23" s="5">
        <v>0.1696</v>
      </c>
      <c r="E23" s="5">
        <f t="shared" si="1"/>
        <v>-5.777777777777774E-2</v>
      </c>
      <c r="F23" s="6">
        <f t="shared" si="0"/>
        <v>5.777777777777774E-2</v>
      </c>
      <c r="G23" s="6"/>
      <c r="H23" s="5">
        <v>0.17958417600000001</v>
      </c>
      <c r="I23" s="5">
        <f t="shared" si="2"/>
        <v>-2.3101333333332297E-3</v>
      </c>
      <c r="J23" s="6">
        <f t="shared" si="3"/>
        <v>2.3101333333332297E-3</v>
      </c>
    </row>
    <row r="24" spans="1:10">
      <c r="A24" s="4">
        <v>43883</v>
      </c>
      <c r="B24" s="5">
        <v>0.17</v>
      </c>
      <c r="C24" s="3"/>
      <c r="D24" s="5">
        <v>0.1694</v>
      </c>
      <c r="E24" s="5">
        <f t="shared" si="1"/>
        <v>-3.5294117647059831E-3</v>
      </c>
      <c r="F24" s="6">
        <f t="shared" si="0"/>
        <v>3.5294117647059831E-3</v>
      </c>
      <c r="G24" s="6"/>
      <c r="H24" s="5">
        <v>0.18204524399999999</v>
      </c>
      <c r="I24" s="5">
        <f t="shared" si="2"/>
        <v>7.0854376470588135E-2</v>
      </c>
      <c r="J24" s="6">
        <f t="shared" si="3"/>
        <v>7.0854376470588135E-2</v>
      </c>
    </row>
    <row r="25" spans="1:10">
      <c r="A25" s="4">
        <v>43884</v>
      </c>
      <c r="B25" s="5">
        <v>0.18</v>
      </c>
      <c r="C25" s="3"/>
      <c r="D25" s="5">
        <v>0.16930000000000001</v>
      </c>
      <c r="E25" s="5">
        <f t="shared" si="1"/>
        <v>-5.9444444444444376E-2</v>
      </c>
      <c r="F25" s="6">
        <f t="shared" si="0"/>
        <v>5.9444444444444376E-2</v>
      </c>
      <c r="G25" s="6"/>
      <c r="H25" s="5">
        <v>0.18416698100000001</v>
      </c>
      <c r="I25" s="5">
        <f t="shared" si="2"/>
        <v>2.3149894444444524E-2</v>
      </c>
      <c r="J25" s="6">
        <f t="shared" si="3"/>
        <v>2.3149894444444524E-2</v>
      </c>
    </row>
    <row r="26" spans="1:10">
      <c r="A26" s="4">
        <v>43885</v>
      </c>
      <c r="B26" s="5">
        <v>0.17</v>
      </c>
      <c r="C26" s="3"/>
      <c r="D26" s="5">
        <v>0.1691</v>
      </c>
      <c r="E26" s="5">
        <f t="shared" si="1"/>
        <v>-5.2941176470588935E-3</v>
      </c>
      <c r="F26" s="6">
        <f t="shared" si="0"/>
        <v>5.2941176470588935E-3</v>
      </c>
      <c r="G26" s="6"/>
      <c r="H26" s="5">
        <v>0.17983138500000001</v>
      </c>
      <c r="I26" s="5">
        <f t="shared" si="2"/>
        <v>5.783167647058822E-2</v>
      </c>
      <c r="J26" s="6">
        <f t="shared" si="3"/>
        <v>5.783167647058822E-2</v>
      </c>
    </row>
    <row r="27" spans="1:10">
      <c r="A27" s="4">
        <v>43886</v>
      </c>
      <c r="B27" s="5">
        <v>0.18</v>
      </c>
      <c r="C27" s="3"/>
      <c r="D27" s="5">
        <v>0.16889999999999999</v>
      </c>
      <c r="E27" s="5">
        <f t="shared" si="1"/>
        <v>-6.1666666666666661E-2</v>
      </c>
      <c r="F27" s="6">
        <f t="shared" si="0"/>
        <v>6.1666666666666661E-2</v>
      </c>
      <c r="G27" s="6"/>
      <c r="H27" s="5">
        <v>0.180793334</v>
      </c>
      <c r="I27" s="5">
        <f t="shared" si="2"/>
        <v>4.407411111111148E-3</v>
      </c>
      <c r="J27" s="6">
        <f t="shared" si="3"/>
        <v>4.407411111111148E-3</v>
      </c>
    </row>
    <row r="28" spans="1:10">
      <c r="A28" s="4">
        <v>43887</v>
      </c>
      <c r="B28" s="5">
        <v>0.18</v>
      </c>
      <c r="C28" s="3"/>
      <c r="D28" s="5">
        <v>0.16880000000000001</v>
      </c>
      <c r="E28" s="5">
        <f t="shared" si="1"/>
        <v>-6.2222222222222158E-2</v>
      </c>
      <c r="F28" s="6">
        <f t="shared" si="0"/>
        <v>6.2222222222222158E-2</v>
      </c>
      <c r="G28" s="6"/>
      <c r="H28" s="5">
        <v>0.17853140200000001</v>
      </c>
      <c r="I28" s="5">
        <f t="shared" si="2"/>
        <v>-8.1588777777777087E-3</v>
      </c>
      <c r="J28" s="6">
        <f t="shared" si="3"/>
        <v>8.1588777777777087E-3</v>
      </c>
    </row>
    <row r="29" spans="1:10">
      <c r="A29" s="4">
        <v>43888</v>
      </c>
      <c r="B29" s="5">
        <v>0.17</v>
      </c>
      <c r="C29" s="3"/>
      <c r="D29" s="5">
        <v>0.1686</v>
      </c>
      <c r="E29" s="5">
        <f t="shared" si="1"/>
        <v>-8.2352941176471305E-3</v>
      </c>
      <c r="F29" s="6">
        <f t="shared" si="0"/>
        <v>8.2352941176471305E-3</v>
      </c>
      <c r="G29" s="6"/>
      <c r="H29" s="5">
        <v>0.18262784100000001</v>
      </c>
      <c r="I29" s="5">
        <f t="shared" si="2"/>
        <v>7.4281417647058826E-2</v>
      </c>
      <c r="J29" s="6">
        <f t="shared" si="3"/>
        <v>7.4281417647058826E-2</v>
      </c>
    </row>
    <row r="30" spans="1:10">
      <c r="A30" s="4">
        <v>43889</v>
      </c>
      <c r="B30" s="5">
        <v>0.18</v>
      </c>
      <c r="C30" s="3"/>
      <c r="D30" s="5">
        <v>0.16839999999999999</v>
      </c>
      <c r="E30" s="5">
        <f t="shared" si="1"/>
        <v>-6.4444444444444443E-2</v>
      </c>
      <c r="F30" s="6">
        <f t="shared" si="0"/>
        <v>6.4444444444444443E-2</v>
      </c>
      <c r="G30" s="6"/>
      <c r="H30" s="5">
        <v>0.17930931899999999</v>
      </c>
      <c r="I30" s="5">
        <f t="shared" si="2"/>
        <v>-3.8371166666666587E-3</v>
      </c>
      <c r="J30" s="6">
        <f t="shared" si="3"/>
        <v>3.8371166666666587E-3</v>
      </c>
    </row>
    <row r="31" spans="1:10">
      <c r="A31" s="4">
        <v>43890</v>
      </c>
      <c r="B31" s="5">
        <v>0.17</v>
      </c>
      <c r="C31" s="3"/>
      <c r="D31" s="5">
        <v>0.16830000000000001</v>
      </c>
      <c r="E31" s="5">
        <f t="shared" si="1"/>
        <v>-1.000000000000004E-2</v>
      </c>
      <c r="F31" s="6">
        <f t="shared" si="0"/>
        <v>1.000000000000004E-2</v>
      </c>
      <c r="G31" s="6"/>
      <c r="H31" s="5">
        <v>0.18160298499999999</v>
      </c>
      <c r="I31" s="5">
        <f t="shared" si="2"/>
        <v>6.8252852941176362E-2</v>
      </c>
      <c r="J31" s="6">
        <f t="shared" si="3"/>
        <v>6.8252852941176362E-2</v>
      </c>
    </row>
    <row r="32" spans="1:10">
      <c r="A32" s="4"/>
      <c r="B32" s="3"/>
      <c r="C32" s="3"/>
      <c r="D32" s="5"/>
      <c r="E32" s="5"/>
      <c r="F32" s="6"/>
      <c r="G32" s="6"/>
      <c r="H32" s="5"/>
      <c r="I32" s="7"/>
      <c r="J32" s="6"/>
    </row>
    <row r="33" spans="1:10">
      <c r="A33" s="4"/>
      <c r="B33" s="3"/>
      <c r="C33" s="3"/>
      <c r="D33" s="5"/>
      <c r="E33" s="5"/>
      <c r="F33" s="6"/>
      <c r="G33" s="6"/>
      <c r="H33" s="5"/>
      <c r="I33" s="7"/>
      <c r="J33" s="6"/>
    </row>
    <row r="34" spans="1:10">
      <c r="A34" s="3"/>
      <c r="B34" s="3"/>
      <c r="C34" s="3"/>
      <c r="D34" s="3"/>
      <c r="E34" s="3"/>
      <c r="F34" s="5">
        <f>SUM(F3:F33)</f>
        <v>1.4193722050223594</v>
      </c>
      <c r="G34" s="5"/>
      <c r="H34" s="3"/>
      <c r="I34" s="3"/>
      <c r="J34" s="5">
        <f>SUM(J3:J33)</f>
        <v>1.3459675811661502</v>
      </c>
    </row>
    <row r="35" spans="1:10">
      <c r="A35" s="3"/>
      <c r="B35" s="3"/>
      <c r="C35" s="3"/>
      <c r="D35" s="3"/>
      <c r="E35" s="3" t="s">
        <v>1</v>
      </c>
      <c r="F35" s="8">
        <f>COUNT(D3:D33)</f>
        <v>29</v>
      </c>
      <c r="G35" s="8"/>
      <c r="H35" s="3"/>
      <c r="I35" s="3" t="s">
        <v>1</v>
      </c>
      <c r="J35" s="8">
        <f>COUNT(H3:H33)</f>
        <v>29</v>
      </c>
    </row>
    <row r="36" spans="1:10">
      <c r="A36" s="3"/>
      <c r="B36" s="3"/>
      <c r="C36" s="3"/>
      <c r="D36" s="3"/>
      <c r="E36" s="3" t="s">
        <v>4</v>
      </c>
      <c r="F36" s="5">
        <f>(F34/F35)*100</f>
        <v>4.8943869138702052</v>
      </c>
      <c r="G36" s="5"/>
      <c r="H36" s="3"/>
      <c r="I36" s="3" t="s">
        <v>4</v>
      </c>
      <c r="J36" s="5">
        <f>(J34/J35)*100</f>
        <v>4.6412675212625869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26979-52E3-4B62-BC1A-7C9FF93706BA}">
  <dimension ref="A1:AD38"/>
  <sheetViews>
    <sheetView workbookViewId="0">
      <selection activeCell="A33" sqref="A33:AC38"/>
    </sheetView>
  </sheetViews>
  <sheetFormatPr defaultRowHeight="14.5"/>
  <cols>
    <col min="1" max="1" width="10.6328125" bestFit="1" customWidth="1"/>
    <col min="2" max="2" width="10.81640625" customWidth="1"/>
    <col min="3" max="3" width="0" hidden="1" customWidth="1"/>
    <col min="4" max="4" width="8.81640625" bestFit="1" customWidth="1"/>
    <col min="5" max="5" width="7.1796875" bestFit="1" customWidth="1"/>
    <col min="6" max="6" width="8.81640625" hidden="1" customWidth="1"/>
    <col min="7" max="7" width="0" hidden="1" customWidth="1"/>
    <col min="8" max="8" width="8.81640625" bestFit="1" customWidth="1"/>
    <col min="9" max="9" width="6" bestFit="1" customWidth="1"/>
    <col min="10" max="10" width="8.81640625" hidden="1" customWidth="1"/>
    <col min="11" max="11" width="10.6328125" hidden="1" customWidth="1"/>
    <col min="12" max="12" width="9.81640625" customWidth="1"/>
    <col min="13" max="13" width="0" hidden="1" customWidth="1"/>
    <col min="14" max="14" width="8.81640625" bestFit="1" customWidth="1"/>
    <col min="15" max="15" width="7.1796875" bestFit="1" customWidth="1"/>
    <col min="16" max="16" width="8.81640625" hidden="1" customWidth="1"/>
    <col min="17" max="17" width="0" hidden="1" customWidth="1"/>
    <col min="18" max="18" width="8.81640625" bestFit="1" customWidth="1"/>
    <col min="19" max="19" width="6" bestFit="1" customWidth="1"/>
    <col min="20" max="20" width="8.81640625" hidden="1" customWidth="1"/>
    <col min="21" max="21" width="10.6328125" hidden="1" customWidth="1"/>
    <col min="22" max="22" width="10.90625" customWidth="1"/>
    <col min="23" max="23" width="0" hidden="1" customWidth="1"/>
    <col min="24" max="24" width="8.81640625" bestFit="1" customWidth="1"/>
    <col min="25" max="25" width="7.1796875" bestFit="1" customWidth="1"/>
    <col min="26" max="26" width="8.81640625" hidden="1" customWidth="1"/>
    <col min="27" max="27" width="0" hidden="1" customWidth="1"/>
    <col min="28" max="28" width="8.81640625" bestFit="1" customWidth="1"/>
    <col min="29" max="29" width="6" bestFit="1" customWidth="1"/>
    <col min="30" max="30" width="8.81640625" hidden="1" customWidth="1"/>
  </cols>
  <sheetData>
    <row r="1" spans="1:30" ht="57" thickBot="1">
      <c r="A1" s="33"/>
      <c r="B1" s="23" t="s">
        <v>2</v>
      </c>
      <c r="C1" s="33"/>
      <c r="D1" s="23" t="s">
        <v>3</v>
      </c>
      <c r="E1" s="34"/>
      <c r="F1" s="35"/>
      <c r="G1" s="35"/>
      <c r="H1" s="23" t="s">
        <v>5</v>
      </c>
      <c r="I1" s="23"/>
      <c r="J1" s="33"/>
      <c r="K1" s="33" t="s">
        <v>0</v>
      </c>
      <c r="L1" s="23" t="s">
        <v>6</v>
      </c>
      <c r="M1" s="33"/>
      <c r="N1" s="23" t="s">
        <v>3</v>
      </c>
      <c r="O1" s="34"/>
      <c r="P1" s="35"/>
      <c r="Q1" s="35"/>
      <c r="R1" s="23" t="s">
        <v>5</v>
      </c>
      <c r="S1" s="23"/>
      <c r="T1" s="33"/>
      <c r="U1" s="33" t="s">
        <v>0</v>
      </c>
      <c r="V1" s="23" t="s">
        <v>7</v>
      </c>
      <c r="W1" s="33"/>
      <c r="X1" s="23" t="s">
        <v>3</v>
      </c>
      <c r="Y1" s="34"/>
      <c r="Z1" s="35"/>
      <c r="AA1" s="35"/>
      <c r="AB1" s="23" t="s">
        <v>5</v>
      </c>
      <c r="AC1" s="23"/>
      <c r="AD1" s="33"/>
    </row>
    <row r="2" spans="1:30" ht="29" thickBot="1">
      <c r="A2" s="23" t="s">
        <v>0</v>
      </c>
      <c r="B2" s="23" t="s">
        <v>13</v>
      </c>
      <c r="C2" s="23"/>
      <c r="D2" s="23" t="s">
        <v>14</v>
      </c>
      <c r="E2" s="23" t="s">
        <v>15</v>
      </c>
      <c r="F2" s="23" t="s">
        <v>16</v>
      </c>
      <c r="G2" s="23"/>
      <c r="H2" s="23" t="s">
        <v>17</v>
      </c>
      <c r="I2" s="23" t="s">
        <v>18</v>
      </c>
      <c r="J2" s="23" t="s">
        <v>19</v>
      </c>
      <c r="K2" s="23" t="s">
        <v>0</v>
      </c>
      <c r="L2" s="23" t="s">
        <v>13</v>
      </c>
      <c r="M2" s="23"/>
      <c r="N2" s="23" t="s">
        <v>14</v>
      </c>
      <c r="O2" s="23" t="s">
        <v>15</v>
      </c>
      <c r="P2" s="23" t="s">
        <v>16</v>
      </c>
      <c r="Q2" s="23"/>
      <c r="R2" s="23" t="s">
        <v>17</v>
      </c>
      <c r="S2" s="23" t="s">
        <v>18</v>
      </c>
      <c r="T2" s="23" t="s">
        <v>19</v>
      </c>
      <c r="U2" s="23" t="s">
        <v>0</v>
      </c>
      <c r="V2" s="23" t="s">
        <v>13</v>
      </c>
      <c r="W2" s="23"/>
      <c r="X2" s="23" t="s">
        <v>14</v>
      </c>
      <c r="Y2" s="23" t="s">
        <v>15</v>
      </c>
      <c r="Z2" s="23" t="s">
        <v>16</v>
      </c>
      <c r="AA2" s="23"/>
      <c r="AB2" s="23" t="s">
        <v>17</v>
      </c>
      <c r="AC2" s="23" t="s">
        <v>18</v>
      </c>
      <c r="AD2" s="23" t="s">
        <v>19</v>
      </c>
    </row>
    <row r="3" spans="1:30">
      <c r="A3" s="24">
        <v>43862</v>
      </c>
      <c r="B3" s="25">
        <v>0.59996501000000002</v>
      </c>
      <c r="C3" s="26"/>
      <c r="D3" s="25">
        <v>0.59809999999999997</v>
      </c>
      <c r="E3" s="25">
        <f>(D3-B3)/B3</f>
        <v>-3.1085312791825238E-3</v>
      </c>
      <c r="F3" s="27">
        <f t="shared" ref="F3:F31" si="0">ABS((B3-D3)/B3)</f>
        <v>3.1085312791825238E-3</v>
      </c>
      <c r="G3" s="27"/>
      <c r="H3" s="25">
        <v>0.59996501000000002</v>
      </c>
      <c r="I3" s="25">
        <f>(H3-B3)/B3</f>
        <v>0</v>
      </c>
      <c r="J3" s="27">
        <f>ABS((B3-H3)/B3)</f>
        <v>0</v>
      </c>
      <c r="K3" s="24">
        <v>43862</v>
      </c>
      <c r="L3" s="25">
        <v>16.100000000000001</v>
      </c>
      <c r="M3" s="26"/>
      <c r="N3" s="25">
        <v>41.549300000000002</v>
      </c>
      <c r="O3" s="25">
        <f>(N3-L3)/L3</f>
        <v>1.5807018633540373</v>
      </c>
      <c r="P3" s="27">
        <f t="shared" ref="P3:P31" si="1">ABS((L3-N3)/L3)</f>
        <v>1.5807018633540373</v>
      </c>
      <c r="Q3" s="27"/>
      <c r="R3" s="25">
        <v>16.100000000000001</v>
      </c>
      <c r="S3" s="25">
        <f>(R3-L3)/L3</f>
        <v>0</v>
      </c>
      <c r="T3" s="27">
        <f>ABS((L3-R3)/L3)</f>
        <v>0</v>
      </c>
      <c r="U3" s="24">
        <v>43862</v>
      </c>
      <c r="V3" s="25">
        <v>0.17</v>
      </c>
      <c r="W3" s="26"/>
      <c r="X3" s="25">
        <v>0.17299999999999999</v>
      </c>
      <c r="Y3" s="25">
        <f>(X3-V3)/V3</f>
        <v>1.7647058823529262E-2</v>
      </c>
      <c r="Z3" s="27">
        <f t="shared" ref="Z3:Z31" si="2">ABS((V3-X3)/V3)</f>
        <v>1.7647058823529262E-2</v>
      </c>
      <c r="AA3" s="27"/>
      <c r="AB3" s="25">
        <v>0.17</v>
      </c>
      <c r="AC3" s="25">
        <f>(AB3-V3)/V3</f>
        <v>0</v>
      </c>
      <c r="AD3" s="27">
        <f>ABS((V3-AB3)/V3)</f>
        <v>0</v>
      </c>
    </row>
    <row r="4" spans="1:30">
      <c r="A4" s="24">
        <v>43863</v>
      </c>
      <c r="B4" s="25">
        <v>0.60823364800000002</v>
      </c>
      <c r="C4" s="26"/>
      <c r="D4" s="25">
        <v>0.5978</v>
      </c>
      <c r="E4" s="25">
        <f t="shared" ref="E4:E31" si="3">(D4-B4)/B4</f>
        <v>-1.715401315647045E-2</v>
      </c>
      <c r="F4" s="27">
        <f t="shared" si="0"/>
        <v>1.715401315647045E-2</v>
      </c>
      <c r="G4" s="27"/>
      <c r="H4" s="25">
        <v>0.61183246700000005</v>
      </c>
      <c r="I4" s="25">
        <f t="shared" ref="I4:I31" si="4">(H4-B4)/B4</f>
        <v>5.9168364194149793E-3</v>
      </c>
      <c r="J4" s="27">
        <f t="shared" ref="J4:J31" si="5">ABS((B4-H4)/B4)</f>
        <v>5.9168364194149793E-3</v>
      </c>
      <c r="K4" s="24">
        <v>43863</v>
      </c>
      <c r="L4" s="25">
        <v>23.63</v>
      </c>
      <c r="M4" s="26"/>
      <c r="N4" s="25">
        <v>41.438200000000002</v>
      </c>
      <c r="O4" s="25">
        <f t="shared" ref="O4:O31" si="6">(N4-L4)/L4</f>
        <v>0.75362674566229382</v>
      </c>
      <c r="P4" s="27">
        <f t="shared" si="1"/>
        <v>0.75362674566229382</v>
      </c>
      <c r="Q4" s="27"/>
      <c r="R4" s="25">
        <v>32.925551059999997</v>
      </c>
      <c r="S4" s="25">
        <f t="shared" ref="S4:S31" si="7">(R4-L4)/L4</f>
        <v>0.39337922386796437</v>
      </c>
      <c r="T4" s="27">
        <f t="shared" ref="T4:T31" si="8">ABS((L4-R4)/L4)</f>
        <v>0.39337922386796437</v>
      </c>
      <c r="U4" s="24">
        <v>43863</v>
      </c>
      <c r="V4" s="25">
        <v>0.18</v>
      </c>
      <c r="W4" s="26"/>
      <c r="X4" s="25">
        <v>0.17280000000000001</v>
      </c>
      <c r="Y4" s="25">
        <f t="shared" ref="Y4:Y31" si="9">(X4-V4)/V4</f>
        <v>-3.9999999999999911E-2</v>
      </c>
      <c r="Z4" s="27">
        <f t="shared" si="2"/>
        <v>3.9999999999999911E-2</v>
      </c>
      <c r="AA4" s="27"/>
      <c r="AB4" s="25">
        <v>0.17297541299999999</v>
      </c>
      <c r="AC4" s="25">
        <f t="shared" ref="AC4:AC31" si="10">(AB4-V4)/V4</f>
        <v>-3.9025483333333326E-2</v>
      </c>
      <c r="AD4" s="27">
        <f t="shared" ref="AD4:AD31" si="11">ABS((V4-AB4)/V4)</f>
        <v>3.9025483333333326E-2</v>
      </c>
    </row>
    <row r="5" spans="1:30">
      <c r="A5" s="24">
        <v>43864</v>
      </c>
      <c r="B5" s="25">
        <v>0.61266794999999996</v>
      </c>
      <c r="C5" s="26"/>
      <c r="D5" s="25">
        <v>0.59750000000000003</v>
      </c>
      <c r="E5" s="25">
        <f t="shared" si="3"/>
        <v>-2.4757211471564542E-2</v>
      </c>
      <c r="F5" s="27">
        <f t="shared" si="0"/>
        <v>2.4757211471564542E-2</v>
      </c>
      <c r="G5" s="27"/>
      <c r="H5" s="25">
        <v>0.60779053199999999</v>
      </c>
      <c r="I5" s="25">
        <f t="shared" si="4"/>
        <v>-7.9609485039979118E-3</v>
      </c>
      <c r="J5" s="27">
        <f t="shared" si="5"/>
        <v>7.9609485039979118E-3</v>
      </c>
      <c r="K5" s="24">
        <v>43864</v>
      </c>
      <c r="L5" s="25">
        <v>17.91</v>
      </c>
      <c r="M5" s="26"/>
      <c r="N5" s="25">
        <v>41.327399999999997</v>
      </c>
      <c r="O5" s="25">
        <f t="shared" si="6"/>
        <v>1.30750418760469</v>
      </c>
      <c r="P5" s="27">
        <f t="shared" si="1"/>
        <v>1.30750418760469</v>
      </c>
      <c r="Q5" s="27"/>
      <c r="R5" s="25">
        <v>36.981725480000001</v>
      </c>
      <c r="S5" s="25">
        <f t="shared" si="7"/>
        <v>1.0648646275823563</v>
      </c>
      <c r="T5" s="27">
        <f t="shared" si="8"/>
        <v>1.0648646275823563</v>
      </c>
      <c r="U5" s="24">
        <v>43864</v>
      </c>
      <c r="V5" s="25">
        <v>0.19</v>
      </c>
      <c r="W5" s="26"/>
      <c r="X5" s="25">
        <v>0.1726</v>
      </c>
      <c r="Y5" s="25">
        <f t="shared" si="9"/>
        <v>-9.1578947368421051E-2</v>
      </c>
      <c r="Z5" s="27">
        <f t="shared" si="2"/>
        <v>9.1578947368421051E-2</v>
      </c>
      <c r="AA5" s="27"/>
      <c r="AB5" s="25">
        <v>0.16723998300000001</v>
      </c>
      <c r="AC5" s="25">
        <f t="shared" si="10"/>
        <v>-0.1197895631578947</v>
      </c>
      <c r="AD5" s="27">
        <f t="shared" si="11"/>
        <v>0.1197895631578947</v>
      </c>
    </row>
    <row r="6" spans="1:30">
      <c r="A6" s="24">
        <v>43865</v>
      </c>
      <c r="B6" s="25">
        <v>0.60845117299999996</v>
      </c>
      <c r="C6" s="26"/>
      <c r="D6" s="25">
        <v>0.59730000000000005</v>
      </c>
      <c r="E6" s="25">
        <f t="shared" si="3"/>
        <v>-1.8327145208741184E-2</v>
      </c>
      <c r="F6" s="27">
        <f t="shared" si="0"/>
        <v>1.8327145208741184E-2</v>
      </c>
      <c r="G6" s="27"/>
      <c r="H6" s="25">
        <v>0.59175216200000003</v>
      </c>
      <c r="I6" s="25">
        <f t="shared" si="4"/>
        <v>-2.7445112674636805E-2</v>
      </c>
      <c r="J6" s="27">
        <f t="shared" si="5"/>
        <v>2.7445112674636805E-2</v>
      </c>
      <c r="K6" s="24">
        <v>43865</v>
      </c>
      <c r="L6" s="25">
        <v>20.16</v>
      </c>
      <c r="M6" s="26"/>
      <c r="N6" s="25">
        <v>41.216799999999999</v>
      </c>
      <c r="O6" s="25">
        <f t="shared" si="6"/>
        <v>1.044484126984127</v>
      </c>
      <c r="P6" s="27">
        <f t="shared" si="1"/>
        <v>1.044484126984127</v>
      </c>
      <c r="Q6" s="27"/>
      <c r="R6" s="25">
        <v>5.2240819219999999</v>
      </c>
      <c r="S6" s="25">
        <f t="shared" si="7"/>
        <v>-0.74086895228174598</v>
      </c>
      <c r="T6" s="27">
        <f t="shared" si="8"/>
        <v>0.74086895228174598</v>
      </c>
      <c r="U6" s="24">
        <v>43865</v>
      </c>
      <c r="V6" s="25">
        <v>0.19</v>
      </c>
      <c r="W6" s="26"/>
      <c r="X6" s="25">
        <v>0.17249999999999999</v>
      </c>
      <c r="Y6" s="25">
        <f t="shared" si="9"/>
        <v>-9.2105263157894815E-2</v>
      </c>
      <c r="Z6" s="27">
        <f t="shared" si="2"/>
        <v>9.2105263157894815E-2</v>
      </c>
      <c r="AA6" s="27"/>
      <c r="AB6" s="25">
        <v>0.17485246300000001</v>
      </c>
      <c r="AC6" s="25">
        <f t="shared" si="10"/>
        <v>-7.9723878947368362E-2</v>
      </c>
      <c r="AD6" s="27">
        <f t="shared" si="11"/>
        <v>7.9723878947368362E-2</v>
      </c>
    </row>
    <row r="7" spans="1:30">
      <c r="A7" s="24">
        <v>43866</v>
      </c>
      <c r="B7" s="25">
        <v>0.61697027999999998</v>
      </c>
      <c r="C7" s="26"/>
      <c r="D7" s="25">
        <v>0.59699999999999998</v>
      </c>
      <c r="E7" s="25">
        <f t="shared" si="3"/>
        <v>-3.2368301435848755E-2</v>
      </c>
      <c r="F7" s="27">
        <f t="shared" si="0"/>
        <v>3.2368301435848755E-2</v>
      </c>
      <c r="G7" s="27"/>
      <c r="H7" s="25">
        <v>0.60674392899999996</v>
      </c>
      <c r="I7" s="25">
        <f t="shared" si="4"/>
        <v>-1.6575111203087484E-2</v>
      </c>
      <c r="J7" s="27">
        <f t="shared" si="5"/>
        <v>1.6575111203087484E-2</v>
      </c>
      <c r="K7" s="24">
        <v>43866</v>
      </c>
      <c r="L7" s="25">
        <v>12.99</v>
      </c>
      <c r="M7" s="26"/>
      <c r="N7" s="25">
        <v>41.1066</v>
      </c>
      <c r="O7" s="25">
        <f t="shared" si="6"/>
        <v>2.1644803695150112</v>
      </c>
      <c r="P7" s="27">
        <f t="shared" si="1"/>
        <v>2.1644803695150112</v>
      </c>
      <c r="Q7" s="27"/>
      <c r="R7" s="25">
        <v>48.653271429999997</v>
      </c>
      <c r="S7" s="25">
        <f t="shared" si="7"/>
        <v>2.7454404488067738</v>
      </c>
      <c r="T7" s="27">
        <f t="shared" si="8"/>
        <v>2.7454404488067738</v>
      </c>
      <c r="U7" s="24">
        <v>43866</v>
      </c>
      <c r="V7" s="25">
        <v>0.19</v>
      </c>
      <c r="W7" s="26"/>
      <c r="X7" s="25">
        <v>0.17230000000000001</v>
      </c>
      <c r="Y7" s="25">
        <f t="shared" si="9"/>
        <v>-9.3157894736842065E-2</v>
      </c>
      <c r="Z7" s="27">
        <f t="shared" si="2"/>
        <v>9.3157894736842065E-2</v>
      </c>
      <c r="AA7" s="27"/>
      <c r="AB7" s="25">
        <v>0.16996939599999999</v>
      </c>
      <c r="AC7" s="25">
        <f t="shared" si="10"/>
        <v>-0.10542423157894741</v>
      </c>
      <c r="AD7" s="27">
        <f t="shared" si="11"/>
        <v>0.10542423157894741</v>
      </c>
    </row>
    <row r="8" spans="1:30">
      <c r="A8" s="24">
        <v>43867</v>
      </c>
      <c r="B8" s="25">
        <v>0.62508394499999997</v>
      </c>
      <c r="C8" s="26"/>
      <c r="D8" s="25">
        <v>0.59670000000000001</v>
      </c>
      <c r="E8" s="25">
        <f t="shared" si="3"/>
        <v>-4.5408213132077754E-2</v>
      </c>
      <c r="F8" s="27">
        <f t="shared" si="0"/>
        <v>4.5408213132077754E-2</v>
      </c>
      <c r="G8" s="27"/>
      <c r="H8" s="25">
        <v>0.60293561600000001</v>
      </c>
      <c r="I8" s="25">
        <f t="shared" si="4"/>
        <v>-3.5432567381009868E-2</v>
      </c>
      <c r="J8" s="27">
        <f t="shared" si="5"/>
        <v>3.5432567381009868E-2</v>
      </c>
      <c r="K8" s="24">
        <v>43867</v>
      </c>
      <c r="L8" s="25">
        <v>18.37</v>
      </c>
      <c r="M8" s="26"/>
      <c r="N8" s="25">
        <v>40.996699999999997</v>
      </c>
      <c r="O8" s="25">
        <f t="shared" si="6"/>
        <v>1.2317201959716928</v>
      </c>
      <c r="P8" s="27">
        <f t="shared" si="1"/>
        <v>1.2317201959716928</v>
      </c>
      <c r="Q8" s="27"/>
      <c r="R8" s="25">
        <v>18.40544332</v>
      </c>
      <c r="S8" s="25">
        <f t="shared" si="7"/>
        <v>1.9294131736526312E-3</v>
      </c>
      <c r="T8" s="27">
        <f t="shared" si="8"/>
        <v>1.9294131736526312E-3</v>
      </c>
      <c r="U8" s="24">
        <v>43867</v>
      </c>
      <c r="V8" s="25">
        <v>0.19</v>
      </c>
      <c r="W8" s="26"/>
      <c r="X8" s="25">
        <v>0.1721</v>
      </c>
      <c r="Y8" s="25">
        <f t="shared" si="9"/>
        <v>-9.4210526315789467E-2</v>
      </c>
      <c r="Z8" s="27">
        <f t="shared" si="2"/>
        <v>9.4210526315789467E-2</v>
      </c>
      <c r="AA8" s="27"/>
      <c r="AB8" s="25">
        <v>0.167635796</v>
      </c>
      <c r="AC8" s="25">
        <f t="shared" si="10"/>
        <v>-0.11770633684210526</v>
      </c>
      <c r="AD8" s="27">
        <f t="shared" si="11"/>
        <v>0.11770633684210526</v>
      </c>
    </row>
    <row r="9" spans="1:30">
      <c r="A9" s="24">
        <v>43868</v>
      </c>
      <c r="B9" s="25">
        <v>0.615015745</v>
      </c>
      <c r="C9" s="26"/>
      <c r="D9" s="25">
        <v>0.59640000000000004</v>
      </c>
      <c r="E9" s="25">
        <f t="shared" si="3"/>
        <v>-3.026872913635725E-2</v>
      </c>
      <c r="F9" s="27">
        <f t="shared" si="0"/>
        <v>3.026872913635725E-2</v>
      </c>
      <c r="G9" s="27"/>
      <c r="H9" s="25">
        <v>0.60528628399999995</v>
      </c>
      <c r="I9" s="25">
        <f t="shared" si="4"/>
        <v>-1.5819856774561193E-2</v>
      </c>
      <c r="J9" s="27">
        <f t="shared" si="5"/>
        <v>1.5819856774561193E-2</v>
      </c>
      <c r="K9" s="24">
        <v>43868</v>
      </c>
      <c r="L9" s="25">
        <v>20.55</v>
      </c>
      <c r="M9" s="26"/>
      <c r="N9" s="25">
        <v>40.887</v>
      </c>
      <c r="O9" s="25">
        <f t="shared" si="6"/>
        <v>0.98963503649635032</v>
      </c>
      <c r="P9" s="27">
        <f t="shared" si="1"/>
        <v>0.98963503649635032</v>
      </c>
      <c r="Q9" s="27"/>
      <c r="R9" s="25">
        <v>18.026673580000001</v>
      </c>
      <c r="S9" s="25">
        <f t="shared" si="7"/>
        <v>-0.12278960681265207</v>
      </c>
      <c r="T9" s="27">
        <f t="shared" si="8"/>
        <v>0.12278960681265207</v>
      </c>
      <c r="U9" s="24">
        <v>43868</v>
      </c>
      <c r="V9" s="25">
        <v>0.17</v>
      </c>
      <c r="W9" s="26"/>
      <c r="X9" s="25">
        <v>0.17199999999999999</v>
      </c>
      <c r="Y9" s="25">
        <f t="shared" si="9"/>
        <v>1.1764705882352788E-2</v>
      </c>
      <c r="Z9" s="27">
        <f t="shared" si="2"/>
        <v>1.1764705882352788E-2</v>
      </c>
      <c r="AA9" s="27"/>
      <c r="AB9" s="25">
        <v>0.17652939300000001</v>
      </c>
      <c r="AC9" s="25">
        <f t="shared" si="10"/>
        <v>3.8408194117647024E-2</v>
      </c>
      <c r="AD9" s="27">
        <f t="shared" si="11"/>
        <v>3.8408194117647024E-2</v>
      </c>
    </row>
    <row r="10" spans="1:30">
      <c r="A10" s="24">
        <v>43869</v>
      </c>
      <c r="B10" s="25">
        <v>0.60760062999999997</v>
      </c>
      <c r="C10" s="26"/>
      <c r="D10" s="25">
        <v>0.59609999999999996</v>
      </c>
      <c r="E10" s="25">
        <f t="shared" si="3"/>
        <v>-1.8927942849565532E-2</v>
      </c>
      <c r="F10" s="27">
        <f t="shared" si="0"/>
        <v>1.8927942849565532E-2</v>
      </c>
      <c r="G10" s="27"/>
      <c r="H10" s="25">
        <v>0.60331710900000002</v>
      </c>
      <c r="I10" s="25">
        <f t="shared" si="4"/>
        <v>-7.0498955868428855E-3</v>
      </c>
      <c r="J10" s="27">
        <f t="shared" si="5"/>
        <v>7.0498955868428855E-3</v>
      </c>
      <c r="K10" s="24">
        <v>43869</v>
      </c>
      <c r="L10" s="25">
        <v>20</v>
      </c>
      <c r="M10" s="26"/>
      <c r="N10" s="25">
        <v>40.777700000000003</v>
      </c>
      <c r="O10" s="25">
        <f t="shared" si="6"/>
        <v>1.0388850000000001</v>
      </c>
      <c r="P10" s="27">
        <f t="shared" si="1"/>
        <v>1.0388850000000001</v>
      </c>
      <c r="Q10" s="27"/>
      <c r="R10" s="25">
        <v>35.650135519999999</v>
      </c>
      <c r="S10" s="25">
        <f t="shared" si="7"/>
        <v>0.78250677599999996</v>
      </c>
      <c r="T10" s="27">
        <f t="shared" si="8"/>
        <v>0.78250677599999996</v>
      </c>
      <c r="U10" s="24">
        <v>43869</v>
      </c>
      <c r="V10" s="25">
        <v>0.17</v>
      </c>
      <c r="W10" s="26"/>
      <c r="X10" s="25">
        <v>0.17180000000000001</v>
      </c>
      <c r="Y10" s="25">
        <f t="shared" si="9"/>
        <v>1.0588235294117622E-2</v>
      </c>
      <c r="Z10" s="27">
        <f t="shared" si="2"/>
        <v>1.0588235294117622E-2</v>
      </c>
      <c r="AA10" s="27"/>
      <c r="AB10" s="25">
        <v>0.17021371599999999</v>
      </c>
      <c r="AC10" s="25">
        <f t="shared" si="10"/>
        <v>1.257152941176323E-3</v>
      </c>
      <c r="AD10" s="27">
        <f t="shared" si="11"/>
        <v>1.257152941176323E-3</v>
      </c>
    </row>
    <row r="11" spans="1:30">
      <c r="A11" s="24">
        <v>43870</v>
      </c>
      <c r="B11" s="25">
        <v>0.59896605999999997</v>
      </c>
      <c r="C11" s="26"/>
      <c r="D11" s="25">
        <v>0.5958</v>
      </c>
      <c r="E11" s="25">
        <f t="shared" si="3"/>
        <v>-5.2858754634611026E-3</v>
      </c>
      <c r="F11" s="27">
        <f t="shared" si="0"/>
        <v>5.2858754634611026E-3</v>
      </c>
      <c r="G11" s="27"/>
      <c r="H11" s="25">
        <v>0.605924456</v>
      </c>
      <c r="I11" s="25">
        <f t="shared" si="4"/>
        <v>1.1617346064650197E-2</v>
      </c>
      <c r="J11" s="27">
        <f t="shared" si="5"/>
        <v>1.1617346064650197E-2</v>
      </c>
      <c r="K11" s="24">
        <v>43870</v>
      </c>
      <c r="L11" s="25">
        <v>18.79</v>
      </c>
      <c r="M11" s="26"/>
      <c r="N11" s="25">
        <v>40.668599999999998</v>
      </c>
      <c r="O11" s="25">
        <f t="shared" si="6"/>
        <v>1.164374667376264</v>
      </c>
      <c r="P11" s="27">
        <f t="shared" si="1"/>
        <v>1.164374667376264</v>
      </c>
      <c r="Q11" s="27"/>
      <c r="R11" s="25">
        <v>43.23248735</v>
      </c>
      <c r="S11" s="25">
        <f t="shared" si="7"/>
        <v>1.3008242336349123</v>
      </c>
      <c r="T11" s="27">
        <f t="shared" si="8"/>
        <v>1.3008242336349123</v>
      </c>
      <c r="U11" s="24">
        <v>43870</v>
      </c>
      <c r="V11" s="25">
        <v>0.17</v>
      </c>
      <c r="W11" s="26"/>
      <c r="X11" s="25">
        <v>0.1716</v>
      </c>
      <c r="Y11" s="25">
        <f t="shared" si="9"/>
        <v>9.4117647058822949E-3</v>
      </c>
      <c r="Z11" s="27">
        <f t="shared" si="2"/>
        <v>9.4117647058822949E-3</v>
      </c>
      <c r="AA11" s="27"/>
      <c r="AB11" s="25">
        <v>0.168466477</v>
      </c>
      <c r="AC11" s="25">
        <f t="shared" si="10"/>
        <v>-9.0207235294118161E-3</v>
      </c>
      <c r="AD11" s="27">
        <f t="shared" si="11"/>
        <v>9.0207235294118161E-3</v>
      </c>
    </row>
    <row r="12" spans="1:30">
      <c r="A12" s="24">
        <v>43871</v>
      </c>
      <c r="B12" s="25">
        <v>0.61578726399999995</v>
      </c>
      <c r="C12" s="26"/>
      <c r="D12" s="25">
        <v>0.59560000000000002</v>
      </c>
      <c r="E12" s="25">
        <f t="shared" si="3"/>
        <v>-3.2782854047465212E-2</v>
      </c>
      <c r="F12" s="27">
        <f t="shared" si="0"/>
        <v>3.2782854047465212E-2</v>
      </c>
      <c r="G12" s="27"/>
      <c r="H12" s="25">
        <v>0.60541885399999995</v>
      </c>
      <c r="I12" s="25">
        <f t="shared" si="4"/>
        <v>-1.6837649308706709E-2</v>
      </c>
      <c r="J12" s="27">
        <f t="shared" si="5"/>
        <v>1.6837649308706709E-2</v>
      </c>
      <c r="K12" s="24">
        <v>43871</v>
      </c>
      <c r="L12" s="25">
        <v>16.579999999999998</v>
      </c>
      <c r="M12" s="26"/>
      <c r="N12" s="25">
        <v>40.559899999999999</v>
      </c>
      <c r="O12" s="25">
        <f t="shared" si="6"/>
        <v>1.4463148371531969</v>
      </c>
      <c r="P12" s="27">
        <f t="shared" si="1"/>
        <v>1.4463148371531969</v>
      </c>
      <c r="Q12" s="27"/>
      <c r="R12" s="25">
        <v>50.402599000000002</v>
      </c>
      <c r="S12" s="25">
        <f t="shared" si="7"/>
        <v>2.039963751507841</v>
      </c>
      <c r="T12" s="27">
        <f t="shared" si="8"/>
        <v>2.039963751507841</v>
      </c>
      <c r="U12" s="24">
        <v>43871</v>
      </c>
      <c r="V12" s="25">
        <v>0.18</v>
      </c>
      <c r="W12" s="26"/>
      <c r="X12" s="25">
        <v>0.17150000000000001</v>
      </c>
      <c r="Y12" s="25">
        <f t="shared" si="9"/>
        <v>-4.722222222222211E-2</v>
      </c>
      <c r="Z12" s="27">
        <f t="shared" si="2"/>
        <v>4.722222222222211E-2</v>
      </c>
      <c r="AA12" s="27"/>
      <c r="AB12" s="25">
        <v>0.18365372999999999</v>
      </c>
      <c r="AC12" s="25">
        <f t="shared" si="10"/>
        <v>2.0298499999999966E-2</v>
      </c>
      <c r="AD12" s="27">
        <f t="shared" si="11"/>
        <v>2.0298499999999966E-2</v>
      </c>
    </row>
    <row r="13" spans="1:30">
      <c r="A13" s="24">
        <v>43872</v>
      </c>
      <c r="B13" s="25">
        <v>0.62207107800000006</v>
      </c>
      <c r="C13" s="26"/>
      <c r="D13" s="25">
        <v>0.59530000000000005</v>
      </c>
      <c r="E13" s="25">
        <f t="shared" si="3"/>
        <v>-4.3035400530226871E-2</v>
      </c>
      <c r="F13" s="27">
        <f t="shared" si="0"/>
        <v>4.3035400530226871E-2</v>
      </c>
      <c r="G13" s="27"/>
      <c r="H13" s="25">
        <v>0.61040387100000004</v>
      </c>
      <c r="I13" s="25">
        <f t="shared" si="4"/>
        <v>-1.8755424279667303E-2</v>
      </c>
      <c r="J13" s="27">
        <f t="shared" si="5"/>
        <v>1.8755424279667303E-2</v>
      </c>
      <c r="K13" s="24">
        <v>43872</v>
      </c>
      <c r="L13" s="25">
        <v>24.26</v>
      </c>
      <c r="M13" s="26"/>
      <c r="N13" s="25">
        <v>40.4514</v>
      </c>
      <c r="O13" s="25">
        <f t="shared" si="6"/>
        <v>0.6674113767518548</v>
      </c>
      <c r="P13" s="27">
        <f t="shared" si="1"/>
        <v>0.6674113767518548</v>
      </c>
      <c r="Q13" s="27"/>
      <c r="R13" s="25">
        <v>38.079867030000003</v>
      </c>
      <c r="S13" s="25">
        <f t="shared" si="7"/>
        <v>0.5696565140148393</v>
      </c>
      <c r="T13" s="27">
        <f t="shared" si="8"/>
        <v>0.5696565140148393</v>
      </c>
      <c r="U13" s="24">
        <v>43872</v>
      </c>
      <c r="V13" s="25">
        <v>0.19</v>
      </c>
      <c r="W13" s="26"/>
      <c r="X13" s="25">
        <v>0.17130000000000001</v>
      </c>
      <c r="Y13" s="25">
        <f t="shared" si="9"/>
        <v>-9.8421052631578923E-2</v>
      </c>
      <c r="Z13" s="27">
        <f t="shared" si="2"/>
        <v>9.8421052631578923E-2</v>
      </c>
      <c r="AA13" s="27"/>
      <c r="AB13" s="25">
        <v>0.179139138</v>
      </c>
      <c r="AC13" s="25">
        <f t="shared" si="10"/>
        <v>-5.7162431578947362E-2</v>
      </c>
      <c r="AD13" s="27">
        <f t="shared" si="11"/>
        <v>5.7162431578947362E-2</v>
      </c>
    </row>
    <row r="14" spans="1:30">
      <c r="A14" s="24">
        <v>43873</v>
      </c>
      <c r="B14" s="25">
        <v>0.63082254100000001</v>
      </c>
      <c r="C14" s="26"/>
      <c r="D14" s="25">
        <v>0.59499999999999997</v>
      </c>
      <c r="E14" s="25">
        <f t="shared" si="3"/>
        <v>-5.678703386726322E-2</v>
      </c>
      <c r="F14" s="27">
        <f t="shared" si="0"/>
        <v>5.678703386726322E-2</v>
      </c>
      <c r="G14" s="27"/>
      <c r="H14" s="25">
        <v>0.59169193600000003</v>
      </c>
      <c r="I14" s="25">
        <f t="shared" si="4"/>
        <v>-6.2031082367426028E-2</v>
      </c>
      <c r="J14" s="27">
        <f t="shared" si="5"/>
        <v>6.2031082367426028E-2</v>
      </c>
      <c r="K14" s="24">
        <v>43873</v>
      </c>
      <c r="L14" s="25">
        <v>17.64</v>
      </c>
      <c r="M14" s="26"/>
      <c r="N14" s="25">
        <v>40.343200000000003</v>
      </c>
      <c r="O14" s="25">
        <f t="shared" si="6"/>
        <v>1.28702947845805</v>
      </c>
      <c r="P14" s="27">
        <f t="shared" si="1"/>
        <v>1.28702947845805</v>
      </c>
      <c r="Q14" s="27"/>
      <c r="R14" s="25">
        <v>30.83184589</v>
      </c>
      <c r="S14" s="25">
        <f t="shared" si="7"/>
        <v>0.74783706859410426</v>
      </c>
      <c r="T14" s="27">
        <f t="shared" si="8"/>
        <v>0.74783706859410426</v>
      </c>
      <c r="U14" s="24">
        <v>43873</v>
      </c>
      <c r="V14" s="25">
        <v>0.17</v>
      </c>
      <c r="W14" s="26"/>
      <c r="X14" s="25">
        <v>0.1711</v>
      </c>
      <c r="Y14" s="25">
        <f t="shared" si="9"/>
        <v>6.4705882352940579E-3</v>
      </c>
      <c r="Z14" s="27">
        <f t="shared" si="2"/>
        <v>6.4705882352940579E-3</v>
      </c>
      <c r="AA14" s="27"/>
      <c r="AB14" s="25">
        <v>0.17228295699999999</v>
      </c>
      <c r="AC14" s="25">
        <f t="shared" si="10"/>
        <v>1.342915882352926E-2</v>
      </c>
      <c r="AD14" s="27">
        <f t="shared" si="11"/>
        <v>1.342915882352926E-2</v>
      </c>
    </row>
    <row r="15" spans="1:30">
      <c r="A15" s="24">
        <v>43874</v>
      </c>
      <c r="B15" s="25">
        <v>0.59549842600000003</v>
      </c>
      <c r="C15" s="26"/>
      <c r="D15" s="25">
        <v>0.59470000000000001</v>
      </c>
      <c r="E15" s="25">
        <f t="shared" si="3"/>
        <v>-1.3407692869368201E-3</v>
      </c>
      <c r="F15" s="27">
        <f t="shared" si="0"/>
        <v>1.3407692869368201E-3</v>
      </c>
      <c r="G15" s="27"/>
      <c r="H15" s="25">
        <v>0.60266485700000005</v>
      </c>
      <c r="I15" s="25">
        <f t="shared" si="4"/>
        <v>1.2034340792699305E-2</v>
      </c>
      <c r="J15" s="27">
        <f t="shared" si="5"/>
        <v>1.2034340792699305E-2</v>
      </c>
      <c r="K15" s="24">
        <v>43874</v>
      </c>
      <c r="L15" s="25">
        <v>18.96</v>
      </c>
      <c r="M15" s="26"/>
      <c r="N15" s="25">
        <v>40.235300000000002</v>
      </c>
      <c r="O15" s="25">
        <f t="shared" si="6"/>
        <v>1.1221149789029536</v>
      </c>
      <c r="P15" s="27">
        <f t="shared" si="1"/>
        <v>1.1221149789029536</v>
      </c>
      <c r="Q15" s="27"/>
      <c r="R15" s="25">
        <v>32.253818099999997</v>
      </c>
      <c r="S15" s="25">
        <f t="shared" si="7"/>
        <v>0.70115074367088581</v>
      </c>
      <c r="T15" s="27">
        <f t="shared" si="8"/>
        <v>0.70115074367088581</v>
      </c>
      <c r="U15" s="24">
        <v>43874</v>
      </c>
      <c r="V15" s="25">
        <v>0.18</v>
      </c>
      <c r="W15" s="26"/>
      <c r="X15" s="25">
        <v>0.1709</v>
      </c>
      <c r="Y15" s="25">
        <f t="shared" si="9"/>
        <v>-5.0555555555555541E-2</v>
      </c>
      <c r="Z15" s="27">
        <f t="shared" si="2"/>
        <v>5.0555555555555541E-2</v>
      </c>
      <c r="AA15" s="27"/>
      <c r="AB15" s="25">
        <v>0.1728663</v>
      </c>
      <c r="AC15" s="25">
        <f t="shared" si="10"/>
        <v>-3.9631666666666628E-2</v>
      </c>
      <c r="AD15" s="27">
        <f t="shared" si="11"/>
        <v>3.9631666666666628E-2</v>
      </c>
    </row>
    <row r="16" spans="1:30">
      <c r="A16" s="24">
        <v>43875</v>
      </c>
      <c r="B16" s="25">
        <v>0.63249999999999995</v>
      </c>
      <c r="C16" s="26"/>
      <c r="D16" s="25">
        <v>0.59440000000000004</v>
      </c>
      <c r="E16" s="25">
        <f t="shared" si="3"/>
        <v>-6.0237154150197494E-2</v>
      </c>
      <c r="F16" s="27">
        <f t="shared" si="0"/>
        <v>6.0237154150197494E-2</v>
      </c>
      <c r="G16" s="27"/>
      <c r="H16" s="25">
        <v>0.59669163300000005</v>
      </c>
      <c r="I16" s="25">
        <f t="shared" si="4"/>
        <v>-5.6614018972331856E-2</v>
      </c>
      <c r="J16" s="27">
        <f t="shared" si="5"/>
        <v>5.6614018972331856E-2</v>
      </c>
      <c r="K16" s="24">
        <v>43875</v>
      </c>
      <c r="L16" s="25">
        <v>25.01</v>
      </c>
      <c r="M16" s="26"/>
      <c r="N16" s="25">
        <v>40.127699999999997</v>
      </c>
      <c r="O16" s="25">
        <f t="shared" si="6"/>
        <v>0.60446621351459395</v>
      </c>
      <c r="P16" s="27">
        <f t="shared" si="1"/>
        <v>0.60446621351459395</v>
      </c>
      <c r="Q16" s="27"/>
      <c r="R16" s="25">
        <v>32.744692890000003</v>
      </c>
      <c r="S16" s="25">
        <f t="shared" si="7"/>
        <v>0.30926400999600162</v>
      </c>
      <c r="T16" s="27">
        <f t="shared" si="8"/>
        <v>0.30926400999600162</v>
      </c>
      <c r="U16" s="24">
        <v>43875</v>
      </c>
      <c r="V16" s="25">
        <v>0.19</v>
      </c>
      <c r="W16" s="26"/>
      <c r="X16" s="25">
        <v>0.17080000000000001</v>
      </c>
      <c r="Y16" s="25">
        <f t="shared" si="9"/>
        <v>-0.10105263157894734</v>
      </c>
      <c r="Z16" s="27">
        <f t="shared" si="2"/>
        <v>0.10105263157894734</v>
      </c>
      <c r="AA16" s="27"/>
      <c r="AB16" s="25">
        <v>0.16484121199999999</v>
      </c>
      <c r="AC16" s="25">
        <f t="shared" si="10"/>
        <v>-0.13241467368421062</v>
      </c>
      <c r="AD16" s="27">
        <f t="shared" si="11"/>
        <v>0.13241467368421062</v>
      </c>
    </row>
    <row r="17" spans="1:30">
      <c r="A17" s="24">
        <v>43876</v>
      </c>
      <c r="B17" s="25">
        <v>0.58698215499999995</v>
      </c>
      <c r="C17" s="26"/>
      <c r="D17" s="25">
        <v>0.59409999999999996</v>
      </c>
      <c r="E17" s="25">
        <f t="shared" si="3"/>
        <v>1.2126169321109961E-2</v>
      </c>
      <c r="F17" s="27">
        <f t="shared" si="0"/>
        <v>1.2126169321109961E-2</v>
      </c>
      <c r="G17" s="27"/>
      <c r="H17" s="25">
        <v>0.60260012399999996</v>
      </c>
      <c r="I17" s="25">
        <f t="shared" si="4"/>
        <v>2.6607229652492605E-2</v>
      </c>
      <c r="J17" s="27">
        <f t="shared" si="5"/>
        <v>2.6607229652492605E-2</v>
      </c>
      <c r="K17" s="24">
        <v>43876</v>
      </c>
      <c r="L17" s="25">
        <v>20.37</v>
      </c>
      <c r="M17" s="26"/>
      <c r="N17" s="25">
        <v>40.020400000000002</v>
      </c>
      <c r="O17" s="25">
        <f t="shared" si="6"/>
        <v>0.96467353951890034</v>
      </c>
      <c r="P17" s="27">
        <f t="shared" si="1"/>
        <v>0.96467353951890034</v>
      </c>
      <c r="Q17" s="27"/>
      <c r="R17" s="25">
        <v>36.98985193</v>
      </c>
      <c r="S17" s="25">
        <f t="shared" si="7"/>
        <v>0.81589847471772203</v>
      </c>
      <c r="T17" s="27">
        <f t="shared" si="8"/>
        <v>0.81589847471772203</v>
      </c>
      <c r="U17" s="24">
        <v>43876</v>
      </c>
      <c r="V17" s="25">
        <v>0.17</v>
      </c>
      <c r="W17" s="26"/>
      <c r="X17" s="25">
        <v>0.1706</v>
      </c>
      <c r="Y17" s="25">
        <f t="shared" si="9"/>
        <v>3.52941176470582E-3</v>
      </c>
      <c r="Z17" s="27">
        <f t="shared" si="2"/>
        <v>3.52941176470582E-3</v>
      </c>
      <c r="AA17" s="27"/>
      <c r="AB17" s="25">
        <v>0.17773433799999999</v>
      </c>
      <c r="AC17" s="25">
        <f t="shared" si="10"/>
        <v>4.5496105882352818E-2</v>
      </c>
      <c r="AD17" s="27">
        <f t="shared" si="11"/>
        <v>4.5496105882352818E-2</v>
      </c>
    </row>
    <row r="18" spans="1:30">
      <c r="A18" s="24">
        <v>43877</v>
      </c>
      <c r="B18" s="25">
        <v>0.58902656399999997</v>
      </c>
      <c r="C18" s="26"/>
      <c r="D18" s="25">
        <v>0.59389999999999998</v>
      </c>
      <c r="E18" s="25">
        <f t="shared" si="3"/>
        <v>8.273711743839127E-3</v>
      </c>
      <c r="F18" s="27">
        <f t="shared" si="0"/>
        <v>8.273711743839127E-3</v>
      </c>
      <c r="G18" s="27"/>
      <c r="H18" s="25">
        <v>0.62233528599999999</v>
      </c>
      <c r="I18" s="25">
        <f t="shared" si="4"/>
        <v>5.6548760337403074E-2</v>
      </c>
      <c r="J18" s="27">
        <f t="shared" si="5"/>
        <v>5.6548760337403074E-2</v>
      </c>
      <c r="K18" s="24">
        <v>43877</v>
      </c>
      <c r="L18" s="25">
        <v>21.05</v>
      </c>
      <c r="M18" s="26"/>
      <c r="N18" s="25">
        <v>39.913400000000003</v>
      </c>
      <c r="O18" s="25">
        <f t="shared" si="6"/>
        <v>0.89612351543943003</v>
      </c>
      <c r="P18" s="27">
        <f t="shared" si="1"/>
        <v>0.89612351543943003</v>
      </c>
      <c r="Q18" s="27"/>
      <c r="R18" s="25">
        <v>31.016555969999999</v>
      </c>
      <c r="S18" s="25">
        <f t="shared" si="7"/>
        <v>0.47347059239904976</v>
      </c>
      <c r="T18" s="27">
        <f t="shared" si="8"/>
        <v>0.47347059239904976</v>
      </c>
      <c r="U18" s="24">
        <v>43877</v>
      </c>
      <c r="V18" s="25">
        <v>0.18</v>
      </c>
      <c r="W18" s="26"/>
      <c r="X18" s="25">
        <v>0.1704</v>
      </c>
      <c r="Y18" s="25">
        <f t="shared" si="9"/>
        <v>-5.3333333333333323E-2</v>
      </c>
      <c r="Z18" s="27">
        <f t="shared" si="2"/>
        <v>5.3333333333333323E-2</v>
      </c>
      <c r="AA18" s="27"/>
      <c r="AB18" s="25">
        <v>0.19594675</v>
      </c>
      <c r="AC18" s="25">
        <f t="shared" si="10"/>
        <v>8.8593055555555605E-2</v>
      </c>
      <c r="AD18" s="27">
        <f t="shared" si="11"/>
        <v>8.8593055555555605E-2</v>
      </c>
    </row>
    <row r="19" spans="1:30">
      <c r="A19" s="24">
        <v>43878</v>
      </c>
      <c r="B19" s="25">
        <v>0.60133659900000003</v>
      </c>
      <c r="C19" s="26"/>
      <c r="D19" s="25">
        <v>0.59360000000000002</v>
      </c>
      <c r="E19" s="25">
        <f t="shared" si="3"/>
        <v>-1.2865671261096832E-2</v>
      </c>
      <c r="F19" s="27">
        <f t="shared" si="0"/>
        <v>1.2865671261096832E-2</v>
      </c>
      <c r="G19" s="27"/>
      <c r="H19" s="25">
        <v>0.61981276299999999</v>
      </c>
      <c r="I19" s="25">
        <f t="shared" si="4"/>
        <v>3.072516130021875E-2</v>
      </c>
      <c r="J19" s="27">
        <f t="shared" si="5"/>
        <v>3.072516130021875E-2</v>
      </c>
      <c r="K19" s="24">
        <v>43878</v>
      </c>
      <c r="L19" s="25">
        <v>24.5</v>
      </c>
      <c r="M19" s="26"/>
      <c r="N19" s="25">
        <v>39.806600000000003</v>
      </c>
      <c r="O19" s="25">
        <f t="shared" si="6"/>
        <v>0.6247591836734695</v>
      </c>
      <c r="P19" s="27">
        <f t="shared" si="1"/>
        <v>0.6247591836734695</v>
      </c>
      <c r="Q19" s="27"/>
      <c r="R19" s="25">
        <v>46.0050551</v>
      </c>
      <c r="S19" s="25">
        <f t="shared" si="7"/>
        <v>0.87775735102040819</v>
      </c>
      <c r="T19" s="27">
        <f t="shared" si="8"/>
        <v>0.87775735102040819</v>
      </c>
      <c r="U19" s="24">
        <v>43878</v>
      </c>
      <c r="V19" s="25">
        <v>0.19</v>
      </c>
      <c r="W19" s="26"/>
      <c r="X19" s="25">
        <v>0.17030000000000001</v>
      </c>
      <c r="Y19" s="25">
        <f t="shared" si="9"/>
        <v>-0.10368421052631577</v>
      </c>
      <c r="Z19" s="27">
        <f t="shared" si="2"/>
        <v>0.10368421052631577</v>
      </c>
      <c r="AA19" s="27"/>
      <c r="AB19" s="25">
        <v>0.184853464</v>
      </c>
      <c r="AC19" s="25">
        <f t="shared" si="10"/>
        <v>-2.7087031578947405E-2</v>
      </c>
      <c r="AD19" s="27">
        <f t="shared" si="11"/>
        <v>2.7087031578947405E-2</v>
      </c>
    </row>
    <row r="20" spans="1:30">
      <c r="A20" s="24">
        <v>43879</v>
      </c>
      <c r="B20" s="25">
        <v>0.60833274900000001</v>
      </c>
      <c r="C20" s="26"/>
      <c r="D20" s="25">
        <v>0.59330000000000005</v>
      </c>
      <c r="E20" s="25">
        <f t="shared" si="3"/>
        <v>-2.4711391955654777E-2</v>
      </c>
      <c r="F20" s="27">
        <f t="shared" si="0"/>
        <v>2.4711391955654777E-2</v>
      </c>
      <c r="G20" s="27"/>
      <c r="H20" s="25">
        <v>0.61487805500000003</v>
      </c>
      <c r="I20" s="25">
        <f t="shared" si="4"/>
        <v>1.0759417458224049E-2</v>
      </c>
      <c r="J20" s="27">
        <f t="shared" si="5"/>
        <v>1.0759417458224049E-2</v>
      </c>
      <c r="K20" s="24">
        <v>43879</v>
      </c>
      <c r="L20" s="25">
        <v>19.53</v>
      </c>
      <c r="M20" s="26"/>
      <c r="N20" s="25">
        <v>39.700200000000002</v>
      </c>
      <c r="O20" s="25">
        <f t="shared" si="6"/>
        <v>1.0327803379416283</v>
      </c>
      <c r="P20" s="27">
        <f t="shared" si="1"/>
        <v>1.0327803379416283</v>
      </c>
      <c r="Q20" s="27"/>
      <c r="R20" s="25">
        <v>25.24589379</v>
      </c>
      <c r="S20" s="25">
        <f t="shared" si="7"/>
        <v>0.29267249308755755</v>
      </c>
      <c r="T20" s="27">
        <f t="shared" si="8"/>
        <v>0.29267249308755755</v>
      </c>
      <c r="U20" s="24">
        <v>43879</v>
      </c>
      <c r="V20" s="25">
        <v>0.19</v>
      </c>
      <c r="W20" s="26"/>
      <c r="X20" s="25">
        <v>0.1701</v>
      </c>
      <c r="Y20" s="25">
        <f t="shared" si="9"/>
        <v>-0.10473684210526316</v>
      </c>
      <c r="Z20" s="27">
        <f t="shared" si="2"/>
        <v>0.10473684210526316</v>
      </c>
      <c r="AA20" s="27"/>
      <c r="AB20" s="25">
        <v>0.183563214</v>
      </c>
      <c r="AC20" s="25">
        <f t="shared" si="10"/>
        <v>-3.3877821052631575E-2</v>
      </c>
      <c r="AD20" s="27">
        <f t="shared" si="11"/>
        <v>3.3877821052631575E-2</v>
      </c>
    </row>
    <row r="21" spans="1:30">
      <c r="A21" s="24">
        <v>43880</v>
      </c>
      <c r="B21" s="25">
        <v>0.60008919199999999</v>
      </c>
      <c r="C21" s="26"/>
      <c r="D21" s="25">
        <v>0.59299999999999997</v>
      </c>
      <c r="E21" s="25">
        <f t="shared" si="3"/>
        <v>-1.1813563874351568E-2</v>
      </c>
      <c r="F21" s="27">
        <f t="shared" si="0"/>
        <v>1.1813563874351568E-2</v>
      </c>
      <c r="G21" s="27"/>
      <c r="H21" s="25">
        <v>0.61412405599999997</v>
      </c>
      <c r="I21" s="25">
        <f t="shared" si="4"/>
        <v>2.3387963301295351E-2</v>
      </c>
      <c r="J21" s="27">
        <f t="shared" si="5"/>
        <v>2.3387963301295351E-2</v>
      </c>
      <c r="K21" s="24">
        <v>43880</v>
      </c>
      <c r="L21" s="25">
        <v>20.329999999999998</v>
      </c>
      <c r="M21" s="26"/>
      <c r="N21" s="25">
        <v>39.594000000000001</v>
      </c>
      <c r="O21" s="25">
        <f t="shared" si="6"/>
        <v>0.9475651746187902</v>
      </c>
      <c r="P21" s="27">
        <f t="shared" si="1"/>
        <v>0.9475651746187902</v>
      </c>
      <c r="Q21" s="27"/>
      <c r="R21" s="25">
        <v>30.024465289999998</v>
      </c>
      <c r="S21" s="25">
        <f t="shared" si="7"/>
        <v>0.47685515445154947</v>
      </c>
      <c r="T21" s="27">
        <f t="shared" si="8"/>
        <v>0.47685515445154947</v>
      </c>
      <c r="U21" s="24">
        <v>43880</v>
      </c>
      <c r="V21" s="25">
        <v>0.18</v>
      </c>
      <c r="W21" s="26"/>
      <c r="X21" s="25">
        <v>0.1699</v>
      </c>
      <c r="Y21" s="25">
        <f t="shared" si="9"/>
        <v>-5.6111111111111105E-2</v>
      </c>
      <c r="Z21" s="27">
        <f t="shared" si="2"/>
        <v>5.6111111111111105E-2</v>
      </c>
      <c r="AA21" s="27"/>
      <c r="AB21" s="25">
        <v>0.174814462</v>
      </c>
      <c r="AC21" s="25">
        <f t="shared" si="10"/>
        <v>-2.8808544444444386E-2</v>
      </c>
      <c r="AD21" s="27">
        <f t="shared" si="11"/>
        <v>2.8808544444444386E-2</v>
      </c>
    </row>
    <row r="22" spans="1:30">
      <c r="A22" s="24">
        <v>43881</v>
      </c>
      <c r="B22" s="25">
        <v>0.60715435799999995</v>
      </c>
      <c r="C22" s="26"/>
      <c r="D22" s="25">
        <v>0.5927</v>
      </c>
      <c r="E22" s="25">
        <f t="shared" si="3"/>
        <v>-2.3806726921327553E-2</v>
      </c>
      <c r="F22" s="27">
        <f t="shared" si="0"/>
        <v>2.3806726921327553E-2</v>
      </c>
      <c r="G22" s="27"/>
      <c r="H22" s="25">
        <v>0.60831914399999998</v>
      </c>
      <c r="I22" s="25">
        <f t="shared" si="4"/>
        <v>1.9184347187046443E-3</v>
      </c>
      <c r="J22" s="27">
        <f t="shared" si="5"/>
        <v>1.9184347187046443E-3</v>
      </c>
      <c r="K22" s="24">
        <v>43881</v>
      </c>
      <c r="L22" s="25">
        <v>19.399999999999999</v>
      </c>
      <c r="M22" s="26"/>
      <c r="N22" s="25">
        <v>39.488100000000003</v>
      </c>
      <c r="O22" s="25">
        <f t="shared" si="6"/>
        <v>1.0354690721649487</v>
      </c>
      <c r="P22" s="27">
        <f t="shared" si="1"/>
        <v>1.0354690721649487</v>
      </c>
      <c r="Q22" s="27"/>
      <c r="R22" s="25">
        <v>27.27473049</v>
      </c>
      <c r="S22" s="25">
        <f t="shared" si="7"/>
        <v>0.40591394278350523</v>
      </c>
      <c r="T22" s="27">
        <f t="shared" si="8"/>
        <v>0.40591394278350523</v>
      </c>
      <c r="U22" s="24">
        <v>43881</v>
      </c>
      <c r="V22" s="25">
        <v>0.17</v>
      </c>
      <c r="W22" s="26"/>
      <c r="X22" s="25">
        <v>0.16980000000000001</v>
      </c>
      <c r="Y22" s="25">
        <f t="shared" si="9"/>
        <v>-1.1764705882353276E-3</v>
      </c>
      <c r="Z22" s="27">
        <f t="shared" si="2"/>
        <v>1.1764705882353276E-3</v>
      </c>
      <c r="AA22" s="27"/>
      <c r="AB22" s="25">
        <v>0.17607397599999999</v>
      </c>
      <c r="AC22" s="25">
        <f t="shared" si="10"/>
        <v>3.5729270588235176E-2</v>
      </c>
      <c r="AD22" s="27">
        <f t="shared" si="11"/>
        <v>3.5729270588235176E-2</v>
      </c>
    </row>
    <row r="23" spans="1:30">
      <c r="A23" s="24">
        <v>43882</v>
      </c>
      <c r="B23" s="25">
        <v>0.59748425500000002</v>
      </c>
      <c r="C23" s="26"/>
      <c r="D23" s="25">
        <v>0.59240000000000004</v>
      </c>
      <c r="E23" s="25">
        <f t="shared" si="3"/>
        <v>-8.5094376252642535E-3</v>
      </c>
      <c r="F23" s="27">
        <f t="shared" si="0"/>
        <v>8.5094376252642535E-3</v>
      </c>
      <c r="G23" s="27"/>
      <c r="H23" s="25">
        <v>0.62057312600000003</v>
      </c>
      <c r="I23" s="25">
        <f t="shared" si="4"/>
        <v>3.8643480236981324E-2</v>
      </c>
      <c r="J23" s="27">
        <f t="shared" si="5"/>
        <v>3.8643480236981324E-2</v>
      </c>
      <c r="K23" s="24">
        <v>43882</v>
      </c>
      <c r="L23" s="25">
        <v>20.39</v>
      </c>
      <c r="M23" s="26"/>
      <c r="N23" s="25">
        <v>39.3825</v>
      </c>
      <c r="O23" s="25">
        <f t="shared" si="6"/>
        <v>0.9314615007356547</v>
      </c>
      <c r="P23" s="27">
        <f t="shared" si="1"/>
        <v>0.9314615007356547</v>
      </c>
      <c r="Q23" s="27"/>
      <c r="R23" s="25">
        <v>51.829433139999999</v>
      </c>
      <c r="S23" s="25">
        <f t="shared" si="7"/>
        <v>1.5419045188818048</v>
      </c>
      <c r="T23" s="27">
        <f t="shared" si="8"/>
        <v>1.5419045188818048</v>
      </c>
      <c r="U23" s="24">
        <v>43882</v>
      </c>
      <c r="V23" s="25">
        <v>0.18</v>
      </c>
      <c r="W23" s="26"/>
      <c r="X23" s="25">
        <v>0.1696</v>
      </c>
      <c r="Y23" s="25">
        <f t="shared" si="9"/>
        <v>-5.777777777777774E-2</v>
      </c>
      <c r="Z23" s="27">
        <f t="shared" si="2"/>
        <v>5.777777777777774E-2</v>
      </c>
      <c r="AA23" s="27"/>
      <c r="AB23" s="25">
        <v>0.17958417600000001</v>
      </c>
      <c r="AC23" s="25">
        <f t="shared" si="10"/>
        <v>-2.3101333333332297E-3</v>
      </c>
      <c r="AD23" s="27">
        <f t="shared" si="11"/>
        <v>2.3101333333332297E-3</v>
      </c>
    </row>
    <row r="24" spans="1:30">
      <c r="A24" s="24">
        <v>43883</v>
      </c>
      <c r="B24" s="25">
        <v>0.58903812499999997</v>
      </c>
      <c r="C24" s="26"/>
      <c r="D24" s="25">
        <v>0.59219999999999995</v>
      </c>
      <c r="E24" s="25">
        <f t="shared" si="3"/>
        <v>5.3678613756961502E-3</v>
      </c>
      <c r="F24" s="27">
        <f t="shared" si="0"/>
        <v>5.3678613756961502E-3</v>
      </c>
      <c r="G24" s="27"/>
      <c r="H24" s="25">
        <v>0.60743316000000003</v>
      </c>
      <c r="I24" s="25">
        <f t="shared" si="4"/>
        <v>3.1228937855253529E-2</v>
      </c>
      <c r="J24" s="27">
        <f t="shared" si="5"/>
        <v>3.1228937855253529E-2</v>
      </c>
      <c r="K24" s="24">
        <v>43883</v>
      </c>
      <c r="L24" s="25">
        <v>19.760000000000002</v>
      </c>
      <c r="M24" s="26"/>
      <c r="N24" s="25">
        <v>39.277200000000001</v>
      </c>
      <c r="O24" s="25">
        <f t="shared" si="6"/>
        <v>0.98771255060728735</v>
      </c>
      <c r="P24" s="27">
        <f t="shared" si="1"/>
        <v>0.98771255060728735</v>
      </c>
      <c r="Q24" s="27"/>
      <c r="R24" s="25">
        <v>29.37213933</v>
      </c>
      <c r="S24" s="25">
        <f t="shared" si="7"/>
        <v>0.48644429807692291</v>
      </c>
      <c r="T24" s="27">
        <f t="shared" si="8"/>
        <v>0.48644429807692291</v>
      </c>
      <c r="U24" s="24">
        <v>43883</v>
      </c>
      <c r="V24" s="25">
        <v>0.17</v>
      </c>
      <c r="W24" s="26"/>
      <c r="X24" s="25">
        <v>0.1694</v>
      </c>
      <c r="Y24" s="25">
        <f t="shared" si="9"/>
        <v>-3.5294117647059831E-3</v>
      </c>
      <c r="Z24" s="27">
        <f t="shared" si="2"/>
        <v>3.5294117647059831E-3</v>
      </c>
      <c r="AA24" s="27"/>
      <c r="AB24" s="25">
        <v>0.18204524399999999</v>
      </c>
      <c r="AC24" s="25">
        <f t="shared" si="10"/>
        <v>7.0854376470588135E-2</v>
      </c>
      <c r="AD24" s="27">
        <f t="shared" si="11"/>
        <v>7.0854376470588135E-2</v>
      </c>
    </row>
    <row r="25" spans="1:30">
      <c r="A25" s="24">
        <v>43884</v>
      </c>
      <c r="B25" s="25">
        <v>0.573923077</v>
      </c>
      <c r="C25" s="26"/>
      <c r="D25" s="25">
        <v>0.59189999999999998</v>
      </c>
      <c r="E25" s="25">
        <f t="shared" si="3"/>
        <v>3.132287883241882E-2</v>
      </c>
      <c r="F25" s="27">
        <f t="shared" si="0"/>
        <v>3.132287883241882E-2</v>
      </c>
      <c r="G25" s="27"/>
      <c r="H25" s="25">
        <v>0.60422036300000004</v>
      </c>
      <c r="I25" s="25">
        <f t="shared" si="4"/>
        <v>5.2789802700336501E-2</v>
      </c>
      <c r="J25" s="27">
        <f t="shared" si="5"/>
        <v>5.2789802700336501E-2</v>
      </c>
      <c r="K25" s="24">
        <v>43884</v>
      </c>
      <c r="L25" s="25">
        <v>23.4</v>
      </c>
      <c r="M25" s="26"/>
      <c r="N25" s="25">
        <v>39.1721</v>
      </c>
      <c r="O25" s="25">
        <f t="shared" si="6"/>
        <v>0.67402136752136765</v>
      </c>
      <c r="P25" s="27">
        <f t="shared" si="1"/>
        <v>0.67402136752136765</v>
      </c>
      <c r="Q25" s="27"/>
      <c r="R25" s="25">
        <v>18.728851349999999</v>
      </c>
      <c r="S25" s="25">
        <f t="shared" si="7"/>
        <v>-0.19962173717948717</v>
      </c>
      <c r="T25" s="27">
        <f t="shared" si="8"/>
        <v>0.19962173717948717</v>
      </c>
      <c r="U25" s="24">
        <v>43884</v>
      </c>
      <c r="V25" s="25">
        <v>0.18</v>
      </c>
      <c r="W25" s="26"/>
      <c r="X25" s="25">
        <v>0.16930000000000001</v>
      </c>
      <c r="Y25" s="25">
        <f t="shared" si="9"/>
        <v>-5.9444444444444376E-2</v>
      </c>
      <c r="Z25" s="27">
        <f t="shared" si="2"/>
        <v>5.9444444444444376E-2</v>
      </c>
      <c r="AA25" s="27"/>
      <c r="AB25" s="25">
        <v>0.18416698100000001</v>
      </c>
      <c r="AC25" s="25">
        <f t="shared" si="10"/>
        <v>2.3149894444444524E-2</v>
      </c>
      <c r="AD25" s="27">
        <f t="shared" si="11"/>
        <v>2.3149894444444524E-2</v>
      </c>
    </row>
    <row r="26" spans="1:30">
      <c r="A26" s="24">
        <v>43885</v>
      </c>
      <c r="B26" s="25">
        <v>0.58655178399999996</v>
      </c>
      <c r="C26" s="26"/>
      <c r="D26" s="25">
        <v>0.59160000000000001</v>
      </c>
      <c r="E26" s="25">
        <f t="shared" si="3"/>
        <v>8.6065990040532381E-3</v>
      </c>
      <c r="F26" s="27">
        <f t="shared" si="0"/>
        <v>8.6065990040532381E-3</v>
      </c>
      <c r="G26" s="27"/>
      <c r="H26" s="25">
        <v>0.61004090399999999</v>
      </c>
      <c r="I26" s="25">
        <f t="shared" si="4"/>
        <v>4.0046114666663482E-2</v>
      </c>
      <c r="J26" s="27">
        <f t="shared" si="5"/>
        <v>4.0046114666663482E-2</v>
      </c>
      <c r="K26" s="24">
        <v>43885</v>
      </c>
      <c r="L26" s="25">
        <v>15.48</v>
      </c>
      <c r="M26" s="26"/>
      <c r="N26" s="25">
        <v>39.067399999999999</v>
      </c>
      <c r="O26" s="25">
        <f t="shared" si="6"/>
        <v>1.5237338501291988</v>
      </c>
      <c r="P26" s="27">
        <f t="shared" si="1"/>
        <v>1.5237338501291988</v>
      </c>
      <c r="Q26" s="27"/>
      <c r="R26" s="25">
        <v>43.099649110000001</v>
      </c>
      <c r="S26" s="25">
        <f t="shared" si="7"/>
        <v>1.7842150587855297</v>
      </c>
      <c r="T26" s="27">
        <f t="shared" si="8"/>
        <v>1.7842150587855297</v>
      </c>
      <c r="U26" s="24">
        <v>43885</v>
      </c>
      <c r="V26" s="25">
        <v>0.17</v>
      </c>
      <c r="W26" s="26"/>
      <c r="X26" s="25">
        <v>0.1691</v>
      </c>
      <c r="Y26" s="25">
        <f t="shared" si="9"/>
        <v>-5.2941176470588935E-3</v>
      </c>
      <c r="Z26" s="27">
        <f t="shared" si="2"/>
        <v>5.2941176470588935E-3</v>
      </c>
      <c r="AA26" s="27"/>
      <c r="AB26" s="25">
        <v>0.17983138500000001</v>
      </c>
      <c r="AC26" s="25">
        <f t="shared" si="10"/>
        <v>5.783167647058822E-2</v>
      </c>
      <c r="AD26" s="27">
        <f t="shared" si="11"/>
        <v>5.783167647058822E-2</v>
      </c>
    </row>
    <row r="27" spans="1:30">
      <c r="A27" s="24">
        <v>43886</v>
      </c>
      <c r="B27" s="25">
        <v>0.59326512799999997</v>
      </c>
      <c r="C27" s="26"/>
      <c r="D27" s="25">
        <v>0.59130000000000005</v>
      </c>
      <c r="E27" s="25">
        <f t="shared" si="3"/>
        <v>-3.3123942521697098E-3</v>
      </c>
      <c r="F27" s="27">
        <f t="shared" si="0"/>
        <v>3.3123942521697098E-3</v>
      </c>
      <c r="G27" s="27"/>
      <c r="H27" s="25">
        <v>0.60984740299999995</v>
      </c>
      <c r="I27" s="25">
        <f t="shared" si="4"/>
        <v>2.7950867525117676E-2</v>
      </c>
      <c r="J27" s="27">
        <f t="shared" si="5"/>
        <v>2.7950867525117676E-2</v>
      </c>
      <c r="K27" s="24">
        <v>43886</v>
      </c>
      <c r="L27" s="25">
        <v>34.6</v>
      </c>
      <c r="M27" s="26"/>
      <c r="N27" s="25">
        <v>38.962899999999998</v>
      </c>
      <c r="O27" s="25">
        <f t="shared" si="6"/>
        <v>0.12609537572254323</v>
      </c>
      <c r="P27" s="27">
        <f t="shared" si="1"/>
        <v>0.12609537572254323</v>
      </c>
      <c r="Q27" s="27"/>
      <c r="R27" s="25">
        <v>42.184708049999998</v>
      </c>
      <c r="S27" s="25">
        <f t="shared" si="7"/>
        <v>0.21921121531791896</v>
      </c>
      <c r="T27" s="27">
        <f t="shared" si="8"/>
        <v>0.21921121531791896</v>
      </c>
      <c r="U27" s="24">
        <v>43886</v>
      </c>
      <c r="V27" s="25">
        <v>0.18</v>
      </c>
      <c r="W27" s="26"/>
      <c r="X27" s="25">
        <v>0.16889999999999999</v>
      </c>
      <c r="Y27" s="25">
        <f t="shared" si="9"/>
        <v>-6.1666666666666661E-2</v>
      </c>
      <c r="Z27" s="27">
        <f t="shared" si="2"/>
        <v>6.1666666666666661E-2</v>
      </c>
      <c r="AA27" s="27"/>
      <c r="AB27" s="25">
        <v>0.180793334</v>
      </c>
      <c r="AC27" s="25">
        <f t="shared" si="10"/>
        <v>4.407411111111148E-3</v>
      </c>
      <c r="AD27" s="27">
        <f t="shared" si="11"/>
        <v>4.407411111111148E-3</v>
      </c>
    </row>
    <row r="28" spans="1:30">
      <c r="A28" s="24">
        <v>43887</v>
      </c>
      <c r="B28" s="25">
        <v>0.59767250400000005</v>
      </c>
      <c r="C28" s="26"/>
      <c r="D28" s="25">
        <v>0.59099999999999997</v>
      </c>
      <c r="E28" s="25">
        <f t="shared" si="3"/>
        <v>-1.1164147514472372E-2</v>
      </c>
      <c r="F28" s="27">
        <f t="shared" si="0"/>
        <v>1.1164147514472372E-2</v>
      </c>
      <c r="G28" s="27"/>
      <c r="H28" s="25">
        <v>0.61408721799999999</v>
      </c>
      <c r="I28" s="25">
        <f t="shared" si="4"/>
        <v>2.7464395450923974E-2</v>
      </c>
      <c r="J28" s="27">
        <f t="shared" si="5"/>
        <v>2.7464395450923974E-2</v>
      </c>
      <c r="K28" s="24">
        <v>43887</v>
      </c>
      <c r="L28" s="25">
        <v>23.73</v>
      </c>
      <c r="M28" s="26"/>
      <c r="N28" s="25">
        <v>38.858699999999999</v>
      </c>
      <c r="O28" s="25">
        <f t="shared" si="6"/>
        <v>0.63753476611883686</v>
      </c>
      <c r="P28" s="27">
        <f t="shared" si="1"/>
        <v>0.63753476611883686</v>
      </c>
      <c r="Q28" s="27"/>
      <c r="R28" s="25">
        <v>38.064437959999999</v>
      </c>
      <c r="S28" s="25">
        <f t="shared" si="7"/>
        <v>0.60406396797302986</v>
      </c>
      <c r="T28" s="27">
        <f t="shared" si="8"/>
        <v>0.60406396797302986</v>
      </c>
      <c r="U28" s="24">
        <v>43887</v>
      </c>
      <c r="V28" s="25">
        <v>0.18</v>
      </c>
      <c r="W28" s="26"/>
      <c r="X28" s="25">
        <v>0.16880000000000001</v>
      </c>
      <c r="Y28" s="25">
        <f t="shared" si="9"/>
        <v>-6.2222222222222158E-2</v>
      </c>
      <c r="Z28" s="27">
        <f t="shared" si="2"/>
        <v>6.2222222222222158E-2</v>
      </c>
      <c r="AA28" s="27"/>
      <c r="AB28" s="25">
        <v>0.17853140200000001</v>
      </c>
      <c r="AC28" s="25">
        <f t="shared" si="10"/>
        <v>-8.1588777777777087E-3</v>
      </c>
      <c r="AD28" s="27">
        <f t="shared" si="11"/>
        <v>8.1588777777777087E-3</v>
      </c>
    </row>
    <row r="29" spans="1:30">
      <c r="A29" s="24">
        <v>43888</v>
      </c>
      <c r="B29" s="25">
        <v>0.60223058100000004</v>
      </c>
      <c r="C29" s="26"/>
      <c r="D29" s="25">
        <v>0.59079999999999999</v>
      </c>
      <c r="E29" s="25">
        <f t="shared" si="3"/>
        <v>-1.8980406111259982E-2</v>
      </c>
      <c r="F29" s="27">
        <f t="shared" si="0"/>
        <v>1.8980406111259982E-2</v>
      </c>
      <c r="G29" s="27"/>
      <c r="H29" s="25">
        <v>0.60707214300000001</v>
      </c>
      <c r="I29" s="25">
        <f t="shared" si="4"/>
        <v>8.0393825102016286E-3</v>
      </c>
      <c r="J29" s="27">
        <f t="shared" si="5"/>
        <v>8.0393825102016286E-3</v>
      </c>
      <c r="K29" s="24">
        <v>43888</v>
      </c>
      <c r="L29" s="25">
        <v>21.04</v>
      </c>
      <c r="M29" s="26"/>
      <c r="N29" s="25">
        <v>38.7547</v>
      </c>
      <c r="O29" s="25">
        <f t="shared" si="6"/>
        <v>0.84195342205323198</v>
      </c>
      <c r="P29" s="27">
        <f t="shared" si="1"/>
        <v>0.84195342205323198</v>
      </c>
      <c r="Q29" s="27"/>
      <c r="R29" s="25">
        <v>34.147779640000003</v>
      </c>
      <c r="S29" s="25">
        <f t="shared" si="7"/>
        <v>0.62299332889733861</v>
      </c>
      <c r="T29" s="27">
        <f>ABS((L29-R29)/L29)</f>
        <v>0.62299332889733861</v>
      </c>
      <c r="U29" s="24">
        <v>43888</v>
      </c>
      <c r="V29" s="25">
        <v>0.17</v>
      </c>
      <c r="W29" s="26"/>
      <c r="X29" s="25">
        <v>0.1686</v>
      </c>
      <c r="Y29" s="25">
        <f t="shared" si="9"/>
        <v>-8.2352941176471305E-3</v>
      </c>
      <c r="Z29" s="27">
        <f t="shared" si="2"/>
        <v>8.2352941176471305E-3</v>
      </c>
      <c r="AA29" s="27"/>
      <c r="AB29" s="25">
        <v>0.18262784100000001</v>
      </c>
      <c r="AC29" s="25">
        <f t="shared" si="10"/>
        <v>7.4281417647058826E-2</v>
      </c>
      <c r="AD29" s="27">
        <f t="shared" si="11"/>
        <v>7.4281417647058826E-2</v>
      </c>
    </row>
    <row r="30" spans="1:30">
      <c r="A30" s="24">
        <v>43889</v>
      </c>
      <c r="B30" s="25">
        <v>0.59329891499999998</v>
      </c>
      <c r="C30" s="26"/>
      <c r="D30" s="25">
        <v>0.59050000000000002</v>
      </c>
      <c r="E30" s="25">
        <f t="shared" si="3"/>
        <v>-4.7175461293401449E-3</v>
      </c>
      <c r="F30" s="27">
        <f t="shared" si="0"/>
        <v>4.7175461293401449E-3</v>
      </c>
      <c r="G30" s="27"/>
      <c r="H30" s="25">
        <v>0.59682224900000003</v>
      </c>
      <c r="I30" s="25">
        <f t="shared" si="4"/>
        <v>5.938547856606218E-3</v>
      </c>
      <c r="J30" s="27">
        <f t="shared" si="5"/>
        <v>5.938547856606218E-3</v>
      </c>
      <c r="K30" s="24">
        <v>43889</v>
      </c>
      <c r="L30" s="25">
        <v>19.920000000000002</v>
      </c>
      <c r="M30" s="26"/>
      <c r="N30" s="25">
        <v>38.6511</v>
      </c>
      <c r="O30" s="25">
        <f t="shared" si="6"/>
        <v>0.9403162650602408</v>
      </c>
      <c r="P30" s="27">
        <f t="shared" si="1"/>
        <v>0.9403162650602408</v>
      </c>
      <c r="Q30" s="27"/>
      <c r="R30" s="25">
        <v>-3.2260632813675798</v>
      </c>
      <c r="S30" s="25">
        <f t="shared" si="7"/>
        <v>-1.1619509679401396</v>
      </c>
      <c r="T30" s="27">
        <f t="shared" si="8"/>
        <v>1.1619509679401396</v>
      </c>
      <c r="U30" s="24">
        <v>43889</v>
      </c>
      <c r="V30" s="25">
        <v>0.18</v>
      </c>
      <c r="W30" s="26"/>
      <c r="X30" s="25">
        <v>0.16839999999999999</v>
      </c>
      <c r="Y30" s="25">
        <f t="shared" si="9"/>
        <v>-6.4444444444444443E-2</v>
      </c>
      <c r="Z30" s="27">
        <f t="shared" si="2"/>
        <v>6.4444444444444443E-2</v>
      </c>
      <c r="AA30" s="27"/>
      <c r="AB30" s="25">
        <v>0.17930931899999999</v>
      </c>
      <c r="AC30" s="25">
        <f t="shared" si="10"/>
        <v>-3.8371166666666587E-3</v>
      </c>
      <c r="AD30" s="27">
        <f t="shared" si="11"/>
        <v>3.8371166666666587E-3</v>
      </c>
    </row>
    <row r="31" spans="1:30">
      <c r="A31" s="24">
        <v>43890</v>
      </c>
      <c r="B31" s="25">
        <v>0.57906403100000003</v>
      </c>
      <c r="C31" s="26"/>
      <c r="D31" s="25">
        <v>0.59019999999999995</v>
      </c>
      <c r="E31" s="25">
        <f t="shared" si="3"/>
        <v>1.9230980347318294E-2</v>
      </c>
      <c r="F31" s="27">
        <f t="shared" si="0"/>
        <v>1.9230980347318294E-2</v>
      </c>
      <c r="G31" s="27"/>
      <c r="H31" s="25">
        <v>0.60542571000000001</v>
      </c>
      <c r="I31" s="25">
        <f t="shared" si="4"/>
        <v>4.5524635599409162E-2</v>
      </c>
      <c r="J31" s="27">
        <f t="shared" si="5"/>
        <v>4.5524635599409162E-2</v>
      </c>
      <c r="K31" s="24">
        <v>43890</v>
      </c>
      <c r="L31" s="25">
        <v>19.43</v>
      </c>
      <c r="M31" s="26"/>
      <c r="N31" s="25">
        <v>38.547699999999999</v>
      </c>
      <c r="O31" s="25">
        <f t="shared" si="6"/>
        <v>0.98392691713844571</v>
      </c>
      <c r="P31" s="27">
        <f t="shared" si="1"/>
        <v>0.98392691713844571</v>
      </c>
      <c r="Q31" s="27"/>
      <c r="R31" s="25">
        <v>20.02554306</v>
      </c>
      <c r="S31" s="25">
        <f t="shared" si="7"/>
        <v>3.0650697889861075E-2</v>
      </c>
      <c r="T31" s="27">
        <f t="shared" si="8"/>
        <v>3.0650697889861075E-2</v>
      </c>
      <c r="U31" s="24">
        <v>43890</v>
      </c>
      <c r="V31" s="25">
        <v>0.17</v>
      </c>
      <c r="W31" s="26"/>
      <c r="X31" s="25">
        <v>0.16830000000000001</v>
      </c>
      <c r="Y31" s="25">
        <f t="shared" si="9"/>
        <v>-1.000000000000004E-2</v>
      </c>
      <c r="Z31" s="27">
        <f t="shared" si="2"/>
        <v>1.000000000000004E-2</v>
      </c>
      <c r="AA31" s="27"/>
      <c r="AB31" s="25">
        <v>0.18160298499999999</v>
      </c>
      <c r="AC31" s="25">
        <f t="shared" si="10"/>
        <v>6.8252852941176362E-2</v>
      </c>
      <c r="AD31" s="27">
        <f t="shared" si="11"/>
        <v>6.8252852941176362E-2</v>
      </c>
    </row>
    <row r="32" spans="1:30">
      <c r="A32" s="24"/>
      <c r="B32" s="26"/>
      <c r="C32" s="26"/>
      <c r="D32" s="25"/>
      <c r="E32" s="25"/>
      <c r="F32" s="27"/>
      <c r="G32" s="27"/>
      <c r="H32" s="25"/>
      <c r="I32" s="28"/>
      <c r="J32" s="27"/>
      <c r="K32" s="24"/>
      <c r="L32" s="26"/>
      <c r="M32" s="26"/>
      <c r="N32" s="25"/>
      <c r="O32" s="25"/>
      <c r="P32" s="27"/>
      <c r="Q32" s="27"/>
      <c r="R32" s="25"/>
      <c r="S32" s="28"/>
      <c r="T32" s="27"/>
      <c r="U32" s="24"/>
      <c r="V32" s="26"/>
      <c r="W32" s="26"/>
      <c r="X32" s="25"/>
      <c r="Y32" s="25"/>
      <c r="Z32" s="27"/>
      <c r="AA32" s="27"/>
      <c r="AB32" s="25"/>
      <c r="AC32" s="28"/>
      <c r="AD32" s="27"/>
    </row>
    <row r="33" spans="1:30">
      <c r="A33" s="24" t="s">
        <v>20</v>
      </c>
      <c r="B33" s="25">
        <f>AVERAGE(B1:B31)</f>
        <v>0.60327875058620684</v>
      </c>
      <c r="C33" s="25"/>
      <c r="D33" s="25">
        <f>AVERAGE(D1:D31)</f>
        <v>0.59414482758620679</v>
      </c>
      <c r="E33" s="25"/>
      <c r="F33" s="27"/>
      <c r="G33" s="27"/>
      <c r="H33" s="25">
        <f>AVERAGE(H1:H31)</f>
        <v>0.60689691103448262</v>
      </c>
      <c r="I33" s="28"/>
      <c r="J33" s="27"/>
      <c r="K33" s="24" t="s">
        <v>21</v>
      </c>
      <c r="L33" s="25">
        <f>AVERAGE(L1:L31)</f>
        <v>20.478620689655166</v>
      </c>
      <c r="M33" s="25"/>
      <c r="N33" s="25">
        <f>AVERAGE(N1:N31)</f>
        <v>40.030441379310354</v>
      </c>
      <c r="O33" s="25"/>
      <c r="P33" s="27"/>
      <c r="Q33" s="27"/>
      <c r="R33" s="25">
        <f>AVERAGE(R1:R31)</f>
        <v>31.389490465539048</v>
      </c>
      <c r="S33" s="25"/>
      <c r="T33" s="27"/>
      <c r="U33" s="25"/>
      <c r="V33" s="25">
        <f>AVERAGE(V1:V31)</f>
        <v>0.17896551724137927</v>
      </c>
      <c r="W33" s="25"/>
      <c r="X33" s="25">
        <f>AVERAGE(X1:X31)</f>
        <v>0.17061379310344826</v>
      </c>
      <c r="Y33" s="25"/>
      <c r="Z33" s="27"/>
      <c r="AA33" s="27"/>
      <c r="AB33" s="25">
        <f>AVERAGE(AB1:AB31)</f>
        <v>0.17697051189655169</v>
      </c>
      <c r="AC33" s="25"/>
      <c r="AD33" s="27"/>
    </row>
    <row r="34" spans="1:30">
      <c r="A34" s="26" t="s">
        <v>22</v>
      </c>
      <c r="B34" s="25">
        <f>MEDIAN(B1:C31)</f>
        <v>0.60133659900000003</v>
      </c>
      <c r="C34" s="25"/>
      <c r="D34" s="25">
        <f>MEDIAN(D1:E31)</f>
        <v>0.31076143941620937</v>
      </c>
      <c r="E34" s="25"/>
      <c r="F34" s="25"/>
      <c r="G34" s="25"/>
      <c r="H34" s="25">
        <f>MEDIAN(H1:I31)</f>
        <v>0.32412034816870156</v>
      </c>
      <c r="I34" s="26"/>
      <c r="J34" s="25"/>
      <c r="K34" s="26" t="s">
        <v>23</v>
      </c>
      <c r="L34" s="25">
        <f>MEDIAN(L1:M31)</f>
        <v>20</v>
      </c>
      <c r="M34" s="25"/>
      <c r="N34" s="25">
        <f>MEDIAN(N1:O31)</f>
        <v>20.356090184757505</v>
      </c>
      <c r="O34" s="25"/>
      <c r="P34" s="25"/>
      <c r="Q34" s="25"/>
      <c r="R34" s="25">
        <f>MEDIAN(R1:S31)</f>
        <v>2.3927021001573072</v>
      </c>
      <c r="S34" s="25"/>
      <c r="T34" s="25"/>
      <c r="U34" s="25"/>
      <c r="V34" s="25">
        <f>MEDIAN(V1:W31)</f>
        <v>0.18</v>
      </c>
      <c r="W34" s="25"/>
      <c r="X34" s="25">
        <f>MEDIAN(X1:Y31)</f>
        <v>9.2973529411764635E-2</v>
      </c>
      <c r="Y34" s="25"/>
      <c r="Z34" s="25"/>
      <c r="AA34" s="25"/>
      <c r="AB34" s="25">
        <f>MEDIAN(AB1:AC31)</f>
        <v>0.1267171337777778</v>
      </c>
      <c r="AC34" s="25"/>
      <c r="AD34" s="25"/>
    </row>
    <row r="35" spans="1:30">
      <c r="A35" s="26" t="s">
        <v>24</v>
      </c>
      <c r="B35" s="25">
        <f>_xlfn.STDEV.S(B1:C31)</f>
        <v>1.4504893337084608E-2</v>
      </c>
      <c r="C35" s="25"/>
      <c r="D35" s="25">
        <f>_xlfn.STDEV.S(D1:E31)</f>
        <v>0.30742895223712119</v>
      </c>
      <c r="E35" s="25"/>
      <c r="F35" s="25"/>
      <c r="G35" s="25"/>
      <c r="H35" s="25">
        <f>_xlfn.STDEV.S(H1:I31)</f>
        <v>0.30353187717659258</v>
      </c>
      <c r="I35" s="26"/>
      <c r="J35" s="29"/>
      <c r="K35" s="26" t="s">
        <v>25</v>
      </c>
      <c r="L35" s="25">
        <f>_xlfn.STDEV.S(L1:M31)</f>
        <v>3.8921227444838356</v>
      </c>
      <c r="M35" s="25"/>
      <c r="N35" s="25">
        <f>_xlfn.STDEV.S(N1:O31)</f>
        <v>19.688239621082264</v>
      </c>
      <c r="O35" s="25"/>
      <c r="P35" s="25"/>
      <c r="Q35" s="25"/>
      <c r="R35" s="25">
        <f>_xlfn.STDEV.S(R1:S31)</f>
        <v>17.993888635768695</v>
      </c>
      <c r="S35" s="25"/>
      <c r="T35" s="25"/>
      <c r="U35" s="25"/>
      <c r="V35" s="25">
        <f>_xlfn.STDEV.S(V1:W31)</f>
        <v>8.169991950602298E-3</v>
      </c>
      <c r="W35" s="25"/>
      <c r="X35" s="25">
        <f>_xlfn.STDEV.S(X1:Y31)</f>
        <v>0.11261667060901046</v>
      </c>
      <c r="Y35" s="25"/>
      <c r="Z35" s="25"/>
      <c r="AA35" s="25"/>
      <c r="AB35" s="25">
        <f>_xlfn.STDEV.S(AB1:AC31)</f>
        <v>0.10305876006932174</v>
      </c>
      <c r="AC35" s="25"/>
      <c r="AD35" s="29"/>
    </row>
    <row r="36" spans="1:30">
      <c r="A36" s="26" t="s">
        <v>26</v>
      </c>
      <c r="B36" s="25"/>
      <c r="C36" s="25"/>
      <c r="D36" s="25">
        <f>SUM(F1:F31)</f>
        <v>0.59459866128473138</v>
      </c>
      <c r="E36" s="25"/>
      <c r="F36" s="25"/>
      <c r="G36" s="25"/>
      <c r="H36" s="25">
        <f>SUM(J1:J31)</f>
        <v>0.72166332149886436</v>
      </c>
      <c r="I36" s="26"/>
      <c r="J36" s="25"/>
      <c r="K36" s="26"/>
      <c r="L36" s="25"/>
      <c r="M36" s="25"/>
      <c r="N36" s="25">
        <f>SUM(P1:P31)</f>
        <v>29.550875916189089</v>
      </c>
      <c r="O36" s="25"/>
      <c r="P36" s="25"/>
      <c r="Q36" s="25"/>
      <c r="R36" s="25">
        <f>SUM(T1:T31)</f>
        <v>21.514099169345553</v>
      </c>
      <c r="S36" s="25"/>
      <c r="T36" s="25"/>
      <c r="U36" s="25"/>
      <c r="V36" s="25"/>
      <c r="W36" s="25"/>
      <c r="X36" s="25">
        <f>SUM(Z1:Z31)</f>
        <v>1.4193722050223594</v>
      </c>
      <c r="Y36" s="25"/>
      <c r="Z36" s="25"/>
      <c r="AA36" s="25"/>
      <c r="AB36" s="25">
        <f>SUM(AD1:AD31)</f>
        <v>1.3459675811661502</v>
      </c>
      <c r="AC36" s="25"/>
      <c r="AD36" s="25"/>
    </row>
    <row r="37" spans="1:30">
      <c r="A37" s="30" t="s">
        <v>1</v>
      </c>
      <c r="B37" s="31"/>
      <c r="C37" s="31"/>
      <c r="D37" s="32">
        <f>COUNT(D1:D31)</f>
        <v>29</v>
      </c>
      <c r="E37" s="32"/>
      <c r="F37" s="32"/>
      <c r="G37" s="32"/>
      <c r="H37" s="32">
        <f>COUNT(H1:H31)</f>
        <v>29</v>
      </c>
      <c r="I37" s="32"/>
      <c r="J37" s="32"/>
      <c r="K37" s="32"/>
      <c r="L37" s="32"/>
      <c r="M37" s="32"/>
      <c r="N37" s="32">
        <f>COUNT(N1:N31)</f>
        <v>29</v>
      </c>
      <c r="O37" s="32"/>
      <c r="P37" s="32"/>
      <c r="Q37" s="32"/>
      <c r="R37" s="32">
        <f>COUNT(R1:R31)</f>
        <v>29</v>
      </c>
      <c r="S37" s="32"/>
      <c r="T37" s="32"/>
      <c r="U37" s="32"/>
      <c r="V37" s="32"/>
      <c r="W37" s="32"/>
      <c r="X37" s="32">
        <f>COUNT(X1:X31)</f>
        <v>29</v>
      </c>
      <c r="Y37" s="32"/>
      <c r="Z37" s="32"/>
      <c r="AA37" s="32"/>
      <c r="AB37" s="32">
        <f>COUNT(AB1:AB31)</f>
        <v>29</v>
      </c>
      <c r="AC37" s="32"/>
      <c r="AD37" s="30"/>
    </row>
    <row r="38" spans="1:30">
      <c r="A38" s="30" t="s">
        <v>4</v>
      </c>
      <c r="B38" s="31"/>
      <c r="C38" s="31"/>
      <c r="D38" s="31">
        <f>(D36/D37)*100</f>
        <v>2.05034021132666</v>
      </c>
      <c r="E38" s="31"/>
      <c r="F38" s="31"/>
      <c r="G38" s="31"/>
      <c r="H38" s="31">
        <f>(H36/H37)*100</f>
        <v>2.4884942120650497</v>
      </c>
      <c r="I38" s="30"/>
      <c r="J38" s="30"/>
      <c r="K38" s="30"/>
      <c r="L38" s="31"/>
      <c r="M38" s="31"/>
      <c r="N38" s="31">
        <f>(N36/N37)*100</f>
        <v>101.89957212478996</v>
      </c>
      <c r="O38" s="31"/>
      <c r="P38" s="31"/>
      <c r="Q38" s="31"/>
      <c r="R38" s="31">
        <f>(R36/R37)*100</f>
        <v>74.186548859812248</v>
      </c>
      <c r="S38" s="31"/>
      <c r="T38" s="31"/>
      <c r="U38" s="31"/>
      <c r="V38" s="31"/>
      <c r="W38" s="31"/>
      <c r="X38" s="31">
        <f>(X36/X37)*100</f>
        <v>4.8943869138702052</v>
      </c>
      <c r="Y38" s="31"/>
      <c r="Z38" s="31"/>
      <c r="AA38" s="31"/>
      <c r="AB38" s="31">
        <f>(AB36/AB37)*100</f>
        <v>4.6412675212625869</v>
      </c>
      <c r="AC38" s="31"/>
      <c r="AD38" s="30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4C49-1536-45BE-A670-BC57886B3178}">
  <dimension ref="A1:J36"/>
  <sheetViews>
    <sheetView workbookViewId="0">
      <selection sqref="A1:J36"/>
    </sheetView>
  </sheetViews>
  <sheetFormatPr defaultRowHeight="14.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9.54296875" bestFit="1" customWidth="1"/>
    <col min="9" max="9" width="6.1796875" bestFit="1" customWidth="1"/>
    <col min="10" max="10" width="6.7265625" bestFit="1" customWidth="1"/>
  </cols>
  <sheetData>
    <row r="1" spans="1:10" ht="56" thickBot="1">
      <c r="A1" s="9" t="s">
        <v>0</v>
      </c>
      <c r="B1" s="12" t="s">
        <v>9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>
      <c r="A2" s="11" t="s">
        <v>0</v>
      </c>
      <c r="B2" s="11" t="s">
        <v>13</v>
      </c>
      <c r="C2" s="11"/>
      <c r="D2" s="11" t="s">
        <v>14</v>
      </c>
      <c r="E2" s="11" t="s">
        <v>15</v>
      </c>
      <c r="F2" s="11" t="s">
        <v>16</v>
      </c>
      <c r="G2" s="11"/>
      <c r="H2" s="11" t="s">
        <v>17</v>
      </c>
      <c r="I2" s="11" t="s">
        <v>18</v>
      </c>
      <c r="J2" s="11" t="s">
        <v>19</v>
      </c>
    </row>
    <row r="3" spans="1:10">
      <c r="A3" s="4">
        <v>43862</v>
      </c>
      <c r="B3" s="5">
        <v>6.1315360334184402E-2</v>
      </c>
      <c r="C3" s="3"/>
      <c r="D3" s="5">
        <v>6.8000000000000005E-2</v>
      </c>
      <c r="E3" s="5">
        <f>(D3-B3)/B3</f>
        <v>0.10902063739628384</v>
      </c>
      <c r="F3" s="6">
        <f t="shared" ref="F3:F31" si="0">ABS((B3-D3)/B3)</f>
        <v>0.10902063739628384</v>
      </c>
      <c r="G3" s="6"/>
      <c r="H3" s="5">
        <v>6.1315360334184402E-2</v>
      </c>
      <c r="I3" s="5">
        <f>(H3-B3)/B3</f>
        <v>0</v>
      </c>
      <c r="J3" s="6">
        <f>ABS((B3-H3)/B3)</f>
        <v>0</v>
      </c>
    </row>
    <row r="4" spans="1:10">
      <c r="A4" s="4">
        <v>43863</v>
      </c>
      <c r="B4" s="5">
        <v>6.3524409797456494E-2</v>
      </c>
      <c r="C4" s="3"/>
      <c r="D4" s="5">
        <v>6.7799999999999999E-2</v>
      </c>
      <c r="E4" s="5">
        <f t="shared" ref="E4:E31" si="1">(D4-B4)/B4</f>
        <v>6.7306256227739086E-2</v>
      </c>
      <c r="F4" s="6">
        <f t="shared" si="0"/>
        <v>6.7306256227739086E-2</v>
      </c>
      <c r="G4" s="6"/>
      <c r="H4" s="5">
        <v>7.2063996839720298E-2</v>
      </c>
      <c r="I4" s="5">
        <f t="shared" ref="I4:I31" si="2">(H4-B4)/B4</f>
        <v>0.13443000996769164</v>
      </c>
      <c r="J4" s="6">
        <f t="shared" ref="J4:J31" si="3">ABS((B4-H4)/B4)</f>
        <v>0.13443000996769164</v>
      </c>
    </row>
    <row r="5" spans="1:10">
      <c r="A5" s="4">
        <v>43864</v>
      </c>
      <c r="B5" s="5">
        <v>7.5957698954476197E-2</v>
      </c>
      <c r="C5" s="3"/>
      <c r="D5" s="5">
        <v>6.7699999999999996E-2</v>
      </c>
      <c r="E5" s="5">
        <f t="shared" si="1"/>
        <v>-0.10871444327750496</v>
      </c>
      <c r="F5" s="6">
        <f t="shared" si="0"/>
        <v>0.10871444327750496</v>
      </c>
      <c r="G5" s="6"/>
      <c r="H5" s="5">
        <v>6.7114614770409406E-2</v>
      </c>
      <c r="I5" s="5">
        <f t="shared" si="2"/>
        <v>-0.11642117001683694</v>
      </c>
      <c r="J5" s="6">
        <f t="shared" si="3"/>
        <v>0.11642117001683694</v>
      </c>
    </row>
    <row r="6" spans="1:10">
      <c r="A6" s="4">
        <v>43865</v>
      </c>
      <c r="B6" s="5">
        <v>7.9578833447562294E-2</v>
      </c>
      <c r="C6" s="3"/>
      <c r="D6" s="5">
        <v>6.7500000000000004E-2</v>
      </c>
      <c r="E6" s="5">
        <f t="shared" si="1"/>
        <v>-0.15178450002690125</v>
      </c>
      <c r="F6" s="6">
        <f t="shared" si="0"/>
        <v>0.15178450002690125</v>
      </c>
      <c r="G6" s="6"/>
      <c r="H6" s="5">
        <v>8.3680545395751205E-2</v>
      </c>
      <c r="I6" s="5">
        <f t="shared" si="2"/>
        <v>5.1542750383387986E-2</v>
      </c>
      <c r="J6" s="6">
        <f t="shared" si="3"/>
        <v>5.1542750383387986E-2</v>
      </c>
    </row>
    <row r="7" spans="1:10">
      <c r="A7" s="4">
        <v>43866</v>
      </c>
      <c r="B7" s="5">
        <v>7.9207935598161403E-2</v>
      </c>
      <c r="C7" s="3"/>
      <c r="D7" s="5">
        <v>6.7299999999999999E-2</v>
      </c>
      <c r="E7" s="5">
        <f t="shared" si="1"/>
        <v>-0.15033765882465208</v>
      </c>
      <c r="F7" s="6">
        <f t="shared" si="0"/>
        <v>0.15033765882465208</v>
      </c>
      <c r="G7" s="6"/>
      <c r="H7" s="5">
        <v>7.8127424671460693E-2</v>
      </c>
      <c r="I7" s="5">
        <f t="shared" si="2"/>
        <v>-1.3641447899644416E-2</v>
      </c>
      <c r="J7" s="6">
        <f t="shared" si="3"/>
        <v>1.3641447899644416E-2</v>
      </c>
    </row>
    <row r="8" spans="1:10">
      <c r="A8" s="4">
        <v>43867</v>
      </c>
      <c r="B8" s="5">
        <v>8.28809506363338E-2</v>
      </c>
      <c r="C8" s="3"/>
      <c r="D8" s="5">
        <v>6.7100000000000007E-2</v>
      </c>
      <c r="E8" s="5">
        <f t="shared" si="1"/>
        <v>-0.19040503897666028</v>
      </c>
      <c r="F8" s="6">
        <f t="shared" si="0"/>
        <v>0.19040503897666028</v>
      </c>
      <c r="G8" s="6"/>
      <c r="H8" s="5">
        <v>6.0913999170396901E-2</v>
      </c>
      <c r="I8" s="5">
        <f t="shared" si="2"/>
        <v>-0.26504222378340947</v>
      </c>
      <c r="J8" s="6">
        <f t="shared" si="3"/>
        <v>0.26504222378340947</v>
      </c>
    </row>
    <row r="9" spans="1:10">
      <c r="A9" s="4">
        <v>43868</v>
      </c>
      <c r="B9" s="5">
        <v>7.2883082760704807E-2</v>
      </c>
      <c r="C9" s="3"/>
      <c r="D9" s="5">
        <v>6.6900000000000001E-2</v>
      </c>
      <c r="E9" s="5">
        <f t="shared" si="1"/>
        <v>-8.2091516084039834E-2</v>
      </c>
      <c r="F9" s="6">
        <f t="shared" si="0"/>
        <v>8.2091516084039834E-2</v>
      </c>
      <c r="G9" s="6"/>
      <c r="H9" s="5">
        <v>7.42828222881287E-2</v>
      </c>
      <c r="I9" s="5">
        <f t="shared" si="2"/>
        <v>1.9205273355678752E-2</v>
      </c>
      <c r="J9" s="6">
        <f t="shared" si="3"/>
        <v>1.9205273355678752E-2</v>
      </c>
    </row>
    <row r="10" spans="1:10">
      <c r="A10" s="4">
        <v>43869</v>
      </c>
      <c r="B10" s="5">
        <v>6.3077868355644995E-2</v>
      </c>
      <c r="C10" s="3"/>
      <c r="D10" s="5">
        <v>6.6699999999999995E-2</v>
      </c>
      <c r="E10" s="5">
        <f t="shared" si="1"/>
        <v>5.7423177713183567E-2</v>
      </c>
      <c r="F10" s="6">
        <f t="shared" si="0"/>
        <v>5.7423177713183567E-2</v>
      </c>
      <c r="G10" s="6"/>
      <c r="H10" s="5">
        <v>6.8468150517724605E-2</v>
      </c>
      <c r="I10" s="5">
        <f t="shared" si="2"/>
        <v>8.5454412182862233E-2</v>
      </c>
      <c r="J10" s="6">
        <f t="shared" si="3"/>
        <v>8.5454412182862233E-2</v>
      </c>
    </row>
    <row r="11" spans="1:10">
      <c r="A11" s="4">
        <v>43870</v>
      </c>
      <c r="B11" s="5">
        <v>5.91261823972066E-2</v>
      </c>
      <c r="C11" s="3"/>
      <c r="D11" s="5">
        <v>6.6500000000000004E-2</v>
      </c>
      <c r="E11" s="5">
        <f t="shared" si="1"/>
        <v>0.12471323707755191</v>
      </c>
      <c r="F11" s="6">
        <f t="shared" si="0"/>
        <v>0.12471323707755191</v>
      </c>
      <c r="G11" s="6"/>
      <c r="H11" s="5">
        <v>7.5330508495267803E-2</v>
      </c>
      <c r="I11" s="5">
        <f t="shared" si="2"/>
        <v>0.27406345955504768</v>
      </c>
      <c r="J11" s="6">
        <f t="shared" si="3"/>
        <v>0.27406345955504768</v>
      </c>
    </row>
    <row r="12" spans="1:10">
      <c r="A12" s="4">
        <v>43871</v>
      </c>
      <c r="B12" s="5">
        <v>7.6913939655614105E-2</v>
      </c>
      <c r="C12" s="3"/>
      <c r="D12" s="5">
        <v>6.6299999999999998E-2</v>
      </c>
      <c r="E12" s="5">
        <f t="shared" si="1"/>
        <v>-0.13799760749661943</v>
      </c>
      <c r="F12" s="6">
        <f t="shared" si="0"/>
        <v>0.13799760749661943</v>
      </c>
      <c r="G12" s="6"/>
      <c r="H12" s="5">
        <v>7.0168401510474807E-2</v>
      </c>
      <c r="I12" s="5">
        <f t="shared" si="2"/>
        <v>-8.7702413572140148E-2</v>
      </c>
      <c r="J12" s="6">
        <f t="shared" si="3"/>
        <v>8.7702413572140148E-2</v>
      </c>
    </row>
    <row r="13" spans="1:10">
      <c r="A13" s="4">
        <v>43872</v>
      </c>
      <c r="B13" s="5">
        <v>8.2693112567533103E-2</v>
      </c>
      <c r="C13" s="3"/>
      <c r="D13" s="5">
        <v>6.6100000000000006E-2</v>
      </c>
      <c r="E13" s="5">
        <f t="shared" si="1"/>
        <v>-0.20065894307681278</v>
      </c>
      <c r="F13" s="6">
        <f t="shared" si="0"/>
        <v>0.20065894307681278</v>
      </c>
      <c r="G13" s="6"/>
      <c r="H13" s="5">
        <v>6.3216583136536497E-2</v>
      </c>
      <c r="I13" s="5">
        <f t="shared" si="2"/>
        <v>-0.23552783087092871</v>
      </c>
      <c r="J13" s="6">
        <f t="shared" si="3"/>
        <v>0.23552783087092871</v>
      </c>
    </row>
    <row r="14" spans="1:10">
      <c r="A14" s="4">
        <v>43873</v>
      </c>
      <c r="B14" s="5">
        <v>9.2076157861285701E-2</v>
      </c>
      <c r="C14" s="3"/>
      <c r="D14" s="5">
        <v>6.59E-2</v>
      </c>
      <c r="E14" s="5">
        <f t="shared" si="1"/>
        <v>-0.2842881205004289</v>
      </c>
      <c r="F14" s="6">
        <f t="shared" si="0"/>
        <v>0.2842881205004289</v>
      </c>
      <c r="G14" s="6"/>
      <c r="H14" s="5">
        <v>5.1696446096406702E-2</v>
      </c>
      <c r="I14" s="5">
        <f t="shared" si="2"/>
        <v>-0.4385468801349392</v>
      </c>
      <c r="J14" s="6">
        <f t="shared" si="3"/>
        <v>0.4385468801349392</v>
      </c>
    </row>
    <row r="15" spans="1:10">
      <c r="A15" s="4">
        <v>43874</v>
      </c>
      <c r="B15" s="5">
        <v>7.9810685296287195E-2</v>
      </c>
      <c r="C15" s="3"/>
      <c r="D15" s="5">
        <v>6.5699999999999995E-2</v>
      </c>
      <c r="E15" s="5">
        <f t="shared" si="1"/>
        <v>-0.17680195632831675</v>
      </c>
      <c r="F15" s="6">
        <f t="shared" si="0"/>
        <v>0.17680195632831675</v>
      </c>
      <c r="G15" s="6"/>
      <c r="H15" s="5">
        <v>5.4401481694650797E-2</v>
      </c>
      <c r="I15" s="5">
        <f t="shared" si="2"/>
        <v>-0.3183684428633573</v>
      </c>
      <c r="J15" s="6">
        <f t="shared" si="3"/>
        <v>0.3183684428633573</v>
      </c>
    </row>
    <row r="16" spans="1:10">
      <c r="A16" s="4">
        <v>43875</v>
      </c>
      <c r="B16" s="5">
        <v>8.0337170759836804E-2</v>
      </c>
      <c r="C16" s="3"/>
      <c r="D16" s="5">
        <v>6.5500000000000003E-2</v>
      </c>
      <c r="E16" s="5">
        <f t="shared" si="1"/>
        <v>-0.18468624945968837</v>
      </c>
      <c r="F16" s="6">
        <f t="shared" si="0"/>
        <v>0.18468624945968837</v>
      </c>
      <c r="G16" s="6"/>
      <c r="H16" s="5">
        <v>6.5403599789452205E-2</v>
      </c>
      <c r="I16" s="5">
        <f t="shared" si="2"/>
        <v>-0.18588619476067464</v>
      </c>
      <c r="J16" s="6">
        <f t="shared" si="3"/>
        <v>0.18588619476067464</v>
      </c>
    </row>
    <row r="17" spans="1:10">
      <c r="A17" s="4">
        <v>43876</v>
      </c>
      <c r="B17" s="5">
        <v>6.3998470041486899E-2</v>
      </c>
      <c r="C17" s="3"/>
      <c r="D17" s="5">
        <v>6.5299999999999997E-2</v>
      </c>
      <c r="E17" s="5">
        <f t="shared" si="1"/>
        <v>2.0336891767402929E-2</v>
      </c>
      <c r="F17" s="6">
        <f t="shared" si="0"/>
        <v>2.0336891767402929E-2</v>
      </c>
      <c r="G17" s="6"/>
      <c r="H17" s="5">
        <v>6.7685726187979994E-2</v>
      </c>
      <c r="I17" s="5">
        <f t="shared" si="2"/>
        <v>5.7614754604334101E-2</v>
      </c>
      <c r="J17" s="6">
        <f t="shared" si="3"/>
        <v>5.7614754604334101E-2</v>
      </c>
    </row>
    <row r="18" spans="1:10">
      <c r="A18" s="4">
        <v>43877</v>
      </c>
      <c r="B18" s="5">
        <v>6.9333174493577704E-2</v>
      </c>
      <c r="C18" s="3"/>
      <c r="D18" s="5">
        <v>6.5100000000000005E-2</v>
      </c>
      <c r="E18" s="5">
        <f t="shared" si="1"/>
        <v>-6.1055541225359812E-2</v>
      </c>
      <c r="F18" s="6">
        <f t="shared" si="0"/>
        <v>6.1055541225359812E-2</v>
      </c>
      <c r="G18" s="6"/>
      <c r="H18" s="5">
        <v>7.66993250833993E-2</v>
      </c>
      <c r="I18" s="5">
        <f t="shared" si="2"/>
        <v>0.10624279998175937</v>
      </c>
      <c r="J18" s="6">
        <f t="shared" si="3"/>
        <v>0.10624279998175937</v>
      </c>
    </row>
    <row r="19" spans="1:10">
      <c r="A19" s="4">
        <v>43878</v>
      </c>
      <c r="B19" s="5">
        <v>8.3444070153766203E-2</v>
      </c>
      <c r="C19" s="3"/>
      <c r="D19" s="5">
        <v>6.5000000000000002E-2</v>
      </c>
      <c r="E19" s="5">
        <f t="shared" si="1"/>
        <v>-0.22103512112698326</v>
      </c>
      <c r="F19" s="6">
        <f t="shared" si="0"/>
        <v>0.22103512112698326</v>
      </c>
      <c r="G19" s="6"/>
      <c r="H19" s="5">
        <v>7.5707339638883306E-2</v>
      </c>
      <c r="I19" s="5">
        <f t="shared" si="2"/>
        <v>-9.2717559206137362E-2</v>
      </c>
      <c r="J19" s="6">
        <f t="shared" si="3"/>
        <v>9.2717559206137362E-2</v>
      </c>
    </row>
    <row r="20" spans="1:10">
      <c r="A20" s="4">
        <v>43879</v>
      </c>
      <c r="B20" s="5">
        <v>8.4869933790630694E-2</v>
      </c>
      <c r="C20" s="3"/>
      <c r="D20" s="5">
        <v>6.4799999999999996E-2</v>
      </c>
      <c r="E20" s="5">
        <f t="shared" si="1"/>
        <v>-0.23647872567147377</v>
      </c>
      <c r="F20" s="6">
        <f t="shared" si="0"/>
        <v>0.23647872567147377</v>
      </c>
      <c r="G20" s="6"/>
      <c r="H20" s="5">
        <v>5.9162233993494198E-2</v>
      </c>
      <c r="I20" s="5">
        <f t="shared" si="2"/>
        <v>-0.30290703254884033</v>
      </c>
      <c r="J20" s="6">
        <f t="shared" si="3"/>
        <v>0.30290703254884033</v>
      </c>
    </row>
    <row r="21" spans="1:10">
      <c r="A21" s="4">
        <v>43880</v>
      </c>
      <c r="B21" s="5">
        <v>8.2236035002602403E-2</v>
      </c>
      <c r="C21" s="3"/>
      <c r="D21" s="5">
        <v>6.4600000000000005E-2</v>
      </c>
      <c r="E21" s="5">
        <f t="shared" si="1"/>
        <v>-0.21445629038467501</v>
      </c>
      <c r="F21" s="6">
        <f t="shared" si="0"/>
        <v>0.21445629038467501</v>
      </c>
      <c r="G21" s="6"/>
      <c r="H21" s="5">
        <v>7.0849448274646204E-2</v>
      </c>
      <c r="I21" s="5">
        <f t="shared" si="2"/>
        <v>-0.13846225353150676</v>
      </c>
      <c r="J21" s="6">
        <f t="shared" si="3"/>
        <v>0.13846225353150676</v>
      </c>
    </row>
    <row r="22" spans="1:10">
      <c r="A22" s="4">
        <v>43881</v>
      </c>
      <c r="B22" s="5">
        <v>8.4701867236031403E-2</v>
      </c>
      <c r="C22" s="3"/>
      <c r="D22" s="5">
        <v>6.4399999999999999E-2</v>
      </c>
      <c r="E22" s="5">
        <f t="shared" si="1"/>
        <v>-0.23968618282591028</v>
      </c>
      <c r="F22" s="6">
        <f t="shared" si="0"/>
        <v>0.23968618282591028</v>
      </c>
      <c r="G22" s="6"/>
      <c r="H22" s="5">
        <v>6.7074873509411798E-2</v>
      </c>
      <c r="I22" s="5">
        <f t="shared" si="2"/>
        <v>-0.20810631809922181</v>
      </c>
      <c r="J22" s="6">
        <f t="shared" si="3"/>
        <v>0.20810631809922181</v>
      </c>
    </row>
    <row r="23" spans="1:10">
      <c r="A23" s="4">
        <v>43882</v>
      </c>
      <c r="B23" s="5">
        <v>7.7247754732767696E-2</v>
      </c>
      <c r="C23" s="3"/>
      <c r="D23" s="5">
        <v>6.4199999999999993E-2</v>
      </c>
      <c r="E23" s="5">
        <f t="shared" si="1"/>
        <v>-0.16890788318580061</v>
      </c>
      <c r="F23" s="6">
        <f t="shared" si="0"/>
        <v>0.16890788318580061</v>
      </c>
      <c r="G23" s="6"/>
      <c r="H23" s="5">
        <v>6.4170179469494104E-2</v>
      </c>
      <c r="I23" s="5">
        <f t="shared" si="2"/>
        <v>-0.16929392069082649</v>
      </c>
      <c r="J23" s="6">
        <f t="shared" si="3"/>
        <v>0.16929392069082649</v>
      </c>
    </row>
    <row r="24" spans="1:10">
      <c r="A24" s="4">
        <v>43883</v>
      </c>
      <c r="B24" s="5">
        <v>7.0779277218712702E-2</v>
      </c>
      <c r="C24" s="3"/>
      <c r="D24" s="5">
        <v>6.4000000000000001E-2</v>
      </c>
      <c r="E24" s="5">
        <f t="shared" si="1"/>
        <v>-9.5780537540165619E-2</v>
      </c>
      <c r="F24" s="6">
        <f t="shared" si="0"/>
        <v>9.5780537540165619E-2</v>
      </c>
      <c r="G24" s="6"/>
      <c r="H24" s="5">
        <v>6.2117726519798799E-2</v>
      </c>
      <c r="I24" s="5">
        <f t="shared" si="2"/>
        <v>-0.12237410495375831</v>
      </c>
      <c r="J24" s="6">
        <f t="shared" si="3"/>
        <v>0.12237410495375831</v>
      </c>
    </row>
    <row r="25" spans="1:10">
      <c r="A25" s="4">
        <v>43884</v>
      </c>
      <c r="B25" s="5">
        <v>6.5586770243114795E-2</v>
      </c>
      <c r="C25" s="3"/>
      <c r="D25" s="5">
        <v>6.3799999999999996E-2</v>
      </c>
      <c r="E25" s="5">
        <f t="shared" si="1"/>
        <v>-2.7242845416715296E-2</v>
      </c>
      <c r="F25" s="6">
        <f t="shared" si="0"/>
        <v>2.7242845416715296E-2</v>
      </c>
      <c r="G25" s="6"/>
      <c r="H25" s="5">
        <v>7.2047024053945197E-2</v>
      </c>
      <c r="I25" s="5">
        <f t="shared" si="2"/>
        <v>9.8499343493874666E-2</v>
      </c>
      <c r="J25" s="6">
        <f t="shared" si="3"/>
        <v>9.8499343493874666E-2</v>
      </c>
    </row>
    <row r="26" spans="1:10">
      <c r="A26" s="4">
        <v>43885</v>
      </c>
      <c r="B26" s="5">
        <v>7.5883046123716505E-2</v>
      </c>
      <c r="C26" s="3"/>
      <c r="D26" s="5">
        <v>6.3600000000000004E-2</v>
      </c>
      <c r="E26" s="5">
        <f t="shared" si="1"/>
        <v>-0.16186812142057058</v>
      </c>
      <c r="F26" s="6">
        <f t="shared" si="0"/>
        <v>0.16186812142057058</v>
      </c>
      <c r="G26" s="6"/>
      <c r="H26" s="5">
        <v>6.9589781780262094E-2</v>
      </c>
      <c r="I26" s="5">
        <f t="shared" si="2"/>
        <v>-8.2933733751201014E-2</v>
      </c>
      <c r="J26" s="6">
        <f t="shared" si="3"/>
        <v>8.2933733751201014E-2</v>
      </c>
    </row>
    <row r="27" spans="1:10">
      <c r="A27" s="4">
        <v>43886</v>
      </c>
      <c r="B27" s="5">
        <v>6.9598624075014104E-2</v>
      </c>
      <c r="C27" s="3"/>
      <c r="D27" s="5">
        <v>6.3500000000000001E-2</v>
      </c>
      <c r="E27" s="5">
        <f t="shared" si="1"/>
        <v>-8.7625641398326265E-2</v>
      </c>
      <c r="F27" s="6">
        <f t="shared" si="0"/>
        <v>8.7625641398326265E-2</v>
      </c>
      <c r="G27" s="6"/>
      <c r="H27" s="5">
        <v>6.86273423564812E-2</v>
      </c>
      <c r="I27" s="5">
        <f t="shared" si="2"/>
        <v>-1.3955472991621889E-2</v>
      </c>
      <c r="J27" s="6">
        <f t="shared" si="3"/>
        <v>1.3955472991621889E-2</v>
      </c>
    </row>
    <row r="28" spans="1:10">
      <c r="A28" s="4">
        <v>43887</v>
      </c>
      <c r="B28" s="5">
        <v>7.6341579357783004E-2</v>
      </c>
      <c r="C28" s="3"/>
      <c r="D28" s="5">
        <v>6.3299999999999995E-2</v>
      </c>
      <c r="E28" s="5">
        <f t="shared" si="1"/>
        <v>-0.1708319302206501</v>
      </c>
      <c r="F28" s="6">
        <f t="shared" si="0"/>
        <v>0.1708319302206501</v>
      </c>
      <c r="G28" s="6"/>
      <c r="H28" s="5">
        <v>6.7709990710233606E-2</v>
      </c>
      <c r="I28" s="5">
        <f t="shared" si="2"/>
        <v>-0.11306536647737575</v>
      </c>
      <c r="J28" s="6">
        <f t="shared" si="3"/>
        <v>0.11306536647737575</v>
      </c>
    </row>
    <row r="29" spans="1:10">
      <c r="A29" s="4">
        <v>43888</v>
      </c>
      <c r="B29" s="5">
        <v>8.6671798096762703E-2</v>
      </c>
      <c r="C29" s="3"/>
      <c r="D29" s="5">
        <v>6.3100000000000003E-2</v>
      </c>
      <c r="E29" s="5">
        <f t="shared" si="1"/>
        <v>-0.27196618293815156</v>
      </c>
      <c r="F29" s="6">
        <f t="shared" si="0"/>
        <v>0.27196618293815156</v>
      </c>
      <c r="G29" s="6"/>
      <c r="H29" s="5">
        <v>6.3184104888952805E-2</v>
      </c>
      <c r="I29" s="5">
        <f t="shared" si="2"/>
        <v>-0.27099579936702839</v>
      </c>
      <c r="J29" s="6">
        <f t="shared" si="3"/>
        <v>0.27099579936702839</v>
      </c>
    </row>
    <row r="30" spans="1:10">
      <c r="A30" s="4">
        <v>43889</v>
      </c>
      <c r="B30" s="5">
        <v>8.0650238196055005E-2</v>
      </c>
      <c r="C30" s="3"/>
      <c r="D30" s="5">
        <v>6.2899999999999998E-2</v>
      </c>
      <c r="E30" s="5">
        <f t="shared" si="1"/>
        <v>-0.22008909822318737</v>
      </c>
      <c r="F30" s="6">
        <f t="shared" si="0"/>
        <v>0.22008909822318737</v>
      </c>
      <c r="G30" s="6"/>
      <c r="H30" s="5">
        <v>5.5446711386318098E-2</v>
      </c>
      <c r="I30" s="5">
        <f t="shared" si="2"/>
        <v>-0.31250405917548468</v>
      </c>
      <c r="J30" s="6">
        <f t="shared" si="3"/>
        <v>0.31250405917548468</v>
      </c>
    </row>
    <row r="31" spans="1:10">
      <c r="A31" s="4">
        <v>43890</v>
      </c>
      <c r="B31" s="5">
        <v>6.5241254038280905E-2</v>
      </c>
      <c r="C31" s="3"/>
      <c r="D31" s="5">
        <v>6.2700000000000006E-2</v>
      </c>
      <c r="E31" s="5">
        <f t="shared" si="1"/>
        <v>-3.8951643032333422E-2</v>
      </c>
      <c r="F31" s="6">
        <f t="shared" si="0"/>
        <v>3.8951643032333422E-2</v>
      </c>
      <c r="G31" s="6"/>
      <c r="H31" s="5">
        <v>7.8880056441271107E-2</v>
      </c>
      <c r="I31" s="5">
        <f t="shared" si="2"/>
        <v>0.20905181244657728</v>
      </c>
      <c r="J31" s="6">
        <f t="shared" si="3"/>
        <v>0.20905181244657728</v>
      </c>
    </row>
    <row r="32" spans="1:10">
      <c r="A32" s="4"/>
      <c r="B32" s="3"/>
      <c r="C32" s="3"/>
      <c r="D32" s="5"/>
      <c r="E32" s="5"/>
      <c r="F32" s="6"/>
      <c r="G32" s="6"/>
      <c r="H32" s="5"/>
      <c r="I32" s="7"/>
      <c r="J32" s="6"/>
    </row>
    <row r="33" spans="1:10">
      <c r="A33" s="4"/>
      <c r="B33" s="3"/>
      <c r="C33" s="3"/>
      <c r="D33" s="5"/>
      <c r="E33" s="5"/>
      <c r="F33" s="6"/>
      <c r="G33" s="6"/>
      <c r="H33" s="5"/>
      <c r="I33" s="7"/>
      <c r="J33" s="6"/>
    </row>
    <row r="34" spans="1:10">
      <c r="A34" s="3"/>
      <c r="B34" s="3"/>
      <c r="C34" s="3"/>
      <c r="D34" s="3"/>
      <c r="E34" s="3"/>
      <c r="F34" s="5">
        <f>SUM(F3:F33)</f>
        <v>4.2625419788440881</v>
      </c>
      <c r="G34" s="5"/>
      <c r="H34" s="3"/>
      <c r="I34" s="3"/>
      <c r="J34" s="5">
        <f>SUM(J3:J31)</f>
        <v>4.5245568406661478</v>
      </c>
    </row>
    <row r="35" spans="1:10">
      <c r="A35" s="3"/>
      <c r="B35" s="3"/>
      <c r="C35" s="3"/>
      <c r="D35" s="3"/>
      <c r="E35" s="3" t="s">
        <v>1</v>
      </c>
      <c r="F35" s="8">
        <f>COUNT(D3:D33)</f>
        <v>29</v>
      </c>
      <c r="G35" s="8"/>
      <c r="H35" s="3"/>
      <c r="I35" s="3" t="s">
        <v>1</v>
      </c>
      <c r="J35" s="8">
        <f>COUNT(H3:H33)</f>
        <v>29</v>
      </c>
    </row>
    <row r="36" spans="1:10">
      <c r="A36" s="3"/>
      <c r="B36" s="3"/>
      <c r="C36" s="3"/>
      <c r="D36" s="3"/>
      <c r="E36" s="3" t="s">
        <v>4</v>
      </c>
      <c r="F36" s="5">
        <f>(F34/F35)*100</f>
        <v>14.698420616703753</v>
      </c>
      <c r="G36" s="5"/>
      <c r="H36" s="3"/>
      <c r="I36" s="3" t="s">
        <v>4</v>
      </c>
      <c r="J36" s="5">
        <f>(J34/J35)*100</f>
        <v>15.601920140228096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C2E6-4AB0-4395-BC58-066E91E2DB8B}">
  <dimension ref="A1:J36"/>
  <sheetViews>
    <sheetView workbookViewId="0">
      <selection activeCell="J36" sqref="A1:J36"/>
    </sheetView>
  </sheetViews>
  <sheetFormatPr defaultRowHeight="14.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9.54296875" bestFit="1" customWidth="1"/>
    <col min="9" max="9" width="6.1796875" bestFit="1" customWidth="1"/>
    <col min="10" max="10" width="6.7265625" bestFit="1" customWidth="1"/>
  </cols>
  <sheetData>
    <row r="1" spans="1:10" ht="56" thickBot="1">
      <c r="A1" s="9" t="s">
        <v>0</v>
      </c>
      <c r="B1" s="12" t="s">
        <v>12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>
      <c r="A2" s="11" t="s">
        <v>0</v>
      </c>
      <c r="B2" s="11" t="s">
        <v>13</v>
      </c>
      <c r="C2" s="11"/>
      <c r="D2" s="11" t="s">
        <v>14</v>
      </c>
      <c r="E2" s="11" t="s">
        <v>15</v>
      </c>
      <c r="F2" s="11" t="s">
        <v>16</v>
      </c>
      <c r="G2" s="11"/>
      <c r="H2" s="11" t="s">
        <v>17</v>
      </c>
      <c r="I2" s="11" t="s">
        <v>18</v>
      </c>
      <c r="J2" s="11" t="s">
        <v>19</v>
      </c>
    </row>
    <row r="3" spans="1:10">
      <c r="A3" s="4">
        <v>43862</v>
      </c>
      <c r="B3" s="5">
        <v>0.55779985454347403</v>
      </c>
      <c r="C3" s="3"/>
      <c r="D3" s="5">
        <v>0.56159999999999999</v>
      </c>
      <c r="E3" s="5">
        <f>(D3-B3)/B3</f>
        <v>6.8127401353235443E-3</v>
      </c>
      <c r="F3" s="6">
        <f t="shared" ref="F3:F31" si="0">ABS((B3-D3)/B3)</f>
        <v>6.8127401353235443E-3</v>
      </c>
      <c r="G3" s="6"/>
      <c r="H3" s="5">
        <v>0.55779985454347403</v>
      </c>
      <c r="I3" s="5">
        <f>(H3-B3)/B3</f>
        <v>0</v>
      </c>
      <c r="J3" s="6">
        <f>ABS((B3-H3)/B3)</f>
        <v>0</v>
      </c>
    </row>
    <row r="4" spans="1:10">
      <c r="A4" s="4">
        <v>43863</v>
      </c>
      <c r="B4" s="5">
        <v>0.54653370181719396</v>
      </c>
      <c r="C4" s="3"/>
      <c r="D4" s="5">
        <v>0.56200000000000006</v>
      </c>
      <c r="E4" s="5">
        <f t="shared" ref="E4:E31" si="1">(D4-B4)/B4</f>
        <v>2.8298891964725171E-2</v>
      </c>
      <c r="F4" s="6">
        <f t="shared" si="0"/>
        <v>2.8298891964725171E-2</v>
      </c>
      <c r="G4" s="6"/>
      <c r="H4" s="5">
        <v>0.56962214512099896</v>
      </c>
      <c r="I4" s="5">
        <f t="shared" ref="I4:I31" si="2">(H4-B4)/B4</f>
        <v>4.2245232502656681E-2</v>
      </c>
      <c r="J4" s="6">
        <f t="shared" ref="J4:J31" si="3">ABS((B4-H4)/B4)</f>
        <v>4.2245232502656681E-2</v>
      </c>
    </row>
    <row r="5" spans="1:10">
      <c r="A5" s="4">
        <v>43864</v>
      </c>
      <c r="B5" s="5">
        <v>0.57133875158098002</v>
      </c>
      <c r="C5" s="3"/>
      <c r="D5" s="5">
        <v>0.56240000000000001</v>
      </c>
      <c r="E5" s="5">
        <f t="shared" si="1"/>
        <v>-1.564527446500897E-2</v>
      </c>
      <c r="F5" s="6">
        <f t="shared" si="0"/>
        <v>1.564527446500897E-2</v>
      </c>
      <c r="G5" s="6"/>
      <c r="H5" s="5">
        <v>0.57878640889209598</v>
      </c>
      <c r="I5" s="5">
        <f t="shared" si="2"/>
        <v>1.3035449268069385E-2</v>
      </c>
      <c r="J5" s="6">
        <f t="shared" si="3"/>
        <v>1.3035449268069385E-2</v>
      </c>
    </row>
    <row r="6" spans="1:10">
      <c r="A6" s="4">
        <v>43865</v>
      </c>
      <c r="B6" s="5">
        <v>0.55942943162388203</v>
      </c>
      <c r="C6" s="3"/>
      <c r="D6" s="5">
        <v>0.56279999999999997</v>
      </c>
      <c r="E6" s="5">
        <f t="shared" si="1"/>
        <v>6.0250108156341114E-3</v>
      </c>
      <c r="F6" s="6">
        <f t="shared" si="0"/>
        <v>6.0250108156341114E-3</v>
      </c>
      <c r="G6" s="6"/>
      <c r="H6" s="5">
        <v>0.57203626923275697</v>
      </c>
      <c r="I6" s="5">
        <f t="shared" si="2"/>
        <v>2.2535170472315826E-2</v>
      </c>
      <c r="J6" s="6">
        <f>ABS((B6-H6)/B6)</f>
        <v>2.2535170472315826E-2</v>
      </c>
    </row>
    <row r="7" spans="1:10">
      <c r="A7" s="4">
        <v>43866</v>
      </c>
      <c r="B7" s="5">
        <v>0.57722080217467397</v>
      </c>
      <c r="C7" s="3"/>
      <c r="D7" s="5">
        <v>0.56320000000000003</v>
      </c>
      <c r="E7" s="5">
        <f t="shared" si="1"/>
        <v>-2.429018864505697E-2</v>
      </c>
      <c r="F7" s="6">
        <f t="shared" si="0"/>
        <v>2.429018864505697E-2</v>
      </c>
      <c r="G7" s="6"/>
      <c r="H7" s="5">
        <v>0.56828867956475204</v>
      </c>
      <c r="I7" s="5">
        <f t="shared" si="2"/>
        <v>-1.5474360203704102E-2</v>
      </c>
      <c r="J7" s="6">
        <f t="shared" si="3"/>
        <v>1.5474360203704102E-2</v>
      </c>
    </row>
    <row r="8" spans="1:10">
      <c r="A8" s="4">
        <v>43867</v>
      </c>
      <c r="B8" s="5">
        <v>0.58668465283181903</v>
      </c>
      <c r="C8" s="3"/>
      <c r="D8" s="5">
        <v>0.56359999999999999</v>
      </c>
      <c r="E8" s="5">
        <f t="shared" si="1"/>
        <v>-3.9347633725194044E-2</v>
      </c>
      <c r="F8" s="6">
        <f t="shared" si="0"/>
        <v>3.9347633725194044E-2</v>
      </c>
      <c r="G8" s="6"/>
      <c r="H8" s="5">
        <v>0.57170465584715802</v>
      </c>
      <c r="I8" s="5">
        <f t="shared" si="2"/>
        <v>-2.553330296327903E-2</v>
      </c>
      <c r="J8" s="6">
        <f t="shared" si="3"/>
        <v>2.553330296327903E-2</v>
      </c>
    </row>
    <row r="9" spans="1:10">
      <c r="A9" s="4">
        <v>43868</v>
      </c>
      <c r="B9" s="5">
        <v>0.55527920259369701</v>
      </c>
      <c r="C9" s="3"/>
      <c r="D9" s="5">
        <v>0.56399999999999995</v>
      </c>
      <c r="E9" s="5">
        <f t="shared" si="1"/>
        <v>1.5705247676427073E-2</v>
      </c>
      <c r="F9" s="6">
        <f t="shared" si="0"/>
        <v>1.5705247676427073E-2</v>
      </c>
      <c r="G9" s="6"/>
      <c r="H9" s="5">
        <v>0.57218629458117598</v>
      </c>
      <c r="I9" s="5">
        <f t="shared" si="2"/>
        <v>3.0447911444380259E-2</v>
      </c>
      <c r="J9" s="6">
        <f t="shared" si="3"/>
        <v>3.0447911444380259E-2</v>
      </c>
    </row>
    <row r="10" spans="1:10">
      <c r="A10" s="4">
        <v>43869</v>
      </c>
      <c r="B10" s="5">
        <v>0.55994567010137697</v>
      </c>
      <c r="C10" s="3"/>
      <c r="D10" s="5">
        <v>0.56440000000000001</v>
      </c>
      <c r="E10" s="5">
        <f t="shared" si="1"/>
        <v>7.954932302301038E-3</v>
      </c>
      <c r="F10" s="6">
        <f t="shared" si="0"/>
        <v>7.954932302301038E-3</v>
      </c>
      <c r="G10" s="6"/>
      <c r="H10" s="5">
        <v>0.58247555257305905</v>
      </c>
      <c r="I10" s="5">
        <f t="shared" si="2"/>
        <v>4.0235836572507289E-2</v>
      </c>
      <c r="J10" s="6">
        <f t="shared" si="3"/>
        <v>4.0235836572507289E-2</v>
      </c>
    </row>
    <row r="11" spans="1:10">
      <c r="A11" s="4">
        <v>43870</v>
      </c>
      <c r="B11" s="5">
        <v>0.54288778768645396</v>
      </c>
      <c r="C11" s="3"/>
      <c r="D11" s="5">
        <v>0.56489999999999996</v>
      </c>
      <c r="E11" s="5">
        <f t="shared" si="1"/>
        <v>4.054652326469204E-2</v>
      </c>
      <c r="F11" s="6">
        <f t="shared" si="0"/>
        <v>4.054652326469204E-2</v>
      </c>
      <c r="G11" s="6"/>
      <c r="H11" s="5">
        <v>0.57146363270818701</v>
      </c>
      <c r="I11" s="5">
        <f t="shared" si="2"/>
        <v>5.2636743116861361E-2</v>
      </c>
      <c r="J11" s="6">
        <f t="shared" si="3"/>
        <v>5.2636743116861361E-2</v>
      </c>
    </row>
    <row r="12" spans="1:10">
      <c r="A12" s="4">
        <v>43871</v>
      </c>
      <c r="B12" s="5">
        <v>0.58585404322493595</v>
      </c>
      <c r="C12" s="3"/>
      <c r="D12" s="5">
        <v>0.56530000000000002</v>
      </c>
      <c r="E12" s="5">
        <f t="shared" si="1"/>
        <v>-3.5083897538357167E-2</v>
      </c>
      <c r="F12" s="6">
        <f t="shared" si="0"/>
        <v>3.5083897538357167E-2</v>
      </c>
      <c r="G12" s="6"/>
      <c r="H12" s="5">
        <v>0.58548496716501397</v>
      </c>
      <c r="I12" s="5">
        <f t="shared" si="2"/>
        <v>-6.2997953874370538E-4</v>
      </c>
      <c r="J12" s="6">
        <f t="shared" si="3"/>
        <v>6.2997953874370538E-4</v>
      </c>
    </row>
    <row r="13" spans="1:10">
      <c r="A13" s="4">
        <v>43872</v>
      </c>
      <c r="B13" s="5">
        <v>0.58767560027058197</v>
      </c>
      <c r="C13" s="3"/>
      <c r="D13" s="5">
        <v>0.56569999999999998</v>
      </c>
      <c r="E13" s="5">
        <f t="shared" si="1"/>
        <v>-3.739410018122892E-2</v>
      </c>
      <c r="F13" s="6">
        <f t="shared" si="0"/>
        <v>3.739410018122892E-2</v>
      </c>
      <c r="G13" s="6"/>
      <c r="H13" s="5">
        <v>0.573644072225996</v>
      </c>
      <c r="I13" s="5">
        <f t="shared" si="2"/>
        <v>-2.3876315501486639E-2</v>
      </c>
      <c r="J13" s="6">
        <f t="shared" si="3"/>
        <v>2.3876315501486639E-2</v>
      </c>
    </row>
    <row r="14" spans="1:10">
      <c r="A14" s="4">
        <v>43873</v>
      </c>
      <c r="B14" s="5">
        <v>0.59402158723937104</v>
      </c>
      <c r="C14" s="3"/>
      <c r="D14" s="5">
        <v>0.56610000000000005</v>
      </c>
      <c r="E14" s="5">
        <f t="shared" si="1"/>
        <v>-4.7004330884896812E-2</v>
      </c>
      <c r="F14" s="6">
        <f t="shared" si="0"/>
        <v>4.7004330884896812E-2</v>
      </c>
      <c r="G14" s="6"/>
      <c r="H14" s="5">
        <v>0.56928804957010304</v>
      </c>
      <c r="I14" s="5">
        <f t="shared" si="2"/>
        <v>-4.1637439110948006E-2</v>
      </c>
      <c r="J14" s="6">
        <f t="shared" si="3"/>
        <v>4.1637439110948006E-2</v>
      </c>
    </row>
    <row r="15" spans="1:10">
      <c r="A15" s="4">
        <v>43874</v>
      </c>
      <c r="B15" s="5">
        <v>0.56563385863367099</v>
      </c>
      <c r="C15" s="3"/>
      <c r="D15" s="5">
        <v>0.5665</v>
      </c>
      <c r="E15" s="5">
        <f t="shared" si="1"/>
        <v>1.5312756708398538E-3</v>
      </c>
      <c r="F15" s="6">
        <f t="shared" si="0"/>
        <v>1.5312756708398538E-3</v>
      </c>
      <c r="G15" s="6"/>
      <c r="H15" s="5">
        <v>0.57433569551756503</v>
      </c>
      <c r="I15" s="5">
        <f t="shared" si="2"/>
        <v>1.5384222056497716E-2</v>
      </c>
      <c r="J15" s="6">
        <f t="shared" si="3"/>
        <v>1.5384222056497716E-2</v>
      </c>
    </row>
    <row r="16" spans="1:10">
      <c r="A16" s="4">
        <v>43875</v>
      </c>
      <c r="B16" s="5">
        <v>0.58623478213946001</v>
      </c>
      <c r="C16" s="3"/>
      <c r="D16" s="5">
        <v>0.56689999999999996</v>
      </c>
      <c r="E16" s="5">
        <f t="shared" si="1"/>
        <v>-3.2981294744910711E-2</v>
      </c>
      <c r="F16" s="6">
        <f t="shared" si="0"/>
        <v>3.2981294744910711E-2</v>
      </c>
      <c r="G16" s="6"/>
      <c r="H16" s="5">
        <v>0.55814197311520097</v>
      </c>
      <c r="I16" s="5">
        <f t="shared" si="2"/>
        <v>-4.7920747591493146E-2</v>
      </c>
      <c r="J16" s="6">
        <f t="shared" si="3"/>
        <v>4.7920747591493146E-2</v>
      </c>
    </row>
    <row r="17" spans="1:10">
      <c r="A17" s="4">
        <v>43876</v>
      </c>
      <c r="B17" s="5">
        <v>0.56270562145445002</v>
      </c>
      <c r="C17" s="3"/>
      <c r="D17" s="5">
        <v>0.56730000000000003</v>
      </c>
      <c r="E17" s="5">
        <f t="shared" si="1"/>
        <v>8.1647994446451613E-3</v>
      </c>
      <c r="F17" s="6">
        <f t="shared" si="0"/>
        <v>8.1647994446451613E-3</v>
      </c>
      <c r="G17" s="6"/>
      <c r="H17" s="5">
        <v>0.57678999002565801</v>
      </c>
      <c r="I17" s="5">
        <f t="shared" si="2"/>
        <v>2.5029727861618827E-2</v>
      </c>
      <c r="J17" s="6">
        <f t="shared" si="3"/>
        <v>2.5029727861618827E-2</v>
      </c>
    </row>
    <row r="18" spans="1:10">
      <c r="A18" s="4">
        <v>43877</v>
      </c>
      <c r="B18" s="5">
        <v>0.57138467431068396</v>
      </c>
      <c r="C18" s="3"/>
      <c r="D18" s="5">
        <v>0.56769999999999998</v>
      </c>
      <c r="E18" s="5">
        <f t="shared" si="1"/>
        <v>-6.4486754306617563E-3</v>
      </c>
      <c r="F18" s="6">
        <f t="shared" si="0"/>
        <v>6.4486754306617563E-3</v>
      </c>
      <c r="G18" s="6"/>
      <c r="H18" s="5">
        <v>0.57309465912082802</v>
      </c>
      <c r="I18" s="5">
        <f t="shared" si="2"/>
        <v>2.9927033170901529E-3</v>
      </c>
      <c r="J18" s="6">
        <f t="shared" si="3"/>
        <v>2.9927033170901529E-3</v>
      </c>
    </row>
    <row r="19" spans="1:10">
      <c r="A19" s="4">
        <v>43878</v>
      </c>
      <c r="B19" s="5">
        <v>0.57915380398432403</v>
      </c>
      <c r="C19" s="3"/>
      <c r="D19" s="5">
        <v>0.56820000000000004</v>
      </c>
      <c r="E19" s="5">
        <f t="shared" si="1"/>
        <v>-1.8913462898744047E-2</v>
      </c>
      <c r="F19" s="6">
        <f t="shared" si="0"/>
        <v>1.8913462898744047E-2</v>
      </c>
      <c r="G19" s="6"/>
      <c r="H19" s="5">
        <v>0.57122795240534996</v>
      </c>
      <c r="I19" s="5">
        <f t="shared" si="2"/>
        <v>-1.3685227524101014E-2</v>
      </c>
      <c r="J19" s="6">
        <f t="shared" si="3"/>
        <v>1.3685227524101014E-2</v>
      </c>
    </row>
    <row r="20" spans="1:10">
      <c r="A20" s="4">
        <v>43879</v>
      </c>
      <c r="B20" s="5">
        <v>0.59677194224463503</v>
      </c>
      <c r="C20" s="3"/>
      <c r="D20" s="5">
        <v>0.56859999999999999</v>
      </c>
      <c r="E20" s="5">
        <f t="shared" si="1"/>
        <v>-4.7207216442971614E-2</v>
      </c>
      <c r="F20" s="6">
        <f t="shared" si="0"/>
        <v>4.7207216442971614E-2</v>
      </c>
      <c r="G20" s="6"/>
      <c r="H20" s="5">
        <v>0.56684229952947796</v>
      </c>
      <c r="I20" s="5">
        <f t="shared" si="2"/>
        <v>-5.0152563477738041E-2</v>
      </c>
      <c r="J20" s="6">
        <f t="shared" si="3"/>
        <v>5.0152563477738041E-2</v>
      </c>
    </row>
    <row r="21" spans="1:10">
      <c r="A21" s="4">
        <v>43880</v>
      </c>
      <c r="B21" s="5">
        <v>0.58745023608207703</v>
      </c>
      <c r="C21" s="3"/>
      <c r="D21" s="5">
        <v>0.56899999999999995</v>
      </c>
      <c r="E21" s="5">
        <f t="shared" si="1"/>
        <v>-3.1407317503399992E-2</v>
      </c>
      <c r="F21" s="6">
        <f t="shared" si="0"/>
        <v>3.1407317503399992E-2</v>
      </c>
      <c r="G21" s="6"/>
      <c r="H21" s="5">
        <v>0.57036073464820203</v>
      </c>
      <c r="I21" s="5">
        <f t="shared" si="2"/>
        <v>-2.909097721681279E-2</v>
      </c>
      <c r="J21" s="6">
        <f t="shared" si="3"/>
        <v>2.909097721681279E-2</v>
      </c>
    </row>
    <row r="22" spans="1:10">
      <c r="A22" s="4">
        <v>43881</v>
      </c>
      <c r="B22" s="5">
        <v>0.56950891812642401</v>
      </c>
      <c r="C22" s="3"/>
      <c r="D22" s="5">
        <v>0.56940000000000002</v>
      </c>
      <c r="E22" s="5">
        <f t="shared" si="1"/>
        <v>-1.9124920252753145E-4</v>
      </c>
      <c r="F22" s="6">
        <f t="shared" si="0"/>
        <v>1.9124920252753145E-4</v>
      </c>
      <c r="G22" s="6"/>
      <c r="H22" s="5">
        <v>0.572071162263592</v>
      </c>
      <c r="I22" s="5">
        <f t="shared" si="2"/>
        <v>4.4990412891114792E-3</v>
      </c>
      <c r="J22" s="6">
        <f t="shared" si="3"/>
        <v>4.4990412891114792E-3</v>
      </c>
    </row>
    <row r="23" spans="1:10">
      <c r="A23" s="4">
        <v>43882</v>
      </c>
      <c r="B23" s="5">
        <v>0.57900617188877501</v>
      </c>
      <c r="C23" s="3"/>
      <c r="D23" s="5">
        <v>0.56979999999999997</v>
      </c>
      <c r="E23" s="5">
        <f t="shared" si="1"/>
        <v>-1.589995467361531E-2</v>
      </c>
      <c r="F23" s="6">
        <f t="shared" si="0"/>
        <v>1.589995467361531E-2</v>
      </c>
      <c r="G23" s="6"/>
      <c r="H23" s="5">
        <v>0.57437442798072402</v>
      </c>
      <c r="I23" s="5">
        <f t="shared" si="2"/>
        <v>-7.9994724286647674E-3</v>
      </c>
      <c r="J23" s="6">
        <f t="shared" si="3"/>
        <v>7.9994724286647674E-3</v>
      </c>
    </row>
    <row r="24" spans="1:10">
      <c r="A24" s="4">
        <v>43883</v>
      </c>
      <c r="B24" s="5">
        <v>0.55893287658691404</v>
      </c>
      <c r="C24" s="3"/>
      <c r="D24" s="5">
        <v>0.57020000000000004</v>
      </c>
      <c r="E24" s="5">
        <f t="shared" si="1"/>
        <v>2.0158276396063747E-2</v>
      </c>
      <c r="F24" s="6">
        <f t="shared" si="0"/>
        <v>2.0158276396063747E-2</v>
      </c>
      <c r="G24" s="6"/>
      <c r="H24" s="5">
        <v>0.56603949666389897</v>
      </c>
      <c r="I24" s="5">
        <f t="shared" si="2"/>
        <v>1.2714621691930206E-2</v>
      </c>
      <c r="J24" s="6">
        <f t="shared" si="3"/>
        <v>1.2714621691930206E-2</v>
      </c>
    </row>
    <row r="25" spans="1:10">
      <c r="A25" s="4">
        <v>43884</v>
      </c>
      <c r="B25" s="5">
        <v>0.54257997804217795</v>
      </c>
      <c r="C25" s="3"/>
      <c r="D25" s="5">
        <v>0.5706</v>
      </c>
      <c r="E25" s="5">
        <f t="shared" si="1"/>
        <v>5.1642196711585785E-2</v>
      </c>
      <c r="F25" s="6">
        <f t="shared" si="0"/>
        <v>5.1642196711585785E-2</v>
      </c>
      <c r="G25" s="6"/>
      <c r="H25" s="5">
        <v>0.57292515636035002</v>
      </c>
      <c r="I25" s="5">
        <f t="shared" si="2"/>
        <v>5.592756744852307E-2</v>
      </c>
      <c r="J25" s="6">
        <f t="shared" si="3"/>
        <v>5.592756744852307E-2</v>
      </c>
    </row>
    <row r="26" spans="1:10">
      <c r="A26" s="4">
        <v>43885</v>
      </c>
      <c r="B26" s="5">
        <v>0.56165705323219295</v>
      </c>
      <c r="C26" s="3"/>
      <c r="D26" s="5">
        <v>0.57110000000000005</v>
      </c>
      <c r="E26" s="5">
        <f t="shared" si="1"/>
        <v>1.6812655896450254E-2</v>
      </c>
      <c r="F26" s="6">
        <f t="shared" si="0"/>
        <v>1.6812655896450254E-2</v>
      </c>
      <c r="G26" s="6"/>
      <c r="H26" s="5">
        <v>0.57047782007229597</v>
      </c>
      <c r="I26" s="5">
        <f t="shared" si="2"/>
        <v>1.570489819248554E-2</v>
      </c>
      <c r="J26" s="6">
        <f t="shared" si="3"/>
        <v>1.570489819248554E-2</v>
      </c>
    </row>
    <row r="27" spans="1:10">
      <c r="A27" s="4">
        <v>43886</v>
      </c>
      <c r="B27" s="5">
        <v>0.56535144246560598</v>
      </c>
      <c r="C27" s="3"/>
      <c r="D27" s="5">
        <v>0.57150000000000001</v>
      </c>
      <c r="E27" s="5">
        <f t="shared" si="1"/>
        <v>1.0875637829062557E-2</v>
      </c>
      <c r="F27" s="6">
        <f t="shared" si="0"/>
        <v>1.0875637829062557E-2</v>
      </c>
      <c r="G27" s="6"/>
      <c r="H27" s="5">
        <v>0.57784242636892502</v>
      </c>
      <c r="I27" s="5">
        <f t="shared" si="2"/>
        <v>2.2094193036535766E-2</v>
      </c>
      <c r="J27" s="6">
        <f t="shared" si="3"/>
        <v>2.2094193036535766E-2</v>
      </c>
    </row>
    <row r="28" spans="1:10">
      <c r="A28" s="4">
        <v>43887</v>
      </c>
      <c r="B28" s="5">
        <v>0.58265367017851899</v>
      </c>
      <c r="C28" s="3"/>
      <c r="D28" s="5">
        <v>0.57189999999999996</v>
      </c>
      <c r="E28" s="5">
        <f t="shared" si="1"/>
        <v>-1.8456367356656681E-2</v>
      </c>
      <c r="F28" s="6">
        <f t="shared" si="0"/>
        <v>1.8456367356656681E-2</v>
      </c>
      <c r="G28" s="6"/>
      <c r="H28" s="5">
        <v>0.57827591428189595</v>
      </c>
      <c r="I28" s="5">
        <f t="shared" si="2"/>
        <v>-7.5134786249295201E-3</v>
      </c>
      <c r="J28" s="6">
        <f t="shared" si="3"/>
        <v>7.5134786249295201E-3</v>
      </c>
    </row>
    <row r="29" spans="1:10">
      <c r="A29" s="4">
        <v>43888</v>
      </c>
      <c r="B29" s="5">
        <v>0.578559168179829</v>
      </c>
      <c r="C29" s="3"/>
      <c r="D29" s="5">
        <v>0.57230000000000003</v>
      </c>
      <c r="E29" s="5">
        <f t="shared" si="1"/>
        <v>-1.0818544626162555E-2</v>
      </c>
      <c r="F29" s="6">
        <f t="shared" si="0"/>
        <v>1.0818544626162555E-2</v>
      </c>
      <c r="G29" s="6"/>
      <c r="H29" s="5">
        <v>0.55230072327510804</v>
      </c>
      <c r="I29" s="5">
        <f t="shared" si="2"/>
        <v>-4.5385928266128958E-2</v>
      </c>
      <c r="J29" s="6">
        <f t="shared" si="3"/>
        <v>4.5385928266128958E-2</v>
      </c>
    </row>
    <row r="30" spans="1:10">
      <c r="A30" s="4">
        <v>43889</v>
      </c>
      <c r="B30" s="5">
        <v>0.58547378381093296</v>
      </c>
      <c r="C30" s="3"/>
      <c r="D30" s="5">
        <v>0.57269999999999999</v>
      </c>
      <c r="E30" s="5">
        <f t="shared" si="1"/>
        <v>-2.1817857885602625E-2</v>
      </c>
      <c r="F30" s="6">
        <f t="shared" si="0"/>
        <v>2.1817857885602625E-2</v>
      </c>
      <c r="G30" s="6"/>
      <c r="H30" s="5">
        <v>0.574166157467907</v>
      </c>
      <c r="I30" s="5">
        <f t="shared" si="2"/>
        <v>-1.9313633941767626E-2</v>
      </c>
      <c r="J30" s="6">
        <f t="shared" si="3"/>
        <v>1.9313633941767626E-2</v>
      </c>
    </row>
    <row r="31" spans="1:10">
      <c r="A31" s="4">
        <v>43890</v>
      </c>
      <c r="B31" s="5">
        <v>0.56815072496732</v>
      </c>
      <c r="C31" s="3"/>
      <c r="D31" s="5">
        <v>0.57310000000000005</v>
      </c>
      <c r="E31" s="5">
        <f t="shared" si="1"/>
        <v>8.7112007697688638E-3</v>
      </c>
      <c r="F31" s="6">
        <f t="shared" si="0"/>
        <v>8.7112007697688638E-3</v>
      </c>
      <c r="G31" s="6"/>
      <c r="H31" s="5">
        <v>0.57043915453111904</v>
      </c>
      <c r="I31" s="5">
        <f t="shared" si="2"/>
        <v>4.0278564529345169E-3</v>
      </c>
      <c r="J31" s="6">
        <f t="shared" si="3"/>
        <v>4.0278564529345169E-3</v>
      </c>
    </row>
    <row r="32" spans="1:10">
      <c r="A32" s="4"/>
      <c r="B32" s="3"/>
      <c r="C32" s="3"/>
      <c r="D32" s="5"/>
      <c r="E32" s="5"/>
      <c r="F32" s="6"/>
      <c r="G32" s="6"/>
      <c r="H32" s="5"/>
      <c r="I32" s="7"/>
      <c r="J32" s="6"/>
    </row>
    <row r="33" spans="1:10">
      <c r="A33" s="4"/>
      <c r="B33" s="3"/>
      <c r="C33" s="3"/>
      <c r="D33" s="5"/>
      <c r="E33" s="5"/>
      <c r="F33" s="6"/>
      <c r="G33" s="6"/>
      <c r="H33" s="5"/>
      <c r="I33" s="7"/>
      <c r="J33" s="6"/>
    </row>
    <row r="34" spans="1:10">
      <c r="A34" s="3"/>
      <c r="B34" s="3"/>
      <c r="C34" s="3"/>
      <c r="D34" s="3"/>
      <c r="E34" s="3"/>
      <c r="F34" s="5">
        <f>SUM(F3:F33)</f>
        <v>0.62614675508251483</v>
      </c>
      <c r="G34" s="5"/>
      <c r="H34" s="3"/>
      <c r="I34" s="3"/>
      <c r="J34" s="5">
        <f>SUM(J3:J31)</f>
        <v>0.68772460111331557</v>
      </c>
    </row>
    <row r="35" spans="1:10">
      <c r="A35" s="3"/>
      <c r="B35" s="3"/>
      <c r="C35" s="3"/>
      <c r="D35" s="3"/>
      <c r="E35" s="3" t="s">
        <v>1</v>
      </c>
      <c r="F35" s="8">
        <f>COUNT(D3:D33)</f>
        <v>29</v>
      </c>
      <c r="G35" s="8"/>
      <c r="H35" s="3"/>
      <c r="I35" s="3" t="s">
        <v>1</v>
      </c>
      <c r="J35" s="8">
        <f>COUNT(H3:H33)</f>
        <v>29</v>
      </c>
    </row>
    <row r="36" spans="1:10">
      <c r="A36" s="3"/>
      <c r="B36" s="3"/>
      <c r="C36" s="3"/>
      <c r="D36" s="3"/>
      <c r="E36" s="3" t="s">
        <v>4</v>
      </c>
      <c r="F36" s="5">
        <f>(F34/F35)*100</f>
        <v>2.1591267416638442</v>
      </c>
      <c r="G36" s="5"/>
      <c r="H36" s="3"/>
      <c r="I36" s="3" t="s">
        <v>4</v>
      </c>
      <c r="J36" s="5">
        <f>(J34/J35)*100</f>
        <v>2.3714641417700535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CF4B-96A7-4888-922D-3FE67393E10A}">
  <dimension ref="A1:T38"/>
  <sheetViews>
    <sheetView workbookViewId="0">
      <selection activeCell="S38" sqref="A1:S38"/>
    </sheetView>
  </sheetViews>
  <sheetFormatPr defaultRowHeight="14.5"/>
  <cols>
    <col min="1" max="1" width="10.6328125" bestFit="1" customWidth="1"/>
    <col min="2" max="2" width="8.81640625" bestFit="1" customWidth="1"/>
    <col min="3" max="3" width="0" hidden="1" customWidth="1"/>
    <col min="4" max="4" width="8.81640625" bestFit="1" customWidth="1"/>
    <col min="5" max="5" width="7.1796875" bestFit="1" customWidth="1"/>
    <col min="6" max="6" width="8.81640625" hidden="1" customWidth="1"/>
    <col min="7" max="7" width="0" hidden="1" customWidth="1"/>
    <col min="8" max="8" width="8.81640625" bestFit="1" customWidth="1"/>
    <col min="9" max="9" width="6" bestFit="1" customWidth="1"/>
    <col min="10" max="10" width="8.81640625" hidden="1" customWidth="1"/>
    <col min="11" max="11" width="10.6328125" hidden="1" customWidth="1"/>
    <col min="12" max="12" width="8.81640625" bestFit="1" customWidth="1"/>
    <col min="13" max="13" width="0" hidden="1" customWidth="1"/>
    <col min="14" max="14" width="8.81640625" bestFit="1" customWidth="1"/>
    <col min="15" max="15" width="7.1796875" bestFit="1" customWidth="1"/>
    <col min="16" max="16" width="8.81640625" hidden="1" customWidth="1"/>
    <col min="17" max="17" width="0" hidden="1" customWidth="1"/>
    <col min="18" max="18" width="8.81640625" bestFit="1" customWidth="1"/>
    <col min="19" max="19" width="6" bestFit="1" customWidth="1"/>
    <col min="20" max="20" width="8.81640625" hidden="1" customWidth="1"/>
  </cols>
  <sheetData>
    <row r="1" spans="1:20" ht="57" thickBot="1">
      <c r="A1" s="36"/>
      <c r="B1" s="37" t="s">
        <v>9</v>
      </c>
      <c r="C1" s="36"/>
      <c r="D1" s="37" t="s">
        <v>3</v>
      </c>
      <c r="E1" s="38"/>
      <c r="F1" s="39"/>
      <c r="G1" s="39"/>
      <c r="H1" s="37" t="s">
        <v>5</v>
      </c>
      <c r="I1" s="37"/>
      <c r="J1" s="36"/>
      <c r="K1" s="36" t="s">
        <v>0</v>
      </c>
      <c r="L1" s="37" t="s">
        <v>12</v>
      </c>
      <c r="M1" s="36"/>
      <c r="N1" s="37" t="s">
        <v>3</v>
      </c>
      <c r="O1" s="38"/>
      <c r="P1" s="39"/>
      <c r="Q1" s="39"/>
      <c r="R1" s="37" t="s">
        <v>5</v>
      </c>
      <c r="S1" s="37"/>
      <c r="T1" s="36"/>
    </row>
    <row r="2" spans="1:20" ht="29" thickBot="1">
      <c r="A2" s="37" t="s">
        <v>0</v>
      </c>
      <c r="B2" s="37" t="s">
        <v>13</v>
      </c>
      <c r="C2" s="37"/>
      <c r="D2" s="37" t="s">
        <v>14</v>
      </c>
      <c r="E2" s="37" t="s">
        <v>15</v>
      </c>
      <c r="F2" s="37" t="s">
        <v>16</v>
      </c>
      <c r="G2" s="37"/>
      <c r="H2" s="37" t="s">
        <v>17</v>
      </c>
      <c r="I2" s="37" t="s">
        <v>18</v>
      </c>
      <c r="J2" s="37" t="s">
        <v>19</v>
      </c>
      <c r="K2" s="37" t="s">
        <v>0</v>
      </c>
      <c r="L2" s="37" t="s">
        <v>13</v>
      </c>
      <c r="M2" s="37"/>
      <c r="N2" s="37" t="s">
        <v>14</v>
      </c>
      <c r="O2" s="37" t="s">
        <v>15</v>
      </c>
      <c r="P2" s="37" t="s">
        <v>16</v>
      </c>
      <c r="Q2" s="37"/>
      <c r="R2" s="37" t="s">
        <v>17</v>
      </c>
      <c r="S2" s="37" t="s">
        <v>18</v>
      </c>
      <c r="T2" s="37" t="s">
        <v>19</v>
      </c>
    </row>
    <row r="3" spans="1:20">
      <c r="A3" s="14">
        <v>43862</v>
      </c>
      <c r="B3" s="15">
        <v>6.1315360334184402E-2</v>
      </c>
      <c r="C3" s="18"/>
      <c r="D3" s="15">
        <v>6.8000000000000005E-2</v>
      </c>
      <c r="E3" s="15">
        <f>(D3-B3)/B3</f>
        <v>0.10902063739628384</v>
      </c>
      <c r="F3" s="16">
        <f t="shared" ref="F3:F31" si="0">ABS((B3-D3)/B3)</f>
        <v>0.10902063739628384</v>
      </c>
      <c r="G3" s="16"/>
      <c r="H3" s="15">
        <v>6.1315360334184402E-2</v>
      </c>
      <c r="I3" s="15">
        <f>(H3-B3)/B3</f>
        <v>0</v>
      </c>
      <c r="J3" s="16">
        <f>ABS((B3-H3)/B3)</f>
        <v>0</v>
      </c>
      <c r="K3" s="14">
        <v>43862</v>
      </c>
      <c r="L3" s="15">
        <v>0.55779985454347403</v>
      </c>
      <c r="M3" s="18"/>
      <c r="N3" s="15">
        <v>0.56159999999999999</v>
      </c>
      <c r="O3" s="15">
        <f>(N3-L3)/L3</f>
        <v>6.8127401353235443E-3</v>
      </c>
      <c r="P3" s="16">
        <f t="shared" ref="P3:P31" si="1">ABS((L3-N3)/L3)</f>
        <v>6.8127401353235443E-3</v>
      </c>
      <c r="Q3" s="16"/>
      <c r="R3" s="15">
        <v>0.55779985454347403</v>
      </c>
      <c r="S3" s="15">
        <f>(R3-L3)/L3</f>
        <v>0</v>
      </c>
      <c r="T3" s="16">
        <f>ABS((L3-R3)/L3)</f>
        <v>0</v>
      </c>
    </row>
    <row r="4" spans="1:20">
      <c r="A4" s="14">
        <v>43863</v>
      </c>
      <c r="B4" s="15">
        <v>6.3524409797456494E-2</v>
      </c>
      <c r="C4" s="18"/>
      <c r="D4" s="15">
        <v>6.7799999999999999E-2</v>
      </c>
      <c r="E4" s="15">
        <f t="shared" ref="E4:E31" si="2">(D4-B4)/B4</f>
        <v>6.7306256227739086E-2</v>
      </c>
      <c r="F4" s="16">
        <f t="shared" si="0"/>
        <v>6.7306256227739086E-2</v>
      </c>
      <c r="G4" s="16"/>
      <c r="H4" s="15">
        <v>7.2063996839720298E-2</v>
      </c>
      <c r="I4" s="15">
        <f t="shared" ref="I4:I31" si="3">(H4-B4)/B4</f>
        <v>0.13443000996769164</v>
      </c>
      <c r="J4" s="16">
        <f t="shared" ref="J4:J31" si="4">ABS((B4-H4)/B4)</f>
        <v>0.13443000996769164</v>
      </c>
      <c r="K4" s="14">
        <v>43863</v>
      </c>
      <c r="L4" s="15">
        <v>0.54653370181719396</v>
      </c>
      <c r="M4" s="18"/>
      <c r="N4" s="15">
        <v>0.56200000000000006</v>
      </c>
      <c r="O4" s="15">
        <f t="shared" ref="O4:O31" si="5">(N4-L4)/L4</f>
        <v>2.8298891964725171E-2</v>
      </c>
      <c r="P4" s="16">
        <f t="shared" si="1"/>
        <v>2.8298891964725171E-2</v>
      </c>
      <c r="Q4" s="16"/>
      <c r="R4" s="15">
        <v>0.56962214512099896</v>
      </c>
      <c r="S4" s="15">
        <f t="shared" ref="S4:S31" si="6">(R4-L4)/L4</f>
        <v>4.2245232502656681E-2</v>
      </c>
      <c r="T4" s="16">
        <f t="shared" ref="T4:T31" si="7">ABS((L4-R4)/L4)</f>
        <v>4.2245232502656681E-2</v>
      </c>
    </row>
    <row r="5" spans="1:20">
      <c r="A5" s="14">
        <v>43864</v>
      </c>
      <c r="B5" s="15">
        <v>7.5957698954476197E-2</v>
      </c>
      <c r="C5" s="18"/>
      <c r="D5" s="15">
        <v>6.7699999999999996E-2</v>
      </c>
      <c r="E5" s="15">
        <f t="shared" si="2"/>
        <v>-0.10871444327750496</v>
      </c>
      <c r="F5" s="16">
        <f t="shared" si="0"/>
        <v>0.10871444327750496</v>
      </c>
      <c r="G5" s="16"/>
      <c r="H5" s="15">
        <v>6.7114614770409406E-2</v>
      </c>
      <c r="I5" s="15">
        <f t="shared" si="3"/>
        <v>-0.11642117001683694</v>
      </c>
      <c r="J5" s="16">
        <f t="shared" si="4"/>
        <v>0.11642117001683694</v>
      </c>
      <c r="K5" s="14">
        <v>43864</v>
      </c>
      <c r="L5" s="15">
        <v>0.57133875158098002</v>
      </c>
      <c r="M5" s="18"/>
      <c r="N5" s="15">
        <v>0.56240000000000001</v>
      </c>
      <c r="O5" s="15">
        <f t="shared" si="5"/>
        <v>-1.564527446500897E-2</v>
      </c>
      <c r="P5" s="16">
        <f t="shared" si="1"/>
        <v>1.564527446500897E-2</v>
      </c>
      <c r="Q5" s="16"/>
      <c r="R5" s="15">
        <v>0.57878640889209598</v>
      </c>
      <c r="S5" s="15">
        <f t="shared" si="6"/>
        <v>1.3035449268069385E-2</v>
      </c>
      <c r="T5" s="16">
        <f t="shared" si="7"/>
        <v>1.3035449268069385E-2</v>
      </c>
    </row>
    <row r="6" spans="1:20">
      <c r="A6" s="14">
        <v>43865</v>
      </c>
      <c r="B6" s="15">
        <v>7.9578833447562294E-2</v>
      </c>
      <c r="C6" s="18"/>
      <c r="D6" s="15">
        <v>6.7500000000000004E-2</v>
      </c>
      <c r="E6" s="15">
        <f t="shared" si="2"/>
        <v>-0.15178450002690125</v>
      </c>
      <c r="F6" s="16">
        <f t="shared" si="0"/>
        <v>0.15178450002690125</v>
      </c>
      <c r="G6" s="16"/>
      <c r="H6" s="15">
        <v>8.3680545395751205E-2</v>
      </c>
      <c r="I6" s="15">
        <f t="shared" si="3"/>
        <v>5.1542750383387986E-2</v>
      </c>
      <c r="J6" s="16">
        <f t="shared" si="4"/>
        <v>5.1542750383387986E-2</v>
      </c>
      <c r="K6" s="14">
        <v>43865</v>
      </c>
      <c r="L6" s="15">
        <v>0.55942943162388203</v>
      </c>
      <c r="M6" s="18"/>
      <c r="N6" s="15">
        <v>0.56279999999999997</v>
      </c>
      <c r="O6" s="15">
        <f t="shared" si="5"/>
        <v>6.0250108156341114E-3</v>
      </c>
      <c r="P6" s="16">
        <f t="shared" si="1"/>
        <v>6.0250108156341114E-3</v>
      </c>
      <c r="Q6" s="16"/>
      <c r="R6" s="15">
        <v>0.57203626923275697</v>
      </c>
      <c r="S6" s="15">
        <f t="shared" si="6"/>
        <v>2.2535170472315826E-2</v>
      </c>
      <c r="T6" s="16">
        <f>ABS((L6-R6)/L6)</f>
        <v>2.2535170472315826E-2</v>
      </c>
    </row>
    <row r="7" spans="1:20">
      <c r="A7" s="14">
        <v>43866</v>
      </c>
      <c r="B7" s="15">
        <v>7.9207935598161403E-2</v>
      </c>
      <c r="C7" s="18"/>
      <c r="D7" s="15">
        <v>6.7299999999999999E-2</v>
      </c>
      <c r="E7" s="15">
        <f t="shared" si="2"/>
        <v>-0.15033765882465208</v>
      </c>
      <c r="F7" s="16">
        <f t="shared" si="0"/>
        <v>0.15033765882465208</v>
      </c>
      <c r="G7" s="16"/>
      <c r="H7" s="15">
        <v>7.8127424671460693E-2</v>
      </c>
      <c r="I7" s="15">
        <f t="shared" si="3"/>
        <v>-1.3641447899644416E-2</v>
      </c>
      <c r="J7" s="16">
        <f t="shared" si="4"/>
        <v>1.3641447899644416E-2</v>
      </c>
      <c r="K7" s="14">
        <v>43866</v>
      </c>
      <c r="L7" s="15">
        <v>0.57722080217467397</v>
      </c>
      <c r="M7" s="18"/>
      <c r="N7" s="15">
        <v>0.56320000000000003</v>
      </c>
      <c r="O7" s="15">
        <f t="shared" si="5"/>
        <v>-2.429018864505697E-2</v>
      </c>
      <c r="P7" s="16">
        <f t="shared" si="1"/>
        <v>2.429018864505697E-2</v>
      </c>
      <c r="Q7" s="16"/>
      <c r="R7" s="15">
        <v>0.56828867956475204</v>
      </c>
      <c r="S7" s="15">
        <f t="shared" si="6"/>
        <v>-1.5474360203704102E-2</v>
      </c>
      <c r="T7" s="16">
        <f t="shared" si="7"/>
        <v>1.5474360203704102E-2</v>
      </c>
    </row>
    <row r="8" spans="1:20">
      <c r="A8" s="14">
        <v>43867</v>
      </c>
      <c r="B8" s="15">
        <v>8.28809506363338E-2</v>
      </c>
      <c r="C8" s="18"/>
      <c r="D8" s="15">
        <v>6.7100000000000007E-2</v>
      </c>
      <c r="E8" s="15">
        <f t="shared" si="2"/>
        <v>-0.19040503897666028</v>
      </c>
      <c r="F8" s="16">
        <f t="shared" si="0"/>
        <v>0.19040503897666028</v>
      </c>
      <c r="G8" s="16"/>
      <c r="H8" s="15">
        <v>6.0913999170396901E-2</v>
      </c>
      <c r="I8" s="15">
        <f t="shared" si="3"/>
        <v>-0.26504222378340947</v>
      </c>
      <c r="J8" s="16">
        <f t="shared" si="4"/>
        <v>0.26504222378340947</v>
      </c>
      <c r="K8" s="14">
        <v>43867</v>
      </c>
      <c r="L8" s="15">
        <v>0.58668465283181903</v>
      </c>
      <c r="M8" s="18"/>
      <c r="N8" s="15">
        <v>0.56359999999999999</v>
      </c>
      <c r="O8" s="15">
        <f t="shared" si="5"/>
        <v>-3.9347633725194044E-2</v>
      </c>
      <c r="P8" s="16">
        <f t="shared" si="1"/>
        <v>3.9347633725194044E-2</v>
      </c>
      <c r="Q8" s="16"/>
      <c r="R8" s="15">
        <v>0.57170465584715802</v>
      </c>
      <c r="S8" s="15">
        <f t="shared" si="6"/>
        <v>-2.553330296327903E-2</v>
      </c>
      <c r="T8" s="16">
        <f t="shared" si="7"/>
        <v>2.553330296327903E-2</v>
      </c>
    </row>
    <row r="9" spans="1:20">
      <c r="A9" s="14">
        <v>43868</v>
      </c>
      <c r="B9" s="15">
        <v>7.2883082760704807E-2</v>
      </c>
      <c r="C9" s="18"/>
      <c r="D9" s="15">
        <v>6.6900000000000001E-2</v>
      </c>
      <c r="E9" s="15">
        <f t="shared" si="2"/>
        <v>-8.2091516084039834E-2</v>
      </c>
      <c r="F9" s="16">
        <f t="shared" si="0"/>
        <v>8.2091516084039834E-2</v>
      </c>
      <c r="G9" s="16"/>
      <c r="H9" s="15">
        <v>7.42828222881287E-2</v>
      </c>
      <c r="I9" s="15">
        <f t="shared" si="3"/>
        <v>1.9205273355678752E-2</v>
      </c>
      <c r="J9" s="16">
        <f t="shared" si="4"/>
        <v>1.9205273355678752E-2</v>
      </c>
      <c r="K9" s="14">
        <v>43868</v>
      </c>
      <c r="L9" s="15">
        <v>0.55527920259369701</v>
      </c>
      <c r="M9" s="18"/>
      <c r="N9" s="15">
        <v>0.56399999999999995</v>
      </c>
      <c r="O9" s="15">
        <f t="shared" si="5"/>
        <v>1.5705247676427073E-2</v>
      </c>
      <c r="P9" s="16">
        <f t="shared" si="1"/>
        <v>1.5705247676427073E-2</v>
      </c>
      <c r="Q9" s="16"/>
      <c r="R9" s="15">
        <v>0.57218629458117598</v>
      </c>
      <c r="S9" s="15">
        <f t="shared" si="6"/>
        <v>3.0447911444380259E-2</v>
      </c>
      <c r="T9" s="16">
        <f t="shared" si="7"/>
        <v>3.0447911444380259E-2</v>
      </c>
    </row>
    <row r="10" spans="1:20">
      <c r="A10" s="14">
        <v>43869</v>
      </c>
      <c r="B10" s="15">
        <v>6.3077868355644995E-2</v>
      </c>
      <c r="C10" s="18"/>
      <c r="D10" s="15">
        <v>6.6699999999999995E-2</v>
      </c>
      <c r="E10" s="15">
        <f t="shared" si="2"/>
        <v>5.7423177713183567E-2</v>
      </c>
      <c r="F10" s="16">
        <f t="shared" si="0"/>
        <v>5.7423177713183567E-2</v>
      </c>
      <c r="G10" s="16"/>
      <c r="H10" s="15">
        <v>6.8468150517724605E-2</v>
      </c>
      <c r="I10" s="15">
        <f t="shared" si="3"/>
        <v>8.5454412182862233E-2</v>
      </c>
      <c r="J10" s="16">
        <f t="shared" si="4"/>
        <v>8.5454412182862233E-2</v>
      </c>
      <c r="K10" s="14">
        <v>43869</v>
      </c>
      <c r="L10" s="15">
        <v>0.55994567010137697</v>
      </c>
      <c r="M10" s="18"/>
      <c r="N10" s="15">
        <v>0.56440000000000001</v>
      </c>
      <c r="O10" s="15">
        <f t="shared" si="5"/>
        <v>7.954932302301038E-3</v>
      </c>
      <c r="P10" s="16">
        <f t="shared" si="1"/>
        <v>7.954932302301038E-3</v>
      </c>
      <c r="Q10" s="16"/>
      <c r="R10" s="15">
        <v>0.58247555257305905</v>
      </c>
      <c r="S10" s="15">
        <f t="shared" si="6"/>
        <v>4.0235836572507289E-2</v>
      </c>
      <c r="T10" s="16">
        <f t="shared" si="7"/>
        <v>4.0235836572507289E-2</v>
      </c>
    </row>
    <row r="11" spans="1:20">
      <c r="A11" s="14">
        <v>43870</v>
      </c>
      <c r="B11" s="15">
        <v>5.91261823972066E-2</v>
      </c>
      <c r="C11" s="18"/>
      <c r="D11" s="15">
        <v>6.6500000000000004E-2</v>
      </c>
      <c r="E11" s="15">
        <f t="shared" si="2"/>
        <v>0.12471323707755191</v>
      </c>
      <c r="F11" s="16">
        <f t="shared" si="0"/>
        <v>0.12471323707755191</v>
      </c>
      <c r="G11" s="16"/>
      <c r="H11" s="15">
        <v>7.5330508495267803E-2</v>
      </c>
      <c r="I11" s="15">
        <f t="shared" si="3"/>
        <v>0.27406345955504768</v>
      </c>
      <c r="J11" s="16">
        <f t="shared" si="4"/>
        <v>0.27406345955504768</v>
      </c>
      <c r="K11" s="14">
        <v>43870</v>
      </c>
      <c r="L11" s="15">
        <v>0.54288778768645396</v>
      </c>
      <c r="M11" s="18"/>
      <c r="N11" s="15">
        <v>0.56489999999999996</v>
      </c>
      <c r="O11" s="15">
        <f t="shared" si="5"/>
        <v>4.054652326469204E-2</v>
      </c>
      <c r="P11" s="16">
        <f t="shared" si="1"/>
        <v>4.054652326469204E-2</v>
      </c>
      <c r="Q11" s="16"/>
      <c r="R11" s="15">
        <v>0.57146363270818701</v>
      </c>
      <c r="S11" s="15">
        <f t="shared" si="6"/>
        <v>5.2636743116861361E-2</v>
      </c>
      <c r="T11" s="16">
        <f t="shared" si="7"/>
        <v>5.2636743116861361E-2</v>
      </c>
    </row>
    <row r="12" spans="1:20">
      <c r="A12" s="14">
        <v>43871</v>
      </c>
      <c r="B12" s="15">
        <v>7.6913939655614105E-2</v>
      </c>
      <c r="C12" s="18"/>
      <c r="D12" s="15">
        <v>6.6299999999999998E-2</v>
      </c>
      <c r="E12" s="15">
        <f t="shared" si="2"/>
        <v>-0.13799760749661943</v>
      </c>
      <c r="F12" s="16">
        <f t="shared" si="0"/>
        <v>0.13799760749661943</v>
      </c>
      <c r="G12" s="16"/>
      <c r="H12" s="15">
        <v>7.0168401510474807E-2</v>
      </c>
      <c r="I12" s="15">
        <f t="shared" si="3"/>
        <v>-8.7702413572140148E-2</v>
      </c>
      <c r="J12" s="16">
        <f t="shared" si="4"/>
        <v>8.7702413572140148E-2</v>
      </c>
      <c r="K12" s="14">
        <v>43871</v>
      </c>
      <c r="L12" s="15">
        <v>0.58585404322493595</v>
      </c>
      <c r="M12" s="18"/>
      <c r="N12" s="15">
        <v>0.56530000000000002</v>
      </c>
      <c r="O12" s="15">
        <f t="shared" si="5"/>
        <v>-3.5083897538357167E-2</v>
      </c>
      <c r="P12" s="16">
        <f t="shared" si="1"/>
        <v>3.5083897538357167E-2</v>
      </c>
      <c r="Q12" s="16"/>
      <c r="R12" s="15">
        <v>0.58548496716501397</v>
      </c>
      <c r="S12" s="15">
        <f t="shared" si="6"/>
        <v>-6.2997953874370538E-4</v>
      </c>
      <c r="T12" s="16">
        <f t="shared" si="7"/>
        <v>6.2997953874370538E-4</v>
      </c>
    </row>
    <row r="13" spans="1:20">
      <c r="A13" s="14">
        <v>43872</v>
      </c>
      <c r="B13" s="15">
        <v>8.2693112567533103E-2</v>
      </c>
      <c r="C13" s="18"/>
      <c r="D13" s="15">
        <v>6.6100000000000006E-2</v>
      </c>
      <c r="E13" s="15">
        <f t="shared" si="2"/>
        <v>-0.20065894307681278</v>
      </c>
      <c r="F13" s="16">
        <f t="shared" si="0"/>
        <v>0.20065894307681278</v>
      </c>
      <c r="G13" s="16"/>
      <c r="H13" s="15">
        <v>6.3216583136536497E-2</v>
      </c>
      <c r="I13" s="15">
        <f t="shared" si="3"/>
        <v>-0.23552783087092871</v>
      </c>
      <c r="J13" s="16">
        <f t="shared" si="4"/>
        <v>0.23552783087092871</v>
      </c>
      <c r="K13" s="14">
        <v>43872</v>
      </c>
      <c r="L13" s="15">
        <v>0.58767560027058197</v>
      </c>
      <c r="M13" s="18"/>
      <c r="N13" s="15">
        <v>0.56569999999999998</v>
      </c>
      <c r="O13" s="15">
        <f t="shared" si="5"/>
        <v>-3.739410018122892E-2</v>
      </c>
      <c r="P13" s="16">
        <f t="shared" si="1"/>
        <v>3.739410018122892E-2</v>
      </c>
      <c r="Q13" s="16"/>
      <c r="R13" s="15">
        <v>0.573644072225996</v>
      </c>
      <c r="S13" s="15">
        <f t="shared" si="6"/>
        <v>-2.3876315501486639E-2</v>
      </c>
      <c r="T13" s="16">
        <f t="shared" si="7"/>
        <v>2.3876315501486639E-2</v>
      </c>
    </row>
    <row r="14" spans="1:20">
      <c r="A14" s="14">
        <v>43873</v>
      </c>
      <c r="B14" s="15">
        <v>9.2076157861285701E-2</v>
      </c>
      <c r="C14" s="18"/>
      <c r="D14" s="15">
        <v>6.59E-2</v>
      </c>
      <c r="E14" s="15">
        <f t="shared" si="2"/>
        <v>-0.2842881205004289</v>
      </c>
      <c r="F14" s="16">
        <f t="shared" si="0"/>
        <v>0.2842881205004289</v>
      </c>
      <c r="G14" s="16"/>
      <c r="H14" s="15">
        <v>5.1696446096406702E-2</v>
      </c>
      <c r="I14" s="15">
        <f t="shared" si="3"/>
        <v>-0.4385468801349392</v>
      </c>
      <c r="J14" s="16">
        <f t="shared" si="4"/>
        <v>0.4385468801349392</v>
      </c>
      <c r="K14" s="14">
        <v>43873</v>
      </c>
      <c r="L14" s="15">
        <v>0.59402158723937104</v>
      </c>
      <c r="M14" s="18"/>
      <c r="N14" s="15">
        <v>0.56610000000000005</v>
      </c>
      <c r="O14" s="15">
        <f t="shared" si="5"/>
        <v>-4.7004330884896812E-2</v>
      </c>
      <c r="P14" s="16">
        <f t="shared" si="1"/>
        <v>4.7004330884896812E-2</v>
      </c>
      <c r="Q14" s="16"/>
      <c r="R14" s="15">
        <v>0.56928804957010304</v>
      </c>
      <c r="S14" s="15">
        <f t="shared" si="6"/>
        <v>-4.1637439110948006E-2</v>
      </c>
      <c r="T14" s="16">
        <f t="shared" si="7"/>
        <v>4.1637439110948006E-2</v>
      </c>
    </row>
    <row r="15" spans="1:20">
      <c r="A15" s="14">
        <v>43874</v>
      </c>
      <c r="B15" s="15">
        <v>7.9810685296287195E-2</v>
      </c>
      <c r="C15" s="18"/>
      <c r="D15" s="15">
        <v>6.5699999999999995E-2</v>
      </c>
      <c r="E15" s="15">
        <f t="shared" si="2"/>
        <v>-0.17680195632831675</v>
      </c>
      <c r="F15" s="16">
        <f t="shared" si="0"/>
        <v>0.17680195632831675</v>
      </c>
      <c r="G15" s="16"/>
      <c r="H15" s="15">
        <v>5.4401481694650797E-2</v>
      </c>
      <c r="I15" s="15">
        <f t="shared" si="3"/>
        <v>-0.3183684428633573</v>
      </c>
      <c r="J15" s="16">
        <f t="shared" si="4"/>
        <v>0.3183684428633573</v>
      </c>
      <c r="K15" s="14">
        <v>43874</v>
      </c>
      <c r="L15" s="15">
        <v>0.56563385863367099</v>
      </c>
      <c r="M15" s="18"/>
      <c r="N15" s="15">
        <v>0.5665</v>
      </c>
      <c r="O15" s="15">
        <f t="shared" si="5"/>
        <v>1.5312756708398538E-3</v>
      </c>
      <c r="P15" s="16">
        <f t="shared" si="1"/>
        <v>1.5312756708398538E-3</v>
      </c>
      <c r="Q15" s="16"/>
      <c r="R15" s="15">
        <v>0.57433569551756503</v>
      </c>
      <c r="S15" s="15">
        <f t="shared" si="6"/>
        <v>1.5384222056497716E-2</v>
      </c>
      <c r="T15" s="16">
        <f t="shared" si="7"/>
        <v>1.5384222056497716E-2</v>
      </c>
    </row>
    <row r="16" spans="1:20">
      <c r="A16" s="14">
        <v>43875</v>
      </c>
      <c r="B16" s="15">
        <v>8.0337170759836804E-2</v>
      </c>
      <c r="C16" s="18"/>
      <c r="D16" s="15">
        <v>6.5500000000000003E-2</v>
      </c>
      <c r="E16" s="15">
        <f t="shared" si="2"/>
        <v>-0.18468624945968837</v>
      </c>
      <c r="F16" s="16">
        <f t="shared" si="0"/>
        <v>0.18468624945968837</v>
      </c>
      <c r="G16" s="16"/>
      <c r="H16" s="15">
        <v>6.5403599789452205E-2</v>
      </c>
      <c r="I16" s="15">
        <f t="shared" si="3"/>
        <v>-0.18588619476067464</v>
      </c>
      <c r="J16" s="16">
        <f t="shared" si="4"/>
        <v>0.18588619476067464</v>
      </c>
      <c r="K16" s="14">
        <v>43875</v>
      </c>
      <c r="L16" s="15">
        <v>0.58623478213946001</v>
      </c>
      <c r="M16" s="18"/>
      <c r="N16" s="15">
        <v>0.56689999999999996</v>
      </c>
      <c r="O16" s="15">
        <f t="shared" si="5"/>
        <v>-3.2981294744910711E-2</v>
      </c>
      <c r="P16" s="16">
        <f t="shared" si="1"/>
        <v>3.2981294744910711E-2</v>
      </c>
      <c r="Q16" s="16"/>
      <c r="R16" s="15">
        <v>0.55814197311520097</v>
      </c>
      <c r="S16" s="15">
        <f t="shared" si="6"/>
        <v>-4.7920747591493146E-2</v>
      </c>
      <c r="T16" s="16">
        <f t="shared" si="7"/>
        <v>4.7920747591493146E-2</v>
      </c>
    </row>
    <row r="17" spans="1:20">
      <c r="A17" s="14">
        <v>43876</v>
      </c>
      <c r="B17" s="15">
        <v>6.3998470041486899E-2</v>
      </c>
      <c r="C17" s="18"/>
      <c r="D17" s="15">
        <v>6.5299999999999997E-2</v>
      </c>
      <c r="E17" s="15">
        <f t="shared" si="2"/>
        <v>2.0336891767402929E-2</v>
      </c>
      <c r="F17" s="16">
        <f t="shared" si="0"/>
        <v>2.0336891767402929E-2</v>
      </c>
      <c r="G17" s="16"/>
      <c r="H17" s="15">
        <v>6.7685726187979994E-2</v>
      </c>
      <c r="I17" s="15">
        <f t="shared" si="3"/>
        <v>5.7614754604334101E-2</v>
      </c>
      <c r="J17" s="16">
        <f t="shared" si="4"/>
        <v>5.7614754604334101E-2</v>
      </c>
      <c r="K17" s="14">
        <v>43876</v>
      </c>
      <c r="L17" s="15">
        <v>0.56270562145445002</v>
      </c>
      <c r="M17" s="18"/>
      <c r="N17" s="15">
        <v>0.56730000000000003</v>
      </c>
      <c r="O17" s="15">
        <f t="shared" si="5"/>
        <v>8.1647994446451613E-3</v>
      </c>
      <c r="P17" s="16">
        <f t="shared" si="1"/>
        <v>8.1647994446451613E-3</v>
      </c>
      <c r="Q17" s="16"/>
      <c r="R17" s="15">
        <v>0.57678999002565801</v>
      </c>
      <c r="S17" s="15">
        <f t="shared" si="6"/>
        <v>2.5029727861618827E-2</v>
      </c>
      <c r="T17" s="16">
        <f t="shared" si="7"/>
        <v>2.5029727861618827E-2</v>
      </c>
    </row>
    <row r="18" spans="1:20">
      <c r="A18" s="14">
        <v>43877</v>
      </c>
      <c r="B18" s="15">
        <v>6.9333174493577704E-2</v>
      </c>
      <c r="C18" s="18"/>
      <c r="D18" s="15">
        <v>6.5100000000000005E-2</v>
      </c>
      <c r="E18" s="15">
        <f t="shared" si="2"/>
        <v>-6.1055541225359812E-2</v>
      </c>
      <c r="F18" s="16">
        <f t="shared" si="0"/>
        <v>6.1055541225359812E-2</v>
      </c>
      <c r="G18" s="16"/>
      <c r="H18" s="15">
        <v>7.66993250833993E-2</v>
      </c>
      <c r="I18" s="15">
        <f t="shared" si="3"/>
        <v>0.10624279998175937</v>
      </c>
      <c r="J18" s="16">
        <f t="shared" si="4"/>
        <v>0.10624279998175937</v>
      </c>
      <c r="K18" s="14">
        <v>43877</v>
      </c>
      <c r="L18" s="15">
        <v>0.57138467431068396</v>
      </c>
      <c r="M18" s="18"/>
      <c r="N18" s="15">
        <v>0.56769999999999998</v>
      </c>
      <c r="O18" s="15">
        <f t="shared" si="5"/>
        <v>-6.4486754306617563E-3</v>
      </c>
      <c r="P18" s="16">
        <f t="shared" si="1"/>
        <v>6.4486754306617563E-3</v>
      </c>
      <c r="Q18" s="16"/>
      <c r="R18" s="15">
        <v>0.57309465912082802</v>
      </c>
      <c r="S18" s="15">
        <f t="shared" si="6"/>
        <v>2.9927033170901529E-3</v>
      </c>
      <c r="T18" s="16">
        <f t="shared" si="7"/>
        <v>2.9927033170901529E-3</v>
      </c>
    </row>
    <row r="19" spans="1:20">
      <c r="A19" s="14">
        <v>43878</v>
      </c>
      <c r="B19" s="15">
        <v>8.3444070153766203E-2</v>
      </c>
      <c r="C19" s="18"/>
      <c r="D19" s="15">
        <v>6.5000000000000002E-2</v>
      </c>
      <c r="E19" s="15">
        <f t="shared" si="2"/>
        <v>-0.22103512112698326</v>
      </c>
      <c r="F19" s="16">
        <f t="shared" si="0"/>
        <v>0.22103512112698326</v>
      </c>
      <c r="G19" s="16"/>
      <c r="H19" s="15">
        <v>7.5707339638883306E-2</v>
      </c>
      <c r="I19" s="15">
        <f t="shared" si="3"/>
        <v>-9.2717559206137362E-2</v>
      </c>
      <c r="J19" s="16">
        <f t="shared" si="4"/>
        <v>9.2717559206137362E-2</v>
      </c>
      <c r="K19" s="14">
        <v>43878</v>
      </c>
      <c r="L19" s="15">
        <v>0.57915380398432403</v>
      </c>
      <c r="M19" s="18"/>
      <c r="N19" s="15">
        <v>0.56820000000000004</v>
      </c>
      <c r="O19" s="15">
        <f t="shared" si="5"/>
        <v>-1.8913462898744047E-2</v>
      </c>
      <c r="P19" s="16">
        <f t="shared" si="1"/>
        <v>1.8913462898744047E-2</v>
      </c>
      <c r="Q19" s="16"/>
      <c r="R19" s="15">
        <v>0.57122795240534996</v>
      </c>
      <c r="S19" s="15">
        <f t="shared" si="6"/>
        <v>-1.3685227524101014E-2</v>
      </c>
      <c r="T19" s="16">
        <f t="shared" si="7"/>
        <v>1.3685227524101014E-2</v>
      </c>
    </row>
    <row r="20" spans="1:20">
      <c r="A20" s="14">
        <v>43879</v>
      </c>
      <c r="B20" s="15">
        <v>8.4869933790630694E-2</v>
      </c>
      <c r="C20" s="18"/>
      <c r="D20" s="15">
        <v>6.4799999999999996E-2</v>
      </c>
      <c r="E20" s="15">
        <f t="shared" si="2"/>
        <v>-0.23647872567147377</v>
      </c>
      <c r="F20" s="16">
        <f t="shared" si="0"/>
        <v>0.23647872567147377</v>
      </c>
      <c r="G20" s="16"/>
      <c r="H20" s="15">
        <v>5.9162233993494198E-2</v>
      </c>
      <c r="I20" s="15">
        <f t="shared" si="3"/>
        <v>-0.30290703254884033</v>
      </c>
      <c r="J20" s="16">
        <f t="shared" si="4"/>
        <v>0.30290703254884033</v>
      </c>
      <c r="K20" s="14">
        <v>43879</v>
      </c>
      <c r="L20" s="15">
        <v>0.59677194224463503</v>
      </c>
      <c r="M20" s="18"/>
      <c r="N20" s="15">
        <v>0.56859999999999999</v>
      </c>
      <c r="O20" s="15">
        <f t="shared" si="5"/>
        <v>-4.7207216442971614E-2</v>
      </c>
      <c r="P20" s="16">
        <f t="shared" si="1"/>
        <v>4.7207216442971614E-2</v>
      </c>
      <c r="Q20" s="16"/>
      <c r="R20" s="15">
        <v>0.56684229952947796</v>
      </c>
      <c r="S20" s="15">
        <f t="shared" si="6"/>
        <v>-5.0152563477738041E-2</v>
      </c>
      <c r="T20" s="16">
        <f t="shared" si="7"/>
        <v>5.0152563477738041E-2</v>
      </c>
    </row>
    <row r="21" spans="1:20">
      <c r="A21" s="14">
        <v>43880</v>
      </c>
      <c r="B21" s="15">
        <v>8.2236035002602403E-2</v>
      </c>
      <c r="C21" s="18"/>
      <c r="D21" s="15">
        <v>6.4600000000000005E-2</v>
      </c>
      <c r="E21" s="15">
        <f t="shared" si="2"/>
        <v>-0.21445629038467501</v>
      </c>
      <c r="F21" s="16">
        <f t="shared" si="0"/>
        <v>0.21445629038467501</v>
      </c>
      <c r="G21" s="16"/>
      <c r="H21" s="15">
        <v>7.0849448274646204E-2</v>
      </c>
      <c r="I21" s="15">
        <f t="shared" si="3"/>
        <v>-0.13846225353150676</v>
      </c>
      <c r="J21" s="16">
        <f t="shared" si="4"/>
        <v>0.13846225353150676</v>
      </c>
      <c r="K21" s="14">
        <v>43880</v>
      </c>
      <c r="L21" s="15">
        <v>0.58745023608207703</v>
      </c>
      <c r="M21" s="18"/>
      <c r="N21" s="15">
        <v>0.56899999999999995</v>
      </c>
      <c r="O21" s="15">
        <f t="shared" si="5"/>
        <v>-3.1407317503399992E-2</v>
      </c>
      <c r="P21" s="16">
        <f t="shared" si="1"/>
        <v>3.1407317503399992E-2</v>
      </c>
      <c r="Q21" s="16"/>
      <c r="R21" s="15">
        <v>0.57036073464820203</v>
      </c>
      <c r="S21" s="15">
        <f t="shared" si="6"/>
        <v>-2.909097721681279E-2</v>
      </c>
      <c r="T21" s="16">
        <f t="shared" si="7"/>
        <v>2.909097721681279E-2</v>
      </c>
    </row>
    <row r="22" spans="1:20">
      <c r="A22" s="14">
        <v>43881</v>
      </c>
      <c r="B22" s="15">
        <v>8.4701867236031403E-2</v>
      </c>
      <c r="C22" s="18"/>
      <c r="D22" s="15">
        <v>6.4399999999999999E-2</v>
      </c>
      <c r="E22" s="15">
        <f t="shared" si="2"/>
        <v>-0.23968618282591028</v>
      </c>
      <c r="F22" s="16">
        <f t="shared" si="0"/>
        <v>0.23968618282591028</v>
      </c>
      <c r="G22" s="16"/>
      <c r="H22" s="15">
        <v>6.7074873509411798E-2</v>
      </c>
      <c r="I22" s="15">
        <f t="shared" si="3"/>
        <v>-0.20810631809922181</v>
      </c>
      <c r="J22" s="16">
        <f t="shared" si="4"/>
        <v>0.20810631809922181</v>
      </c>
      <c r="K22" s="14">
        <v>43881</v>
      </c>
      <c r="L22" s="15">
        <v>0.56950891812642401</v>
      </c>
      <c r="M22" s="18"/>
      <c r="N22" s="15">
        <v>0.56940000000000002</v>
      </c>
      <c r="O22" s="15">
        <f t="shared" si="5"/>
        <v>-1.9124920252753145E-4</v>
      </c>
      <c r="P22" s="16">
        <f t="shared" si="1"/>
        <v>1.9124920252753145E-4</v>
      </c>
      <c r="Q22" s="16"/>
      <c r="R22" s="15">
        <v>0.572071162263592</v>
      </c>
      <c r="S22" s="15">
        <f t="shared" si="6"/>
        <v>4.4990412891114792E-3</v>
      </c>
      <c r="T22" s="16">
        <f t="shared" si="7"/>
        <v>4.4990412891114792E-3</v>
      </c>
    </row>
    <row r="23" spans="1:20">
      <c r="A23" s="14">
        <v>43882</v>
      </c>
      <c r="B23" s="15">
        <v>7.7247754732767696E-2</v>
      </c>
      <c r="C23" s="18"/>
      <c r="D23" s="15">
        <v>6.4199999999999993E-2</v>
      </c>
      <c r="E23" s="15">
        <f t="shared" si="2"/>
        <v>-0.16890788318580061</v>
      </c>
      <c r="F23" s="16">
        <f t="shared" si="0"/>
        <v>0.16890788318580061</v>
      </c>
      <c r="G23" s="16"/>
      <c r="H23" s="15">
        <v>6.4170179469494104E-2</v>
      </c>
      <c r="I23" s="15">
        <f t="shared" si="3"/>
        <v>-0.16929392069082649</v>
      </c>
      <c r="J23" s="16">
        <f t="shared" si="4"/>
        <v>0.16929392069082649</v>
      </c>
      <c r="K23" s="14">
        <v>43882</v>
      </c>
      <c r="L23" s="15">
        <v>0.57900617188877501</v>
      </c>
      <c r="M23" s="18"/>
      <c r="N23" s="15">
        <v>0.56979999999999997</v>
      </c>
      <c r="O23" s="15">
        <f t="shared" si="5"/>
        <v>-1.589995467361531E-2</v>
      </c>
      <c r="P23" s="16">
        <f t="shared" si="1"/>
        <v>1.589995467361531E-2</v>
      </c>
      <c r="Q23" s="16"/>
      <c r="R23" s="15">
        <v>0.57437442798072402</v>
      </c>
      <c r="S23" s="15">
        <f t="shared" si="6"/>
        <v>-7.9994724286647674E-3</v>
      </c>
      <c r="T23" s="16">
        <f t="shared" si="7"/>
        <v>7.9994724286647674E-3</v>
      </c>
    </row>
    <row r="24" spans="1:20">
      <c r="A24" s="14">
        <v>43883</v>
      </c>
      <c r="B24" s="15">
        <v>7.0779277218712702E-2</v>
      </c>
      <c r="C24" s="18"/>
      <c r="D24" s="15">
        <v>6.4000000000000001E-2</v>
      </c>
      <c r="E24" s="15">
        <f t="shared" si="2"/>
        <v>-9.5780537540165619E-2</v>
      </c>
      <c r="F24" s="16">
        <f t="shared" si="0"/>
        <v>9.5780537540165619E-2</v>
      </c>
      <c r="G24" s="16"/>
      <c r="H24" s="15">
        <v>6.2117726519798799E-2</v>
      </c>
      <c r="I24" s="15">
        <f t="shared" si="3"/>
        <v>-0.12237410495375831</v>
      </c>
      <c r="J24" s="16">
        <f t="shared" si="4"/>
        <v>0.12237410495375831</v>
      </c>
      <c r="K24" s="14">
        <v>43883</v>
      </c>
      <c r="L24" s="15">
        <v>0.55893287658691404</v>
      </c>
      <c r="M24" s="18"/>
      <c r="N24" s="15">
        <v>0.57020000000000004</v>
      </c>
      <c r="O24" s="15">
        <f t="shared" si="5"/>
        <v>2.0158276396063747E-2</v>
      </c>
      <c r="P24" s="16">
        <f t="shared" si="1"/>
        <v>2.0158276396063747E-2</v>
      </c>
      <c r="Q24" s="16"/>
      <c r="R24" s="15">
        <v>0.56603949666389897</v>
      </c>
      <c r="S24" s="15">
        <f t="shared" si="6"/>
        <v>1.2714621691930206E-2</v>
      </c>
      <c r="T24" s="16">
        <f t="shared" si="7"/>
        <v>1.2714621691930206E-2</v>
      </c>
    </row>
    <row r="25" spans="1:20">
      <c r="A25" s="14">
        <v>43884</v>
      </c>
      <c r="B25" s="15">
        <v>6.5586770243114795E-2</v>
      </c>
      <c r="C25" s="18"/>
      <c r="D25" s="15">
        <v>6.3799999999999996E-2</v>
      </c>
      <c r="E25" s="15">
        <f t="shared" si="2"/>
        <v>-2.7242845416715296E-2</v>
      </c>
      <c r="F25" s="16">
        <f t="shared" si="0"/>
        <v>2.7242845416715296E-2</v>
      </c>
      <c r="G25" s="16"/>
      <c r="H25" s="15">
        <v>7.2047024053945197E-2</v>
      </c>
      <c r="I25" s="15">
        <f t="shared" si="3"/>
        <v>9.8499343493874666E-2</v>
      </c>
      <c r="J25" s="16">
        <f t="shared" si="4"/>
        <v>9.8499343493874666E-2</v>
      </c>
      <c r="K25" s="14">
        <v>43884</v>
      </c>
      <c r="L25" s="15">
        <v>0.54257997804217795</v>
      </c>
      <c r="M25" s="18"/>
      <c r="N25" s="15">
        <v>0.5706</v>
      </c>
      <c r="O25" s="15">
        <f t="shared" si="5"/>
        <v>5.1642196711585785E-2</v>
      </c>
      <c r="P25" s="16">
        <f t="shared" si="1"/>
        <v>5.1642196711585785E-2</v>
      </c>
      <c r="Q25" s="16"/>
      <c r="R25" s="15">
        <v>0.57292515636035002</v>
      </c>
      <c r="S25" s="15">
        <f t="shared" si="6"/>
        <v>5.592756744852307E-2</v>
      </c>
      <c r="T25" s="16">
        <f t="shared" si="7"/>
        <v>5.592756744852307E-2</v>
      </c>
    </row>
    <row r="26" spans="1:20">
      <c r="A26" s="14">
        <v>43885</v>
      </c>
      <c r="B26" s="15">
        <v>7.5883046123716505E-2</v>
      </c>
      <c r="C26" s="18"/>
      <c r="D26" s="15">
        <v>6.3600000000000004E-2</v>
      </c>
      <c r="E26" s="15">
        <f t="shared" si="2"/>
        <v>-0.16186812142057058</v>
      </c>
      <c r="F26" s="16">
        <f t="shared" si="0"/>
        <v>0.16186812142057058</v>
      </c>
      <c r="G26" s="16"/>
      <c r="H26" s="15">
        <v>6.9589781780262094E-2</v>
      </c>
      <c r="I26" s="15">
        <f t="shared" si="3"/>
        <v>-8.2933733751201014E-2</v>
      </c>
      <c r="J26" s="16">
        <f t="shared" si="4"/>
        <v>8.2933733751201014E-2</v>
      </c>
      <c r="K26" s="14">
        <v>43885</v>
      </c>
      <c r="L26" s="15">
        <v>0.56165705323219295</v>
      </c>
      <c r="M26" s="18"/>
      <c r="N26" s="15">
        <v>0.57110000000000005</v>
      </c>
      <c r="O26" s="15">
        <f t="shared" si="5"/>
        <v>1.6812655896450254E-2</v>
      </c>
      <c r="P26" s="16">
        <f t="shared" si="1"/>
        <v>1.6812655896450254E-2</v>
      </c>
      <c r="Q26" s="16"/>
      <c r="R26" s="15">
        <v>0.57047782007229597</v>
      </c>
      <c r="S26" s="15">
        <f t="shared" si="6"/>
        <v>1.570489819248554E-2</v>
      </c>
      <c r="T26" s="16">
        <f t="shared" si="7"/>
        <v>1.570489819248554E-2</v>
      </c>
    </row>
    <row r="27" spans="1:20">
      <c r="A27" s="14">
        <v>43886</v>
      </c>
      <c r="B27" s="15">
        <v>6.9598624075014104E-2</v>
      </c>
      <c r="C27" s="18"/>
      <c r="D27" s="15">
        <v>6.3500000000000001E-2</v>
      </c>
      <c r="E27" s="15">
        <f t="shared" si="2"/>
        <v>-8.7625641398326265E-2</v>
      </c>
      <c r="F27" s="16">
        <f t="shared" si="0"/>
        <v>8.7625641398326265E-2</v>
      </c>
      <c r="G27" s="16"/>
      <c r="H27" s="15">
        <v>6.86273423564812E-2</v>
      </c>
      <c r="I27" s="15">
        <f t="shared" si="3"/>
        <v>-1.3955472991621889E-2</v>
      </c>
      <c r="J27" s="16">
        <f t="shared" si="4"/>
        <v>1.3955472991621889E-2</v>
      </c>
      <c r="K27" s="14">
        <v>43886</v>
      </c>
      <c r="L27" s="15">
        <v>0.56535144246560598</v>
      </c>
      <c r="M27" s="18"/>
      <c r="N27" s="15">
        <v>0.57150000000000001</v>
      </c>
      <c r="O27" s="15">
        <f t="shared" si="5"/>
        <v>1.0875637829062557E-2</v>
      </c>
      <c r="P27" s="16">
        <f t="shared" si="1"/>
        <v>1.0875637829062557E-2</v>
      </c>
      <c r="Q27" s="16"/>
      <c r="R27" s="15">
        <v>0.57784242636892502</v>
      </c>
      <c r="S27" s="15">
        <f t="shared" si="6"/>
        <v>2.2094193036535766E-2</v>
      </c>
      <c r="T27" s="16">
        <f t="shared" si="7"/>
        <v>2.2094193036535766E-2</v>
      </c>
    </row>
    <row r="28" spans="1:20">
      <c r="A28" s="14">
        <v>43887</v>
      </c>
      <c r="B28" s="15">
        <v>7.6341579357783004E-2</v>
      </c>
      <c r="C28" s="18"/>
      <c r="D28" s="15">
        <v>6.3299999999999995E-2</v>
      </c>
      <c r="E28" s="15">
        <f t="shared" si="2"/>
        <v>-0.1708319302206501</v>
      </c>
      <c r="F28" s="16">
        <f t="shared" si="0"/>
        <v>0.1708319302206501</v>
      </c>
      <c r="G28" s="16"/>
      <c r="H28" s="15">
        <v>6.7709990710233606E-2</v>
      </c>
      <c r="I28" s="15">
        <f t="shared" si="3"/>
        <v>-0.11306536647737575</v>
      </c>
      <c r="J28" s="16">
        <f t="shared" si="4"/>
        <v>0.11306536647737575</v>
      </c>
      <c r="K28" s="14">
        <v>43887</v>
      </c>
      <c r="L28" s="15">
        <v>0.58265367017851899</v>
      </c>
      <c r="M28" s="18"/>
      <c r="N28" s="15">
        <v>0.57189999999999996</v>
      </c>
      <c r="O28" s="15">
        <f t="shared" si="5"/>
        <v>-1.8456367356656681E-2</v>
      </c>
      <c r="P28" s="16">
        <f t="shared" si="1"/>
        <v>1.8456367356656681E-2</v>
      </c>
      <c r="Q28" s="16"/>
      <c r="R28" s="15">
        <v>0.57827591428189595</v>
      </c>
      <c r="S28" s="15">
        <f t="shared" si="6"/>
        <v>-7.5134786249295201E-3</v>
      </c>
      <c r="T28" s="16">
        <f t="shared" si="7"/>
        <v>7.5134786249295201E-3</v>
      </c>
    </row>
    <row r="29" spans="1:20">
      <c r="A29" s="14">
        <v>43888</v>
      </c>
      <c r="B29" s="15">
        <v>8.6671798096762703E-2</v>
      </c>
      <c r="C29" s="18"/>
      <c r="D29" s="15">
        <v>6.3100000000000003E-2</v>
      </c>
      <c r="E29" s="15">
        <f t="shared" si="2"/>
        <v>-0.27196618293815156</v>
      </c>
      <c r="F29" s="16">
        <f t="shared" si="0"/>
        <v>0.27196618293815156</v>
      </c>
      <c r="G29" s="16"/>
      <c r="H29" s="15">
        <v>6.3184104888952805E-2</v>
      </c>
      <c r="I29" s="15">
        <f t="shared" si="3"/>
        <v>-0.27099579936702839</v>
      </c>
      <c r="J29" s="16">
        <f t="shared" si="4"/>
        <v>0.27099579936702839</v>
      </c>
      <c r="K29" s="14">
        <v>43888</v>
      </c>
      <c r="L29" s="15">
        <v>0.578559168179829</v>
      </c>
      <c r="M29" s="18"/>
      <c r="N29" s="15">
        <v>0.57230000000000003</v>
      </c>
      <c r="O29" s="15">
        <f t="shared" si="5"/>
        <v>-1.0818544626162555E-2</v>
      </c>
      <c r="P29" s="16">
        <f t="shared" si="1"/>
        <v>1.0818544626162555E-2</v>
      </c>
      <c r="Q29" s="16"/>
      <c r="R29" s="15">
        <v>0.55230072327510804</v>
      </c>
      <c r="S29" s="15">
        <f t="shared" si="6"/>
        <v>-4.5385928266128958E-2</v>
      </c>
      <c r="T29" s="16">
        <f t="shared" si="7"/>
        <v>4.5385928266128958E-2</v>
      </c>
    </row>
    <row r="30" spans="1:20">
      <c r="A30" s="14">
        <v>43889</v>
      </c>
      <c r="B30" s="15">
        <v>8.0650238196055005E-2</v>
      </c>
      <c r="C30" s="18"/>
      <c r="D30" s="15">
        <v>6.2899999999999998E-2</v>
      </c>
      <c r="E30" s="15">
        <f t="shared" si="2"/>
        <v>-0.22008909822318737</v>
      </c>
      <c r="F30" s="16">
        <f t="shared" si="0"/>
        <v>0.22008909822318737</v>
      </c>
      <c r="G30" s="16"/>
      <c r="H30" s="15">
        <v>5.5446711386318098E-2</v>
      </c>
      <c r="I30" s="15">
        <f t="shared" si="3"/>
        <v>-0.31250405917548468</v>
      </c>
      <c r="J30" s="16">
        <f t="shared" si="4"/>
        <v>0.31250405917548468</v>
      </c>
      <c r="K30" s="14">
        <v>43889</v>
      </c>
      <c r="L30" s="15">
        <v>0.58547378381093296</v>
      </c>
      <c r="M30" s="18"/>
      <c r="N30" s="15">
        <v>0.57269999999999999</v>
      </c>
      <c r="O30" s="15">
        <f t="shared" si="5"/>
        <v>-2.1817857885602625E-2</v>
      </c>
      <c r="P30" s="16">
        <f t="shared" si="1"/>
        <v>2.1817857885602625E-2</v>
      </c>
      <c r="Q30" s="16"/>
      <c r="R30" s="15">
        <v>0.574166157467907</v>
      </c>
      <c r="S30" s="15">
        <f t="shared" si="6"/>
        <v>-1.9313633941767626E-2</v>
      </c>
      <c r="T30" s="16">
        <f t="shared" si="7"/>
        <v>1.9313633941767626E-2</v>
      </c>
    </row>
    <row r="31" spans="1:20">
      <c r="A31" s="14">
        <v>43890</v>
      </c>
      <c r="B31" s="15">
        <v>6.5241254038280905E-2</v>
      </c>
      <c r="C31" s="18"/>
      <c r="D31" s="15">
        <v>6.2700000000000006E-2</v>
      </c>
      <c r="E31" s="15">
        <f t="shared" si="2"/>
        <v>-3.8951643032333422E-2</v>
      </c>
      <c r="F31" s="16">
        <f t="shared" si="0"/>
        <v>3.8951643032333422E-2</v>
      </c>
      <c r="G31" s="16"/>
      <c r="H31" s="15">
        <v>7.8880056441271107E-2</v>
      </c>
      <c r="I31" s="15">
        <f t="shared" si="3"/>
        <v>0.20905181244657728</v>
      </c>
      <c r="J31" s="16">
        <f t="shared" si="4"/>
        <v>0.20905181244657728</v>
      </c>
      <c r="K31" s="14">
        <v>43890</v>
      </c>
      <c r="L31" s="15">
        <v>0.56815072496732</v>
      </c>
      <c r="M31" s="18"/>
      <c r="N31" s="15">
        <v>0.57310000000000005</v>
      </c>
      <c r="O31" s="15">
        <f t="shared" si="5"/>
        <v>8.7112007697688638E-3</v>
      </c>
      <c r="P31" s="16">
        <f t="shared" si="1"/>
        <v>8.7112007697688638E-3</v>
      </c>
      <c r="Q31" s="16"/>
      <c r="R31" s="15">
        <v>0.57043915453111904</v>
      </c>
      <c r="S31" s="15">
        <f t="shared" si="6"/>
        <v>4.0278564529345169E-3</v>
      </c>
      <c r="T31" s="16">
        <f t="shared" si="7"/>
        <v>4.0278564529345169E-3</v>
      </c>
    </row>
    <row r="32" spans="1:20">
      <c r="A32" s="14"/>
      <c r="B32" s="18"/>
      <c r="C32" s="18"/>
      <c r="D32" s="15"/>
      <c r="E32" s="15"/>
      <c r="F32" s="16"/>
      <c r="G32" s="16"/>
      <c r="H32" s="15"/>
      <c r="I32" s="17"/>
      <c r="J32" s="16"/>
      <c r="K32" s="14"/>
      <c r="L32" s="18"/>
      <c r="M32" s="18"/>
      <c r="N32" s="15"/>
      <c r="O32" s="15"/>
      <c r="P32" s="16"/>
      <c r="Q32" s="16"/>
      <c r="R32" s="15"/>
      <c r="S32" s="17"/>
      <c r="T32" s="16"/>
    </row>
    <row r="33" spans="1:20">
      <c r="A33" s="14" t="s">
        <v>20</v>
      </c>
      <c r="B33" s="15">
        <f>AVERAGE(B1:B31)</f>
        <v>7.537818211112382E-2</v>
      </c>
      <c r="C33" s="15"/>
      <c r="D33" s="15">
        <f>AVERAGE(D1:D31)</f>
        <v>6.53551724137931E-2</v>
      </c>
      <c r="E33" s="15"/>
      <c r="F33" s="16"/>
      <c r="G33" s="16"/>
      <c r="H33" s="15">
        <f>AVERAGE(H1:H31)</f>
        <v>6.776330341397023E-2</v>
      </c>
      <c r="I33" s="17"/>
      <c r="J33" s="16"/>
      <c r="K33" s="14" t="s">
        <v>21</v>
      </c>
      <c r="L33" s="15">
        <f>AVERAGE(L1:L31)</f>
        <v>0.5712372342074632</v>
      </c>
      <c r="M33" s="15"/>
      <c r="N33" s="15">
        <f>AVERAGE(N1:N31)</f>
        <v>0.5673379310344826</v>
      </c>
      <c r="O33" s="15"/>
      <c r="P33" s="16"/>
      <c r="Q33" s="16"/>
      <c r="R33" s="15">
        <f>AVERAGE(R1:R31)</f>
        <v>0.57146504571216783</v>
      </c>
      <c r="S33" s="15"/>
      <c r="T33" s="16"/>
    </row>
    <row r="34" spans="1:20">
      <c r="A34" s="18" t="s">
        <v>22</v>
      </c>
      <c r="B34" s="15">
        <f>MEDIAN(B1:C31)</f>
        <v>7.6913939655614105E-2</v>
      </c>
      <c r="C34" s="15"/>
      <c r="D34" s="15">
        <f>MEDIAN(D1:E31)</f>
        <v>6.3200000000000006E-2</v>
      </c>
      <c r="E34" s="15"/>
      <c r="F34" s="15"/>
      <c r="G34" s="15"/>
      <c r="H34" s="15">
        <f>MEDIAN(H1:I31)</f>
        <v>6.1716543426991601E-2</v>
      </c>
      <c r="I34" s="18"/>
      <c r="J34" s="15"/>
      <c r="K34" s="18" t="s">
        <v>23</v>
      </c>
      <c r="L34" s="15">
        <f>MEDIAN(L1:M31)</f>
        <v>0.57133875158098002</v>
      </c>
      <c r="M34" s="15"/>
      <c r="N34" s="15">
        <f>MEDIAN(N1:O31)</f>
        <v>0.30662109835579288</v>
      </c>
      <c r="O34" s="15"/>
      <c r="P34" s="15"/>
      <c r="Q34" s="15"/>
      <c r="R34" s="15">
        <f>MEDIAN(R1:S31)</f>
        <v>0.30411414536181558</v>
      </c>
      <c r="S34" s="15"/>
      <c r="T34" s="15"/>
    </row>
    <row r="35" spans="1:20">
      <c r="A35" s="18" t="s">
        <v>24</v>
      </c>
      <c r="B35" s="15">
        <f>_xlfn.STDEV.S(B1:C31)</f>
        <v>8.6523063044870764E-3</v>
      </c>
      <c r="C35" s="15"/>
      <c r="D35" s="15">
        <f>_xlfn.STDEV.S(D1:E31)</f>
        <v>0.12270885765389496</v>
      </c>
      <c r="E35" s="15"/>
      <c r="F35" s="15"/>
      <c r="G35" s="15"/>
      <c r="H35" s="15">
        <f>_xlfn.STDEV.S(H1:I31)</f>
        <v>0.1435775970168319</v>
      </c>
      <c r="I35" s="18"/>
      <c r="J35" s="19"/>
      <c r="K35" s="18" t="s">
        <v>25</v>
      </c>
      <c r="L35" s="15">
        <f>_xlfn.STDEV.S(L1:M31)</f>
        <v>1.4950844859827558E-2</v>
      </c>
      <c r="M35" s="15"/>
      <c r="N35" s="15">
        <f>_xlfn.STDEV.S(N1:O31)</f>
        <v>0.28984076552260363</v>
      </c>
      <c r="O35" s="15"/>
      <c r="P35" s="15"/>
      <c r="Q35" s="15"/>
      <c r="R35" s="15">
        <f>_xlfn.STDEV.S(R1:S31)</f>
        <v>0.28846318304118274</v>
      </c>
      <c r="S35" s="15"/>
      <c r="T35" s="19"/>
    </row>
    <row r="36" spans="1:20">
      <c r="A36" s="18" t="s">
        <v>26</v>
      </c>
      <c r="B36" s="15"/>
      <c r="C36" s="15"/>
      <c r="D36" s="15">
        <f>SUM(F1:F31)</f>
        <v>4.2625419788440881</v>
      </c>
      <c r="E36" s="15"/>
      <c r="F36" s="15"/>
      <c r="G36" s="15"/>
      <c r="H36" s="15">
        <f>SUM(J1:J31)</f>
        <v>4.5245568406661478</v>
      </c>
      <c r="I36" s="18"/>
      <c r="J36" s="15"/>
      <c r="K36" s="18"/>
      <c r="L36" s="15"/>
      <c r="M36" s="15"/>
      <c r="N36" s="15">
        <f>SUM(P1:P31)</f>
        <v>0.62614675508251483</v>
      </c>
      <c r="O36" s="15"/>
      <c r="P36" s="15"/>
      <c r="Q36" s="15"/>
      <c r="R36" s="15">
        <f>SUM(T1:T31)</f>
        <v>0.68772460111331557</v>
      </c>
      <c r="S36" s="15"/>
      <c r="T36" s="15"/>
    </row>
    <row r="37" spans="1:20">
      <c r="A37" s="20" t="s">
        <v>1</v>
      </c>
      <c r="B37" s="21"/>
      <c r="C37" s="21"/>
      <c r="D37" s="22">
        <f>COUNT(D1:D31)</f>
        <v>29</v>
      </c>
      <c r="E37" s="22"/>
      <c r="F37" s="22"/>
      <c r="G37" s="22"/>
      <c r="H37" s="22">
        <f>COUNT(H1:H31)</f>
        <v>29</v>
      </c>
      <c r="I37" s="22"/>
      <c r="J37" s="22"/>
      <c r="K37" s="22"/>
      <c r="L37" s="22"/>
      <c r="M37" s="22"/>
      <c r="N37" s="22">
        <f>COUNT(N1:N31)</f>
        <v>29</v>
      </c>
      <c r="O37" s="22"/>
      <c r="P37" s="22"/>
      <c r="Q37" s="22"/>
      <c r="R37" s="22">
        <f>COUNT(R1:R31)</f>
        <v>29</v>
      </c>
      <c r="S37" s="22"/>
      <c r="T37" s="20"/>
    </row>
    <row r="38" spans="1:20">
      <c r="A38" s="20" t="s">
        <v>4</v>
      </c>
      <c r="B38" s="21"/>
      <c r="C38" s="21"/>
      <c r="D38" s="21">
        <f>(D36/D37)*100</f>
        <v>14.698420616703753</v>
      </c>
      <c r="E38" s="21"/>
      <c r="F38" s="21"/>
      <c r="G38" s="21"/>
      <c r="H38" s="21">
        <f>(H36/H37)*100</f>
        <v>15.601920140228096</v>
      </c>
      <c r="I38" s="20"/>
      <c r="J38" s="20"/>
      <c r="K38" s="20"/>
      <c r="L38" s="21"/>
      <c r="M38" s="21"/>
      <c r="N38" s="21">
        <f>(N36/N37)*100</f>
        <v>2.1591267416638442</v>
      </c>
      <c r="O38" s="21"/>
      <c r="P38" s="21"/>
      <c r="Q38" s="21"/>
      <c r="R38" s="21">
        <f>(R36/R37)*100</f>
        <v>2.3714641417700535</v>
      </c>
      <c r="S38" s="21"/>
      <c r="T38" s="20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F2F4-8C49-4E32-B08A-505CBB8C3C88}">
  <dimension ref="A1:J36"/>
  <sheetViews>
    <sheetView workbookViewId="0">
      <selection activeCell="M41" sqref="M41"/>
    </sheetView>
  </sheetViews>
  <sheetFormatPr defaultRowHeight="14.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5.7265625" bestFit="1" customWidth="1"/>
  </cols>
  <sheetData>
    <row r="1" spans="1:10" ht="74.5" thickBot="1">
      <c r="A1" s="9" t="s">
        <v>0</v>
      </c>
      <c r="B1" s="12" t="s">
        <v>11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>
      <c r="A2" s="11" t="s">
        <v>0</v>
      </c>
      <c r="B2" s="11" t="s">
        <v>13</v>
      </c>
      <c r="C2" s="11"/>
      <c r="D2" s="11" t="s">
        <v>14</v>
      </c>
      <c r="E2" s="11" t="s">
        <v>15</v>
      </c>
      <c r="F2" s="11" t="s">
        <v>16</v>
      </c>
      <c r="G2" s="11"/>
      <c r="H2" s="11" t="s">
        <v>17</v>
      </c>
      <c r="I2" s="11" t="s">
        <v>18</v>
      </c>
      <c r="J2" s="11" t="s">
        <v>19</v>
      </c>
    </row>
    <row r="3" spans="1:10">
      <c r="A3" s="4">
        <v>43862</v>
      </c>
      <c r="B3" s="5">
        <v>8.4722766437662909</v>
      </c>
      <c r="C3" s="3"/>
      <c r="D3" s="5">
        <v>8.4291999999999998</v>
      </c>
      <c r="E3" s="5">
        <f>(D3-B3)/B3</f>
        <v>-5.084423653468147E-3</v>
      </c>
      <c r="F3" s="6">
        <f t="shared" ref="F3:F31" si="0">ABS((B3-D3)/B3)</f>
        <v>5.084423653468147E-3</v>
      </c>
      <c r="G3" s="6"/>
      <c r="H3" s="5">
        <v>8.4722766437662909</v>
      </c>
      <c r="I3" s="5">
        <f>(H3-B3)/B3</f>
        <v>0</v>
      </c>
      <c r="J3" s="6">
        <f>ABS((B3-H3)/B3)</f>
        <v>0</v>
      </c>
    </row>
    <row r="4" spans="1:10">
      <c r="A4" s="4">
        <v>43863</v>
      </c>
      <c r="B4" s="5">
        <v>8.3863067965971094</v>
      </c>
      <c r="C4" s="3"/>
      <c r="D4" s="5">
        <v>8.4283000000000001</v>
      </c>
      <c r="E4" s="5">
        <f t="shared" ref="E4:E31" si="1">(D4-B4)/B4</f>
        <v>5.007353585004805E-3</v>
      </c>
      <c r="F4" s="6">
        <f t="shared" si="0"/>
        <v>5.007353585004805E-3</v>
      </c>
      <c r="G4" s="6"/>
      <c r="H4" s="5">
        <v>8.4687664897600801</v>
      </c>
      <c r="I4" s="5">
        <f t="shared" ref="I4:I31" si="2">(H4-B4)/B4</f>
        <v>9.8326587809105786E-3</v>
      </c>
      <c r="J4" s="6">
        <f t="shared" ref="J4:J31" si="3">ABS((B4-H4)/B4)</f>
        <v>9.8326587809105786E-3</v>
      </c>
    </row>
    <row r="5" spans="1:10">
      <c r="A5" s="4">
        <v>43864</v>
      </c>
      <c r="B5" s="5">
        <v>8.4676766008867101</v>
      </c>
      <c r="C5" s="3"/>
      <c r="D5" s="5">
        <v>8.4275000000000002</v>
      </c>
      <c r="E5" s="5">
        <f t="shared" si="1"/>
        <v>-4.7447018562922867E-3</v>
      </c>
      <c r="F5" s="6">
        <f t="shared" si="0"/>
        <v>4.7447018562922867E-3</v>
      </c>
      <c r="G5" s="6"/>
      <c r="H5" s="5">
        <v>8.61454692081122</v>
      </c>
      <c r="I5" s="5">
        <f t="shared" si="2"/>
        <v>1.7344819228113883E-2</v>
      </c>
      <c r="J5" s="6">
        <f t="shared" si="3"/>
        <v>1.7344819228113883E-2</v>
      </c>
    </row>
    <row r="6" spans="1:10">
      <c r="A6" s="4">
        <v>43865</v>
      </c>
      <c r="B6" s="5">
        <v>8.2571079329517101</v>
      </c>
      <c r="C6" s="3"/>
      <c r="D6" s="5">
        <v>8.4266000000000005</v>
      </c>
      <c r="E6" s="5">
        <f t="shared" si="1"/>
        <v>2.0526807742441762E-2</v>
      </c>
      <c r="F6" s="6">
        <f t="shared" si="0"/>
        <v>2.0526807742441762E-2</v>
      </c>
      <c r="G6" s="6"/>
      <c r="H6" s="5">
        <v>8.4831049547549497</v>
      </c>
      <c r="I6" s="5">
        <f t="shared" si="2"/>
        <v>2.7369997296674716E-2</v>
      </c>
      <c r="J6" s="6">
        <f t="shared" si="3"/>
        <v>2.7369997296674716E-2</v>
      </c>
    </row>
    <row r="7" spans="1:10">
      <c r="A7" s="4">
        <v>43866</v>
      </c>
      <c r="B7" s="5">
        <v>8.4626959621177704</v>
      </c>
      <c r="C7" s="3"/>
      <c r="D7" s="5">
        <v>8.4257000000000009</v>
      </c>
      <c r="E7" s="5">
        <f t="shared" si="1"/>
        <v>-4.3716520460356243E-3</v>
      </c>
      <c r="F7" s="6">
        <f t="shared" si="0"/>
        <v>4.3716520460356243E-3</v>
      </c>
      <c r="G7" s="6"/>
      <c r="H7" s="5">
        <v>8.5633468023762198</v>
      </c>
      <c r="I7" s="5">
        <f t="shared" si="2"/>
        <v>1.1893472329503581E-2</v>
      </c>
      <c r="J7" s="6">
        <f t="shared" si="3"/>
        <v>1.1893472329503581E-2</v>
      </c>
    </row>
    <row r="8" spans="1:10">
      <c r="A8" s="4">
        <v>43867</v>
      </c>
      <c r="B8" s="5">
        <v>8.4675550713406604</v>
      </c>
      <c r="C8" s="3"/>
      <c r="D8" s="5">
        <v>8.4247999999999994</v>
      </c>
      <c r="E8" s="5">
        <f t="shared" si="1"/>
        <v>-5.0492817561199116E-3</v>
      </c>
      <c r="F8" s="6">
        <f t="shared" si="0"/>
        <v>5.0492817561199116E-3</v>
      </c>
      <c r="G8" s="6"/>
      <c r="H8" s="5">
        <v>8.5011869738510999</v>
      </c>
      <c r="I8" s="5">
        <f t="shared" si="2"/>
        <v>3.9718551845349323E-3</v>
      </c>
      <c r="J8" s="6">
        <f t="shared" si="3"/>
        <v>3.9718551845349323E-3</v>
      </c>
    </row>
    <row r="9" spans="1:10">
      <c r="A9" s="4">
        <v>43868</v>
      </c>
      <c r="B9" s="5">
        <v>8.2381634110675908</v>
      </c>
      <c r="C9" s="3"/>
      <c r="D9" s="5">
        <v>8.4238999999999997</v>
      </c>
      <c r="E9" s="5">
        <f t="shared" si="1"/>
        <v>2.2545873353626424E-2</v>
      </c>
      <c r="F9" s="6">
        <f t="shared" si="0"/>
        <v>2.2545873353626424E-2</v>
      </c>
      <c r="G9" s="6"/>
      <c r="H9" s="5">
        <v>8.4121074387673698</v>
      </c>
      <c r="I9" s="5">
        <f t="shared" si="2"/>
        <v>2.1114418228957838E-2</v>
      </c>
      <c r="J9" s="6">
        <f t="shared" si="3"/>
        <v>2.1114418228957838E-2</v>
      </c>
    </row>
    <row r="10" spans="1:10">
      <c r="A10" s="4">
        <v>43869</v>
      </c>
      <c r="B10" s="5">
        <v>8.49654976158671</v>
      </c>
      <c r="C10" s="3"/>
      <c r="D10" s="5">
        <v>8.423</v>
      </c>
      <c r="E10" s="5">
        <f t="shared" si="1"/>
        <v>-8.6564268615517137E-3</v>
      </c>
      <c r="F10" s="6">
        <f t="shared" si="0"/>
        <v>8.6564268615517137E-3</v>
      </c>
      <c r="G10" s="6"/>
      <c r="H10" s="5">
        <v>8.3329957591354802</v>
      </c>
      <c r="I10" s="5">
        <f t="shared" si="2"/>
        <v>-1.9249460903608778E-2</v>
      </c>
      <c r="J10" s="6">
        <f t="shared" si="3"/>
        <v>1.9249460903608778E-2</v>
      </c>
    </row>
    <row r="11" spans="1:10">
      <c r="A11" s="4">
        <v>43870</v>
      </c>
      <c r="B11" s="5">
        <v>8.3640648445023391</v>
      </c>
      <c r="C11" s="3"/>
      <c r="D11" s="5">
        <v>8.4221000000000004</v>
      </c>
      <c r="E11" s="5">
        <f t="shared" si="1"/>
        <v>6.9386305076062976E-3</v>
      </c>
      <c r="F11" s="6">
        <f t="shared" si="0"/>
        <v>6.9386305076062976E-3</v>
      </c>
      <c r="G11" s="6"/>
      <c r="H11" s="5">
        <v>8.3197961610232802</v>
      </c>
      <c r="I11" s="5">
        <f t="shared" si="2"/>
        <v>-5.2927236101184081E-3</v>
      </c>
      <c r="J11" s="6">
        <f t="shared" si="3"/>
        <v>5.2927236101184081E-3</v>
      </c>
    </row>
    <row r="12" spans="1:10">
      <c r="A12" s="4">
        <v>43871</v>
      </c>
      <c r="B12" s="5">
        <v>8.4012275558974991</v>
      </c>
      <c r="C12" s="3"/>
      <c r="D12" s="5">
        <v>8.4212000000000007</v>
      </c>
      <c r="E12" s="5">
        <f t="shared" si="1"/>
        <v>2.377324500451279E-3</v>
      </c>
      <c r="F12" s="6">
        <f t="shared" si="0"/>
        <v>2.377324500451279E-3</v>
      </c>
      <c r="G12" s="6"/>
      <c r="H12" s="5">
        <v>8.5202485302902193</v>
      </c>
      <c r="I12" s="5">
        <f t="shared" si="2"/>
        <v>1.4167093273074097E-2</v>
      </c>
      <c r="J12" s="6">
        <f t="shared" si="3"/>
        <v>1.4167093273074097E-2</v>
      </c>
    </row>
    <row r="13" spans="1:10">
      <c r="A13" s="4">
        <v>43872</v>
      </c>
      <c r="B13" s="5">
        <v>8.47187956328189</v>
      </c>
      <c r="C13" s="3"/>
      <c r="D13" s="5">
        <v>8.4202999999999992</v>
      </c>
      <c r="E13" s="5">
        <f t="shared" si="1"/>
        <v>-6.0883258427613333E-3</v>
      </c>
      <c r="F13" s="6">
        <f t="shared" si="0"/>
        <v>6.0883258427613333E-3</v>
      </c>
      <c r="G13" s="6"/>
      <c r="H13" s="5">
        <v>8.5176448695395308</v>
      </c>
      <c r="I13" s="5">
        <f t="shared" si="2"/>
        <v>5.402025125096562E-3</v>
      </c>
      <c r="J13" s="6">
        <f t="shared" si="3"/>
        <v>5.402025125096562E-3</v>
      </c>
    </row>
    <row r="14" spans="1:10">
      <c r="A14" s="4">
        <v>43873</v>
      </c>
      <c r="B14" s="5">
        <v>7.0961626243392599</v>
      </c>
      <c r="C14" s="3"/>
      <c r="D14" s="5">
        <v>8.4193999999999996</v>
      </c>
      <c r="E14" s="5">
        <f t="shared" si="1"/>
        <v>0.18647224503031304</v>
      </c>
      <c r="F14" s="6">
        <f t="shared" si="0"/>
        <v>0.18647224503031304</v>
      </c>
      <c r="G14" s="6"/>
      <c r="H14" s="5">
        <v>8.1668184945302098</v>
      </c>
      <c r="I14" s="5">
        <f t="shared" si="2"/>
        <v>0.15087814736921157</v>
      </c>
      <c r="J14" s="6">
        <f t="shared" si="3"/>
        <v>0.15087814736921157</v>
      </c>
    </row>
    <row r="15" spans="1:10">
      <c r="A15" s="4">
        <v>43874</v>
      </c>
      <c r="B15" s="5">
        <v>4.6142734979126097</v>
      </c>
      <c r="C15" s="3"/>
      <c r="D15" s="5">
        <v>8.4184999999999999</v>
      </c>
      <c r="E15" s="5">
        <f t="shared" si="1"/>
        <v>0.82444755470353759</v>
      </c>
      <c r="F15" s="6">
        <f t="shared" si="0"/>
        <v>0.82444755470353759</v>
      </c>
      <c r="G15" s="6"/>
      <c r="H15" s="5">
        <v>8.3680852258624707</v>
      </c>
      <c r="I15" s="5">
        <f t="shared" si="2"/>
        <v>0.81352172333261097</v>
      </c>
      <c r="J15" s="6">
        <f t="shared" si="3"/>
        <v>0.81352172333261097</v>
      </c>
    </row>
    <row r="16" spans="1:10">
      <c r="A16" s="4">
        <v>43875</v>
      </c>
      <c r="B16" s="5">
        <v>4.6805160457226904</v>
      </c>
      <c r="C16" s="3"/>
      <c r="D16" s="5">
        <v>8.4176000000000002</v>
      </c>
      <c r="E16" s="5">
        <f t="shared" si="1"/>
        <v>0.79843417216622081</v>
      </c>
      <c r="F16" s="6">
        <f t="shared" si="0"/>
        <v>0.79843417216622081</v>
      </c>
      <c r="G16" s="6"/>
      <c r="H16" s="5">
        <v>8.3615648170663093</v>
      </c>
      <c r="I16" s="5">
        <f t="shared" si="2"/>
        <v>0.78646216258729873</v>
      </c>
      <c r="J16" s="6">
        <f t="shared" si="3"/>
        <v>0.78646216258729873</v>
      </c>
    </row>
    <row r="17" spans="1:10">
      <c r="A17" s="4">
        <v>43876</v>
      </c>
      <c r="B17" s="5">
        <v>4.69684424189726</v>
      </c>
      <c r="C17" s="3"/>
      <c r="D17" s="5">
        <v>8.4167000000000005</v>
      </c>
      <c r="E17" s="5">
        <f t="shared" si="1"/>
        <v>0.79199044433292276</v>
      </c>
      <c r="F17" s="6">
        <f t="shared" si="0"/>
        <v>0.79199044433292276</v>
      </c>
      <c r="G17" s="6"/>
      <c r="H17" s="5">
        <v>8.4367881485407601</v>
      </c>
      <c r="I17" s="5">
        <f t="shared" si="2"/>
        <v>0.79626739019405379</v>
      </c>
      <c r="J17" s="6">
        <f t="shared" si="3"/>
        <v>0.79626739019405379</v>
      </c>
    </row>
    <row r="18" spans="1:10">
      <c r="A18" s="4">
        <v>43877</v>
      </c>
      <c r="B18" s="5">
        <v>4.7080524585445698</v>
      </c>
      <c r="C18" s="3"/>
      <c r="D18" s="5">
        <v>8.4158000000000008</v>
      </c>
      <c r="E18" s="5">
        <f t="shared" si="1"/>
        <v>0.7875331836471573</v>
      </c>
      <c r="F18" s="6">
        <f t="shared" si="0"/>
        <v>0.7875331836471573</v>
      </c>
      <c r="G18" s="6"/>
      <c r="H18" s="5">
        <v>8.4379715322304794</v>
      </c>
      <c r="I18" s="5">
        <f t="shared" si="2"/>
        <v>0.79224246257420916</v>
      </c>
      <c r="J18" s="6">
        <f t="shared" si="3"/>
        <v>0.79224246257420916</v>
      </c>
    </row>
    <row r="19" spans="1:10">
      <c r="A19" s="4">
        <v>43878</v>
      </c>
      <c r="B19" s="5">
        <v>4.6148392111195404</v>
      </c>
      <c r="C19" s="3"/>
      <c r="D19" s="5">
        <v>8.4148999999999994</v>
      </c>
      <c r="E19" s="5">
        <f t="shared" si="1"/>
        <v>0.82344381137356681</v>
      </c>
      <c r="F19" s="6">
        <f t="shared" si="0"/>
        <v>0.82344381137356681</v>
      </c>
      <c r="G19" s="6"/>
      <c r="H19" s="5">
        <v>8.4341554794346791</v>
      </c>
      <c r="I19" s="5">
        <f t="shared" si="2"/>
        <v>0.82761632498753701</v>
      </c>
      <c r="J19" s="6">
        <f t="shared" si="3"/>
        <v>0.82761632498753701</v>
      </c>
    </row>
    <row r="20" spans="1:10">
      <c r="A20" s="4">
        <v>43879</v>
      </c>
      <c r="B20" s="5">
        <v>4.7659475613635802</v>
      </c>
      <c r="C20" s="3"/>
      <c r="D20" s="5">
        <v>8.4139999999999997</v>
      </c>
      <c r="E20" s="5">
        <f t="shared" si="1"/>
        <v>0.76544116183953126</v>
      </c>
      <c r="F20" s="6">
        <f t="shared" si="0"/>
        <v>0.76544116183953126</v>
      </c>
      <c r="G20" s="6"/>
      <c r="H20" s="5">
        <v>8.4058593767787499</v>
      </c>
      <c r="I20" s="5">
        <f t="shared" si="2"/>
        <v>0.76373308110292304</v>
      </c>
      <c r="J20" s="6">
        <f t="shared" si="3"/>
        <v>0.76373308110292304</v>
      </c>
    </row>
    <row r="21" spans="1:10">
      <c r="A21" s="4">
        <v>43880</v>
      </c>
      <c r="B21" s="5">
        <v>4.7097447305917699</v>
      </c>
      <c r="C21" s="3"/>
      <c r="D21" s="5">
        <v>8.4131</v>
      </c>
      <c r="E21" s="5">
        <f t="shared" si="1"/>
        <v>0.78631762043351994</v>
      </c>
      <c r="F21" s="6">
        <f t="shared" si="0"/>
        <v>0.78631762043351994</v>
      </c>
      <c r="G21" s="6"/>
      <c r="H21" s="5">
        <v>8.3835720611940197</v>
      </c>
      <c r="I21" s="5">
        <f t="shared" si="2"/>
        <v>0.7800480791961395</v>
      </c>
      <c r="J21" s="6">
        <f t="shared" si="3"/>
        <v>0.7800480791961395</v>
      </c>
    </row>
    <row r="22" spans="1:10">
      <c r="A22" s="4">
        <v>43881</v>
      </c>
      <c r="B22" s="5">
        <v>4.7324618292450902</v>
      </c>
      <c r="C22" s="3"/>
      <c r="D22" s="5">
        <v>8.4122000000000003</v>
      </c>
      <c r="E22" s="5">
        <f t="shared" si="1"/>
        <v>0.7775526361386188</v>
      </c>
      <c r="F22" s="6">
        <f t="shared" si="0"/>
        <v>0.7775526361386188</v>
      </c>
      <c r="G22" s="6"/>
      <c r="H22" s="5">
        <v>8.52215300688</v>
      </c>
      <c r="I22" s="5">
        <f t="shared" si="2"/>
        <v>0.80078642245265219</v>
      </c>
      <c r="J22" s="6">
        <f t="shared" si="3"/>
        <v>0.80078642245265219</v>
      </c>
    </row>
    <row r="23" spans="1:10">
      <c r="A23" s="4">
        <v>43882</v>
      </c>
      <c r="B23" s="5">
        <v>4.6915550973216602</v>
      </c>
      <c r="C23" s="3"/>
      <c r="D23" s="5">
        <v>8.4113000000000007</v>
      </c>
      <c r="E23" s="5">
        <f t="shared" si="1"/>
        <v>0.79285968629077552</v>
      </c>
      <c r="F23" s="6">
        <f t="shared" si="0"/>
        <v>0.79285968629077552</v>
      </c>
      <c r="G23" s="6"/>
      <c r="H23" s="5">
        <v>8.5474727946887405</v>
      </c>
      <c r="I23" s="5">
        <f t="shared" si="2"/>
        <v>0.8218847732531942</v>
      </c>
      <c r="J23" s="6">
        <f t="shared" si="3"/>
        <v>0.8218847732531942</v>
      </c>
    </row>
    <row r="24" spans="1:10">
      <c r="A24" s="4">
        <v>43883</v>
      </c>
      <c r="B24" s="5">
        <v>4.6928055637346304</v>
      </c>
      <c r="C24" s="3"/>
      <c r="D24" s="5">
        <v>8.4103999999999992</v>
      </c>
      <c r="E24" s="5">
        <f t="shared" si="1"/>
        <v>0.79219016977699608</v>
      </c>
      <c r="F24" s="6">
        <f t="shared" si="0"/>
        <v>0.79219016977699608</v>
      </c>
      <c r="G24" s="6"/>
      <c r="H24" s="5">
        <v>8.4186789273383393</v>
      </c>
      <c r="I24" s="5">
        <f t="shared" si="2"/>
        <v>0.79395434415539323</v>
      </c>
      <c r="J24" s="6">
        <f t="shared" si="3"/>
        <v>0.79395434415539323</v>
      </c>
    </row>
    <row r="25" spans="1:10">
      <c r="A25" s="4">
        <v>43884</v>
      </c>
      <c r="B25" s="5">
        <v>4.4777274585432396</v>
      </c>
      <c r="C25" s="3"/>
      <c r="D25" s="5">
        <v>8.4094999999999995</v>
      </c>
      <c r="E25" s="5">
        <f t="shared" si="1"/>
        <v>0.87807321411560457</v>
      </c>
      <c r="F25" s="6">
        <f t="shared" si="0"/>
        <v>0.87807321411560457</v>
      </c>
      <c r="G25" s="6"/>
      <c r="H25" s="5">
        <v>8.4842039127010107</v>
      </c>
      <c r="I25" s="5">
        <f t="shared" si="2"/>
        <v>0.89475665753476141</v>
      </c>
      <c r="J25" s="6">
        <f t="shared" si="3"/>
        <v>0.89475665753476141</v>
      </c>
    </row>
    <row r="26" spans="1:10">
      <c r="A26" s="4">
        <v>43885</v>
      </c>
      <c r="B26" s="5">
        <v>4.71500018485641</v>
      </c>
      <c r="C26" s="3"/>
      <c r="D26" s="5">
        <v>8.4085999999999999</v>
      </c>
      <c r="E26" s="5">
        <f t="shared" si="1"/>
        <v>0.78337214641192521</v>
      </c>
      <c r="F26" s="6">
        <f t="shared" si="0"/>
        <v>0.78337214641192521</v>
      </c>
      <c r="G26" s="6"/>
      <c r="H26" s="5">
        <v>8.4354243952260504</v>
      </c>
      <c r="I26" s="5">
        <f t="shared" si="2"/>
        <v>0.78906130742451741</v>
      </c>
      <c r="J26" s="6">
        <f t="shared" si="3"/>
        <v>0.78906130742451741</v>
      </c>
    </row>
    <row r="27" spans="1:10">
      <c r="A27" s="4">
        <v>43886</v>
      </c>
      <c r="B27" s="5">
        <v>4.8254806074831196</v>
      </c>
      <c r="C27" s="3"/>
      <c r="D27" s="5">
        <v>8.4077000000000002</v>
      </c>
      <c r="E27" s="5">
        <f t="shared" si="1"/>
        <v>0.74235494532124946</v>
      </c>
      <c r="F27" s="6">
        <f t="shared" si="0"/>
        <v>0.74235494532124946</v>
      </c>
      <c r="G27" s="6"/>
      <c r="H27" s="5">
        <v>8.4904720871082606</v>
      </c>
      <c r="I27" s="5">
        <f t="shared" si="2"/>
        <v>0.75950807344280924</v>
      </c>
      <c r="J27" s="6">
        <f t="shared" si="3"/>
        <v>0.75950807344280924</v>
      </c>
    </row>
    <row r="28" spans="1:10">
      <c r="A28" s="4">
        <v>43887</v>
      </c>
      <c r="B28" s="5">
        <v>4.7058629534590803</v>
      </c>
      <c r="C28" s="3"/>
      <c r="D28" s="5">
        <v>8.4068000000000005</v>
      </c>
      <c r="E28" s="5">
        <f t="shared" si="1"/>
        <v>0.78645236445326527</v>
      </c>
      <c r="F28" s="6">
        <f t="shared" si="0"/>
        <v>0.78645236445326527</v>
      </c>
      <c r="G28" s="6"/>
      <c r="H28" s="5">
        <v>8.5275835858720299</v>
      </c>
      <c r="I28" s="5">
        <f t="shared" si="2"/>
        <v>0.81211898225887869</v>
      </c>
      <c r="J28" s="6">
        <f t="shared" si="3"/>
        <v>0.81211898225887869</v>
      </c>
    </row>
    <row r="29" spans="1:10">
      <c r="A29" s="4">
        <v>43888</v>
      </c>
      <c r="B29" s="5">
        <v>4.5922404937744101</v>
      </c>
      <c r="C29" s="3"/>
      <c r="D29" s="5">
        <v>8.4059000000000008</v>
      </c>
      <c r="E29" s="5">
        <f t="shared" si="1"/>
        <v>0.83045727056230545</v>
      </c>
      <c r="F29" s="6">
        <f t="shared" si="0"/>
        <v>0.83045727056230545</v>
      </c>
      <c r="G29" s="6"/>
      <c r="H29" s="5">
        <v>8.3882986381878606</v>
      </c>
      <c r="I29" s="5">
        <f t="shared" si="2"/>
        <v>0.82662442212242049</v>
      </c>
      <c r="J29" s="6">
        <f t="shared" si="3"/>
        <v>0.82662442212242049</v>
      </c>
    </row>
    <row r="30" spans="1:10">
      <c r="A30" s="4">
        <v>43889</v>
      </c>
      <c r="B30" s="5">
        <v>4.5965809229214898</v>
      </c>
      <c r="C30" s="3"/>
      <c r="D30" s="5">
        <v>8.4049999999999994</v>
      </c>
      <c r="E30" s="5">
        <f t="shared" si="1"/>
        <v>0.82853302072575252</v>
      </c>
      <c r="F30" s="6">
        <f t="shared" si="0"/>
        <v>0.82853302072575252</v>
      </c>
      <c r="G30" s="6"/>
      <c r="H30" s="5">
        <v>8.2874009481854696</v>
      </c>
      <c r="I30" s="5">
        <f t="shared" si="2"/>
        <v>0.80294899342665604</v>
      </c>
      <c r="J30" s="6">
        <f t="shared" si="3"/>
        <v>0.80294899342665604</v>
      </c>
    </row>
    <row r="31" spans="1:10">
      <c r="A31" s="4">
        <v>43890</v>
      </c>
      <c r="B31" s="5">
        <v>4.6957390243477199</v>
      </c>
      <c r="C31" s="3"/>
      <c r="D31" s="5">
        <v>8.4040999999999997</v>
      </c>
      <c r="E31" s="5">
        <f t="shared" si="1"/>
        <v>0.78972893434328029</v>
      </c>
      <c r="F31" s="6">
        <f t="shared" si="0"/>
        <v>0.78972893434328029</v>
      </c>
      <c r="G31" s="6"/>
      <c r="H31" s="5">
        <v>8.4893872187412196</v>
      </c>
      <c r="I31" s="5">
        <f t="shared" si="2"/>
        <v>0.80789161721364433</v>
      </c>
      <c r="J31" s="6">
        <f t="shared" si="3"/>
        <v>0.80789161721364433</v>
      </c>
    </row>
    <row r="32" spans="1:10">
      <c r="A32" s="4"/>
      <c r="B32" s="3"/>
      <c r="C32" s="3"/>
      <c r="D32" s="5"/>
      <c r="E32" s="5"/>
      <c r="F32" s="6"/>
      <c r="G32" s="6"/>
      <c r="H32" s="5"/>
      <c r="I32" s="7"/>
      <c r="J32" s="6"/>
    </row>
    <row r="33" spans="1:10">
      <c r="A33" s="4"/>
      <c r="B33" s="3"/>
      <c r="C33" s="3"/>
      <c r="D33" s="5"/>
      <c r="E33" s="5"/>
      <c r="F33" s="6"/>
      <c r="G33" s="6"/>
      <c r="H33" s="5"/>
      <c r="I33" s="7"/>
      <c r="J33" s="6"/>
    </row>
    <row r="34" spans="1:10">
      <c r="A34" s="3"/>
      <c r="B34" s="3"/>
      <c r="C34" s="3"/>
      <c r="D34" s="3"/>
      <c r="E34" s="3"/>
      <c r="F34" s="5">
        <f>SUM(F3:F33)</f>
        <v>13.857045383371903</v>
      </c>
      <c r="G34" s="5"/>
      <c r="H34" s="3"/>
      <c r="I34" s="3"/>
      <c r="J34" s="5">
        <f>SUM(J3:J33)</f>
        <v>13.955943488589504</v>
      </c>
    </row>
    <row r="35" spans="1:10">
      <c r="A35" s="3"/>
      <c r="B35" s="3"/>
      <c r="C35" s="3"/>
      <c r="D35" s="3"/>
      <c r="E35" s="3" t="s">
        <v>1</v>
      </c>
      <c r="F35" s="8">
        <f>COUNT(D3:D33)</f>
        <v>29</v>
      </c>
      <c r="G35" s="8"/>
      <c r="H35" s="3"/>
      <c r="I35" s="3" t="s">
        <v>1</v>
      </c>
      <c r="J35" s="8">
        <f>COUNT(H3:H33)</f>
        <v>29</v>
      </c>
    </row>
    <row r="36" spans="1:10">
      <c r="A36" s="3"/>
      <c r="B36" s="3"/>
      <c r="C36" s="3"/>
      <c r="D36" s="3"/>
      <c r="E36" s="3" t="s">
        <v>4</v>
      </c>
      <c r="F36" s="5">
        <f>(F34/F35)*100</f>
        <v>47.782915115075525</v>
      </c>
      <c r="G36" s="5"/>
      <c r="H36" s="3"/>
      <c r="I36" s="3" t="s">
        <v>4</v>
      </c>
      <c r="J36" s="5">
        <f>(J34/J35)*100</f>
        <v>48.123943064101738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773EF-7347-42F8-9376-34048B809D66}">
  <dimension ref="A1:O36"/>
  <sheetViews>
    <sheetView workbookViewId="0">
      <selection activeCell="J36" sqref="A1:J36"/>
    </sheetView>
  </sheetViews>
  <sheetFormatPr defaultRowHeight="14.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9.54296875" bestFit="1" customWidth="1"/>
    <col min="9" max="9" width="6.1796875" bestFit="1" customWidth="1"/>
    <col min="10" max="10" width="5.7265625" bestFit="1" customWidth="1"/>
    <col min="13" max="13" width="10" bestFit="1" customWidth="1"/>
    <col min="15" max="15" width="12" bestFit="1" customWidth="1"/>
  </cols>
  <sheetData>
    <row r="1" spans="1:10" ht="74.5" thickBot="1">
      <c r="A1" s="9" t="s">
        <v>0</v>
      </c>
      <c r="B1" s="12" t="s">
        <v>8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>
      <c r="A2" s="11" t="s">
        <v>0</v>
      </c>
      <c r="B2" s="11" t="s">
        <v>13</v>
      </c>
      <c r="C2" s="11"/>
      <c r="D2" s="11" t="s">
        <v>14</v>
      </c>
      <c r="E2" s="11" t="s">
        <v>15</v>
      </c>
      <c r="F2" s="11" t="s">
        <v>16</v>
      </c>
      <c r="G2" s="11"/>
      <c r="H2" s="11" t="s">
        <v>17</v>
      </c>
      <c r="I2" s="11" t="s">
        <v>18</v>
      </c>
      <c r="J2" s="11" t="s">
        <v>19</v>
      </c>
    </row>
    <row r="3" spans="1:10">
      <c r="A3" s="4">
        <v>43862</v>
      </c>
      <c r="B3" s="5">
        <v>0.209102782299742</v>
      </c>
      <c r="C3" s="3"/>
      <c r="D3" s="5">
        <v>0.2462</v>
      </c>
      <c r="E3" s="5">
        <f>(D3-B3)/B3</f>
        <v>0.17741140166695801</v>
      </c>
      <c r="F3" s="6">
        <f t="shared" ref="F3:F31" si="0">ABS((B3-D3)/B3)</f>
        <v>0.17741140166695801</v>
      </c>
      <c r="G3" s="6"/>
      <c r="H3" s="5">
        <v>0.209102782299742</v>
      </c>
      <c r="I3" s="5">
        <f>(H3-B3)/B3</f>
        <v>0</v>
      </c>
      <c r="J3" s="6">
        <f>ABS((B3-H3)/B3)</f>
        <v>0</v>
      </c>
    </row>
    <row r="4" spans="1:10">
      <c r="A4" s="4">
        <v>43863</v>
      </c>
      <c r="B4" s="5">
        <v>0.21026983268558899</v>
      </c>
      <c r="C4" s="3"/>
      <c r="D4" s="5">
        <v>0.24590000000000001</v>
      </c>
      <c r="E4" s="5">
        <f t="shared" ref="E4:E31" si="1">(D4-B4)/B4</f>
        <v>0.16944973446422948</v>
      </c>
      <c r="F4" s="6">
        <f t="shared" si="0"/>
        <v>0.16944973446422948</v>
      </c>
      <c r="G4" s="6"/>
      <c r="H4" s="5">
        <v>0.27844045150132402</v>
      </c>
      <c r="I4" s="5">
        <f t="shared" ref="I4:I31" si="2">(H4-B4)/B4</f>
        <v>0.32420541713022988</v>
      </c>
      <c r="J4" s="6">
        <f t="shared" ref="J4:J31" si="3">ABS((B4-H4)/B4)</f>
        <v>0.32420541713022988</v>
      </c>
    </row>
    <row r="5" spans="1:10">
      <c r="A5" s="4">
        <v>43864</v>
      </c>
      <c r="B5" s="5">
        <v>0.20895866869017399</v>
      </c>
      <c r="C5" s="3"/>
      <c r="D5" s="5">
        <v>0.24560000000000001</v>
      </c>
      <c r="E5" s="5">
        <f t="shared" si="1"/>
        <v>0.17535205186512101</v>
      </c>
      <c r="F5" s="6">
        <f t="shared" si="0"/>
        <v>0.17535205186512101</v>
      </c>
      <c r="G5" s="6"/>
      <c r="H5" s="5">
        <v>0.33383798203242199</v>
      </c>
      <c r="I5" s="5">
        <f t="shared" si="2"/>
        <v>0.59762686145080846</v>
      </c>
      <c r="J5" s="6">
        <f t="shared" si="3"/>
        <v>0.59762686145080846</v>
      </c>
    </row>
    <row r="6" spans="1:10">
      <c r="A6" s="4">
        <v>43865</v>
      </c>
      <c r="B6" s="5">
        <v>0.17846791706979201</v>
      </c>
      <c r="C6" s="3"/>
      <c r="D6" s="5">
        <v>0.24540000000000001</v>
      </c>
      <c r="E6" s="5">
        <f t="shared" si="1"/>
        <v>0.37503706004499066</v>
      </c>
      <c r="F6" s="6">
        <f t="shared" si="0"/>
        <v>0.37503706004499066</v>
      </c>
      <c r="G6" s="6"/>
      <c r="H6" s="5">
        <v>0.24377308307555301</v>
      </c>
      <c r="I6" s="5">
        <f t="shared" si="2"/>
        <v>0.36592104103631484</v>
      </c>
      <c r="J6" s="6">
        <f t="shared" si="3"/>
        <v>0.36592104103631484</v>
      </c>
    </row>
    <row r="7" spans="1:10">
      <c r="A7" s="4">
        <v>43866</v>
      </c>
      <c r="B7" s="5">
        <v>0.187263712706044</v>
      </c>
      <c r="C7" s="3"/>
      <c r="D7" s="5">
        <v>0.24510000000000001</v>
      </c>
      <c r="E7" s="5">
        <f t="shared" si="1"/>
        <v>0.3088494105889279</v>
      </c>
      <c r="F7" s="6">
        <f t="shared" si="0"/>
        <v>0.3088494105889279</v>
      </c>
      <c r="G7" s="6"/>
      <c r="H7" s="5">
        <v>0.38046453518170398</v>
      </c>
      <c r="I7" s="5">
        <f t="shared" si="2"/>
        <v>1.0317045394637439</v>
      </c>
      <c r="J7" s="6">
        <f t="shared" si="3"/>
        <v>1.0317045394637439</v>
      </c>
    </row>
    <row r="8" spans="1:10">
      <c r="A8" s="4">
        <v>43867</v>
      </c>
      <c r="B8" s="5">
        <v>0.17787616496905601</v>
      </c>
      <c r="C8" s="3"/>
      <c r="D8" s="5">
        <v>0.24479999999999999</v>
      </c>
      <c r="E8" s="5">
        <f t="shared" si="1"/>
        <v>0.37623835122927402</v>
      </c>
      <c r="F8" s="6">
        <f t="shared" si="0"/>
        <v>0.37623835122927402</v>
      </c>
      <c r="G8" s="6"/>
      <c r="H8" s="5">
        <v>0.283135184188682</v>
      </c>
      <c r="I8" s="5">
        <f t="shared" si="2"/>
        <v>0.59175448963573751</v>
      </c>
      <c r="J8" s="6">
        <f t="shared" si="3"/>
        <v>0.59175448963573751</v>
      </c>
    </row>
    <row r="9" spans="1:10">
      <c r="A9" s="4">
        <v>43868</v>
      </c>
      <c r="B9" s="5">
        <v>0.20765160530805499</v>
      </c>
      <c r="C9" s="3"/>
      <c r="D9" s="5">
        <v>0.2445</v>
      </c>
      <c r="E9" s="5">
        <f t="shared" si="1"/>
        <v>0.17745297291239207</v>
      </c>
      <c r="F9" s="6">
        <f t="shared" si="0"/>
        <v>0.17745297291239207</v>
      </c>
      <c r="G9" s="6"/>
      <c r="H9" s="5">
        <v>0.28430011010810102</v>
      </c>
      <c r="I9" s="5">
        <f t="shared" si="2"/>
        <v>0.36912069466709185</v>
      </c>
      <c r="J9" s="6">
        <f t="shared" si="3"/>
        <v>0.36912069466709185</v>
      </c>
    </row>
    <row r="10" spans="1:10">
      <c r="A10" s="4">
        <v>43869</v>
      </c>
      <c r="B10" s="5">
        <v>0.208840045593678</v>
      </c>
      <c r="C10" s="3"/>
      <c r="D10" s="5">
        <v>0.24429999999999999</v>
      </c>
      <c r="E10" s="5">
        <f t="shared" si="1"/>
        <v>0.16979480302984301</v>
      </c>
      <c r="F10" s="6">
        <f t="shared" si="0"/>
        <v>0.16979480302984301</v>
      </c>
      <c r="G10" s="6"/>
      <c r="H10" s="5">
        <v>0.29843952074935398</v>
      </c>
      <c r="I10" s="5">
        <f t="shared" si="2"/>
        <v>0.42903397622313266</v>
      </c>
      <c r="J10" s="6">
        <f t="shared" si="3"/>
        <v>0.42903397622313266</v>
      </c>
    </row>
    <row r="11" spans="1:10">
      <c r="A11" s="4">
        <v>43870</v>
      </c>
      <c r="B11" s="5">
        <v>0.201971348403021</v>
      </c>
      <c r="C11" s="3"/>
      <c r="D11" s="5">
        <v>0.24399999999999999</v>
      </c>
      <c r="E11" s="5">
        <f t="shared" si="1"/>
        <v>0.20809214737287138</v>
      </c>
      <c r="F11" s="6">
        <f t="shared" si="0"/>
        <v>0.20809214737287138</v>
      </c>
      <c r="G11" s="6"/>
      <c r="H11" s="5">
        <v>0.27990303981106002</v>
      </c>
      <c r="I11" s="5">
        <f t="shared" si="2"/>
        <v>0.3858551820554828</v>
      </c>
      <c r="J11" s="6">
        <f t="shared" si="3"/>
        <v>0.3858551820554828</v>
      </c>
    </row>
    <row r="12" spans="1:10">
      <c r="A12" s="4">
        <v>43871</v>
      </c>
      <c r="B12" s="5">
        <v>0.19200723171234099</v>
      </c>
      <c r="C12" s="3"/>
      <c r="D12" s="5">
        <v>0.2437</v>
      </c>
      <c r="E12" s="5">
        <f t="shared" si="1"/>
        <v>0.26922302783419866</v>
      </c>
      <c r="F12" s="6">
        <f t="shared" si="0"/>
        <v>0.26922302783419866</v>
      </c>
      <c r="G12" s="6"/>
      <c r="H12" s="5">
        <v>0.267673745951652</v>
      </c>
      <c r="I12" s="5">
        <f t="shared" si="2"/>
        <v>0.39408158518045883</v>
      </c>
      <c r="J12" s="6">
        <f t="shared" si="3"/>
        <v>0.39408158518045883</v>
      </c>
    </row>
    <row r="13" spans="1:10">
      <c r="A13" s="4">
        <v>43872</v>
      </c>
      <c r="B13" s="5">
        <v>0.21087112590670501</v>
      </c>
      <c r="C13" s="3"/>
      <c r="D13" s="5">
        <v>0.24340000000000001</v>
      </c>
      <c r="E13" s="5">
        <f t="shared" si="1"/>
        <v>0.1542594983235715</v>
      </c>
      <c r="F13" s="6">
        <f t="shared" si="0"/>
        <v>0.1542594983235715</v>
      </c>
      <c r="G13" s="6"/>
      <c r="H13" s="5">
        <v>0.26654699851255997</v>
      </c>
      <c r="I13" s="5">
        <f t="shared" si="2"/>
        <v>0.26402795720115541</v>
      </c>
      <c r="J13" s="6">
        <f t="shared" si="3"/>
        <v>0.26402795720115541</v>
      </c>
    </row>
    <row r="14" spans="1:10">
      <c r="A14" s="4">
        <v>43873</v>
      </c>
      <c r="B14" s="5">
        <v>0.21334517982788301</v>
      </c>
      <c r="C14" s="3"/>
      <c r="D14" s="5">
        <v>0.2432</v>
      </c>
      <c r="E14" s="5">
        <f t="shared" si="1"/>
        <v>0.13993669880989332</v>
      </c>
      <c r="F14" s="6">
        <f t="shared" si="0"/>
        <v>0.13993669880989332</v>
      </c>
      <c r="G14" s="6"/>
      <c r="H14" s="5">
        <v>0.25635845439139598</v>
      </c>
      <c r="I14" s="5">
        <f t="shared" si="2"/>
        <v>0.20161352882785583</v>
      </c>
      <c r="J14" s="6">
        <f t="shared" si="3"/>
        <v>0.20161352882785583</v>
      </c>
    </row>
    <row r="15" spans="1:10">
      <c r="A15" s="4">
        <v>43874</v>
      </c>
      <c r="B15" s="5">
        <v>0.21495913487859</v>
      </c>
      <c r="C15" s="3"/>
      <c r="D15" s="5">
        <v>0.2429</v>
      </c>
      <c r="E15" s="5">
        <f t="shared" si="1"/>
        <v>0.12998221795594378</v>
      </c>
      <c r="F15" s="6">
        <f t="shared" si="0"/>
        <v>0.12998221795594378</v>
      </c>
      <c r="G15" s="6"/>
      <c r="H15" s="5">
        <v>0.248295548655453</v>
      </c>
      <c r="I15" s="5">
        <f t="shared" si="2"/>
        <v>0.15508256392868147</v>
      </c>
      <c r="J15" s="6">
        <f t="shared" si="3"/>
        <v>0.15508256392868147</v>
      </c>
    </row>
    <row r="16" spans="1:10">
      <c r="A16" s="4">
        <v>43875</v>
      </c>
      <c r="B16" s="5">
        <v>0.38707596641033798</v>
      </c>
      <c r="C16" s="3"/>
      <c r="D16" s="5">
        <v>0.24260000000000001</v>
      </c>
      <c r="E16" s="5">
        <f t="shared" si="1"/>
        <v>-0.37324964334566685</v>
      </c>
      <c r="F16" s="6">
        <f t="shared" si="0"/>
        <v>0.37324964334566685</v>
      </c>
      <c r="G16" s="6"/>
      <c r="H16" s="5">
        <v>0.239967041516846</v>
      </c>
      <c r="I16" s="5">
        <f t="shared" si="2"/>
        <v>-0.38005181840078978</v>
      </c>
      <c r="J16" s="6">
        <f t="shared" si="3"/>
        <v>0.38005181840078978</v>
      </c>
    </row>
    <row r="17" spans="1:15">
      <c r="A17" s="4">
        <v>43876</v>
      </c>
      <c r="B17" s="5">
        <v>0.20904141426086401</v>
      </c>
      <c r="C17" s="3"/>
      <c r="D17" s="5">
        <v>0.2424</v>
      </c>
      <c r="E17" s="5">
        <f t="shared" si="1"/>
        <v>0.15957883683999394</v>
      </c>
      <c r="F17" s="6">
        <f t="shared" si="0"/>
        <v>0.15957883683999394</v>
      </c>
      <c r="G17" s="6"/>
      <c r="H17" s="5">
        <v>0.251009890433252</v>
      </c>
      <c r="I17" s="5">
        <f t="shared" si="2"/>
        <v>0.20076632336602587</v>
      </c>
      <c r="J17" s="6">
        <f t="shared" si="3"/>
        <v>0.20076632336602587</v>
      </c>
    </row>
    <row r="18" spans="1:15">
      <c r="A18" s="4">
        <v>43877</v>
      </c>
      <c r="B18" s="5">
        <v>0.21467866835184299</v>
      </c>
      <c r="C18" s="3"/>
      <c r="D18" s="5">
        <v>0.24210000000000001</v>
      </c>
      <c r="E18" s="5">
        <f t="shared" si="1"/>
        <v>0.12773198128477031</v>
      </c>
      <c r="F18" s="6">
        <f t="shared" si="0"/>
        <v>0.12773198128477031</v>
      </c>
      <c r="G18" s="6"/>
      <c r="H18" s="5">
        <v>0.26096926937300002</v>
      </c>
      <c r="I18" s="5">
        <f t="shared" si="2"/>
        <v>0.21562739035296255</v>
      </c>
      <c r="J18" s="6">
        <f t="shared" si="3"/>
        <v>0.21562739035296255</v>
      </c>
    </row>
    <row r="19" spans="1:15">
      <c r="A19" s="4">
        <v>43878</v>
      </c>
      <c r="B19" s="5">
        <v>0.18186059885658301</v>
      </c>
      <c r="C19" s="3"/>
      <c r="D19" s="5">
        <v>0.24179999999999999</v>
      </c>
      <c r="E19" s="5">
        <f t="shared" si="1"/>
        <v>0.32958981505766266</v>
      </c>
      <c r="F19" s="6">
        <f t="shared" si="0"/>
        <v>0.32958981505766266</v>
      </c>
      <c r="G19" s="6"/>
      <c r="H19" s="5">
        <v>0.246576059195035</v>
      </c>
      <c r="I19" s="5">
        <f t="shared" si="2"/>
        <v>0.35585201382454051</v>
      </c>
      <c r="J19" s="6">
        <f t="shared" si="3"/>
        <v>0.35585201382454051</v>
      </c>
    </row>
    <row r="20" spans="1:15">
      <c r="A20" s="4">
        <v>43879</v>
      </c>
      <c r="B20" s="5">
        <v>0.187366331452503</v>
      </c>
      <c r="C20" s="3"/>
      <c r="D20" s="5">
        <v>0.24149999999999999</v>
      </c>
      <c r="E20" s="5">
        <f t="shared" si="1"/>
        <v>0.28891886886956403</v>
      </c>
      <c r="F20" s="6">
        <f t="shared" si="0"/>
        <v>0.28891886886956403</v>
      </c>
      <c r="G20" s="6"/>
      <c r="H20" s="5">
        <v>0.22844151668377399</v>
      </c>
      <c r="I20" s="5">
        <f t="shared" si="2"/>
        <v>0.21922393907618065</v>
      </c>
      <c r="J20" s="6">
        <f t="shared" si="3"/>
        <v>0.21922393907618065</v>
      </c>
    </row>
    <row r="21" spans="1:15">
      <c r="A21" s="4">
        <v>43880</v>
      </c>
      <c r="B21" s="5">
        <v>0.181202709116041</v>
      </c>
      <c r="C21" s="3"/>
      <c r="D21" s="5">
        <v>0.24129999999999999</v>
      </c>
      <c r="E21" s="5">
        <f t="shared" si="1"/>
        <v>0.33165779461648714</v>
      </c>
      <c r="F21" s="6">
        <f t="shared" si="0"/>
        <v>0.33165779461648714</v>
      </c>
      <c r="G21" s="6"/>
      <c r="H21" s="5">
        <v>0.27934798038313402</v>
      </c>
      <c r="I21" s="5">
        <f t="shared" si="2"/>
        <v>0.54163247197502684</v>
      </c>
      <c r="J21" s="6">
        <f t="shared" si="3"/>
        <v>0.54163247197502684</v>
      </c>
    </row>
    <row r="22" spans="1:15">
      <c r="A22" s="4">
        <v>43881</v>
      </c>
      <c r="B22" s="5">
        <v>0.32395401397719897</v>
      </c>
      <c r="C22" s="3"/>
      <c r="D22" s="5">
        <v>0.24099999999999999</v>
      </c>
      <c r="E22" s="5">
        <f t="shared" si="1"/>
        <v>-0.25606725151748722</v>
      </c>
      <c r="F22" s="6">
        <f t="shared" si="0"/>
        <v>0.25606725151748722</v>
      </c>
      <c r="G22" s="6"/>
      <c r="H22" s="5">
        <v>0.32399547696125902</v>
      </c>
      <c r="I22" s="5">
        <f t="shared" si="2"/>
        <v>1.2799033897127786E-4</v>
      </c>
      <c r="J22" s="6">
        <f t="shared" si="3"/>
        <v>1.2799033897127786E-4</v>
      </c>
    </row>
    <row r="23" spans="1:15">
      <c r="A23" s="4">
        <v>43882</v>
      </c>
      <c r="B23" s="5">
        <v>0.20330444681458101</v>
      </c>
      <c r="C23" s="3"/>
      <c r="D23" s="5">
        <v>0.2407</v>
      </c>
      <c r="E23" s="5">
        <f t="shared" si="1"/>
        <v>0.1839386878710268</v>
      </c>
      <c r="F23" s="6">
        <f t="shared" si="0"/>
        <v>0.1839386878710268</v>
      </c>
      <c r="G23" s="6"/>
      <c r="H23" s="5">
        <v>0.34550718347760201</v>
      </c>
      <c r="I23" s="5">
        <f t="shared" si="2"/>
        <v>0.69945708955748331</v>
      </c>
      <c r="J23" s="6">
        <f t="shared" si="3"/>
        <v>0.69945708955748331</v>
      </c>
    </row>
    <row r="24" spans="1:15">
      <c r="A24" s="4">
        <v>43883</v>
      </c>
      <c r="B24" s="5">
        <v>0.25608499572612298</v>
      </c>
      <c r="C24" s="3"/>
      <c r="D24" s="5">
        <v>0.24049999999999999</v>
      </c>
      <c r="E24" s="5">
        <f t="shared" si="1"/>
        <v>-6.085868358640887E-2</v>
      </c>
      <c r="F24" s="6">
        <f t="shared" si="0"/>
        <v>6.085868358640887E-2</v>
      </c>
      <c r="G24" s="6"/>
      <c r="H24" s="5">
        <v>0.26194597012627602</v>
      </c>
      <c r="I24" s="5">
        <f t="shared" si="2"/>
        <v>2.2886832489089747E-2</v>
      </c>
      <c r="J24" s="6">
        <f t="shared" si="3"/>
        <v>2.2886832489089747E-2</v>
      </c>
    </row>
    <row r="25" spans="1:15">
      <c r="A25" s="4">
        <v>43884</v>
      </c>
      <c r="B25" s="5">
        <v>0.23522628828883099</v>
      </c>
      <c r="C25" s="3"/>
      <c r="D25" s="5">
        <v>0.2402</v>
      </c>
      <c r="E25" s="5">
        <f t="shared" si="1"/>
        <v>2.1144370160965407E-2</v>
      </c>
      <c r="F25" s="6">
        <f t="shared" si="0"/>
        <v>2.1144370160965407E-2</v>
      </c>
      <c r="G25" s="6"/>
      <c r="H25" s="5">
        <v>0.28950992691622901</v>
      </c>
      <c r="I25" s="5">
        <f t="shared" si="2"/>
        <v>0.23077198990932474</v>
      </c>
      <c r="J25" s="6">
        <f t="shared" si="3"/>
        <v>0.23077198990932474</v>
      </c>
    </row>
    <row r="26" spans="1:15">
      <c r="A26" s="4">
        <v>43885</v>
      </c>
      <c r="B26" s="5">
        <v>0.25032419419847401</v>
      </c>
      <c r="C26" s="3"/>
      <c r="D26" s="5">
        <v>0.2399</v>
      </c>
      <c r="E26" s="5">
        <f t="shared" si="1"/>
        <v>-4.1642775409112091E-2</v>
      </c>
      <c r="F26" s="6">
        <f t="shared" si="0"/>
        <v>4.1642775409112091E-2</v>
      </c>
      <c r="G26" s="6"/>
      <c r="H26" s="5">
        <v>0.27359251487569702</v>
      </c>
      <c r="I26" s="5">
        <f t="shared" si="2"/>
        <v>9.2952743747870825E-2</v>
      </c>
      <c r="J26" s="6">
        <f t="shared" si="3"/>
        <v>9.2952743747870825E-2</v>
      </c>
    </row>
    <row r="27" spans="1:15">
      <c r="A27" s="4">
        <v>43886</v>
      </c>
      <c r="B27" s="5">
        <v>0.422619670256972</v>
      </c>
      <c r="C27" s="3"/>
      <c r="D27" s="5">
        <v>0.2397</v>
      </c>
      <c r="E27" s="5">
        <f t="shared" si="1"/>
        <v>-0.43282337082357886</v>
      </c>
      <c r="F27" s="6">
        <f t="shared" si="0"/>
        <v>0.43282337082357886</v>
      </c>
      <c r="G27" s="6"/>
      <c r="H27" s="5">
        <v>0.27317700269880502</v>
      </c>
      <c r="I27" s="5">
        <f t="shared" si="2"/>
        <v>-0.35361029804244332</v>
      </c>
      <c r="J27" s="6">
        <f t="shared" si="3"/>
        <v>0.35361029804244332</v>
      </c>
    </row>
    <row r="28" spans="1:15">
      <c r="A28" s="4">
        <v>43887</v>
      </c>
      <c r="B28" s="5">
        <v>0.215458466149866</v>
      </c>
      <c r="C28" s="3"/>
      <c r="D28" s="5">
        <v>0.2394</v>
      </c>
      <c r="E28" s="5">
        <f t="shared" si="1"/>
        <v>0.1111190211178847</v>
      </c>
      <c r="F28" s="6">
        <f t="shared" si="0"/>
        <v>0.1111190211178847</v>
      </c>
      <c r="G28" s="6"/>
      <c r="H28" s="5">
        <v>0.25948798842993398</v>
      </c>
      <c r="I28" s="5">
        <f t="shared" si="2"/>
        <v>0.20435271385178461</v>
      </c>
      <c r="J28" s="6">
        <f t="shared" si="3"/>
        <v>0.20435271385178461</v>
      </c>
    </row>
    <row r="29" spans="1:15">
      <c r="A29" s="4">
        <v>43888</v>
      </c>
      <c r="B29" s="5">
        <v>0.230140669010579</v>
      </c>
      <c r="C29" s="3"/>
      <c r="D29" s="5">
        <v>0.23910000000000001</v>
      </c>
      <c r="E29" s="5">
        <f t="shared" si="1"/>
        <v>3.8929803358697834E-2</v>
      </c>
      <c r="F29" s="6">
        <f t="shared" si="0"/>
        <v>3.8929803358697834E-2</v>
      </c>
      <c r="G29" s="6"/>
      <c r="H29" s="5">
        <v>0.245530301350391</v>
      </c>
      <c r="I29" s="5">
        <f t="shared" si="2"/>
        <v>6.687054663556477E-2</v>
      </c>
      <c r="J29" s="6">
        <f t="shared" si="3"/>
        <v>6.687054663556477E-2</v>
      </c>
    </row>
    <row r="30" spans="1:15">
      <c r="A30" s="4">
        <v>43889</v>
      </c>
      <c r="B30" s="5">
        <v>0.21808536388911301</v>
      </c>
      <c r="C30" s="3"/>
      <c r="D30" s="5">
        <v>0.2389</v>
      </c>
      <c r="E30" s="5">
        <f t="shared" si="1"/>
        <v>9.5442608984389873E-2</v>
      </c>
      <c r="F30" s="6">
        <f t="shared" si="0"/>
        <v>9.5442608984389873E-2</v>
      </c>
      <c r="G30" s="6"/>
      <c r="H30" s="5">
        <v>0.19177727700787001</v>
      </c>
      <c r="I30" s="5">
        <f t="shared" si="2"/>
        <v>-0.1206320608228415</v>
      </c>
      <c r="J30" s="6">
        <f t="shared" si="3"/>
        <v>0.1206320608228415</v>
      </c>
    </row>
    <row r="31" spans="1:15">
      <c r="A31" s="4">
        <v>43890</v>
      </c>
      <c r="B31" s="5">
        <v>0.19459803109988499</v>
      </c>
      <c r="C31" s="3"/>
      <c r="D31" s="5">
        <v>0.23860000000000001</v>
      </c>
      <c r="E31" s="5">
        <f t="shared" si="1"/>
        <v>0.2261172358806102</v>
      </c>
      <c r="F31" s="6">
        <f t="shared" si="0"/>
        <v>0.2261172358806102</v>
      </c>
      <c r="G31" s="6"/>
      <c r="H31" s="5">
        <v>0.23191286702233299</v>
      </c>
      <c r="I31" s="5">
        <f t="shared" si="2"/>
        <v>0.19175340938210578</v>
      </c>
      <c r="J31" s="6">
        <f t="shared" si="3"/>
        <v>0.19175340938210578</v>
      </c>
      <c r="M31" s="1"/>
      <c r="O31" s="2"/>
    </row>
    <row r="32" spans="1:15">
      <c r="A32" s="4"/>
      <c r="B32" s="3"/>
      <c r="C32" s="3"/>
      <c r="D32" s="5"/>
      <c r="E32" s="5"/>
      <c r="F32" s="6"/>
      <c r="G32" s="6"/>
      <c r="H32" s="5"/>
      <c r="I32" s="7"/>
      <c r="J32" s="6"/>
    </row>
    <row r="33" spans="1:10">
      <c r="A33" s="4"/>
      <c r="B33" s="3"/>
      <c r="C33" s="3"/>
      <c r="D33" s="5"/>
      <c r="E33" s="5"/>
      <c r="F33" s="6"/>
      <c r="G33" s="6"/>
      <c r="H33" s="5"/>
      <c r="I33" s="7"/>
      <c r="J33" s="6"/>
    </row>
    <row r="34" spans="1:10">
      <c r="A34" s="3"/>
      <c r="B34" s="3"/>
      <c r="C34" s="3"/>
      <c r="D34" s="3"/>
      <c r="E34" s="3"/>
      <c r="F34" s="5">
        <f>SUM(F3:F33)</f>
        <v>5.9098901248225228</v>
      </c>
      <c r="G34" s="5"/>
      <c r="H34" s="3"/>
      <c r="I34" s="3"/>
      <c r="J34" s="5">
        <f>SUM(J3:J33)</f>
        <v>9.0065974685737018</v>
      </c>
    </row>
    <row r="35" spans="1:10">
      <c r="A35" s="3"/>
      <c r="B35" s="3"/>
      <c r="C35" s="3"/>
      <c r="D35" s="3"/>
      <c r="E35" s="3" t="s">
        <v>1</v>
      </c>
      <c r="F35" s="8">
        <f>COUNT(D3:D33)</f>
        <v>29</v>
      </c>
      <c r="G35" s="8"/>
      <c r="H35" s="3"/>
      <c r="I35" s="3" t="s">
        <v>1</v>
      </c>
      <c r="J35" s="8">
        <f>COUNT(H3:H33)</f>
        <v>29</v>
      </c>
    </row>
    <row r="36" spans="1:10">
      <c r="A36" s="3"/>
      <c r="B36" s="3"/>
      <c r="C36" s="3"/>
      <c r="D36" s="3"/>
      <c r="E36" s="3" t="s">
        <v>4</v>
      </c>
      <c r="F36" s="5">
        <f>(F34/F35)*100</f>
        <v>20.37893146490525</v>
      </c>
      <c r="G36" s="5"/>
      <c r="H36" s="3"/>
      <c r="I36" s="3" t="s">
        <v>4</v>
      </c>
      <c r="J36" s="5">
        <f>(J34/J35)*100</f>
        <v>31.057232650254146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CPU_Media</vt:lpstr>
      <vt:lpstr>CPU_Max</vt:lpstr>
      <vt:lpstr>CPU_Min</vt:lpstr>
      <vt:lpstr>CPU_All</vt:lpstr>
      <vt:lpstr>NetIn_Media</vt:lpstr>
      <vt:lpstr>NetOut_Media</vt:lpstr>
      <vt:lpstr>Net_All</vt:lpstr>
      <vt:lpstr>Disk_Media</vt:lpstr>
      <vt:lpstr>Disk_Max</vt:lpstr>
      <vt:lpstr>Disk_Min</vt:lpstr>
      <vt:lpstr>Disk_All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Maier da Silva</dc:creator>
  <cp:lastModifiedBy>Marcello Maier da Silva</cp:lastModifiedBy>
  <dcterms:created xsi:type="dcterms:W3CDTF">2015-06-05T18:19:34Z</dcterms:created>
  <dcterms:modified xsi:type="dcterms:W3CDTF">2021-03-04T23:29:41Z</dcterms:modified>
</cp:coreProperties>
</file>