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a053f1c2e41089b/Documentos/Mestrado EdC/Dissertação de mestrado/Consumo médio CPU/Previsões para Defesa/Consolidadas/"/>
    </mc:Choice>
  </mc:AlternateContent>
  <xr:revisionPtr revIDLastSave="4" documentId="8_{0E1402D1-0A57-48A2-898A-6D5EE5C90A90}" xr6:coauthVersionLast="46" xr6:coauthVersionMax="46" xr10:uidLastSave="{C79BA51F-437C-43FE-A93A-527C166EBBC1}"/>
  <bookViews>
    <workbookView xWindow="-110" yWindow="-110" windowWidth="32220" windowHeight="17760" activeTab="1" xr2:uid="{C040F9DC-9A81-4A31-8AF6-687E2984BBB6}"/>
  </bookViews>
  <sheets>
    <sheet name="MAPE_Disk_GM" sheetId="1" r:id="rId1"/>
    <sheet name="MAPE_Disk_BI" sheetId="2" r:id="rId2"/>
    <sheet name="Similaridade_Disk_GM_x_BI" sheetId="5" r:id="rId3"/>
  </sheets>
  <externalReferences>
    <externalReference r:id="rId4"/>
    <externalReference r:id="rId5"/>
    <externalReference r:id="rId6"/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6" i="2" l="1"/>
  <c r="B14" i="2"/>
  <c r="D11" i="2"/>
  <c r="C11" i="2"/>
  <c r="B11" i="2"/>
  <c r="D10" i="2"/>
  <c r="C10" i="2"/>
  <c r="B10" i="2"/>
  <c r="D9" i="2"/>
  <c r="C9" i="2"/>
  <c r="B9" i="2"/>
  <c r="D8" i="2"/>
  <c r="C8" i="2"/>
  <c r="B8" i="2"/>
  <c r="B17" i="2" s="1"/>
  <c r="B17" i="1"/>
  <c r="B9" i="1"/>
  <c r="C9" i="1"/>
  <c r="D9" i="1"/>
  <c r="B10" i="1"/>
  <c r="C10" i="1"/>
  <c r="D10" i="1"/>
  <c r="B11" i="1"/>
  <c r="C11" i="1"/>
  <c r="D11" i="1"/>
  <c r="C8" i="1"/>
  <c r="D8" i="1"/>
  <c r="B8" i="1"/>
  <c r="C5" i="2"/>
  <c r="C5" i="1"/>
  <c r="B5" i="2"/>
  <c r="B5" i="1"/>
  <c r="B15" i="2" l="1"/>
  <c r="D4" i="2"/>
  <c r="D4" i="1"/>
  <c r="C4" i="2"/>
  <c r="C4" i="1"/>
  <c r="B4" i="2"/>
  <c r="B4" i="1"/>
  <c r="D3" i="2" l="1"/>
  <c r="C3" i="2"/>
  <c r="B3" i="2"/>
  <c r="D3" i="1"/>
  <c r="C3" i="1"/>
  <c r="B3" i="1"/>
  <c r="D2" i="2" l="1"/>
  <c r="D2" i="1"/>
  <c r="C2" i="2"/>
  <c r="C2" i="1"/>
  <c r="B2" i="2"/>
  <c r="B2" i="1"/>
  <c r="B5" i="5" l="1"/>
  <c r="C5" i="5"/>
  <c r="D5" i="5"/>
  <c r="D4" i="5" l="1"/>
  <c r="B4" i="5"/>
  <c r="C4" i="5"/>
  <c r="B3" i="5" l="1"/>
  <c r="C3" i="5"/>
  <c r="D3" i="5"/>
  <c r="C2" i="5" l="1"/>
  <c r="D2" i="5"/>
  <c r="B16" i="1"/>
  <c r="B15" i="1"/>
  <c r="B2" i="5"/>
  <c r="B14" i="1"/>
  <c r="B9" i="5" l="1"/>
  <c r="B8" i="5"/>
</calcChain>
</file>

<file path=xl/sharedStrings.xml><?xml version="1.0" encoding="utf-8"?>
<sst xmlns="http://schemas.openxmlformats.org/spreadsheetml/2006/main" count="56" uniqueCount="17">
  <si>
    <t>Servidores</t>
  </si>
  <si>
    <t>Servidor 1</t>
  </si>
  <si>
    <t>Servidor 2</t>
  </si>
  <si>
    <t>Servidor 3</t>
  </si>
  <si>
    <t>Servidor 4</t>
  </si>
  <si>
    <t>Previsão Fraca</t>
  </si>
  <si>
    <t>Previsão Razoável</t>
  </si>
  <si>
    <t>Previsão Boa</t>
  </si>
  <si>
    <t>Escala MAPE</t>
  </si>
  <si>
    <t>Previsão Excelente</t>
  </si>
  <si>
    <t>Contagem</t>
  </si>
  <si>
    <t>Equivalente</t>
  </si>
  <si>
    <t>Comparação</t>
  </si>
  <si>
    <t>Divergente</t>
  </si>
  <si>
    <t>Disk_media</t>
  </si>
  <si>
    <t>Disk_max</t>
  </si>
  <si>
    <t>Disk_min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</si>
</sst>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2" fontId="0" fillId="0" borderId="0" xfId="0" applyNumberFormat="1"/>
    <xf numFmtId="2" fontId="2" fillId="2" borderId="0" xfId="0" applyNumberFormat="1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1" fontId="4" fillId="0" borderId="0" xfId="0" applyNumberFormat="1" applyFont="1"/>
    <xf numFmtId="0" fontId="1" fillId="3" borderId="0" xfId="0" applyFont="1" applyFill="1"/>
    <xf numFmtId="0" fontId="1" fillId="3" borderId="0" xfId="0" applyFont="1" applyFill="1" applyAlignment="1">
      <alignment horizontal="center" vertical="center"/>
    </xf>
    <xf numFmtId="0" fontId="1" fillId="3" borderId="0" xfId="0" applyFont="1" applyFill="1" applyAlignment="1">
      <alignment wrapText="1"/>
    </xf>
    <xf numFmtId="0" fontId="0" fillId="4" borderId="0" xfId="0" applyFill="1"/>
  </cellXfs>
  <cellStyles count="1">
    <cellStyle name="Normal" xfId="0" builtinId="0"/>
  </cellStyles>
  <dxfs count="20">
    <dxf>
      <font>
        <strike val="0"/>
        <color theme="0"/>
      </font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7" tint="0.59996337778862885"/>
        </patternFill>
      </fill>
    </dxf>
    <dxf>
      <fill>
        <patternFill>
          <bgColor theme="0" tint="-0.24994659260841701"/>
        </patternFill>
      </fill>
    </dxf>
    <dxf>
      <font>
        <strike val="0"/>
        <color theme="0"/>
      </font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7" tint="0.59996337778862885"/>
        </patternFill>
      </fill>
    </dxf>
    <dxf>
      <fill>
        <patternFill>
          <bgColor theme="0" tint="-0.24994659260841701"/>
        </patternFill>
      </fill>
    </dxf>
    <dxf>
      <font>
        <strike val="0"/>
        <color theme="0"/>
      </font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7" tint="0.59996337778862885"/>
        </patternFill>
      </fill>
    </dxf>
    <dxf>
      <fill>
        <patternFill>
          <bgColor theme="0" tint="-0.24994659260841701"/>
        </patternFill>
      </fill>
    </dxf>
    <dxf>
      <font>
        <strike val="0"/>
        <color theme="0"/>
      </font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7" tint="0.59996337778862885"/>
        </patternFill>
      </fill>
    </dxf>
    <dxf>
      <fill>
        <patternFill>
          <bgColor theme="0" tint="-0.24994659260841701"/>
        </patternFill>
      </fill>
    </dxf>
    <dxf>
      <font>
        <strike val="0"/>
        <color theme="0"/>
      </font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7" tint="0.59996337778862885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2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1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Contagem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35629935196153578"/>
          <c:y val="0.155430105755609"/>
          <c:w val="0.60476259494111906"/>
          <c:h val="0.73301650578196553"/>
        </c:manualLayout>
      </c:layout>
      <c:pieChart>
        <c:varyColors val="1"/>
        <c:ser>
          <c:idx val="0"/>
          <c:order val="0"/>
          <c:tx>
            <c:strRef>
              <c:f>MAPE_Disk_GM!$B$13</c:f>
              <c:strCache>
                <c:ptCount val="1"/>
                <c:pt idx="0">
                  <c:v>Contagem</c:v>
                </c:pt>
              </c:strCache>
            </c:strRef>
          </c:tx>
          <c:dPt>
            <c:idx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9EA-4522-8DA3-A73BA1DBFE5C}"/>
              </c:ext>
            </c:extLst>
          </c:dPt>
          <c:dPt>
            <c:idx val="1"/>
            <c:bubble3D val="0"/>
            <c:explosion val="1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9EA-4522-8DA3-A73BA1DBFE5C}"/>
              </c:ext>
            </c:extLst>
          </c:dPt>
          <c:dPt>
            <c:idx val="2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9EA-4522-8DA3-A73BA1DBFE5C}"/>
              </c:ext>
            </c:extLst>
          </c:dPt>
          <c:dPt>
            <c:idx val="3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99EA-4522-8DA3-A73BA1DBFE5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MAPE_Disk_GM!$A$14:$A$17</c:f>
              <c:strCache>
                <c:ptCount val="4"/>
                <c:pt idx="0">
                  <c:v>Previsão Fraca</c:v>
                </c:pt>
                <c:pt idx="1">
                  <c:v>Previsão Razoável</c:v>
                </c:pt>
                <c:pt idx="2">
                  <c:v>Previsão Boa</c:v>
                </c:pt>
                <c:pt idx="3">
                  <c:v>Previsão Excelente</c:v>
                </c:pt>
              </c:strCache>
            </c:strRef>
          </c:cat>
          <c:val>
            <c:numRef>
              <c:f>MAPE_Disk_GM!$B$14:$B$17</c:f>
              <c:numCache>
                <c:formatCode>0</c:formatCode>
                <c:ptCount val="4"/>
                <c:pt idx="0">
                  <c:v>3</c:v>
                </c:pt>
                <c:pt idx="1">
                  <c:v>5</c:v>
                </c:pt>
                <c:pt idx="2">
                  <c:v>0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01-4370-8098-7D9C9318985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6327290925690085E-2"/>
          <c:y val="0.15165582563049179"/>
          <c:w val="0.27146790310475455"/>
          <c:h val="0.73654293213348332"/>
        </c:manualLayout>
      </c:layout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legend>
    <c:plotVisOnly val="1"/>
    <c:dispBlanksAs val="gap"/>
    <c:showDLblsOverMax val="0"/>
    <c:extLst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Contagem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3566180823141788"/>
          <c:y val="0.17488873976933195"/>
          <c:w val="0.59728262690567935"/>
          <c:h val="0.74053718305763772"/>
        </c:manualLayout>
      </c:layout>
      <c:pieChart>
        <c:varyColors val="1"/>
        <c:ser>
          <c:idx val="0"/>
          <c:order val="0"/>
          <c:tx>
            <c:strRef>
              <c:f>MAPE_Disk_BI!$B$13</c:f>
              <c:strCache>
                <c:ptCount val="1"/>
                <c:pt idx="0">
                  <c:v>Contagem</c:v>
                </c:pt>
              </c:strCache>
            </c:strRef>
          </c:tx>
          <c:dPt>
            <c:idx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9EA-4522-8DA3-A73BA1DBFE5C}"/>
              </c:ext>
            </c:extLst>
          </c:dPt>
          <c:dPt>
            <c:idx val="1"/>
            <c:bubble3D val="0"/>
            <c:explosion val="1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9EA-4522-8DA3-A73BA1DBFE5C}"/>
              </c:ext>
            </c:extLst>
          </c:dPt>
          <c:dPt>
            <c:idx val="2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9EA-4522-8DA3-A73BA1DBFE5C}"/>
              </c:ext>
            </c:extLst>
          </c:dPt>
          <c:dPt>
            <c:idx val="3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99EA-4522-8DA3-A73BA1DBFE5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MAPE_Disk_BI!$A$14:$A$17</c:f>
              <c:strCache>
                <c:ptCount val="4"/>
                <c:pt idx="0">
                  <c:v>Previsão Fraca</c:v>
                </c:pt>
                <c:pt idx="1">
                  <c:v>Previsão Razoável</c:v>
                </c:pt>
                <c:pt idx="2">
                  <c:v>Previsão Boa</c:v>
                </c:pt>
                <c:pt idx="3">
                  <c:v>Previsão Excelente</c:v>
                </c:pt>
              </c:strCache>
            </c:strRef>
          </c:cat>
          <c:val>
            <c:numRef>
              <c:f>MAPE_Disk_BI!$B$14:$B$17</c:f>
              <c:numCache>
                <c:formatCode>0</c:formatCode>
                <c:ptCount val="4"/>
                <c:pt idx="0">
                  <c:v>4</c:v>
                </c:pt>
                <c:pt idx="1">
                  <c:v>4</c:v>
                </c:pt>
                <c:pt idx="2">
                  <c:v>0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01-4370-8098-7D9C9318985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6327290925690085E-2"/>
          <c:y val="0.15165582563049179"/>
          <c:w val="0.27146790310475455"/>
          <c:h val="0.73654293213348332"/>
        </c:manualLayout>
      </c:layout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legend>
    <c:plotVisOnly val="1"/>
    <c:dispBlanksAs val="gap"/>
    <c:showDLblsOverMax val="0"/>
    <c:extLst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Porcentagem de similaridade</a:t>
            </a:r>
            <a:r>
              <a:rPr lang="pt-BR" baseline="0"/>
              <a:t> na escala MAPE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AE4-422A-89DE-D50A82084F6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AE4-422A-89DE-D50A82084F6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Similaridade_Disk_GM_x_BI!$A$8:$A$9</c:f>
              <c:strCache>
                <c:ptCount val="2"/>
                <c:pt idx="0">
                  <c:v>Equivalente</c:v>
                </c:pt>
                <c:pt idx="1">
                  <c:v>Divergente</c:v>
                </c:pt>
              </c:strCache>
            </c:strRef>
          </c:cat>
          <c:val>
            <c:numRef>
              <c:f>Similaridade_Disk_GM_x_BI!$B$8:$B$9</c:f>
              <c:numCache>
                <c:formatCode>General</c:formatCode>
                <c:ptCount val="2"/>
                <c:pt idx="0">
                  <c:v>11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AE-42E1-996C-1B95088077AD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11</xdr:row>
      <xdr:rowOff>152400</xdr:rowOff>
    </xdr:from>
    <xdr:to>
      <xdr:col>4</xdr:col>
      <xdr:colOff>6350</xdr:colOff>
      <xdr:row>17</xdr:row>
      <xdr:rowOff>19050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D4C3238D-3891-4FC6-BF29-F12CCAAC88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11</xdr:row>
      <xdr:rowOff>169209</xdr:rowOff>
    </xdr:from>
    <xdr:to>
      <xdr:col>4</xdr:col>
      <xdr:colOff>0</xdr:colOff>
      <xdr:row>17</xdr:row>
      <xdr:rowOff>6350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A6D3183-B604-434E-868E-50EA8BE79F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6</xdr:row>
      <xdr:rowOff>18255</xdr:rowOff>
    </xdr:from>
    <xdr:to>
      <xdr:col>4</xdr:col>
      <xdr:colOff>12700</xdr:colOff>
      <xdr:row>20</xdr:row>
      <xdr:rowOff>114300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9E220FD-7695-4F16-A9BD-4FCA0EE78D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ervidor1/trimestral/01_Servidor1_dezjanfev202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ervidor2/trimestral/01_Servidor2_dezjanfev202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ervidor3/trimestral/01_Servidor3_dezjanfev2021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Servidor4/trimestral/01_Servidor4_dezjanfev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PU_Media"/>
      <sheetName val="CPU_Max"/>
      <sheetName val="CPU_Min"/>
      <sheetName val="CPU_All"/>
      <sheetName val="NetIn_Media"/>
      <sheetName val="NetOut_Media"/>
      <sheetName val="Net_All"/>
      <sheetName val="Disk_Media"/>
      <sheetName val="Disk_Max"/>
      <sheetName val="Disk_Min"/>
      <sheetName val="Disk_All"/>
    </sheetNames>
    <sheetDataSet>
      <sheetData sheetId="0">
        <row r="97">
          <cell r="F97">
            <v>20.673658071548022</v>
          </cell>
        </row>
      </sheetData>
      <sheetData sheetId="1">
        <row r="97">
          <cell r="F97">
            <v>12.089955434236616</v>
          </cell>
        </row>
      </sheetData>
      <sheetData sheetId="2">
        <row r="97">
          <cell r="F97">
            <v>47.87474685697903</v>
          </cell>
        </row>
      </sheetData>
      <sheetData sheetId="3"/>
      <sheetData sheetId="4"/>
      <sheetData sheetId="5"/>
      <sheetData sheetId="6"/>
      <sheetData sheetId="7">
        <row r="97">
          <cell r="F97">
            <v>4.5361874364824448</v>
          </cell>
          <cell r="J97">
            <v>6.6482621022061457</v>
          </cell>
        </row>
      </sheetData>
      <sheetData sheetId="8">
        <row r="97">
          <cell r="F97">
            <v>7.1236983828143625</v>
          </cell>
          <cell r="J97">
            <v>8.5324884506168033</v>
          </cell>
        </row>
      </sheetData>
      <sheetData sheetId="9">
        <row r="97">
          <cell r="F97">
            <v>25.472374069671954</v>
          </cell>
          <cell r="J97">
            <v>21.862898520097236</v>
          </cell>
        </row>
      </sheetData>
      <sheetData sheetId="1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PU_Media"/>
      <sheetName val="CPU_Max"/>
      <sheetName val="CPU_Min"/>
      <sheetName val="CPU_All"/>
      <sheetName val="NetIn_Media"/>
      <sheetName val="NetOut_Media"/>
      <sheetName val="Net_All"/>
      <sheetName val="Disk_Media"/>
      <sheetName val="Disk_Max"/>
      <sheetName val="Disk_Min"/>
      <sheetName val="DIsk_All"/>
    </sheetNames>
    <sheetDataSet>
      <sheetData sheetId="0">
        <row r="97">
          <cell r="F97">
            <v>11.259014624726371</v>
          </cell>
        </row>
      </sheetData>
      <sheetData sheetId="1">
        <row r="97">
          <cell r="F97">
            <v>11.820399441882195</v>
          </cell>
        </row>
      </sheetData>
      <sheetData sheetId="2">
        <row r="97">
          <cell r="F97">
            <v>25.836726698065899</v>
          </cell>
        </row>
      </sheetData>
      <sheetData sheetId="3"/>
      <sheetData sheetId="4"/>
      <sheetData sheetId="5"/>
      <sheetData sheetId="6"/>
      <sheetData sheetId="7">
        <row r="97">
          <cell r="F97">
            <v>27.974774434525575</v>
          </cell>
          <cell r="J97">
            <v>31.277952517090057</v>
          </cell>
        </row>
      </sheetData>
      <sheetData sheetId="8">
        <row r="97">
          <cell r="F97">
            <v>78.824139834176449</v>
          </cell>
          <cell r="J97">
            <v>127.11706205732374</v>
          </cell>
        </row>
      </sheetData>
      <sheetData sheetId="9">
        <row r="97">
          <cell r="F97">
            <v>39.605655461140167</v>
          </cell>
          <cell r="J97">
            <v>38.862781032954771</v>
          </cell>
        </row>
      </sheetData>
      <sheetData sheetId="1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PU_Media"/>
      <sheetName val="CPU_Max"/>
      <sheetName val="CPU_Min"/>
      <sheetName val="CPU_All"/>
      <sheetName val="NetIn_Media"/>
      <sheetName val="NetOut_Media"/>
      <sheetName val="Net_All"/>
      <sheetName val="Disk_Media"/>
      <sheetName val="Disk_Max"/>
      <sheetName val="Disk_Min"/>
      <sheetName val="Disk_All"/>
    </sheetNames>
    <sheetDataSet>
      <sheetData sheetId="0">
        <row r="97">
          <cell r="F97">
            <v>5.703583989792369</v>
          </cell>
        </row>
      </sheetData>
      <sheetData sheetId="1">
        <row r="97">
          <cell r="F97">
            <v>16.1501078928612</v>
          </cell>
        </row>
      </sheetData>
      <sheetData sheetId="2">
        <row r="97">
          <cell r="F97">
            <v>6.543944267233738</v>
          </cell>
        </row>
      </sheetData>
      <sheetData sheetId="3"/>
      <sheetData sheetId="4"/>
      <sheetData sheetId="5"/>
      <sheetData sheetId="6"/>
      <sheetData sheetId="7">
        <row r="97">
          <cell r="F97">
            <v>1.7970231699249637</v>
          </cell>
          <cell r="J97">
            <v>2.1505907250356557</v>
          </cell>
        </row>
      </sheetData>
      <sheetData sheetId="8">
        <row r="97">
          <cell r="F97">
            <v>21.62543469556902</v>
          </cell>
          <cell r="J97">
            <v>21.742771304733111</v>
          </cell>
        </row>
      </sheetData>
      <sheetData sheetId="9">
        <row r="97">
          <cell r="F97">
            <v>274.5296765283635</v>
          </cell>
          <cell r="J97">
            <v>272.97706188692865</v>
          </cell>
        </row>
      </sheetData>
      <sheetData sheetId="1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PU_Media"/>
      <sheetName val="CPU_Max"/>
      <sheetName val="CPU_Min"/>
      <sheetName val="CPU_All"/>
      <sheetName val="NetIn_Media"/>
      <sheetName val="NetOut_Media"/>
      <sheetName val="Net_All"/>
      <sheetName val="Disk_Media"/>
      <sheetName val="Disk_Max"/>
      <sheetName val="Disk_Min"/>
      <sheetName val="Disk_All"/>
    </sheetNames>
    <sheetDataSet>
      <sheetData sheetId="0">
        <row r="97">
          <cell r="F97">
            <v>29.031747302589107</v>
          </cell>
        </row>
      </sheetData>
      <sheetData sheetId="1">
        <row r="97">
          <cell r="F97">
            <v>81.294687262787662</v>
          </cell>
        </row>
      </sheetData>
      <sheetData sheetId="2">
        <row r="97">
          <cell r="F97">
            <v>32.511037267826545</v>
          </cell>
        </row>
      </sheetData>
      <sheetData sheetId="3"/>
      <sheetData sheetId="4"/>
      <sheetData sheetId="5"/>
      <sheetData sheetId="6"/>
      <sheetData sheetId="7">
        <row r="97">
          <cell r="F97">
            <v>55.299736701046719</v>
          </cell>
          <cell r="J97">
            <v>70.762641025846321</v>
          </cell>
        </row>
      </sheetData>
      <sheetData sheetId="8">
        <row r="97">
          <cell r="F97">
            <v>40.543053404856529</v>
          </cell>
          <cell r="J97">
            <v>65.003033939222661</v>
          </cell>
        </row>
      </sheetData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C49F0-C2BB-4D55-8DFD-484100E4EE8C}">
  <dimension ref="A1:D17"/>
  <sheetViews>
    <sheetView zoomScaleNormal="100" workbookViewId="0">
      <selection activeCell="A7" sqref="A7:D17"/>
    </sheetView>
  </sheetViews>
  <sheetFormatPr defaultRowHeight="14.5" x14ac:dyDescent="0.35"/>
  <cols>
    <col min="1" max="1" width="16.90625" customWidth="1"/>
    <col min="2" max="4" width="25.6328125" bestFit="1" customWidth="1"/>
  </cols>
  <sheetData>
    <row r="1" spans="1:4" ht="23.5" x14ac:dyDescent="0.55000000000000004">
      <c r="A1" s="5" t="s">
        <v>0</v>
      </c>
      <c r="B1" s="6" t="s">
        <v>14</v>
      </c>
      <c r="C1" s="6" t="s">
        <v>15</v>
      </c>
      <c r="D1" s="6" t="s">
        <v>16</v>
      </c>
    </row>
    <row r="2" spans="1:4" ht="23.5" x14ac:dyDescent="0.55000000000000004">
      <c r="A2" s="5" t="s">
        <v>1</v>
      </c>
      <c r="B2" s="2">
        <f>[1]Disk_Media!$F$97</f>
        <v>4.5361874364824448</v>
      </c>
      <c r="C2" s="2">
        <f>[1]Disk_Max!$F$97</f>
        <v>7.1236983828143625</v>
      </c>
      <c r="D2" s="2">
        <f>[1]Disk_Min!$F$97</f>
        <v>25.472374069671954</v>
      </c>
    </row>
    <row r="3" spans="1:4" ht="23.5" x14ac:dyDescent="0.55000000000000004">
      <c r="A3" s="5" t="s">
        <v>2</v>
      </c>
      <c r="B3" s="2">
        <f>[2]Disk_Media!$F$97</f>
        <v>27.974774434525575</v>
      </c>
      <c r="C3" s="2">
        <f>[2]Disk_Max!$F$97</f>
        <v>78.824139834176449</v>
      </c>
      <c r="D3" s="2">
        <f>[2]Disk_Min!$F$97</f>
        <v>39.605655461140167</v>
      </c>
    </row>
    <row r="4" spans="1:4" ht="23.5" x14ac:dyDescent="0.55000000000000004">
      <c r="A4" s="5" t="s">
        <v>3</v>
      </c>
      <c r="B4" s="2">
        <f>[3]Disk_Media!$F$97</f>
        <v>1.7970231699249637</v>
      </c>
      <c r="C4" s="2">
        <f>[3]Disk_Max!$F$97</f>
        <v>21.62543469556902</v>
      </c>
      <c r="D4" s="2">
        <f>[3]Disk_Min!$F$97</f>
        <v>274.5296765283635</v>
      </c>
    </row>
    <row r="5" spans="1:4" ht="23.5" x14ac:dyDescent="0.55000000000000004">
      <c r="A5" s="5" t="s">
        <v>4</v>
      </c>
      <c r="B5" s="2">
        <f>[4]Disk_Media!$F$97</f>
        <v>55.299736701046719</v>
      </c>
      <c r="C5" s="2">
        <f>[4]Disk_Max!$F$97</f>
        <v>40.543053404856529</v>
      </c>
      <c r="D5" s="2">
        <v>0</v>
      </c>
    </row>
    <row r="7" spans="1:4" ht="23.5" x14ac:dyDescent="0.55000000000000004">
      <c r="A7" s="5" t="s">
        <v>0</v>
      </c>
      <c r="B7" s="6" t="s">
        <v>14</v>
      </c>
      <c r="C7" s="6" t="s">
        <v>15</v>
      </c>
      <c r="D7" s="6" t="s">
        <v>16</v>
      </c>
    </row>
    <row r="8" spans="1:4" ht="23.5" x14ac:dyDescent="0.55000000000000004">
      <c r="A8" s="5" t="s">
        <v>1</v>
      </c>
      <c r="B8" s="3" t="str">
        <f>IF(B2&gt;=50, "Previsão Fraca", IF(B2&gt;=20, "Previsão Razoável", IF(B2&gt;=10, "Previsão Boa", IF(B2&lt;10, "Previsão Excelente"))))</f>
        <v>Previsão Excelente</v>
      </c>
      <c r="C8" s="3" t="str">
        <f t="shared" ref="C8:D8" si="0">IF(C2&gt;=50, "Previsão Fraca", IF(C2&gt;=20, "Previsão Razoável", IF(C2&gt;=10, "Previsão Boa", IF(C2&lt;10, "Previsão Excelente"))))</f>
        <v>Previsão Excelente</v>
      </c>
      <c r="D8" s="3" t="str">
        <f t="shared" si="0"/>
        <v>Previsão Razoável</v>
      </c>
    </row>
    <row r="9" spans="1:4" ht="23.5" x14ac:dyDescent="0.55000000000000004">
      <c r="A9" s="5" t="s">
        <v>2</v>
      </c>
      <c r="B9" s="3" t="str">
        <f t="shared" ref="B9:D9" si="1">IF(B3&gt;=50, "Previsão Fraca", IF(B3&gt;=20, "Previsão Razoável", IF(B3&gt;=10, "Previsão Boa", IF(B3&lt;10, "Previsão Excelente"))))</f>
        <v>Previsão Razoável</v>
      </c>
      <c r="C9" s="3" t="str">
        <f t="shared" si="1"/>
        <v>Previsão Fraca</v>
      </c>
      <c r="D9" s="3" t="str">
        <f t="shared" si="1"/>
        <v>Previsão Razoável</v>
      </c>
    </row>
    <row r="10" spans="1:4" ht="23.5" x14ac:dyDescent="0.55000000000000004">
      <c r="A10" s="5" t="s">
        <v>3</v>
      </c>
      <c r="B10" s="3" t="str">
        <f t="shared" ref="B10:D10" si="2">IF(B4&gt;=50, "Previsão Fraca", IF(B4&gt;=20, "Previsão Razoável", IF(B4&gt;=10, "Previsão Boa", IF(B4&lt;10, "Previsão Excelente"))))</f>
        <v>Previsão Excelente</v>
      </c>
      <c r="C10" s="3" t="str">
        <f t="shared" si="2"/>
        <v>Previsão Razoável</v>
      </c>
      <c r="D10" s="3" t="str">
        <f t="shared" si="2"/>
        <v>Previsão Fraca</v>
      </c>
    </row>
    <row r="11" spans="1:4" ht="23.5" x14ac:dyDescent="0.55000000000000004">
      <c r="A11" s="5" t="s">
        <v>4</v>
      </c>
      <c r="B11" s="3" t="str">
        <f t="shared" ref="B11:D11" si="3">IF(B5&gt;=50, "Previsão Fraca", IF(B5&gt;=20, "Previsão Razoável", IF(B5&gt;=10, "Previsão Boa", IF(B5&lt;10, "Previsão Excelente"))))</f>
        <v>Previsão Fraca</v>
      </c>
      <c r="C11" s="3" t="str">
        <f t="shared" si="3"/>
        <v>Previsão Razoável</v>
      </c>
      <c r="D11" s="3" t="str">
        <f t="shared" si="3"/>
        <v>Previsão Excelente</v>
      </c>
    </row>
    <row r="13" spans="1:4" ht="47" x14ac:dyDescent="0.55000000000000004">
      <c r="A13" s="7" t="s">
        <v>8</v>
      </c>
      <c r="B13" s="5" t="s">
        <v>10</v>
      </c>
      <c r="C13" s="1"/>
      <c r="D13" s="1"/>
    </row>
    <row r="14" spans="1:4" ht="47" x14ac:dyDescent="0.55000000000000004">
      <c r="A14" s="7" t="s">
        <v>5</v>
      </c>
      <c r="B14" s="4">
        <f>COUNTIF($B$8:$D$11, "Previsão Fraca")</f>
        <v>3</v>
      </c>
      <c r="C14" s="1"/>
      <c r="D14" s="1"/>
    </row>
    <row r="15" spans="1:4" ht="47" x14ac:dyDescent="0.55000000000000004">
      <c r="A15" s="7" t="s">
        <v>6</v>
      </c>
      <c r="B15" s="4">
        <f>COUNTIF($B$8:$D$11, "Previsão Razoável")</f>
        <v>5</v>
      </c>
      <c r="C15" s="1"/>
      <c r="D15" s="1"/>
    </row>
    <row r="16" spans="1:4" ht="47" x14ac:dyDescent="0.55000000000000004">
      <c r="A16" s="7" t="s">
        <v>7</v>
      </c>
      <c r="B16" s="4">
        <f>COUNTIF($B$8:$D$11, "Previsão Boa")</f>
        <v>0</v>
      </c>
      <c r="C16" s="1"/>
      <c r="D16" s="1"/>
    </row>
    <row r="17" spans="1:4" ht="47" x14ac:dyDescent="0.55000000000000004">
      <c r="A17" s="7" t="s">
        <v>9</v>
      </c>
      <c r="B17" s="4">
        <f>COUNTIF($B$8:$D$11, "Previsão Excelente")</f>
        <v>4</v>
      </c>
      <c r="C17" s="1"/>
      <c r="D17" s="1"/>
    </row>
  </sheetData>
  <conditionalFormatting sqref="B8:D11">
    <cfRule type="containsText" dxfId="15" priority="1" operator="containsText" text="razoável">
      <formula>NOT(ISERROR(SEARCH("razoável",B8)))</formula>
    </cfRule>
    <cfRule type="containsText" dxfId="14" priority="2" operator="containsText" text="Boa">
      <formula>NOT(ISERROR(SEARCH("Boa",B8)))</formula>
    </cfRule>
    <cfRule type="containsText" dxfId="13" priority="3" operator="containsText" text="fraca">
      <formula>NOT(ISERROR(SEARCH("fraca",B8)))</formula>
    </cfRule>
    <cfRule type="containsText" dxfId="12" priority="4" operator="containsText" text="Excelente">
      <formula>NOT(ISERROR(SEARCH("Excelente",B8)))</formula>
    </cfRule>
  </conditionalFormatting>
  <pageMargins left="0.511811024" right="0.511811024" top="0.78740157499999996" bottom="0.78740157499999996" header="0.31496062000000002" footer="0.31496062000000002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5" id="{72A33082-2424-44A1-8A59-FFE57A835802}">
            <x14:iconSet iconSet="4TrafficLights" custom="1">
              <x14:cfvo type="percent">
                <xm:f>0</xm:f>
              </x14:cfvo>
              <x14:cfvo type="formula">
                <xm:f>10</xm:f>
              </x14:cfvo>
              <x14:cfvo type="formula">
                <xm:f>20</xm:f>
              </x14:cfvo>
              <x14:cfvo type="formula">
                <xm:f>50</xm:f>
              </x14:cfvo>
              <x14:cfIcon iconSet="3TrafficLights1" iconId="2"/>
              <x14:cfIcon iconSet="3TrafficLights1" iconId="1"/>
              <x14:cfIcon iconSet="4RedToBlack" iconId="1"/>
              <x14:cfIcon iconSet="4RedToBlack" iconId="3"/>
            </x14:iconSet>
          </x14:cfRule>
          <xm:sqref>B2:D5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7B048-8C54-4B42-87F2-84586F7C35C2}">
  <dimension ref="A1:D17"/>
  <sheetViews>
    <sheetView tabSelected="1" zoomScaleNormal="100" workbookViewId="0">
      <selection activeCell="K17" sqref="K17"/>
    </sheetView>
  </sheetViews>
  <sheetFormatPr defaultRowHeight="14.5" x14ac:dyDescent="0.35"/>
  <cols>
    <col min="1" max="1" width="16.90625" customWidth="1"/>
    <col min="2" max="4" width="25.6328125" bestFit="1" customWidth="1"/>
  </cols>
  <sheetData>
    <row r="1" spans="1:4" ht="23.5" x14ac:dyDescent="0.55000000000000004">
      <c r="A1" s="5" t="s">
        <v>0</v>
      </c>
      <c r="B1" s="6" t="s">
        <v>14</v>
      </c>
      <c r="C1" s="6" t="s">
        <v>15</v>
      </c>
      <c r="D1" s="6" t="s">
        <v>16</v>
      </c>
    </row>
    <row r="2" spans="1:4" ht="23.5" x14ac:dyDescent="0.55000000000000004">
      <c r="A2" s="5" t="s">
        <v>1</v>
      </c>
      <c r="B2" s="2">
        <f>[1]Disk_Media!$J$97</f>
        <v>6.6482621022061457</v>
      </c>
      <c r="C2" s="2">
        <f>[1]Disk_Max!$J$97</f>
        <v>8.5324884506168033</v>
      </c>
      <c r="D2" s="2">
        <f>[1]Disk_Min!$J$97</f>
        <v>21.862898520097236</v>
      </c>
    </row>
    <row r="3" spans="1:4" ht="23.5" x14ac:dyDescent="0.55000000000000004">
      <c r="A3" s="5" t="s">
        <v>2</v>
      </c>
      <c r="B3" s="2">
        <f>[2]Disk_Media!$J$97</f>
        <v>31.277952517090057</v>
      </c>
      <c r="C3" s="2">
        <f>[2]Disk_Max!$J$97</f>
        <v>127.11706205732374</v>
      </c>
      <c r="D3" s="2">
        <f>[2]Disk_Min!$J$97</f>
        <v>38.862781032954771</v>
      </c>
    </row>
    <row r="4" spans="1:4" ht="23.5" x14ac:dyDescent="0.55000000000000004">
      <c r="A4" s="5" t="s">
        <v>3</v>
      </c>
      <c r="B4" s="2">
        <f>[3]Disk_Media!$J$97</f>
        <v>2.1505907250356557</v>
      </c>
      <c r="C4" s="2">
        <f>[3]Disk_Max!$J$97</f>
        <v>21.742771304733111</v>
      </c>
      <c r="D4" s="2">
        <f>[3]Disk_Min!$J$97</f>
        <v>272.97706188692865</v>
      </c>
    </row>
    <row r="5" spans="1:4" ht="23.5" x14ac:dyDescent="0.55000000000000004">
      <c r="A5" s="5" t="s">
        <v>4</v>
      </c>
      <c r="B5" s="2">
        <f>[4]Disk_Media!$J$97</f>
        <v>70.762641025846321</v>
      </c>
      <c r="C5" s="2">
        <f>[4]Disk_Max!$J$97</f>
        <v>65.003033939222661</v>
      </c>
      <c r="D5" s="2">
        <v>0</v>
      </c>
    </row>
    <row r="7" spans="1:4" ht="23.5" x14ac:dyDescent="0.55000000000000004">
      <c r="A7" s="5" t="s">
        <v>0</v>
      </c>
      <c r="B7" s="6" t="s">
        <v>14</v>
      </c>
      <c r="C7" s="6" t="s">
        <v>15</v>
      </c>
      <c r="D7" s="6" t="s">
        <v>16</v>
      </c>
    </row>
    <row r="8" spans="1:4" ht="23.5" x14ac:dyDescent="0.55000000000000004">
      <c r="A8" s="5" t="s">
        <v>1</v>
      </c>
      <c r="B8" s="3" t="str">
        <f>IF(B2&gt;=50, "Previsão Fraca", IF(B2&gt;=20, "Previsão Razoável", IF(B2&gt;=10, "Previsão Boa", IF(B2&lt;10, "Previsão Excelente"))))</f>
        <v>Previsão Excelente</v>
      </c>
      <c r="C8" s="3" t="str">
        <f t="shared" ref="C8:D8" si="0">IF(C2&gt;=50, "Previsão Fraca", IF(C2&gt;=20, "Previsão Razoável", IF(C2&gt;=10, "Previsão Boa", IF(C2&lt;10, "Previsão Excelente"))))</f>
        <v>Previsão Excelente</v>
      </c>
      <c r="D8" s="3" t="str">
        <f t="shared" si="0"/>
        <v>Previsão Razoável</v>
      </c>
    </row>
    <row r="9" spans="1:4" ht="23.5" x14ac:dyDescent="0.55000000000000004">
      <c r="A9" s="5" t="s">
        <v>2</v>
      </c>
      <c r="B9" s="3" t="str">
        <f t="shared" ref="B9:D11" si="1">IF(B3&gt;=50, "Previsão Fraca", IF(B3&gt;=20, "Previsão Razoável", IF(B3&gt;=10, "Previsão Boa", IF(B3&lt;10, "Previsão Excelente"))))</f>
        <v>Previsão Razoável</v>
      </c>
      <c r="C9" s="3" t="str">
        <f t="shared" si="1"/>
        <v>Previsão Fraca</v>
      </c>
      <c r="D9" s="3" t="str">
        <f t="shared" si="1"/>
        <v>Previsão Razoável</v>
      </c>
    </row>
    <row r="10" spans="1:4" ht="23.5" x14ac:dyDescent="0.55000000000000004">
      <c r="A10" s="5" t="s">
        <v>3</v>
      </c>
      <c r="B10" s="3" t="str">
        <f t="shared" si="1"/>
        <v>Previsão Excelente</v>
      </c>
      <c r="C10" s="3" t="str">
        <f t="shared" si="1"/>
        <v>Previsão Razoável</v>
      </c>
      <c r="D10" s="3" t="str">
        <f t="shared" si="1"/>
        <v>Previsão Fraca</v>
      </c>
    </row>
    <row r="11" spans="1:4" ht="23.5" x14ac:dyDescent="0.55000000000000004">
      <c r="A11" s="5" t="s">
        <v>4</v>
      </c>
      <c r="B11" s="3" t="str">
        <f t="shared" si="1"/>
        <v>Previsão Fraca</v>
      </c>
      <c r="C11" s="3" t="str">
        <f t="shared" si="1"/>
        <v>Previsão Fraca</v>
      </c>
      <c r="D11" s="3" t="str">
        <f t="shared" si="1"/>
        <v>Previsão Excelente</v>
      </c>
    </row>
    <row r="13" spans="1:4" ht="47" x14ac:dyDescent="0.55000000000000004">
      <c r="A13" s="7" t="s">
        <v>8</v>
      </c>
      <c r="B13" s="5" t="s">
        <v>10</v>
      </c>
      <c r="C13" s="1"/>
      <c r="D13" s="1"/>
    </row>
    <row r="14" spans="1:4" ht="47" x14ac:dyDescent="0.55000000000000004">
      <c r="A14" s="7" t="s">
        <v>5</v>
      </c>
      <c r="B14" s="4">
        <f>COUNTIF($B$8:$D$11, "Previsão Fraca")</f>
        <v>4</v>
      </c>
      <c r="C14" s="1"/>
      <c r="D14" s="1"/>
    </row>
    <row r="15" spans="1:4" ht="47" x14ac:dyDescent="0.55000000000000004">
      <c r="A15" s="7" t="s">
        <v>6</v>
      </c>
      <c r="B15" s="4">
        <f>COUNTIF($B$8:$D$11, "Previsão Razoável")</f>
        <v>4</v>
      </c>
      <c r="C15" s="1"/>
      <c r="D15" s="1"/>
    </row>
    <row r="16" spans="1:4" ht="47" x14ac:dyDescent="0.55000000000000004">
      <c r="A16" s="7" t="s">
        <v>7</v>
      </c>
      <c r="B16" s="4">
        <f>COUNTIF($B$8:$D$11, "Previsão Boa")</f>
        <v>0</v>
      </c>
      <c r="C16" s="1"/>
      <c r="D16" s="1"/>
    </row>
    <row r="17" spans="1:4" ht="47" x14ac:dyDescent="0.55000000000000004">
      <c r="A17" s="7" t="s">
        <v>9</v>
      </c>
      <c r="B17" s="4">
        <f>COUNTIF($B$8:$D$11, "Previsão Excelente")</f>
        <v>4</v>
      </c>
      <c r="C17" s="1"/>
      <c r="D17" s="1"/>
    </row>
  </sheetData>
  <conditionalFormatting sqref="B8:D11">
    <cfRule type="containsText" dxfId="3" priority="1" operator="containsText" text="razoável">
      <formula>NOT(ISERROR(SEARCH("razoável",B8)))</formula>
    </cfRule>
    <cfRule type="containsText" dxfId="2" priority="2" operator="containsText" text="Boa">
      <formula>NOT(ISERROR(SEARCH("Boa",B8)))</formula>
    </cfRule>
    <cfRule type="containsText" dxfId="1" priority="3" operator="containsText" text="fraca">
      <formula>NOT(ISERROR(SEARCH("fraca",B8)))</formula>
    </cfRule>
    <cfRule type="containsText" dxfId="0" priority="4" operator="containsText" text="Excelente">
      <formula>NOT(ISERROR(SEARCH("Excelente",B8)))</formula>
    </cfRule>
  </conditionalFormatting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9" id="{2765AFD1-A3E0-4CAC-BEEB-6533C7EE4D43}">
            <x14:iconSet iconSet="4TrafficLights" custom="1">
              <x14:cfvo type="percent">
                <xm:f>0</xm:f>
              </x14:cfvo>
              <x14:cfvo type="formula">
                <xm:f>10</xm:f>
              </x14:cfvo>
              <x14:cfvo type="formula">
                <xm:f>20</xm:f>
              </x14:cfvo>
              <x14:cfvo type="formula">
                <xm:f>50</xm:f>
              </x14:cfvo>
              <x14:cfIcon iconSet="3TrafficLights1" iconId="2"/>
              <x14:cfIcon iconSet="3TrafficLights1" iconId="1"/>
              <x14:cfIcon iconSet="4RedToBlack" iconId="1"/>
              <x14:cfIcon iconSet="4RedToBlack" iconId="3"/>
            </x14:iconSet>
          </x14:cfRule>
          <xm:sqref>B2:D5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E9AD7A-ECE9-4802-92EC-F4046F5E7127}">
  <dimension ref="A1:D9"/>
  <sheetViews>
    <sheetView workbookViewId="0">
      <selection activeCell="E32" sqref="E32"/>
    </sheetView>
  </sheetViews>
  <sheetFormatPr defaultRowHeight="14.5" x14ac:dyDescent="0.35"/>
  <cols>
    <col min="1" max="1" width="17.81640625" style="8" bestFit="1" customWidth="1"/>
    <col min="2" max="2" width="25.6328125" style="8" bestFit="1" customWidth="1"/>
    <col min="3" max="3" width="22.81640625" style="8" bestFit="1" customWidth="1"/>
    <col min="4" max="4" width="22.36328125" style="8" bestFit="1" customWidth="1"/>
    <col min="5" max="16384" width="8.7265625" style="8"/>
  </cols>
  <sheetData>
    <row r="1" spans="1:4" ht="23.5" x14ac:dyDescent="0.35">
      <c r="A1" s="6" t="s">
        <v>0</v>
      </c>
      <c r="B1" s="6" t="s">
        <v>14</v>
      </c>
      <c r="C1" s="6" t="s">
        <v>15</v>
      </c>
      <c r="D1" s="6" t="s">
        <v>16</v>
      </c>
    </row>
    <row r="2" spans="1:4" ht="23.5" x14ac:dyDescent="0.35">
      <c r="A2" s="6" t="s">
        <v>1</v>
      </c>
      <c r="B2" t="str">
        <f>IF(MAPE_Disk_GM!B8=MAPE_Disk_BI!B8, "Equivalente", "Divergente")</f>
        <v>Equivalente</v>
      </c>
      <c r="C2" t="str">
        <f>IF(MAPE_Disk_GM!C8=MAPE_Disk_BI!C8, "Equivalente", "Divergente")</f>
        <v>Equivalente</v>
      </c>
      <c r="D2" t="str">
        <f>IF(MAPE_Disk_GM!D8=MAPE_Disk_BI!D8, "Equivalente", "Divergente")</f>
        <v>Equivalente</v>
      </c>
    </row>
    <row r="3" spans="1:4" ht="23.5" x14ac:dyDescent="0.35">
      <c r="A3" s="6" t="s">
        <v>2</v>
      </c>
      <c r="B3" t="str">
        <f>IF(MAPE_Disk_GM!B9=MAPE_Disk_BI!B9, "Equivalente", "Divergente")</f>
        <v>Equivalente</v>
      </c>
      <c r="C3" t="str">
        <f>IF(MAPE_Disk_GM!C9=MAPE_Disk_BI!C9, "Equivalente", "Divergente")</f>
        <v>Equivalente</v>
      </c>
      <c r="D3" t="str">
        <f>IF(MAPE_Disk_GM!D9=MAPE_Disk_BI!D9, "Equivalente", "Divergente")</f>
        <v>Equivalente</v>
      </c>
    </row>
    <row r="4" spans="1:4" ht="23.5" x14ac:dyDescent="0.35">
      <c r="A4" s="6" t="s">
        <v>3</v>
      </c>
      <c r="B4" t="str">
        <f>IF(MAPE_Disk_GM!B10=MAPE_Disk_BI!B10, "Equivalente", "Divergente")</f>
        <v>Equivalente</v>
      </c>
      <c r="C4" t="str">
        <f>IF(MAPE_Disk_GM!C10=MAPE_Disk_BI!C10, "Equivalente", "Divergente")</f>
        <v>Equivalente</v>
      </c>
      <c r="D4" t="str">
        <f>IF(MAPE_Disk_GM!D10=MAPE_Disk_BI!D10, "Equivalente", "Divergente")</f>
        <v>Equivalente</v>
      </c>
    </row>
    <row r="5" spans="1:4" ht="23.5" x14ac:dyDescent="0.35">
      <c r="A5" s="6" t="s">
        <v>4</v>
      </c>
      <c r="B5" t="str">
        <f>IF(MAPE_Disk_GM!B11=MAPE_Disk_BI!B11, "Equivalente", "Divergente")</f>
        <v>Equivalente</v>
      </c>
      <c r="C5" t="str">
        <f>IF(MAPE_Disk_GM!C11=MAPE_Disk_BI!C11, "Equivalente", "Divergente")</f>
        <v>Divergente</v>
      </c>
      <c r="D5" t="str">
        <f>IF(MAPE_Disk_GM!D11=MAPE_Disk_BI!D11, "Equivalente", "Divergente")</f>
        <v>Equivalente</v>
      </c>
    </row>
    <row r="7" spans="1:4" ht="23.5" x14ac:dyDescent="0.35">
      <c r="A7" s="6" t="s">
        <v>12</v>
      </c>
      <c r="B7" s="6" t="s">
        <v>10</v>
      </c>
    </row>
    <row r="8" spans="1:4" ht="23.5" x14ac:dyDescent="0.35">
      <c r="A8" s="6" t="s">
        <v>11</v>
      </c>
      <c r="B8">
        <f>COUNTIF($B$2:$D$5, "Equivalente")</f>
        <v>11</v>
      </c>
    </row>
    <row r="9" spans="1:4" ht="23.5" x14ac:dyDescent="0.35">
      <c r="A9" s="6" t="s">
        <v>13</v>
      </c>
      <c r="B9">
        <f>COUNTIF($B$2:$D$5, "Divergente")</f>
        <v>1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MAPE_Disk_GM</vt:lpstr>
      <vt:lpstr>MAPE_Disk_BI</vt:lpstr>
      <vt:lpstr>Similaridade_Disk_GM_x_BI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Marcello Maier da Silva</dc:creator>
  <cp:lastModifiedBy>Marcello Maier da Silva</cp:lastModifiedBy>
  <dcterms:created xsi:type="dcterms:W3CDTF">2021-02-20T00:37:19Z</dcterms:created>
  <dcterms:modified xsi:type="dcterms:W3CDTF">2021-03-09T05:42:14Z</dcterms:modified>
</cp:coreProperties>
</file>