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"/>
    </mc:Choice>
  </mc:AlternateContent>
  <xr:revisionPtr revIDLastSave="11" documentId="8_{300C506B-57AE-4907-A9AE-13AAE7263A92}" xr6:coauthVersionLast="46" xr6:coauthVersionMax="46" xr10:uidLastSave="{47B90713-ABAB-4DA9-84CA-93F577AAA15E}"/>
  <bookViews>
    <workbookView xWindow="-110" yWindow="-110" windowWidth="32220" windowHeight="17760" xr2:uid="{C040F9DC-9A81-4A31-8AF6-687E2984BBB6}"/>
  </bookViews>
  <sheets>
    <sheet name="MAPE_NetIn_GM" sheetId="1" r:id="rId1"/>
    <sheet name="MAPE_NetIn_BI" sheetId="2" r:id="rId2"/>
    <sheet name="Similaridade_GM_x_BI" sheetId="5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11" i="2" s="1"/>
  <c r="B5" i="1"/>
  <c r="B11" i="1" s="1"/>
  <c r="B4" i="2" l="1"/>
  <c r="B10" i="2" s="1"/>
  <c r="B4" i="1"/>
  <c r="B10" i="1" s="1"/>
  <c r="B3" i="2" l="1"/>
  <c r="B9" i="2" s="1"/>
  <c r="B3" i="1"/>
  <c r="B9" i="1" s="1"/>
  <c r="B2" i="2" l="1"/>
  <c r="B8" i="2" s="1"/>
  <c r="B17" i="2" s="1"/>
  <c r="B2" i="1"/>
  <c r="B8" i="1" s="1"/>
  <c r="B17" i="1" s="1"/>
  <c r="B5" i="5" l="1"/>
  <c r="B4" i="5" l="1"/>
  <c r="B3" i="5" l="1"/>
  <c r="B16" i="2" l="1"/>
  <c r="B15" i="2"/>
  <c r="B14" i="2"/>
  <c r="B2" i="5"/>
  <c r="B14" i="1"/>
  <c r="B16" i="1"/>
  <c r="B15" i="1"/>
  <c r="B9" i="5" l="1"/>
  <c r="B8" i="5"/>
</calcChain>
</file>

<file path=xl/sharedStrings.xml><?xml version="1.0" encoding="utf-8"?>
<sst xmlns="http://schemas.openxmlformats.org/spreadsheetml/2006/main" count="46" uniqueCount="15">
  <si>
    <t>Servidores</t>
  </si>
  <si>
    <t>Servidor 1</t>
  </si>
  <si>
    <t>Servidor 2</t>
  </si>
  <si>
    <t>Servidor 3</t>
  </si>
  <si>
    <t>Servidor 4</t>
  </si>
  <si>
    <t>Previsão Fraca</t>
  </si>
  <si>
    <t>Previsão Razoável</t>
  </si>
  <si>
    <t>Previsão Boa</t>
  </si>
  <si>
    <t>Escala MAPE</t>
  </si>
  <si>
    <t>Previsão Excelente</t>
  </si>
  <si>
    <t>Contagem</t>
  </si>
  <si>
    <t>Equivalente</t>
  </si>
  <si>
    <t>Comparação</t>
  </si>
  <si>
    <t>Divergente</t>
  </si>
  <si>
    <t>NetIn_media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</si>
</sst>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/>
  </cellXfs>
  <cellStyles count="1">
    <cellStyle name="Normal" xfId="0" builtinId="0"/>
  </cellStyles>
  <dxfs count="12"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6077256793616908"/>
          <c:y val="0.27914712912122452"/>
          <c:w val="0.57267715254162499"/>
          <c:h val="0.43152076035004133"/>
        </c:manualLayout>
      </c:layout>
      <c:pieChart>
        <c:varyColors val="1"/>
        <c:ser>
          <c:idx val="0"/>
          <c:order val="0"/>
          <c:tx>
            <c:strRef>
              <c:f>MAPE_NetIn_GM!$B$13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MAPE_NetIn_GM!$A$14:$A$17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MAPE_NetIn_GM!$B$14:$B$17</c:f>
              <c:numCache>
                <c:formatCode>0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5633613254863944"/>
          <c:y val="0.21085362634378413"/>
          <c:w val="0.55233224235277334"/>
          <c:h val="0.70735488539939673"/>
        </c:manualLayout>
      </c:layout>
      <c:pieChart>
        <c:varyColors val="1"/>
        <c:ser>
          <c:idx val="0"/>
          <c:order val="0"/>
          <c:tx>
            <c:strRef>
              <c:f>MAPE_NetIn_BI!$B$13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MAPE_NetIn_BI!$A$14:$A$17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MAPE_NetIn_BI!$B$14:$B$17</c:f>
              <c:numCache>
                <c:formatCode>0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similaridade</a:t>
            </a:r>
            <a:r>
              <a:rPr lang="pt-BR" baseline="0"/>
              <a:t> na escala MAPE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E6-46D5-804B-E9857CBE31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E6-46D5-804B-E9857CBE31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Similaridade_GM_x_BI!$A$8:$A$9</c:f>
              <c:strCache>
                <c:ptCount val="2"/>
                <c:pt idx="0">
                  <c:v>Equivalente</c:v>
                </c:pt>
                <c:pt idx="1">
                  <c:v>Divergente</c:v>
                </c:pt>
              </c:strCache>
            </c:strRef>
          </c:cat>
          <c:val>
            <c:numRef>
              <c:f>Similaridade_GM_x_BI!$B$8:$B$9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E-42E1-996C-1B95088077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7781</xdr:colOff>
      <xdr:row>0</xdr:row>
      <xdr:rowOff>0</xdr:rowOff>
    </xdr:from>
    <xdr:to>
      <xdr:col>7</xdr:col>
      <xdr:colOff>599722</xdr:colOff>
      <xdr:row>17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C3238D-3891-4FC6-BF29-F12CCAAC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16704</xdr:colOff>
      <xdr:row>0</xdr:row>
      <xdr:rowOff>6929</xdr:rowOff>
    </xdr:from>
    <xdr:to>
      <xdr:col>7</xdr:col>
      <xdr:colOff>599722</xdr:colOff>
      <xdr:row>16</xdr:row>
      <xdr:rowOff>296332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D3183-B604-434E-868E-50EA8BE7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6350</xdr:rowOff>
    </xdr:from>
    <xdr:to>
      <xdr:col>6</xdr:col>
      <xdr:colOff>603250</xdr:colOff>
      <xdr:row>9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E220FD-7695-4F16-A9BD-4FCA0EE78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trimestral/01_Servidor1_dezjanfev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trimestral/01_Servidor2_dezjanfev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trimestral/01_Servidor3_dezjanfev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trimestral/01_Servidor4_dezjanfev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7">
          <cell r="F97">
            <v>131.4324386614272</v>
          </cell>
          <cell r="J97">
            <v>128.31614839608847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7">
          <cell r="F97">
            <v>52.545887819662227</v>
          </cell>
          <cell r="J97">
            <v>59.965947631221404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7">
          <cell r="F97">
            <v>3.7279715065573158</v>
          </cell>
          <cell r="J97">
            <v>3.4022986194920559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7">
          <cell r="F97">
            <v>73.912402465187157</v>
          </cell>
          <cell r="J97">
            <v>50.719775567806622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49F0-C2BB-4D55-8DFD-484100E4EE8C}">
  <dimension ref="A1:B17"/>
  <sheetViews>
    <sheetView tabSelected="1" zoomScale="90" zoomScaleNormal="90" workbookViewId="0">
      <selection activeCell="A7" sqref="A7:B17"/>
    </sheetView>
  </sheetViews>
  <sheetFormatPr defaultRowHeight="14.5" x14ac:dyDescent="0.35"/>
  <cols>
    <col min="1" max="1" width="26.26953125" bestFit="1" customWidth="1"/>
    <col min="2" max="2" width="27.6328125" bestFit="1" customWidth="1"/>
  </cols>
  <sheetData>
    <row r="1" spans="1:2" ht="23.5" x14ac:dyDescent="0.55000000000000004">
      <c r="A1" s="1" t="s">
        <v>0</v>
      </c>
      <c r="B1" s="2" t="s">
        <v>14</v>
      </c>
    </row>
    <row r="2" spans="1:2" ht="23.5" x14ac:dyDescent="0.55000000000000004">
      <c r="A2" s="1" t="s">
        <v>1</v>
      </c>
      <c r="B2" s="3">
        <f>[1]NetIn_Media!$F$97</f>
        <v>131.4324386614272</v>
      </c>
    </row>
    <row r="3" spans="1:2" ht="23.5" x14ac:dyDescent="0.55000000000000004">
      <c r="A3" s="1" t="s">
        <v>2</v>
      </c>
      <c r="B3" s="3">
        <f>[2]NetIn_Media!$F$97</f>
        <v>52.545887819662227</v>
      </c>
    </row>
    <row r="4" spans="1:2" ht="23.5" x14ac:dyDescent="0.55000000000000004">
      <c r="A4" s="1" t="s">
        <v>3</v>
      </c>
      <c r="B4" s="3">
        <f>[3]NetIn_Media!$F$97</f>
        <v>3.7279715065573158</v>
      </c>
    </row>
    <row r="5" spans="1:2" ht="23.5" x14ac:dyDescent="0.55000000000000004">
      <c r="A5" s="1" t="s">
        <v>4</v>
      </c>
      <c r="B5" s="3">
        <f>[4]NetIn_Media!$F$97</f>
        <v>73.912402465187157</v>
      </c>
    </row>
    <row r="7" spans="1:2" ht="23.5" x14ac:dyDescent="0.55000000000000004">
      <c r="A7" s="1" t="s">
        <v>0</v>
      </c>
      <c r="B7" s="2" t="s">
        <v>14</v>
      </c>
    </row>
    <row r="8" spans="1:2" ht="23.5" x14ac:dyDescent="0.55000000000000004">
      <c r="A8" s="1" t="s">
        <v>1</v>
      </c>
      <c r="B8" s="4" t="str">
        <f>IF(B2&gt;=50, "Previsão Fraca", IF(B2&gt;=20, "Previsão Razoável", IF(B2&gt;=10, "Previsão Boa", IF(B2&lt;10, "Previsão Excelente"))))</f>
        <v>Previsão Fraca</v>
      </c>
    </row>
    <row r="9" spans="1:2" ht="23.5" x14ac:dyDescent="0.55000000000000004">
      <c r="A9" s="1" t="s">
        <v>2</v>
      </c>
      <c r="B9" s="4" t="str">
        <f t="shared" ref="B9:B11" si="0">IF(B3&gt;=50, "Previsão Fraca", IF(B3&gt;=20, "Previsão Razoável", IF(B3&gt;=10, "Previsão Boa", IF(B3&lt;10, "Previsão Excelente"))))</f>
        <v>Previsão Fraca</v>
      </c>
    </row>
    <row r="10" spans="1:2" ht="23.5" x14ac:dyDescent="0.55000000000000004">
      <c r="A10" s="1" t="s">
        <v>3</v>
      </c>
      <c r="B10" s="4" t="str">
        <f t="shared" si="0"/>
        <v>Previsão Excelente</v>
      </c>
    </row>
    <row r="11" spans="1:2" ht="23.5" x14ac:dyDescent="0.55000000000000004">
      <c r="A11" s="1" t="s">
        <v>4</v>
      </c>
      <c r="B11" s="4" t="str">
        <f t="shared" si="0"/>
        <v>Previsão Fraca</v>
      </c>
    </row>
    <row r="13" spans="1:2" ht="23.5" x14ac:dyDescent="0.55000000000000004">
      <c r="A13" s="1" t="s">
        <v>8</v>
      </c>
      <c r="B13" s="1" t="s">
        <v>10</v>
      </c>
    </row>
    <row r="14" spans="1:2" ht="23.5" x14ac:dyDescent="0.55000000000000004">
      <c r="A14" s="1" t="s">
        <v>5</v>
      </c>
      <c r="B14" s="5">
        <f>COUNTIF($B$8:$B$11, "Previsão Fraca")</f>
        <v>3</v>
      </c>
    </row>
    <row r="15" spans="1:2" ht="23.5" x14ac:dyDescent="0.55000000000000004">
      <c r="A15" s="1" t="s">
        <v>6</v>
      </c>
      <c r="B15" s="5">
        <f>COUNTIF($B$8:$B$11, "Previsão Razoável")</f>
        <v>0</v>
      </c>
    </row>
    <row r="16" spans="1:2" ht="23.5" x14ac:dyDescent="0.55000000000000004">
      <c r="A16" s="1" t="s">
        <v>7</v>
      </c>
      <c r="B16" s="5">
        <f>COUNTIF($B$8:$B$11, "Previsão Boa")</f>
        <v>0</v>
      </c>
    </row>
    <row r="17" spans="1:2" ht="23.5" x14ac:dyDescent="0.55000000000000004">
      <c r="A17" s="1" t="s">
        <v>9</v>
      </c>
      <c r="B17" s="5">
        <f>COUNTIF($B$8:$B$11, "Previsão Excelente")</f>
        <v>1</v>
      </c>
    </row>
  </sheetData>
  <conditionalFormatting sqref="B8:B11">
    <cfRule type="containsText" dxfId="11" priority="1" operator="containsText" text="razoável">
      <formula>NOT(ISERROR(SEARCH("razoável",B8)))</formula>
    </cfRule>
    <cfRule type="containsText" dxfId="10" priority="2" operator="containsText" text="Boa">
      <formula>NOT(ISERROR(SEARCH("Boa",B8)))</formula>
    </cfRule>
    <cfRule type="containsText" dxfId="9" priority="3" operator="containsText" text="fraca">
      <formula>NOT(ISERROR(SEARCH("fraca",B8)))</formula>
    </cfRule>
    <cfRule type="containsText" dxfId="8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F976B179-9EF1-425E-A579-C334800F821B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B048-8C54-4B42-87F2-84586F7C35C2}">
  <dimension ref="A1:B17"/>
  <sheetViews>
    <sheetView zoomScale="90" zoomScaleNormal="90" workbookViewId="0">
      <selection activeCell="A42" sqref="A42"/>
    </sheetView>
  </sheetViews>
  <sheetFormatPr defaultRowHeight="14.5" x14ac:dyDescent="0.35"/>
  <cols>
    <col min="1" max="1" width="26.26953125" bestFit="1" customWidth="1"/>
    <col min="2" max="2" width="27.6328125" bestFit="1" customWidth="1"/>
  </cols>
  <sheetData>
    <row r="1" spans="1:2" ht="23.5" x14ac:dyDescent="0.55000000000000004">
      <c r="A1" s="1" t="s">
        <v>0</v>
      </c>
      <c r="B1" s="2" t="s">
        <v>14</v>
      </c>
    </row>
    <row r="2" spans="1:2" ht="23.5" x14ac:dyDescent="0.55000000000000004">
      <c r="A2" s="1" t="s">
        <v>1</v>
      </c>
      <c r="B2" s="3">
        <f>[1]NetIn_Media!$J$97</f>
        <v>128.31614839608847</v>
      </c>
    </row>
    <row r="3" spans="1:2" ht="23.5" x14ac:dyDescent="0.55000000000000004">
      <c r="A3" s="1" t="s">
        <v>2</v>
      </c>
      <c r="B3" s="3">
        <f>[2]NetIn_Media!$J$97</f>
        <v>59.965947631221404</v>
      </c>
    </row>
    <row r="4" spans="1:2" ht="23.5" x14ac:dyDescent="0.55000000000000004">
      <c r="A4" s="1" t="s">
        <v>3</v>
      </c>
      <c r="B4" s="3">
        <f>[3]NetIn_Media!$J$97</f>
        <v>3.4022986194920559</v>
      </c>
    </row>
    <row r="5" spans="1:2" ht="23.5" x14ac:dyDescent="0.55000000000000004">
      <c r="A5" s="1" t="s">
        <v>4</v>
      </c>
      <c r="B5" s="3">
        <f>[4]NetIn_Media!$J$97</f>
        <v>50.719775567806622</v>
      </c>
    </row>
    <row r="7" spans="1:2" ht="23.5" x14ac:dyDescent="0.55000000000000004">
      <c r="A7" s="1" t="s">
        <v>0</v>
      </c>
      <c r="B7" s="2" t="s">
        <v>14</v>
      </c>
    </row>
    <row r="8" spans="1:2" ht="23.5" x14ac:dyDescent="0.55000000000000004">
      <c r="A8" s="1" t="s">
        <v>1</v>
      </c>
      <c r="B8" s="4" t="str">
        <f>IF(B2&gt;=50, "Previsão Fraca", IF(B2&gt;=20, "Previsão Razoável", IF(B2&gt;=10, "Previsão Boa", IF(B2&lt;10, "Previsão Excelente"))))</f>
        <v>Previsão Fraca</v>
      </c>
    </row>
    <row r="9" spans="1:2" ht="23.5" x14ac:dyDescent="0.55000000000000004">
      <c r="A9" s="1" t="s">
        <v>2</v>
      </c>
      <c r="B9" s="4" t="str">
        <f t="shared" ref="B9:B11" si="0">IF(B3&gt;=50, "Previsão Fraca", IF(B3&gt;=20, "Previsão Razoável", IF(B3&gt;=10, "Previsão Boa", IF(B3&lt;10, "Previsão Excelente"))))</f>
        <v>Previsão Fraca</v>
      </c>
    </row>
    <row r="10" spans="1:2" ht="23.5" x14ac:dyDescent="0.55000000000000004">
      <c r="A10" s="1" t="s">
        <v>3</v>
      </c>
      <c r="B10" s="4" t="str">
        <f t="shared" si="0"/>
        <v>Previsão Excelente</v>
      </c>
    </row>
    <row r="11" spans="1:2" ht="23.5" x14ac:dyDescent="0.55000000000000004">
      <c r="A11" s="1" t="s">
        <v>4</v>
      </c>
      <c r="B11" s="4" t="str">
        <f t="shared" si="0"/>
        <v>Previsão Fraca</v>
      </c>
    </row>
    <row r="13" spans="1:2" ht="23.5" x14ac:dyDescent="0.55000000000000004">
      <c r="A13" s="1" t="s">
        <v>8</v>
      </c>
      <c r="B13" s="1" t="s">
        <v>10</v>
      </c>
    </row>
    <row r="14" spans="1:2" ht="23.5" x14ac:dyDescent="0.55000000000000004">
      <c r="A14" s="1" t="s">
        <v>5</v>
      </c>
      <c r="B14" s="5">
        <f>COUNTIF($B$8:$B$11, "Previsão Fraca")</f>
        <v>3</v>
      </c>
    </row>
    <row r="15" spans="1:2" ht="23.5" x14ac:dyDescent="0.55000000000000004">
      <c r="A15" s="1" t="s">
        <v>6</v>
      </c>
      <c r="B15" s="5">
        <f>COUNTIF($B$8:$B$11, "Previsão Razoável")</f>
        <v>0</v>
      </c>
    </row>
    <row r="16" spans="1:2" ht="23.5" x14ac:dyDescent="0.55000000000000004">
      <c r="A16" s="1" t="s">
        <v>7</v>
      </c>
      <c r="B16" s="5">
        <f>COUNTIF($B$8:$B$11, "Previsão Boa")</f>
        <v>0</v>
      </c>
    </row>
    <row r="17" spans="1:2" ht="23.5" x14ac:dyDescent="0.55000000000000004">
      <c r="A17" s="1" t="s">
        <v>9</v>
      </c>
      <c r="B17" s="5">
        <f>COUNTIF($B$8:$B$11, "Previsão Excelente")</f>
        <v>1</v>
      </c>
    </row>
  </sheetData>
  <conditionalFormatting sqref="B8:B11">
    <cfRule type="containsText" dxfId="7" priority="2" operator="containsText" text="razoável">
      <formula>NOT(ISERROR(SEARCH("razoável",B8)))</formula>
    </cfRule>
    <cfRule type="containsText" dxfId="6" priority="3" operator="containsText" text="Boa">
      <formula>NOT(ISERROR(SEARCH("Boa",B8)))</formula>
    </cfRule>
    <cfRule type="containsText" dxfId="5" priority="4" operator="containsText" text="fraca">
      <formula>NOT(ISERROR(SEARCH("fraca",B8)))</formula>
    </cfRule>
    <cfRule type="containsText" dxfId="4" priority="5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0A08D6DE-5A1B-4132-BFB4-49C9426B9AC4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B2:B5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AD7A-ECE9-4802-92EC-F4046F5E7127}">
  <dimension ref="A1:B9"/>
  <sheetViews>
    <sheetView workbookViewId="0">
      <selection activeCell="B41" sqref="B41"/>
    </sheetView>
  </sheetViews>
  <sheetFormatPr defaultRowHeight="14.5" x14ac:dyDescent="0.35"/>
  <cols>
    <col min="1" max="1" width="17.81640625" bestFit="1" customWidth="1"/>
    <col min="2" max="2" width="27.6328125" bestFit="1" customWidth="1"/>
  </cols>
  <sheetData>
    <row r="1" spans="1:2" ht="23.5" x14ac:dyDescent="0.55000000000000004">
      <c r="A1" s="1" t="s">
        <v>0</v>
      </c>
      <c r="B1" s="2" t="s">
        <v>14</v>
      </c>
    </row>
    <row r="2" spans="1:2" ht="23.5" x14ac:dyDescent="0.55000000000000004">
      <c r="A2" s="1" t="s">
        <v>1</v>
      </c>
      <c r="B2" t="str">
        <f>IF(MAPE_NetIn_GM!B8=MAPE_NetIn_BI!B8, "Equivalente", "Divergente")</f>
        <v>Equivalente</v>
      </c>
    </row>
    <row r="3" spans="1:2" ht="23.5" x14ac:dyDescent="0.55000000000000004">
      <c r="A3" s="1" t="s">
        <v>2</v>
      </c>
      <c r="B3" t="str">
        <f>IF(MAPE_NetIn_GM!B9=MAPE_NetIn_BI!B9, "Equivalente", "Divergente")</f>
        <v>Equivalente</v>
      </c>
    </row>
    <row r="4" spans="1:2" ht="23.5" x14ac:dyDescent="0.55000000000000004">
      <c r="A4" s="1" t="s">
        <v>3</v>
      </c>
      <c r="B4" t="str">
        <f>IF(MAPE_NetIn_GM!B10=MAPE_NetIn_BI!B10, "Equivalente", "Divergente")</f>
        <v>Equivalente</v>
      </c>
    </row>
    <row r="5" spans="1:2" ht="23.5" x14ac:dyDescent="0.55000000000000004">
      <c r="A5" s="1" t="s">
        <v>4</v>
      </c>
      <c r="B5" t="str">
        <f>IF(MAPE_NetIn_GM!B11=MAPE_NetIn_BI!B11, "Equivalente", "Divergente")</f>
        <v>Equivalente</v>
      </c>
    </row>
    <row r="7" spans="1:2" ht="23.5" x14ac:dyDescent="0.55000000000000004">
      <c r="A7" s="1" t="s">
        <v>12</v>
      </c>
      <c r="B7" s="1" t="s">
        <v>10</v>
      </c>
    </row>
    <row r="8" spans="1:2" ht="23.5" x14ac:dyDescent="0.55000000000000004">
      <c r="A8" s="1" t="s">
        <v>11</v>
      </c>
      <c r="B8">
        <f>COUNTIF($B$2:$B$5, "Equivalente")</f>
        <v>4</v>
      </c>
    </row>
    <row r="9" spans="1:2" ht="23.5" x14ac:dyDescent="0.55000000000000004">
      <c r="A9" s="1" t="s">
        <v>13</v>
      </c>
      <c r="B9">
        <f>COUNTIF($B$2:$B$5, "Divergente")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MAPE_NetIn_GM</vt:lpstr>
      <vt:lpstr>MAPE_NetIn_BI</vt:lpstr>
      <vt:lpstr>Similaridade_GM_x_BI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2021-02-20T00:37:19Z</dcterms:created>
  <dcterms:modified xsi:type="dcterms:W3CDTF">2021-03-09T05:26:06Z</dcterms:modified>
</cp:coreProperties>
</file>