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"/>
    </mc:Choice>
  </mc:AlternateContent>
  <xr:revisionPtr revIDLastSave="32" documentId="8_{D3877F7A-CDD7-481A-AF87-6689D754EE1C}" xr6:coauthVersionLast="46" xr6:coauthVersionMax="46" xr10:uidLastSave="{E15B18A9-4095-4230-B87F-2C6ED61D3B54}"/>
  <bookViews>
    <workbookView xWindow="-110" yWindow="-110" windowWidth="32220" windowHeight="17760" xr2:uid="{C040F9DC-9A81-4A31-8AF6-687E2984BBB6}"/>
  </bookViews>
  <sheets>
    <sheet name="MAPE_NetOut_GM" sheetId="1" r:id="rId1"/>
    <sheet name="MAPE_NetOut_BI" sheetId="2" r:id="rId2"/>
    <sheet name="Similaridade_GM_x_BI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4" i="2"/>
  <c r="D11" i="2"/>
  <c r="C11" i="2"/>
  <c r="B11" i="2"/>
  <c r="D10" i="2"/>
  <c r="C10" i="2"/>
  <c r="B10" i="2"/>
  <c r="D9" i="2"/>
  <c r="C9" i="2"/>
  <c r="B9" i="2"/>
  <c r="D8" i="2"/>
  <c r="C8" i="2"/>
  <c r="B8" i="2"/>
  <c r="B17" i="2" s="1"/>
  <c r="D11" i="1"/>
  <c r="C11" i="1"/>
  <c r="B11" i="1"/>
  <c r="D10" i="1"/>
  <c r="C10" i="1"/>
  <c r="B10" i="1"/>
  <c r="D9" i="1"/>
  <c r="C9" i="1"/>
  <c r="B9" i="1"/>
  <c r="D8" i="1"/>
  <c r="C8" i="1"/>
  <c r="B8" i="1"/>
  <c r="B17" i="1" s="1"/>
  <c r="D5" i="1"/>
  <c r="D5" i="2"/>
  <c r="B15" i="2" l="1"/>
  <c r="B15" i="1"/>
  <c r="B16" i="1"/>
  <c r="B14" i="1"/>
  <c r="C5" i="2"/>
  <c r="C5" i="1"/>
  <c r="B5" i="1" l="1"/>
  <c r="B5" i="2"/>
  <c r="D4" i="2" l="1"/>
  <c r="D4" i="1"/>
  <c r="C4" i="1" l="1"/>
  <c r="C4" i="2"/>
  <c r="B4" i="2" l="1"/>
  <c r="B4" i="1"/>
  <c r="D3" i="1" l="1"/>
  <c r="D3" i="2"/>
  <c r="C3" i="2" l="1"/>
  <c r="C3" i="1"/>
  <c r="B3" i="2" l="1"/>
  <c r="B3" i="1"/>
  <c r="D2" i="2" l="1"/>
  <c r="D2" i="1"/>
  <c r="C2" i="1" l="1"/>
  <c r="C2" i="2"/>
  <c r="B2" i="2" l="1"/>
  <c r="B2" i="1"/>
  <c r="D5" i="5" l="1"/>
  <c r="C5" i="5" l="1"/>
  <c r="B5" i="5" l="1"/>
  <c r="D4" i="5" l="1"/>
  <c r="C4" i="5" l="1"/>
  <c r="B4" i="5" l="1"/>
  <c r="D3" i="5" l="1"/>
  <c r="C3" i="5" l="1"/>
  <c r="B3" i="5" l="1"/>
  <c r="D2" i="5" l="1"/>
  <c r="C2" i="5" l="1"/>
  <c r="B2" i="5" l="1"/>
  <c r="B9" i="5" l="1"/>
  <c r="B8" i="5"/>
</calcChain>
</file>

<file path=xl/sharedStrings.xml><?xml version="1.0" encoding="utf-8"?>
<sst xmlns="http://schemas.openxmlformats.org/spreadsheetml/2006/main" count="56" uniqueCount="20">
  <si>
    <t>Servidores</t>
  </si>
  <si>
    <t>Servidor 1</t>
  </si>
  <si>
    <t>Servidor 2</t>
  </si>
  <si>
    <t>Servidor 3</t>
  </si>
  <si>
    <t>Servidor 4</t>
  </si>
  <si>
    <t>Previsão Fraca</t>
  </si>
  <si>
    <t>Previsão Razoável</t>
  </si>
  <si>
    <t>Previsão Boa</t>
  </si>
  <si>
    <t>Escala MAPE</t>
  </si>
  <si>
    <t>Previsão Excelente</t>
  </si>
  <si>
    <t>Contagem</t>
  </si>
  <si>
    <t>Equivalente</t>
  </si>
  <si>
    <t>Comparação</t>
  </si>
  <si>
    <t>Divergente</t>
  </si>
  <si>
    <t>NetOut_media_01fev</t>
  </si>
  <si>
    <t>NetOut_media_02mar</t>
  </si>
  <si>
    <t>NetOut_media_03abr</t>
  </si>
  <si>
    <t>NetIn_media 01fev</t>
  </si>
  <si>
    <t>NetIn_media 02mar</t>
  </si>
  <si>
    <t>NetIn_media 03abr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</si>
</sst>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2" fontId="0" fillId="4" borderId="0" xfId="0" applyNumberFormat="1" applyFill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24"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strike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0128279197158384"/>
          <c:y val="0.16523304758591217"/>
          <c:w val="0.50315402062738046"/>
          <c:h val="0.61224913564632633"/>
        </c:manualLayout>
      </c:layout>
      <c:pieChart>
        <c:varyColors val="1"/>
        <c:ser>
          <c:idx val="0"/>
          <c:order val="0"/>
          <c:tx>
            <c:strRef>
              <c:f>MAPE_NetOut_GM!$B$13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MAPE_NetOut_GM!$A$14:$A$17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MAPE_NetOut_GM!$B$14:$B$17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2991934781890928"/>
          <c:y val="0.17349985858545749"/>
          <c:w val="0.47053408932871893"/>
          <c:h val="0.61224913564632633"/>
        </c:manualLayout>
      </c:layout>
      <c:pieChart>
        <c:varyColors val="1"/>
        <c:ser>
          <c:idx val="0"/>
          <c:order val="0"/>
          <c:tx>
            <c:strRef>
              <c:f>MAPE_NetOut_BI!$B$13</c:f>
              <c:strCache>
                <c:ptCount val="1"/>
                <c:pt idx="0">
                  <c:v>Contagem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A-4522-8DA3-A73BA1DBFE5C}"/>
              </c:ext>
            </c:extLst>
          </c:dPt>
          <c:dPt>
            <c:idx val="1"/>
            <c:bubble3D val="0"/>
            <c:explosion val="1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A-4522-8DA3-A73BA1DBFE5C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A-4522-8DA3-A73BA1DBFE5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9EA-4522-8DA3-A73BA1DBF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MAPE_NetOut_BI!$A$14:$A$17</c:f>
              <c:strCache>
                <c:ptCount val="4"/>
                <c:pt idx="0">
                  <c:v>Previsão Fraca</c:v>
                </c:pt>
                <c:pt idx="1">
                  <c:v>Previsão Razoável</c:v>
                </c:pt>
                <c:pt idx="2">
                  <c:v>Previsão Boa</c:v>
                </c:pt>
                <c:pt idx="3">
                  <c:v>Previsão Excelente</c:v>
                </c:pt>
              </c:strCache>
            </c:strRef>
          </c:cat>
          <c:val>
            <c:numRef>
              <c:f>MAPE_NetOut_BI!$B$14:$B$17</c:f>
              <c:numCache>
                <c:formatCode>0</c:formatCode>
                <c:ptCount val="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1-4370-8098-7D9C931898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327290925690085E-2"/>
          <c:y val="0.15165582563049179"/>
          <c:w val="0.27146790310475455"/>
          <c:h val="0.7365429321334833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similaridade</a:t>
            </a:r>
            <a:r>
              <a:rPr lang="pt-BR" baseline="0"/>
              <a:t> na escala MAPE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2A-4437-AAFE-5F90C57A1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2A-4437-AAFE-5F90C57A1D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Similaridade_GM_x_BI!$A$8:$A$9</c:f>
              <c:strCache>
                <c:ptCount val="2"/>
                <c:pt idx="0">
                  <c:v>Equivalente</c:v>
                </c:pt>
                <c:pt idx="1">
                  <c:v>Divergente</c:v>
                </c:pt>
              </c:strCache>
            </c:strRef>
          </c:cat>
          <c:val>
            <c:numRef>
              <c:f>Similaridade_GM_x_BI!$B$8:$B$9</c:f>
              <c:numCache>
                <c:formatCode>General</c:formatCode>
                <c:ptCount val="2"/>
                <c:pt idx="0">
                  <c:v>8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2E1-996C-1B95088077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7780</xdr:colOff>
      <xdr:row>11</xdr:row>
      <xdr:rowOff>173567</xdr:rowOff>
    </xdr:from>
    <xdr:to>
      <xdr:col>3</xdr:col>
      <xdr:colOff>2166055</xdr:colOff>
      <xdr:row>17</xdr:row>
      <xdr:rowOff>14111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C3238D-3891-4FC6-BF29-F12CCAAC8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37869</xdr:colOff>
      <xdr:row>11</xdr:row>
      <xdr:rowOff>169209</xdr:rowOff>
    </xdr:from>
    <xdr:to>
      <xdr:col>3</xdr:col>
      <xdr:colOff>2158999</xdr:colOff>
      <xdr:row>17</xdr:row>
      <xdr:rowOff>7056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D3183-B604-434E-868E-50EA8BE79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259556</xdr:colOff>
      <xdr:row>5</xdr:row>
      <xdr:rowOff>164304</xdr:rowOff>
    </xdr:from>
    <xdr:to>
      <xdr:col>4</xdr:col>
      <xdr:colOff>0</xdr:colOff>
      <xdr:row>21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E220FD-7695-4F16-A9BD-4FCA0EE7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1_Servidor1_fev20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1_Servidor4_fev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2_Servidor4_mar202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4/30%20dias/03_Servidor4_abr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2_Servidor1_mar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1/30%20dias/03_Servidor1_abr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1_Servidor2_fev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2_Servidor2_mar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2/30%20dias/03_Servidor2_abr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1_Servidor3_fev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2_Servidor3_mar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rvidor3/30%20dias/03_Servidor3_abr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In_Out_ALL"/>
      <sheetName val="Disk_All"/>
    </sheetNames>
    <sheetDataSet>
      <sheetData sheetId="0">
        <row r="36">
          <cell r="F36">
            <v>21.273217057762871</v>
          </cell>
        </row>
      </sheetData>
      <sheetData sheetId="1">
        <row r="36">
          <cell r="F36">
            <v>23.166683384671749</v>
          </cell>
        </row>
      </sheetData>
      <sheetData sheetId="2">
        <row r="36">
          <cell r="F36">
            <v>8.4723018983280625</v>
          </cell>
        </row>
      </sheetData>
      <sheetData sheetId="3">
        <row r="36">
          <cell r="F36">
            <v>159.78437358388854</v>
          </cell>
        </row>
      </sheetData>
      <sheetData sheetId="4">
        <row r="36">
          <cell r="F36">
            <v>437.47538125817124</v>
          </cell>
          <cell r="J36">
            <v>209.68673157575836</v>
          </cell>
        </row>
      </sheetData>
      <sheetData sheetId="5">
        <row r="36">
          <cell r="F36">
            <v>61.817772983256688</v>
          </cell>
        </row>
      </sheetData>
      <sheetData sheetId="6">
        <row r="36">
          <cell r="F36">
            <v>24.165751822464994</v>
          </cell>
        </row>
      </sheetData>
      <sheetData sheetId="7">
        <row r="36">
          <cell r="F36">
            <v>80.410019215682183</v>
          </cell>
        </row>
      </sheetData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6.1770504967018258</v>
          </cell>
        </row>
      </sheetData>
      <sheetData sheetId="1">
        <row r="36">
          <cell r="F36">
            <v>41.51701949280843</v>
          </cell>
        </row>
      </sheetData>
      <sheetData sheetId="2">
        <row r="36">
          <cell r="F36">
            <v>7.0589450360420702</v>
          </cell>
        </row>
      </sheetData>
      <sheetData sheetId="3">
        <row r="36">
          <cell r="F36">
            <v>5.3590678698493237</v>
          </cell>
        </row>
      </sheetData>
      <sheetData sheetId="4">
        <row r="36">
          <cell r="F36">
            <v>90.090197650477293</v>
          </cell>
          <cell r="J36">
            <v>69.962792684590099</v>
          </cell>
        </row>
      </sheetData>
      <sheetData sheetId="5">
        <row r="36">
          <cell r="F36">
            <v>101.81748282362852</v>
          </cell>
        </row>
      </sheetData>
      <sheetData sheetId="6">
        <row r="36">
          <cell r="F36">
            <v>101.35792291310224</v>
          </cell>
        </row>
      </sheetData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5.0838501016396309</v>
          </cell>
        </row>
      </sheetData>
      <sheetData sheetId="1">
        <row r="36">
          <cell r="F36">
            <v>56.581119883487496</v>
          </cell>
        </row>
      </sheetData>
      <sheetData sheetId="2">
        <row r="36">
          <cell r="F36">
            <v>4.9222172489690807</v>
          </cell>
        </row>
      </sheetData>
      <sheetData sheetId="3">
        <row r="36">
          <cell r="F36">
            <v>5.0511912231683658</v>
          </cell>
        </row>
      </sheetData>
      <sheetData sheetId="4">
        <row r="36">
          <cell r="F36">
            <v>39.765944257071233</v>
          </cell>
          <cell r="J36">
            <v>43.459795773671487</v>
          </cell>
        </row>
      </sheetData>
      <sheetData sheetId="5">
        <row r="36">
          <cell r="F36">
            <v>55.916041550494</v>
          </cell>
        </row>
      </sheetData>
      <sheetData sheetId="6">
        <row r="36">
          <cell r="F36">
            <v>41.103746155571834</v>
          </cell>
        </row>
      </sheetData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6.6949820580397761</v>
          </cell>
        </row>
      </sheetData>
      <sheetData sheetId="1">
        <row r="36">
          <cell r="F36">
            <v>24.347079626040617</v>
          </cell>
        </row>
      </sheetData>
      <sheetData sheetId="2">
        <row r="36">
          <cell r="F36">
            <v>8.4890003214741618</v>
          </cell>
        </row>
      </sheetData>
      <sheetData sheetId="3">
        <row r="36">
          <cell r="F36">
            <v>4.5989768551845822</v>
          </cell>
        </row>
      </sheetData>
      <sheetData sheetId="4">
        <row r="36">
          <cell r="F36">
            <v>47.182340315441138</v>
          </cell>
          <cell r="J36">
            <v>54.855004191134761</v>
          </cell>
        </row>
      </sheetData>
      <sheetData sheetId="5">
        <row r="36">
          <cell r="F36">
            <v>75.506258652943743</v>
          </cell>
        </row>
      </sheetData>
      <sheetData sheetId="6">
        <row r="36">
          <cell r="F36">
            <v>43.417854353333865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32.748922001441919</v>
          </cell>
        </row>
      </sheetData>
      <sheetData sheetId="1">
        <row r="36">
          <cell r="F36">
            <v>15.080579753887918</v>
          </cell>
        </row>
      </sheetData>
      <sheetData sheetId="2">
        <row r="36">
          <cell r="F36">
            <v>68.951236866752367</v>
          </cell>
        </row>
      </sheetData>
      <sheetData sheetId="3">
        <row r="36">
          <cell r="F36">
            <v>58.197868038697123</v>
          </cell>
        </row>
      </sheetData>
      <sheetData sheetId="4">
        <row r="36">
          <cell r="F36">
            <v>93.307349294614767</v>
          </cell>
          <cell r="J36">
            <v>228.63602331494991</v>
          </cell>
        </row>
      </sheetData>
      <sheetData sheetId="5">
        <row r="36">
          <cell r="F36">
            <v>117.08265224483915</v>
          </cell>
        </row>
      </sheetData>
      <sheetData sheetId="6">
        <row r="36">
          <cell r="F36">
            <v>6.7833221628454554</v>
          </cell>
        </row>
      </sheetData>
      <sheetData sheetId="7">
        <row r="36">
          <cell r="F36">
            <v>32.766057460107568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45.158281649318575</v>
          </cell>
        </row>
      </sheetData>
      <sheetData sheetId="1">
        <row r="36">
          <cell r="F36">
            <v>18.597760999404699</v>
          </cell>
        </row>
      </sheetData>
      <sheetData sheetId="2">
        <row r="36">
          <cell r="F36">
            <v>20.294555628466522</v>
          </cell>
        </row>
      </sheetData>
      <sheetData sheetId="3">
        <row r="36">
          <cell r="F36">
            <v>65.639240578803836</v>
          </cell>
        </row>
      </sheetData>
      <sheetData sheetId="4">
        <row r="36">
          <cell r="F36">
            <v>30.337221420394506</v>
          </cell>
          <cell r="J36">
            <v>290.78556907826328</v>
          </cell>
        </row>
      </sheetData>
      <sheetData sheetId="5">
        <row r="36">
          <cell r="F36">
            <v>59.608045521258802</v>
          </cell>
        </row>
      </sheetData>
      <sheetData sheetId="6">
        <row r="36">
          <cell r="F36">
            <v>30.411379065509209</v>
          </cell>
        </row>
      </sheetData>
      <sheetData sheetId="7">
        <row r="36">
          <cell r="F36">
            <v>30.319569500845141</v>
          </cell>
        </row>
      </sheetData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107.65086956566887</v>
          </cell>
        </row>
      </sheetData>
      <sheetData sheetId="1">
        <row r="36">
          <cell r="F36">
            <v>28.944700201136385</v>
          </cell>
        </row>
      </sheetData>
      <sheetData sheetId="2">
        <row r="36">
          <cell r="F36">
            <v>207.02940999864751</v>
          </cell>
        </row>
      </sheetData>
      <sheetData sheetId="3">
        <row r="36">
          <cell r="F36">
            <v>45.375093004249592</v>
          </cell>
        </row>
      </sheetData>
      <sheetData sheetId="4">
        <row r="36">
          <cell r="F36">
            <v>9.8266094009014662</v>
          </cell>
          <cell r="J36">
            <v>24.87234398500696</v>
          </cell>
        </row>
      </sheetData>
      <sheetData sheetId="5">
        <row r="36">
          <cell r="F36">
            <v>176.09682792102799</v>
          </cell>
        </row>
      </sheetData>
      <sheetData sheetId="6">
        <row r="36">
          <cell r="F36">
            <v>203.41468831338267</v>
          </cell>
        </row>
      </sheetData>
      <sheetData sheetId="7">
        <row r="36">
          <cell r="F36">
            <v>428.31331144598488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16.255726499921185</v>
          </cell>
        </row>
      </sheetData>
      <sheetData sheetId="1">
        <row r="36">
          <cell r="F36">
            <v>21.266961304082436</v>
          </cell>
        </row>
      </sheetData>
      <sheetData sheetId="2">
        <row r="36">
          <cell r="F36">
            <v>15.849773333719597</v>
          </cell>
        </row>
      </sheetData>
      <sheetData sheetId="3">
        <row r="36">
          <cell r="F36">
            <v>36.009701561256058</v>
          </cell>
        </row>
      </sheetData>
      <sheetData sheetId="4">
        <row r="36">
          <cell r="F36">
            <v>12.652141887673585</v>
          </cell>
          <cell r="J36">
            <v>17.343238940161914</v>
          </cell>
        </row>
      </sheetData>
      <sheetData sheetId="5">
        <row r="36">
          <cell r="F36">
            <v>170.41746883100089</v>
          </cell>
        </row>
      </sheetData>
      <sheetData sheetId="6">
        <row r="36">
          <cell r="F36">
            <v>218.74383200316583</v>
          </cell>
        </row>
      </sheetData>
      <sheetData sheetId="7">
        <row r="36">
          <cell r="F36">
            <v>189.05061200113531</v>
          </cell>
        </row>
      </sheetData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44.843290174485944</v>
          </cell>
        </row>
      </sheetData>
      <sheetData sheetId="1">
        <row r="36">
          <cell r="F36">
            <v>30.660725194796225</v>
          </cell>
        </row>
      </sheetData>
      <sheetData sheetId="2">
        <row r="36">
          <cell r="F36">
            <v>67.978623058643564</v>
          </cell>
        </row>
      </sheetData>
      <sheetData sheetId="3">
        <row r="36">
          <cell r="F36">
            <v>35.853365170446885</v>
          </cell>
        </row>
      </sheetData>
      <sheetData sheetId="4">
        <row r="36">
          <cell r="F36">
            <v>8.9478351998761951</v>
          </cell>
          <cell r="J36">
            <v>15.765469281316266</v>
          </cell>
        </row>
      </sheetData>
      <sheetData sheetId="5">
        <row r="36">
          <cell r="F36">
            <v>299.71354034201818</v>
          </cell>
        </row>
      </sheetData>
      <sheetData sheetId="6">
        <row r="36">
          <cell r="F36">
            <v>359.63796584474164</v>
          </cell>
        </row>
      </sheetData>
      <sheetData sheetId="7">
        <row r="36">
          <cell r="F36">
            <v>60.518060709676512</v>
          </cell>
        </row>
      </sheetData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Disk_All"/>
    </sheetNames>
    <sheetDataSet>
      <sheetData sheetId="0">
        <row r="36">
          <cell r="F36">
            <v>2.05034021132666</v>
          </cell>
        </row>
      </sheetData>
      <sheetData sheetId="1">
        <row r="36">
          <cell r="F36">
            <v>101.89957212478996</v>
          </cell>
        </row>
      </sheetData>
      <sheetData sheetId="2">
        <row r="36">
          <cell r="F36">
            <v>4.8943869138702052</v>
          </cell>
        </row>
      </sheetData>
      <sheetData sheetId="3">
        <row r="36">
          <cell r="F36">
            <v>14.698420616703753</v>
          </cell>
        </row>
      </sheetData>
      <sheetData sheetId="4">
        <row r="36">
          <cell r="F36">
            <v>2.1591267416638442</v>
          </cell>
          <cell r="J36">
            <v>2.3714641417700535</v>
          </cell>
        </row>
      </sheetData>
      <sheetData sheetId="5">
        <row r="36">
          <cell r="F36">
            <v>47.782915115075525</v>
          </cell>
        </row>
      </sheetData>
      <sheetData sheetId="6">
        <row r="36">
          <cell r="F36">
            <v>20.37893146490525</v>
          </cell>
        </row>
      </sheetData>
      <sheetData sheetId="7">
        <row r="36">
          <cell r="F36">
            <v>271.74799127183144</v>
          </cell>
        </row>
      </sheetData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  <sheetName val="CPU_All"/>
      <sheetName val="Net_All"/>
      <sheetName val="Planilha3"/>
    </sheetNames>
    <sheetDataSet>
      <sheetData sheetId="0">
        <row r="36">
          <cell r="F36">
            <v>2.3041798245413836</v>
          </cell>
        </row>
      </sheetData>
      <sheetData sheetId="1">
        <row r="36">
          <cell r="F36">
            <v>18.824158008452443</v>
          </cell>
        </row>
      </sheetData>
      <sheetData sheetId="2">
        <row r="36">
          <cell r="F36">
            <v>4.4038395918639077</v>
          </cell>
        </row>
      </sheetData>
      <sheetData sheetId="3">
        <row r="36">
          <cell r="F36">
            <v>6.9148149413782933</v>
          </cell>
        </row>
      </sheetData>
      <sheetData sheetId="4">
        <row r="36">
          <cell r="F36">
            <v>2.4469695412013595</v>
          </cell>
          <cell r="J36">
            <v>2.1621417532498963</v>
          </cell>
        </row>
      </sheetData>
      <sheetData sheetId="5">
        <row r="36">
          <cell r="F36">
            <v>24.396922391491564</v>
          </cell>
        </row>
      </sheetData>
      <sheetData sheetId="6">
        <row r="36">
          <cell r="F36">
            <v>13.501540309801674</v>
          </cell>
        </row>
      </sheetData>
      <sheetData sheetId="7">
        <row r="36">
          <cell r="F36">
            <v>24.396922391491564</v>
          </cell>
        </row>
      </sheetData>
      <sheetData sheetId="8"/>
      <sheetData sheetId="9"/>
      <sheetData sheetId="1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U_Media"/>
      <sheetName val="CPU_Max"/>
      <sheetName val="CPU_Min"/>
      <sheetName val="NetIn_Media"/>
      <sheetName val="NetOut_Media"/>
      <sheetName val="Disk_Media"/>
      <sheetName val="Disk_Max"/>
      <sheetName val="Disk_Min"/>
    </sheetNames>
    <sheetDataSet>
      <sheetData sheetId="0">
        <row r="36">
          <cell r="F36">
            <v>11.193630348674896</v>
          </cell>
        </row>
      </sheetData>
      <sheetData sheetId="1">
        <row r="36">
          <cell r="F36">
            <v>44.431010077607667</v>
          </cell>
        </row>
      </sheetData>
      <sheetData sheetId="2">
        <row r="36">
          <cell r="F36">
            <v>2.7922134789588284</v>
          </cell>
        </row>
      </sheetData>
      <sheetData sheetId="3">
        <row r="36">
          <cell r="F36">
            <v>12.852843542133094</v>
          </cell>
        </row>
      </sheetData>
      <sheetData sheetId="4">
        <row r="36">
          <cell r="F36">
            <v>4.5388257211638212</v>
          </cell>
          <cell r="J36">
            <v>3.8527680976246925</v>
          </cell>
        </row>
      </sheetData>
      <sheetData sheetId="5">
        <row r="36">
          <cell r="F36">
            <v>26.155229593327451</v>
          </cell>
        </row>
      </sheetData>
      <sheetData sheetId="6">
        <row r="36">
          <cell r="F36">
            <v>9.4735919472048327</v>
          </cell>
        </row>
      </sheetData>
      <sheetData sheetId="7">
        <row r="36">
          <cell r="F36">
            <v>26.155229593327451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49F0-C2BB-4D55-8DFD-484100E4EE8C}">
  <dimension ref="A1:D17"/>
  <sheetViews>
    <sheetView tabSelected="1" zoomScale="90" zoomScaleNormal="90" workbookViewId="0">
      <selection activeCell="G17" sqref="G17"/>
    </sheetView>
  </sheetViews>
  <sheetFormatPr defaultRowHeight="14.5" x14ac:dyDescent="0.35"/>
  <cols>
    <col min="1" max="1" width="15.08984375" style="6" customWidth="1"/>
    <col min="2" max="2" width="30.7265625" style="6" bestFit="1" customWidth="1"/>
    <col min="3" max="3" width="32" style="6" bestFit="1" customWidth="1"/>
    <col min="4" max="4" width="31.08984375" style="6" bestFit="1" customWidth="1"/>
    <col min="5" max="16384" width="8.7265625" style="6"/>
  </cols>
  <sheetData>
    <row r="1" spans="1:4" ht="47" x14ac:dyDescent="0.55000000000000004">
      <c r="A1" s="4" t="s">
        <v>0</v>
      </c>
      <c r="B1" s="5" t="s">
        <v>14</v>
      </c>
      <c r="C1" s="5" t="s">
        <v>15</v>
      </c>
      <c r="D1" s="5" t="s">
        <v>16</v>
      </c>
    </row>
    <row r="2" spans="1:4" ht="23.5" x14ac:dyDescent="0.55000000000000004">
      <c r="A2" s="7" t="s">
        <v>1</v>
      </c>
      <c r="B2" s="3">
        <f>[1]NetOut_Media!$F$36</f>
        <v>437.47538125817124</v>
      </c>
      <c r="C2" s="3">
        <f>[2]NetOut_Media!$F$36</f>
        <v>93.307349294614767</v>
      </c>
      <c r="D2" s="3">
        <f>[3]NetOut_Media!$F$36</f>
        <v>30.337221420394506</v>
      </c>
    </row>
    <row r="3" spans="1:4" ht="23.5" x14ac:dyDescent="0.55000000000000004">
      <c r="A3" s="7" t="s">
        <v>2</v>
      </c>
      <c r="B3" s="3">
        <f>[4]NetOut_Media!$F$36</f>
        <v>9.8266094009014662</v>
      </c>
      <c r="C3" s="3">
        <f>[5]NetOut_Media!$F$36</f>
        <v>12.652141887673585</v>
      </c>
      <c r="D3" s="3">
        <f>[6]NetOut_Media!$F$36</f>
        <v>8.9478351998761951</v>
      </c>
    </row>
    <row r="4" spans="1:4" ht="23.5" x14ac:dyDescent="0.55000000000000004">
      <c r="A4" s="7" t="s">
        <v>3</v>
      </c>
      <c r="B4" s="3">
        <f>[7]NetOut_Media!$F$36</f>
        <v>2.1591267416638442</v>
      </c>
      <c r="C4" s="3">
        <f>[8]NetOut_Media!$F$36</f>
        <v>2.4469695412013595</v>
      </c>
      <c r="D4" s="3">
        <f>[9]NetOut_Media!$F$36</f>
        <v>4.5388257211638212</v>
      </c>
    </row>
    <row r="5" spans="1:4" ht="23.5" x14ac:dyDescent="0.55000000000000004">
      <c r="A5" s="7" t="s">
        <v>4</v>
      </c>
      <c r="B5" s="3">
        <f>[10]NetOut_Media!$F$36</f>
        <v>90.090197650477293</v>
      </c>
      <c r="C5" s="3">
        <f>[11]NetOut_Media!$F$36</f>
        <v>39.765944257071233</v>
      </c>
      <c r="D5" s="3">
        <f>[12]NetOut_Media!$F$36</f>
        <v>47.182340315441138</v>
      </c>
    </row>
    <row r="6" spans="1:4" x14ac:dyDescent="0.35">
      <c r="A6" s="8"/>
      <c r="B6" s="8"/>
      <c r="C6" s="8"/>
      <c r="D6" s="8"/>
    </row>
    <row r="7" spans="1:4" ht="23.5" x14ac:dyDescent="0.55000000000000004">
      <c r="A7" s="7" t="s">
        <v>0</v>
      </c>
      <c r="B7" s="5" t="s">
        <v>17</v>
      </c>
      <c r="C7" s="5" t="s">
        <v>18</v>
      </c>
      <c r="D7" s="5" t="s">
        <v>19</v>
      </c>
    </row>
    <row r="8" spans="1:4" ht="23.5" x14ac:dyDescent="0.55000000000000004">
      <c r="A8" s="7" t="s">
        <v>1</v>
      </c>
      <c r="B8" s="9" t="str">
        <f>IF(B2&gt;=50, "Previsão Fraca", IF(B2&gt;=20, "Previsão Razoável", IF(B2&gt;=10, "Previsão Boa", IF(B2&lt;10, "Previsão Excelente"))))</f>
        <v>Previsão Fraca</v>
      </c>
      <c r="C8" s="9" t="str">
        <f t="shared" ref="C8:D8" si="0">IF(C2&gt;=50, "Previsão Fraca", IF(C2&gt;=20, "Previsão Razoável", IF(C2&gt;=10, "Previsão Boa", IF(C2&lt;10, "Previsão Excelente"))))</f>
        <v>Previsão Fraca</v>
      </c>
      <c r="D8" s="9" t="str">
        <f t="shared" si="0"/>
        <v>Previsão Razoável</v>
      </c>
    </row>
    <row r="9" spans="1:4" ht="23.5" x14ac:dyDescent="0.55000000000000004">
      <c r="A9" s="7" t="s">
        <v>2</v>
      </c>
      <c r="B9" s="9" t="str">
        <f t="shared" ref="B9:D11" si="1">IF(B3&gt;=50, "Previsão Fraca", IF(B3&gt;=20, "Previsão Razoável", IF(B3&gt;=10, "Previsão Boa", IF(B3&lt;10, "Previsão Excelente"))))</f>
        <v>Previsão Excelente</v>
      </c>
      <c r="C9" s="9" t="str">
        <f t="shared" si="1"/>
        <v>Previsão Boa</v>
      </c>
      <c r="D9" s="9" t="str">
        <f t="shared" si="1"/>
        <v>Previsão Excelente</v>
      </c>
    </row>
    <row r="10" spans="1:4" ht="23.5" x14ac:dyDescent="0.55000000000000004">
      <c r="A10" s="7" t="s">
        <v>3</v>
      </c>
      <c r="B10" s="9" t="str">
        <f t="shared" si="1"/>
        <v>Previsão Excelente</v>
      </c>
      <c r="C10" s="9" t="str">
        <f t="shared" si="1"/>
        <v>Previsão Excelente</v>
      </c>
      <c r="D10" s="9" t="str">
        <f t="shared" si="1"/>
        <v>Previsão Excelente</v>
      </c>
    </row>
    <row r="11" spans="1:4" ht="23.5" x14ac:dyDescent="0.55000000000000004">
      <c r="A11" s="7" t="s">
        <v>4</v>
      </c>
      <c r="B11" s="9" t="str">
        <f t="shared" si="1"/>
        <v>Previsão Fraca</v>
      </c>
      <c r="C11" s="9" t="str">
        <f t="shared" si="1"/>
        <v>Previsão Razoável</v>
      </c>
      <c r="D11" s="9" t="str">
        <f t="shared" si="1"/>
        <v>Previsão Razoável</v>
      </c>
    </row>
    <row r="12" spans="1:4" x14ac:dyDescent="0.35">
      <c r="A12" s="10"/>
      <c r="B12" s="10"/>
      <c r="C12" s="10"/>
      <c r="D12" s="10"/>
    </row>
    <row r="13" spans="1:4" ht="47" x14ac:dyDescent="0.55000000000000004">
      <c r="A13" s="11" t="s">
        <v>8</v>
      </c>
      <c r="B13" s="12" t="s">
        <v>10</v>
      </c>
      <c r="C13" s="13"/>
      <c r="D13" s="13"/>
    </row>
    <row r="14" spans="1:4" ht="47" x14ac:dyDescent="0.55000000000000004">
      <c r="A14" s="11" t="s">
        <v>5</v>
      </c>
      <c r="B14" s="14">
        <f>COUNTIF($B$8:$D$11, "Previsão Fraca")</f>
        <v>3</v>
      </c>
      <c r="C14" s="13"/>
      <c r="D14" s="13"/>
    </row>
    <row r="15" spans="1:4" ht="47" x14ac:dyDescent="0.55000000000000004">
      <c r="A15" s="11" t="s">
        <v>6</v>
      </c>
      <c r="B15" s="14">
        <f>COUNTIF($B$8:$D$11, "Previsão Razoável")</f>
        <v>3</v>
      </c>
      <c r="C15" s="13"/>
      <c r="D15" s="13"/>
    </row>
    <row r="16" spans="1:4" ht="47" x14ac:dyDescent="0.55000000000000004">
      <c r="A16" s="11" t="s">
        <v>7</v>
      </c>
      <c r="B16" s="14">
        <f>COUNTIF($B$8:$D$11, "Previsão Boa")</f>
        <v>1</v>
      </c>
      <c r="C16" s="13"/>
      <c r="D16" s="13"/>
    </row>
    <row r="17" spans="1:4" ht="47" x14ac:dyDescent="0.55000000000000004">
      <c r="A17" s="11" t="s">
        <v>9</v>
      </c>
      <c r="B17" s="14">
        <f>COUNTIF($B$8:$D$11, "Previsão Excelente")</f>
        <v>5</v>
      </c>
      <c r="C17" s="13"/>
      <c r="D17" s="13"/>
    </row>
  </sheetData>
  <conditionalFormatting sqref="B8:D11">
    <cfRule type="containsText" dxfId="11" priority="1" operator="containsText" text="razoável">
      <formula>NOT(ISERROR(SEARCH("razoável",B8)))</formula>
    </cfRule>
    <cfRule type="containsText" dxfId="10" priority="2" operator="containsText" text="Boa">
      <formula>NOT(ISERROR(SEARCH("Boa",B8)))</formula>
    </cfRule>
    <cfRule type="containsText" dxfId="9" priority="3" operator="containsText" text="fraca">
      <formula>NOT(ISERROR(SEARCH("fraca",B8)))</formula>
    </cfRule>
    <cfRule type="containsText" dxfId="8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9069E33C-1DF4-449E-AB92-965324639773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B048-8C54-4B42-87F2-84586F7C35C2}">
  <dimension ref="A1:D17"/>
  <sheetViews>
    <sheetView zoomScale="90" zoomScaleNormal="90" workbookViewId="0">
      <selection activeCell="F22" sqref="F22"/>
    </sheetView>
  </sheetViews>
  <sheetFormatPr defaultRowHeight="14.5" x14ac:dyDescent="0.35"/>
  <cols>
    <col min="1" max="1" width="15.6328125" style="6" customWidth="1"/>
    <col min="2" max="2" width="30.7265625" style="6" bestFit="1" customWidth="1"/>
    <col min="3" max="3" width="32" style="6" bestFit="1" customWidth="1"/>
    <col min="4" max="4" width="31.08984375" style="6" bestFit="1" customWidth="1"/>
    <col min="5" max="16384" width="8.7265625" style="6"/>
  </cols>
  <sheetData>
    <row r="1" spans="1:4" ht="47" x14ac:dyDescent="0.55000000000000004">
      <c r="A1" s="4" t="s">
        <v>0</v>
      </c>
      <c r="B1" s="5" t="s">
        <v>14</v>
      </c>
      <c r="C1" s="5" t="s">
        <v>15</v>
      </c>
      <c r="D1" s="5" t="s">
        <v>16</v>
      </c>
    </row>
    <row r="2" spans="1:4" ht="23.5" x14ac:dyDescent="0.55000000000000004">
      <c r="A2" s="7" t="s">
        <v>1</v>
      </c>
      <c r="B2" s="3">
        <f>[1]NetOut_Media!$J$36</f>
        <v>209.68673157575836</v>
      </c>
      <c r="C2" s="3">
        <f>[2]NetOut_Media!$J$36</f>
        <v>228.63602331494991</v>
      </c>
      <c r="D2" s="3">
        <f>[3]NetOut_Media!$J$36</f>
        <v>290.78556907826328</v>
      </c>
    </row>
    <row r="3" spans="1:4" ht="23.5" x14ac:dyDescent="0.55000000000000004">
      <c r="A3" s="7" t="s">
        <v>2</v>
      </c>
      <c r="B3" s="3">
        <f>[4]NetOut_Media!$J$36</f>
        <v>24.87234398500696</v>
      </c>
      <c r="C3" s="3">
        <f>[5]NetOut_Media!$J$36</f>
        <v>17.343238940161914</v>
      </c>
      <c r="D3" s="3">
        <f>[6]NetOut_Media!$J$36</f>
        <v>15.765469281316266</v>
      </c>
    </row>
    <row r="4" spans="1:4" ht="23.5" x14ac:dyDescent="0.55000000000000004">
      <c r="A4" s="7" t="s">
        <v>3</v>
      </c>
      <c r="B4" s="3">
        <f>[7]NetOut_Media!$J$36</f>
        <v>2.3714641417700535</v>
      </c>
      <c r="C4" s="3">
        <f>[8]NetOut_Media!$J$36</f>
        <v>2.1621417532498963</v>
      </c>
      <c r="D4" s="3">
        <f>[9]NetOut_Media!$J$36</f>
        <v>3.8527680976246925</v>
      </c>
    </row>
    <row r="5" spans="1:4" ht="23.5" x14ac:dyDescent="0.55000000000000004">
      <c r="A5" s="7" t="s">
        <v>4</v>
      </c>
      <c r="B5" s="3">
        <f>[10]NetOut_Media!$J$36</f>
        <v>69.962792684590099</v>
      </c>
      <c r="C5" s="3">
        <f>[11]NetOut_Media!$J$36</f>
        <v>43.459795773671487</v>
      </c>
      <c r="D5" s="3">
        <f>[12]NetOut_Media!$J$36</f>
        <v>54.855004191134761</v>
      </c>
    </row>
    <row r="6" spans="1:4" x14ac:dyDescent="0.35">
      <c r="A6" s="8"/>
      <c r="B6" s="8"/>
      <c r="C6" s="8"/>
      <c r="D6" s="8"/>
    </row>
    <row r="7" spans="1:4" ht="23.5" x14ac:dyDescent="0.55000000000000004">
      <c r="A7" s="7" t="s">
        <v>0</v>
      </c>
      <c r="B7" s="5" t="s">
        <v>17</v>
      </c>
      <c r="C7" s="5" t="s">
        <v>18</v>
      </c>
      <c r="D7" s="5" t="s">
        <v>19</v>
      </c>
    </row>
    <row r="8" spans="1:4" ht="23.5" x14ac:dyDescent="0.55000000000000004">
      <c r="A8" s="7" t="s">
        <v>1</v>
      </c>
      <c r="B8" s="9" t="str">
        <f>IF(B2&gt;=50, "Previsão Fraca", IF(B2&gt;=20, "Previsão Razoável", IF(B2&gt;=10, "Previsão Boa", IF(B2&lt;10, "Previsão Excelente"))))</f>
        <v>Previsão Fraca</v>
      </c>
      <c r="C8" s="9" t="str">
        <f t="shared" ref="C8:D8" si="0">IF(C2&gt;=50, "Previsão Fraca", IF(C2&gt;=20, "Previsão Razoável", IF(C2&gt;=10, "Previsão Boa", IF(C2&lt;10, "Previsão Excelente"))))</f>
        <v>Previsão Fraca</v>
      </c>
      <c r="D8" s="9" t="str">
        <f t="shared" si="0"/>
        <v>Previsão Fraca</v>
      </c>
    </row>
    <row r="9" spans="1:4" ht="23.5" x14ac:dyDescent="0.55000000000000004">
      <c r="A9" s="7" t="s">
        <v>2</v>
      </c>
      <c r="B9" s="9" t="str">
        <f t="shared" ref="B9:D11" si="1">IF(B3&gt;=50, "Previsão Fraca", IF(B3&gt;=20, "Previsão Razoável", IF(B3&gt;=10, "Previsão Boa", IF(B3&lt;10, "Previsão Excelente"))))</f>
        <v>Previsão Razoável</v>
      </c>
      <c r="C9" s="9" t="str">
        <f t="shared" si="1"/>
        <v>Previsão Boa</v>
      </c>
      <c r="D9" s="9" t="str">
        <f t="shared" si="1"/>
        <v>Previsão Boa</v>
      </c>
    </row>
    <row r="10" spans="1:4" ht="23.5" x14ac:dyDescent="0.55000000000000004">
      <c r="A10" s="7" t="s">
        <v>3</v>
      </c>
      <c r="B10" s="9" t="str">
        <f t="shared" si="1"/>
        <v>Previsão Excelente</v>
      </c>
      <c r="C10" s="9" t="str">
        <f t="shared" si="1"/>
        <v>Previsão Excelente</v>
      </c>
      <c r="D10" s="9" t="str">
        <f t="shared" si="1"/>
        <v>Previsão Excelente</v>
      </c>
    </row>
    <row r="11" spans="1:4" ht="23.5" x14ac:dyDescent="0.55000000000000004">
      <c r="A11" s="7" t="s">
        <v>4</v>
      </c>
      <c r="B11" s="9" t="str">
        <f t="shared" si="1"/>
        <v>Previsão Fraca</v>
      </c>
      <c r="C11" s="9" t="str">
        <f t="shared" si="1"/>
        <v>Previsão Razoável</v>
      </c>
      <c r="D11" s="9" t="str">
        <f t="shared" si="1"/>
        <v>Previsão Fraca</v>
      </c>
    </row>
    <row r="12" spans="1:4" x14ac:dyDescent="0.35">
      <c r="A12" s="10"/>
      <c r="B12" s="10"/>
      <c r="C12" s="10"/>
      <c r="D12" s="10"/>
    </row>
    <row r="13" spans="1:4" ht="47" x14ac:dyDescent="0.55000000000000004">
      <c r="A13" s="11" t="s">
        <v>8</v>
      </c>
      <c r="B13" s="12" t="s">
        <v>10</v>
      </c>
      <c r="C13" s="13"/>
      <c r="D13" s="13"/>
    </row>
    <row r="14" spans="1:4" ht="47" x14ac:dyDescent="0.55000000000000004">
      <c r="A14" s="11" t="s">
        <v>5</v>
      </c>
      <c r="B14" s="14">
        <f>COUNTIF($B$8:$D$11, "Previsão Fraca")</f>
        <v>5</v>
      </c>
      <c r="C14" s="13"/>
      <c r="D14" s="13"/>
    </row>
    <row r="15" spans="1:4" ht="47" x14ac:dyDescent="0.55000000000000004">
      <c r="A15" s="11" t="s">
        <v>6</v>
      </c>
      <c r="B15" s="14">
        <f>COUNTIF($B$8:$D$11, "Previsão Razoável")</f>
        <v>2</v>
      </c>
      <c r="C15" s="13"/>
      <c r="D15" s="13"/>
    </row>
    <row r="16" spans="1:4" ht="47" x14ac:dyDescent="0.55000000000000004">
      <c r="A16" s="11" t="s">
        <v>7</v>
      </c>
      <c r="B16" s="14">
        <f>COUNTIF($B$8:$D$11, "Previsão Boa")</f>
        <v>2</v>
      </c>
      <c r="C16" s="13"/>
      <c r="D16" s="13"/>
    </row>
    <row r="17" spans="1:4" ht="47" x14ac:dyDescent="0.55000000000000004">
      <c r="A17" s="11" t="s">
        <v>9</v>
      </c>
      <c r="B17" s="14">
        <f>COUNTIF($B$8:$D$11, "Previsão Excelente")</f>
        <v>3</v>
      </c>
      <c r="C17" s="13"/>
      <c r="D17" s="13"/>
    </row>
  </sheetData>
  <conditionalFormatting sqref="B8:D11">
    <cfRule type="containsText" dxfId="3" priority="1" operator="containsText" text="razoável">
      <formula>NOT(ISERROR(SEARCH("razoável",B8)))</formula>
    </cfRule>
    <cfRule type="containsText" dxfId="2" priority="2" operator="containsText" text="Boa">
      <formula>NOT(ISERROR(SEARCH("Boa",B8)))</formula>
    </cfRule>
    <cfRule type="containsText" dxfId="1" priority="3" operator="containsText" text="fraca">
      <formula>NOT(ISERROR(SEARCH("fraca",B8)))</formula>
    </cfRule>
    <cfRule type="containsText" dxfId="0" priority="4" operator="containsText" text="Excelente">
      <formula>NOT(ISERROR(SEARCH("Excelente",B8)))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10DCBA74-50FF-488D-9EA7-E78BC88BC1A6}">
            <x14:iconSet iconSet="4TrafficLights" custom="1">
              <x14:cfvo type="percent">
                <xm:f>0</xm:f>
              </x14:cfvo>
              <x14:cfvo type="formula">
                <xm:f>10</xm:f>
              </x14:cfvo>
              <x14:cfvo type="formula">
                <xm:f>20</xm:f>
              </x14:cfvo>
              <x14:cfvo type="formula">
                <xm:f>50</xm:f>
              </x14:cfvo>
              <x14:cfIcon iconSet="3TrafficLights1" iconId="2"/>
              <x14:cfIcon iconSet="3TrafficLights1" iconId="1"/>
              <x14:cfIcon iconSet="4RedToBlack" iconId="1"/>
              <x14:cfIcon iconSet="4RedToBlack" iconId="3"/>
            </x14:iconSet>
          </x14:cfRule>
          <xm:sqref>B2:D5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AD7A-ECE9-4802-92EC-F4046F5E7127}">
  <dimension ref="A1:D9"/>
  <sheetViews>
    <sheetView workbookViewId="0">
      <selection activeCell="A41" sqref="A41"/>
    </sheetView>
  </sheetViews>
  <sheetFormatPr defaultRowHeight="14.5" x14ac:dyDescent="0.35"/>
  <cols>
    <col min="1" max="1" width="17.81640625" style="6" bestFit="1" customWidth="1"/>
    <col min="2" max="2" width="30.7265625" style="6" bestFit="1" customWidth="1"/>
    <col min="3" max="3" width="32" style="6" bestFit="1" customWidth="1"/>
    <col min="4" max="4" width="31.08984375" style="6" bestFit="1" customWidth="1"/>
    <col min="5" max="16384" width="8.7265625" style="6"/>
  </cols>
  <sheetData>
    <row r="1" spans="1:4" ht="23.5" x14ac:dyDescent="0.55000000000000004">
      <c r="A1" s="1" t="s">
        <v>0</v>
      </c>
      <c r="B1" s="2" t="s">
        <v>14</v>
      </c>
      <c r="C1" s="2" t="s">
        <v>15</v>
      </c>
      <c r="D1" s="2" t="s">
        <v>16</v>
      </c>
    </row>
    <row r="2" spans="1:4" ht="23.5" x14ac:dyDescent="0.55000000000000004">
      <c r="A2" s="1" t="s">
        <v>1</v>
      </c>
      <c r="B2" t="str">
        <f>IF(MAPE_NetOut_GM!B8=MAPE_NetOut_BI!B8, "Equivalente", "Divergente")</f>
        <v>Equivalente</v>
      </c>
      <c r="C2" t="str">
        <f>IF(MAPE_NetOut_GM!C8=MAPE_NetOut_BI!C8, "Equivalente", "Divergente")</f>
        <v>Equivalente</v>
      </c>
      <c r="D2" t="str">
        <f>IF(MAPE_NetOut_GM!D8=MAPE_NetOut_BI!D8, "Equivalente", "Divergente")</f>
        <v>Divergente</v>
      </c>
    </row>
    <row r="3" spans="1:4" ht="23.5" x14ac:dyDescent="0.55000000000000004">
      <c r="A3" s="1" t="s">
        <v>2</v>
      </c>
      <c r="B3" t="str">
        <f>IF(MAPE_NetOut_GM!B9=MAPE_NetOut_BI!B9, "Equivalente", "Divergente")</f>
        <v>Divergente</v>
      </c>
      <c r="C3" t="str">
        <f>IF(MAPE_NetOut_GM!C9=MAPE_NetOut_BI!C9, "Equivalente", "Divergente")</f>
        <v>Equivalente</v>
      </c>
      <c r="D3" t="str">
        <f>IF(MAPE_NetOut_GM!D9=MAPE_NetOut_BI!D9, "Equivalente", "Divergente")</f>
        <v>Divergente</v>
      </c>
    </row>
    <row r="4" spans="1:4" ht="23.5" x14ac:dyDescent="0.55000000000000004">
      <c r="A4" s="1" t="s">
        <v>3</v>
      </c>
      <c r="B4" t="str">
        <f>IF(MAPE_NetOut_GM!B10=MAPE_NetOut_BI!B10, "Equivalente", "Divergente")</f>
        <v>Equivalente</v>
      </c>
      <c r="C4" t="str">
        <f>IF(MAPE_NetOut_GM!C10=MAPE_NetOut_BI!C10, "Equivalente", "Divergente")</f>
        <v>Equivalente</v>
      </c>
      <c r="D4" t="str">
        <f>IF(MAPE_NetOut_GM!D10=MAPE_NetOut_BI!D10, "Equivalente", "Divergente")</f>
        <v>Equivalente</v>
      </c>
    </row>
    <row r="5" spans="1:4" ht="23.5" x14ac:dyDescent="0.55000000000000004">
      <c r="A5" s="1" t="s">
        <v>4</v>
      </c>
      <c r="B5" t="str">
        <f>IF(MAPE_NetOut_GM!B11=MAPE_NetOut_BI!B11, "Equivalente", "Divergente")</f>
        <v>Equivalente</v>
      </c>
      <c r="C5" t="str">
        <f>IF(MAPE_NetOut_GM!C11=MAPE_NetOut_BI!C11, "Equivalente", "Divergente")</f>
        <v>Equivalente</v>
      </c>
      <c r="D5" t="str">
        <f>IF(MAPE_NetOut_GM!D11=MAPE_NetOut_BI!D11, "Equivalente", "Divergente")</f>
        <v>Divergente</v>
      </c>
    </row>
    <row r="6" spans="1:4" x14ac:dyDescent="0.35">
      <c r="A6"/>
      <c r="B6"/>
      <c r="C6"/>
      <c r="D6"/>
    </row>
    <row r="7" spans="1:4" ht="23.5" x14ac:dyDescent="0.55000000000000004">
      <c r="A7" s="1" t="s">
        <v>12</v>
      </c>
      <c r="B7" s="1" t="s">
        <v>10</v>
      </c>
      <c r="C7"/>
      <c r="D7"/>
    </row>
    <row r="8" spans="1:4" ht="23.5" x14ac:dyDescent="0.55000000000000004">
      <c r="A8" s="1" t="s">
        <v>11</v>
      </c>
      <c r="B8">
        <f>COUNTIF($B$2:$D$5, "Equivalente")</f>
        <v>8</v>
      </c>
      <c r="C8"/>
      <c r="D8"/>
    </row>
    <row r="9" spans="1:4" ht="23.5" x14ac:dyDescent="0.55000000000000004">
      <c r="A9" s="1" t="s">
        <v>13</v>
      </c>
      <c r="B9">
        <f>COUNTIF($B$2:$D$5, "Divergente")</f>
        <v>4</v>
      </c>
      <c r="C9"/>
      <c r="D9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MAPE_NetOut_GM</vt:lpstr>
      <vt:lpstr>MAPE_NetOut_BI</vt:lpstr>
      <vt:lpstr>Similaridade_GM_x_BI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2021-02-20T00:37:19Z</dcterms:created>
  <dcterms:modified xsi:type="dcterms:W3CDTF">2021-03-09T05:05:19Z</dcterms:modified>
</cp:coreProperties>
</file>