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2.xml" ContentType="application/inkml+xml"/>
  <Override PartName="/xl/drawings/drawing3.xml" ContentType="application/vnd.openxmlformats-officedocument.drawing+xml"/>
  <Override PartName="/xl/ink/ink3.xml" ContentType="application/inkml+xml"/>
  <Override PartName="/xl/drawings/drawing4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drawings/drawing5.xml" ContentType="application/vnd.openxmlformats-officedocument.drawing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6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drawings/drawing7.xml" ContentType="application/vnd.openxmlformats-officedocument.drawing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drawings/drawing8.xml" ContentType="application/vnd.openxmlformats-officedocument.drawing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drawings/drawing9.xml" ContentType="application/vnd.openxmlformats-officedocument.drawing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drawings/drawing10.xml" ContentType="application/vnd.openxmlformats-officedocument.drawing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1/30 dias/"/>
    </mc:Choice>
  </mc:AlternateContent>
  <xr:revisionPtr revIDLastSave="74" documentId="8_{7693B9EE-14B0-4FBB-ABE9-4DFF64236060}" xr6:coauthVersionLast="46" xr6:coauthVersionMax="46" xr10:uidLastSave="{422A77F8-83C1-40AD-9F3B-DACA82694F0A}"/>
  <bookViews>
    <workbookView xWindow="-110" yWindow="-110" windowWidth="32220" windowHeight="17760" xr2:uid="{00000000-000D-0000-FFFF-FFFF00000000}"/>
  </bookViews>
  <sheets>
    <sheet name="CPU_Media" sheetId="1" r:id="rId1"/>
    <sheet name="CPU_Max" sheetId="4" r:id="rId2"/>
    <sheet name="CPU_Min" sheetId="6" r:id="rId3"/>
    <sheet name="CPU_ALL" sheetId="14" r:id="rId4"/>
    <sheet name="NetIn_Media" sheetId="9" r:id="rId5"/>
    <sheet name="NetOut_Media" sheetId="12" r:id="rId6"/>
    <sheet name="NetIn_Out_ALL" sheetId="15" r:id="rId7"/>
    <sheet name="Disk_Media" sheetId="11" r:id="rId8"/>
    <sheet name="Disk_Max" sheetId="8" r:id="rId9"/>
    <sheet name="Disk_Min" sheetId="10" r:id="rId10"/>
    <sheet name="Disk_All" sheetId="1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5" i="17" l="1"/>
  <c r="X35" i="17"/>
  <c r="V35" i="17"/>
  <c r="AB37" i="17"/>
  <c r="AB34" i="17"/>
  <c r="X37" i="17"/>
  <c r="X34" i="17"/>
  <c r="V34" i="17"/>
  <c r="AB33" i="17"/>
  <c r="X33" i="17"/>
  <c r="V33" i="17"/>
  <c r="AD31" i="17"/>
  <c r="AC31" i="17"/>
  <c r="Z31" i="17"/>
  <c r="Y31" i="17"/>
  <c r="AD30" i="17"/>
  <c r="AC30" i="17"/>
  <c r="Z30" i="17"/>
  <c r="Y30" i="17"/>
  <c r="AD29" i="17"/>
  <c r="AC29" i="17"/>
  <c r="Z29" i="17"/>
  <c r="Y29" i="17"/>
  <c r="AD28" i="17"/>
  <c r="AC28" i="17"/>
  <c r="Z28" i="17"/>
  <c r="Y28" i="17"/>
  <c r="AD27" i="17"/>
  <c r="AC27" i="17"/>
  <c r="Z27" i="17"/>
  <c r="Y27" i="17"/>
  <c r="AD26" i="17"/>
  <c r="AC26" i="17"/>
  <c r="Z26" i="17"/>
  <c r="Y26" i="17"/>
  <c r="AD25" i="17"/>
  <c r="AC25" i="17"/>
  <c r="Z25" i="17"/>
  <c r="Y25" i="17"/>
  <c r="AD24" i="17"/>
  <c r="AC24" i="17"/>
  <c r="Z24" i="17"/>
  <c r="Y24" i="17"/>
  <c r="AD23" i="17"/>
  <c r="AC23" i="17"/>
  <c r="Z23" i="17"/>
  <c r="Y23" i="17"/>
  <c r="AD22" i="17"/>
  <c r="AC22" i="17"/>
  <c r="Z22" i="17"/>
  <c r="Y22" i="17"/>
  <c r="AD21" i="17"/>
  <c r="AC21" i="17"/>
  <c r="Z21" i="17"/>
  <c r="Y21" i="17"/>
  <c r="AD20" i="17"/>
  <c r="AC20" i="17"/>
  <c r="Z20" i="17"/>
  <c r="Y20" i="17"/>
  <c r="AD19" i="17"/>
  <c r="AC19" i="17"/>
  <c r="Z19" i="17"/>
  <c r="Y19" i="17"/>
  <c r="AD18" i="17"/>
  <c r="AC18" i="17"/>
  <c r="Z18" i="17"/>
  <c r="Y18" i="17"/>
  <c r="AD17" i="17"/>
  <c r="AC17" i="17"/>
  <c r="Z17" i="17"/>
  <c r="Y17" i="17"/>
  <c r="AD16" i="17"/>
  <c r="AC16" i="17"/>
  <c r="Z16" i="17"/>
  <c r="Y16" i="17"/>
  <c r="AD15" i="17"/>
  <c r="AC15" i="17"/>
  <c r="Z15" i="17"/>
  <c r="Y15" i="17"/>
  <c r="AD14" i="17"/>
  <c r="AC14" i="17"/>
  <c r="Z14" i="17"/>
  <c r="Y14" i="17"/>
  <c r="AD13" i="17"/>
  <c r="AC13" i="17"/>
  <c r="Z13" i="17"/>
  <c r="Y13" i="17"/>
  <c r="AD12" i="17"/>
  <c r="AC12" i="17"/>
  <c r="Z12" i="17"/>
  <c r="Y12" i="17"/>
  <c r="AD11" i="17"/>
  <c r="AC11" i="17"/>
  <c r="Z11" i="17"/>
  <c r="Y11" i="17"/>
  <c r="AD10" i="17"/>
  <c r="AC10" i="17"/>
  <c r="Z10" i="17"/>
  <c r="Y10" i="17"/>
  <c r="AD9" i="17"/>
  <c r="AC9" i="17"/>
  <c r="Z9" i="17"/>
  <c r="Y9" i="17"/>
  <c r="AD8" i="17"/>
  <c r="AC8" i="17"/>
  <c r="Z8" i="17"/>
  <c r="Y8" i="17"/>
  <c r="AD7" i="17"/>
  <c r="AC7" i="17"/>
  <c r="Z7" i="17"/>
  <c r="Y7" i="17"/>
  <c r="AD6" i="17"/>
  <c r="AC6" i="17"/>
  <c r="Z6" i="17"/>
  <c r="Y6" i="17"/>
  <c r="AD5" i="17"/>
  <c r="AC5" i="17"/>
  <c r="Z5" i="17"/>
  <c r="Y5" i="17"/>
  <c r="AD4" i="17"/>
  <c r="AC4" i="17"/>
  <c r="Z4" i="17"/>
  <c r="Y4" i="17"/>
  <c r="AD3" i="17"/>
  <c r="AC3" i="17"/>
  <c r="Z3" i="17"/>
  <c r="Y3" i="17"/>
  <c r="R35" i="17"/>
  <c r="N35" i="17"/>
  <c r="L35" i="17"/>
  <c r="R37" i="17"/>
  <c r="R34" i="17"/>
  <c r="N37" i="17"/>
  <c r="N34" i="17"/>
  <c r="L34" i="17"/>
  <c r="R33" i="17"/>
  <c r="N33" i="17"/>
  <c r="L33" i="17"/>
  <c r="T31" i="17"/>
  <c r="S31" i="17"/>
  <c r="P31" i="17"/>
  <c r="O31" i="17"/>
  <c r="T30" i="17"/>
  <c r="S30" i="17"/>
  <c r="P30" i="17"/>
  <c r="O30" i="17"/>
  <c r="T29" i="17"/>
  <c r="S29" i="17"/>
  <c r="P29" i="17"/>
  <c r="O29" i="17"/>
  <c r="T28" i="17"/>
  <c r="S28" i="17"/>
  <c r="P28" i="17"/>
  <c r="O28" i="17"/>
  <c r="T27" i="17"/>
  <c r="S27" i="17"/>
  <c r="P27" i="17"/>
  <c r="O27" i="17"/>
  <c r="T26" i="17"/>
  <c r="S26" i="17"/>
  <c r="P26" i="17"/>
  <c r="O26" i="17"/>
  <c r="T25" i="17"/>
  <c r="S25" i="17"/>
  <c r="P25" i="17"/>
  <c r="O25" i="17"/>
  <c r="T24" i="17"/>
  <c r="S24" i="17"/>
  <c r="P24" i="17"/>
  <c r="O24" i="17"/>
  <c r="T23" i="17"/>
  <c r="S23" i="17"/>
  <c r="P23" i="17"/>
  <c r="O23" i="17"/>
  <c r="T22" i="17"/>
  <c r="S22" i="17"/>
  <c r="P22" i="17"/>
  <c r="O22" i="17"/>
  <c r="T21" i="17"/>
  <c r="S21" i="17"/>
  <c r="P21" i="17"/>
  <c r="O21" i="17"/>
  <c r="T20" i="17"/>
  <c r="S20" i="17"/>
  <c r="P20" i="17"/>
  <c r="O20" i="17"/>
  <c r="T19" i="17"/>
  <c r="S19" i="17"/>
  <c r="P19" i="17"/>
  <c r="O19" i="17"/>
  <c r="T18" i="17"/>
  <c r="S18" i="17"/>
  <c r="P18" i="17"/>
  <c r="O18" i="17"/>
  <c r="T17" i="17"/>
  <c r="S17" i="17"/>
  <c r="P17" i="17"/>
  <c r="O17" i="17"/>
  <c r="T16" i="17"/>
  <c r="S16" i="17"/>
  <c r="P16" i="17"/>
  <c r="O16" i="17"/>
  <c r="T15" i="17"/>
  <c r="S15" i="17"/>
  <c r="P15" i="17"/>
  <c r="O15" i="17"/>
  <c r="T14" i="17"/>
  <c r="S14" i="17"/>
  <c r="P14" i="17"/>
  <c r="O14" i="17"/>
  <c r="T13" i="17"/>
  <c r="S13" i="17"/>
  <c r="P13" i="17"/>
  <c r="O13" i="17"/>
  <c r="T12" i="17"/>
  <c r="S12" i="17"/>
  <c r="P12" i="17"/>
  <c r="O12" i="17"/>
  <c r="T11" i="17"/>
  <c r="S11" i="17"/>
  <c r="P11" i="17"/>
  <c r="O11" i="17"/>
  <c r="T10" i="17"/>
  <c r="S10" i="17"/>
  <c r="P10" i="17"/>
  <c r="O10" i="17"/>
  <c r="T9" i="17"/>
  <c r="S9" i="17"/>
  <c r="P9" i="17"/>
  <c r="O9" i="17"/>
  <c r="T8" i="17"/>
  <c r="S8" i="17"/>
  <c r="P8" i="17"/>
  <c r="O8" i="17"/>
  <c r="T7" i="17"/>
  <c r="S7" i="17"/>
  <c r="P7" i="17"/>
  <c r="O7" i="17"/>
  <c r="T6" i="17"/>
  <c r="S6" i="17"/>
  <c r="P6" i="17"/>
  <c r="O6" i="17"/>
  <c r="T5" i="17"/>
  <c r="S5" i="17"/>
  <c r="P5" i="17"/>
  <c r="O5" i="17"/>
  <c r="T4" i="17"/>
  <c r="S4" i="17"/>
  <c r="P4" i="17"/>
  <c r="O4" i="17"/>
  <c r="T3" i="17"/>
  <c r="S3" i="17"/>
  <c r="P3" i="17"/>
  <c r="N36" i="17" s="1"/>
  <c r="N38" i="17" s="1"/>
  <c r="O3" i="17"/>
  <c r="H35" i="17"/>
  <c r="D35" i="17"/>
  <c r="B35" i="17"/>
  <c r="H37" i="17"/>
  <c r="H34" i="17"/>
  <c r="D37" i="17"/>
  <c r="D34" i="17"/>
  <c r="B34" i="17"/>
  <c r="H33" i="17"/>
  <c r="D33" i="17"/>
  <c r="B33" i="17"/>
  <c r="J31" i="17"/>
  <c r="I31" i="17"/>
  <c r="F31" i="17"/>
  <c r="E31" i="17"/>
  <c r="J30" i="17"/>
  <c r="I30" i="17"/>
  <c r="F30" i="17"/>
  <c r="E30" i="17"/>
  <c r="J29" i="17"/>
  <c r="I29" i="17"/>
  <c r="F29" i="17"/>
  <c r="E29" i="17"/>
  <c r="J28" i="17"/>
  <c r="I28" i="17"/>
  <c r="F28" i="17"/>
  <c r="E28" i="17"/>
  <c r="J27" i="17"/>
  <c r="I27" i="17"/>
  <c r="F27" i="17"/>
  <c r="E27" i="17"/>
  <c r="J26" i="17"/>
  <c r="I26" i="17"/>
  <c r="F26" i="17"/>
  <c r="E26" i="17"/>
  <c r="J25" i="17"/>
  <c r="I25" i="17"/>
  <c r="F25" i="17"/>
  <c r="E25" i="17"/>
  <c r="J24" i="17"/>
  <c r="I24" i="17"/>
  <c r="F24" i="17"/>
  <c r="E24" i="17"/>
  <c r="J23" i="17"/>
  <c r="I23" i="17"/>
  <c r="F23" i="17"/>
  <c r="E23" i="17"/>
  <c r="J22" i="17"/>
  <c r="I22" i="17"/>
  <c r="F22" i="17"/>
  <c r="E22" i="17"/>
  <c r="J21" i="17"/>
  <c r="I21" i="17"/>
  <c r="F21" i="17"/>
  <c r="E21" i="17"/>
  <c r="J20" i="17"/>
  <c r="I20" i="17"/>
  <c r="F20" i="17"/>
  <c r="E20" i="17"/>
  <c r="J19" i="17"/>
  <c r="I19" i="17"/>
  <c r="F19" i="17"/>
  <c r="E19" i="17"/>
  <c r="J18" i="17"/>
  <c r="I18" i="17"/>
  <c r="F18" i="17"/>
  <c r="E18" i="17"/>
  <c r="J17" i="17"/>
  <c r="I17" i="17"/>
  <c r="F17" i="17"/>
  <c r="E17" i="17"/>
  <c r="J16" i="17"/>
  <c r="I16" i="17"/>
  <c r="F16" i="17"/>
  <c r="E16" i="17"/>
  <c r="J15" i="17"/>
  <c r="I15" i="17"/>
  <c r="F15" i="17"/>
  <c r="E15" i="17"/>
  <c r="J14" i="17"/>
  <c r="I14" i="17"/>
  <c r="F14" i="17"/>
  <c r="E14" i="17"/>
  <c r="J13" i="17"/>
  <c r="I13" i="17"/>
  <c r="F13" i="17"/>
  <c r="E13" i="17"/>
  <c r="J12" i="17"/>
  <c r="I12" i="17"/>
  <c r="F12" i="17"/>
  <c r="E12" i="17"/>
  <c r="J11" i="17"/>
  <c r="I11" i="17"/>
  <c r="F11" i="17"/>
  <c r="E11" i="17"/>
  <c r="J10" i="17"/>
  <c r="I10" i="17"/>
  <c r="F10" i="17"/>
  <c r="E10" i="17"/>
  <c r="J9" i="17"/>
  <c r="I9" i="17"/>
  <c r="F9" i="17"/>
  <c r="E9" i="17"/>
  <c r="J8" i="17"/>
  <c r="I8" i="17"/>
  <c r="F8" i="17"/>
  <c r="E8" i="17"/>
  <c r="J7" i="17"/>
  <c r="I7" i="17"/>
  <c r="F7" i="17"/>
  <c r="E7" i="17"/>
  <c r="J6" i="17"/>
  <c r="I6" i="17"/>
  <c r="F6" i="17"/>
  <c r="E6" i="17"/>
  <c r="J5" i="17"/>
  <c r="I5" i="17"/>
  <c r="F5" i="17"/>
  <c r="E5" i="17"/>
  <c r="J4" i="17"/>
  <c r="I4" i="17"/>
  <c r="F4" i="17"/>
  <c r="E4" i="17"/>
  <c r="J3" i="17"/>
  <c r="I3" i="17"/>
  <c r="F3" i="17"/>
  <c r="E3" i="17"/>
  <c r="Q35" i="15"/>
  <c r="M35" i="15"/>
  <c r="K35" i="15"/>
  <c r="Q37" i="15"/>
  <c r="Q34" i="15"/>
  <c r="M37" i="15"/>
  <c r="M34" i="15"/>
  <c r="K34" i="15"/>
  <c r="Q33" i="15"/>
  <c r="M33" i="15"/>
  <c r="K33" i="15"/>
  <c r="S31" i="15"/>
  <c r="R31" i="15"/>
  <c r="O31" i="15"/>
  <c r="N31" i="15"/>
  <c r="S30" i="15"/>
  <c r="R30" i="15"/>
  <c r="O30" i="15"/>
  <c r="N30" i="15"/>
  <c r="S29" i="15"/>
  <c r="R29" i="15"/>
  <c r="O29" i="15"/>
  <c r="N29" i="15"/>
  <c r="S28" i="15"/>
  <c r="R28" i="15"/>
  <c r="O28" i="15"/>
  <c r="N28" i="15"/>
  <c r="S27" i="15"/>
  <c r="R27" i="15"/>
  <c r="O27" i="15"/>
  <c r="N27" i="15"/>
  <c r="S26" i="15"/>
  <c r="R26" i="15"/>
  <c r="O26" i="15"/>
  <c r="N26" i="15"/>
  <c r="S25" i="15"/>
  <c r="R25" i="15"/>
  <c r="O25" i="15"/>
  <c r="N25" i="15"/>
  <c r="S24" i="15"/>
  <c r="R24" i="15"/>
  <c r="O24" i="15"/>
  <c r="N24" i="15"/>
  <c r="S23" i="15"/>
  <c r="R23" i="15"/>
  <c r="O23" i="15"/>
  <c r="N23" i="15"/>
  <c r="S22" i="15"/>
  <c r="R22" i="15"/>
  <c r="O22" i="15"/>
  <c r="N22" i="15"/>
  <c r="S21" i="15"/>
  <c r="R21" i="15"/>
  <c r="O21" i="15"/>
  <c r="N21" i="15"/>
  <c r="S20" i="15"/>
  <c r="R20" i="15"/>
  <c r="O20" i="15"/>
  <c r="N20" i="15"/>
  <c r="S19" i="15"/>
  <c r="R19" i="15"/>
  <c r="O19" i="15"/>
  <c r="N19" i="15"/>
  <c r="S18" i="15"/>
  <c r="R18" i="15"/>
  <c r="O18" i="15"/>
  <c r="N18" i="15"/>
  <c r="S17" i="15"/>
  <c r="R17" i="15"/>
  <c r="O17" i="15"/>
  <c r="N17" i="15"/>
  <c r="S16" i="15"/>
  <c r="R16" i="15"/>
  <c r="O16" i="15"/>
  <c r="N16" i="15"/>
  <c r="S15" i="15"/>
  <c r="R15" i="15"/>
  <c r="O15" i="15"/>
  <c r="N15" i="15"/>
  <c r="S14" i="15"/>
  <c r="R14" i="15"/>
  <c r="O14" i="15"/>
  <c r="N14" i="15"/>
  <c r="S13" i="15"/>
  <c r="R13" i="15"/>
  <c r="O13" i="15"/>
  <c r="N13" i="15"/>
  <c r="S12" i="15"/>
  <c r="R12" i="15"/>
  <c r="O12" i="15"/>
  <c r="N12" i="15"/>
  <c r="S11" i="15"/>
  <c r="R11" i="15"/>
  <c r="O11" i="15"/>
  <c r="N11" i="15"/>
  <c r="S10" i="15"/>
  <c r="R10" i="15"/>
  <c r="O10" i="15"/>
  <c r="N10" i="15"/>
  <c r="S9" i="15"/>
  <c r="R9" i="15"/>
  <c r="O9" i="15"/>
  <c r="N9" i="15"/>
  <c r="S8" i="15"/>
  <c r="R8" i="15"/>
  <c r="O8" i="15"/>
  <c r="N8" i="15"/>
  <c r="S7" i="15"/>
  <c r="R7" i="15"/>
  <c r="O7" i="15"/>
  <c r="N7" i="15"/>
  <c r="S6" i="15"/>
  <c r="R6" i="15"/>
  <c r="O6" i="15"/>
  <c r="N6" i="15"/>
  <c r="S5" i="15"/>
  <c r="R5" i="15"/>
  <c r="O5" i="15"/>
  <c r="N5" i="15"/>
  <c r="S4" i="15"/>
  <c r="R4" i="15"/>
  <c r="O4" i="15"/>
  <c r="N4" i="15"/>
  <c r="S3" i="15"/>
  <c r="R3" i="15"/>
  <c r="O3" i="15"/>
  <c r="N3" i="15"/>
  <c r="H35" i="15"/>
  <c r="D35" i="15"/>
  <c r="B35" i="15"/>
  <c r="H37" i="15"/>
  <c r="H34" i="15"/>
  <c r="D37" i="15"/>
  <c r="D34" i="15"/>
  <c r="B34" i="15"/>
  <c r="H33" i="15"/>
  <c r="D33" i="15"/>
  <c r="B33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AB35" i="14"/>
  <c r="X35" i="14"/>
  <c r="V35" i="14"/>
  <c r="AB37" i="14"/>
  <c r="AB34" i="14"/>
  <c r="X37" i="14"/>
  <c r="X34" i="14"/>
  <c r="V34" i="14"/>
  <c r="AB33" i="14"/>
  <c r="X33" i="14"/>
  <c r="V33" i="14"/>
  <c r="AD31" i="14"/>
  <c r="AC31" i="14"/>
  <c r="Z31" i="14"/>
  <c r="Y31" i="14"/>
  <c r="AD30" i="14"/>
  <c r="AC30" i="14"/>
  <c r="Z30" i="14"/>
  <c r="Y30" i="14"/>
  <c r="AD29" i="14"/>
  <c r="AC29" i="14"/>
  <c r="Z29" i="14"/>
  <c r="Y29" i="14"/>
  <c r="AD28" i="14"/>
  <c r="AC28" i="14"/>
  <c r="Z28" i="14"/>
  <c r="Y28" i="14"/>
  <c r="AD27" i="14"/>
  <c r="AC27" i="14"/>
  <c r="Z27" i="14"/>
  <c r="Y27" i="14"/>
  <c r="AD26" i="14"/>
  <c r="AC26" i="14"/>
  <c r="Z26" i="14"/>
  <c r="Y26" i="14"/>
  <c r="AD25" i="14"/>
  <c r="AC25" i="14"/>
  <c r="Z25" i="14"/>
  <c r="Y25" i="14"/>
  <c r="AD24" i="14"/>
  <c r="AC24" i="14"/>
  <c r="Z24" i="14"/>
  <c r="Y24" i="14"/>
  <c r="AD23" i="14"/>
  <c r="AC23" i="14"/>
  <c r="Z23" i="14"/>
  <c r="Y23" i="14"/>
  <c r="AD22" i="14"/>
  <c r="AC22" i="14"/>
  <c r="Z22" i="14"/>
  <c r="Y22" i="14"/>
  <c r="AD21" i="14"/>
  <c r="AC21" i="14"/>
  <c r="Z21" i="14"/>
  <c r="Y21" i="14"/>
  <c r="AD20" i="14"/>
  <c r="AC20" i="14"/>
  <c r="Z20" i="14"/>
  <c r="Y20" i="14"/>
  <c r="AD19" i="14"/>
  <c r="AC19" i="14"/>
  <c r="Z19" i="14"/>
  <c r="Y19" i="14"/>
  <c r="AD18" i="14"/>
  <c r="AC18" i="14"/>
  <c r="Z18" i="14"/>
  <c r="Y18" i="14"/>
  <c r="AD17" i="14"/>
  <c r="AC17" i="14"/>
  <c r="Z17" i="14"/>
  <c r="Y17" i="14"/>
  <c r="AD16" i="14"/>
  <c r="AC16" i="14"/>
  <c r="Z16" i="14"/>
  <c r="Y16" i="14"/>
  <c r="AD15" i="14"/>
  <c r="AC15" i="14"/>
  <c r="Z15" i="14"/>
  <c r="Y15" i="14"/>
  <c r="AD14" i="14"/>
  <c r="AC14" i="14"/>
  <c r="Z14" i="14"/>
  <c r="Y14" i="14"/>
  <c r="AD13" i="14"/>
  <c r="AC13" i="14"/>
  <c r="Z13" i="14"/>
  <c r="Y13" i="14"/>
  <c r="AD12" i="14"/>
  <c r="AC12" i="14"/>
  <c r="Z12" i="14"/>
  <c r="Y12" i="14"/>
  <c r="AD11" i="14"/>
  <c r="AC11" i="14"/>
  <c r="Z11" i="14"/>
  <c r="Y11" i="14"/>
  <c r="AD10" i="14"/>
  <c r="AC10" i="14"/>
  <c r="Z10" i="14"/>
  <c r="Y10" i="14"/>
  <c r="AD9" i="14"/>
  <c r="AC9" i="14"/>
  <c r="Z9" i="14"/>
  <c r="Y9" i="14"/>
  <c r="AD8" i="14"/>
  <c r="AC8" i="14"/>
  <c r="Z8" i="14"/>
  <c r="Y8" i="14"/>
  <c r="AD7" i="14"/>
  <c r="AC7" i="14"/>
  <c r="Z7" i="14"/>
  <c r="Y7" i="14"/>
  <c r="AD6" i="14"/>
  <c r="AC6" i="14"/>
  <c r="Z6" i="14"/>
  <c r="Y6" i="14"/>
  <c r="AD5" i="14"/>
  <c r="AC5" i="14"/>
  <c r="Z5" i="14"/>
  <c r="Y5" i="14"/>
  <c r="AD4" i="14"/>
  <c r="AC4" i="14"/>
  <c r="Z4" i="14"/>
  <c r="Y4" i="14"/>
  <c r="AD3" i="14"/>
  <c r="AC3" i="14"/>
  <c r="Z3" i="14"/>
  <c r="Y3" i="14"/>
  <c r="R35" i="14"/>
  <c r="N35" i="14"/>
  <c r="L35" i="14"/>
  <c r="R37" i="14"/>
  <c r="R34" i="14"/>
  <c r="N37" i="14"/>
  <c r="N34" i="14"/>
  <c r="L34" i="14"/>
  <c r="R33" i="14"/>
  <c r="N33" i="14"/>
  <c r="L33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S3" i="14"/>
  <c r="P3" i="14"/>
  <c r="O3" i="14"/>
  <c r="H37" i="14"/>
  <c r="D37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F3" i="14"/>
  <c r="E3" i="14"/>
  <c r="F35" i="1"/>
  <c r="J35" i="1"/>
  <c r="H36" i="10"/>
  <c r="H35" i="10"/>
  <c r="H34" i="10"/>
  <c r="H36" i="8"/>
  <c r="H35" i="8"/>
  <c r="H34" i="8"/>
  <c r="H36" i="11"/>
  <c r="H35" i="11"/>
  <c r="H34" i="11"/>
  <c r="H36" i="4"/>
  <c r="H35" i="4"/>
  <c r="H34" i="4"/>
  <c r="H36" i="6"/>
  <c r="H35" i="6"/>
  <c r="H34" i="6"/>
  <c r="H36" i="12"/>
  <c r="H35" i="12"/>
  <c r="H34" i="12"/>
  <c r="D36" i="10"/>
  <c r="B36" i="10"/>
  <c r="D35" i="10"/>
  <c r="B35" i="10"/>
  <c r="D34" i="10"/>
  <c r="B34" i="10"/>
  <c r="D36" i="8"/>
  <c r="B36" i="8"/>
  <c r="D35" i="8"/>
  <c r="B35" i="8"/>
  <c r="D34" i="8"/>
  <c r="B34" i="8"/>
  <c r="D36" i="11"/>
  <c r="B36" i="11"/>
  <c r="D35" i="11"/>
  <c r="B35" i="11"/>
  <c r="D34" i="11"/>
  <c r="B34" i="11"/>
  <c r="D36" i="12"/>
  <c r="B36" i="12"/>
  <c r="D35" i="12"/>
  <c r="B35" i="12"/>
  <c r="D34" i="12"/>
  <c r="B34" i="12"/>
  <c r="D36" i="4"/>
  <c r="B36" i="4"/>
  <c r="D35" i="4"/>
  <c r="B35" i="4"/>
  <c r="D34" i="4"/>
  <c r="B34" i="4"/>
  <c r="D36" i="6"/>
  <c r="B36" i="6"/>
  <c r="D35" i="6"/>
  <c r="B35" i="6"/>
  <c r="D34" i="6"/>
  <c r="B34" i="6"/>
  <c r="H35" i="9"/>
  <c r="H34" i="9"/>
  <c r="D35" i="9"/>
  <c r="D34" i="9"/>
  <c r="B34" i="9"/>
  <c r="B35" i="9"/>
  <c r="H36" i="9"/>
  <c r="D36" i="9"/>
  <c r="B36" i="9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X36" i="17" l="1"/>
  <c r="X38" i="17" s="1"/>
  <c r="R36" i="17"/>
  <c r="R38" i="17" s="1"/>
  <c r="H36" i="17"/>
  <c r="H38" i="17" s="1"/>
  <c r="D36" i="17"/>
  <c r="D38" i="17" s="1"/>
  <c r="AB36" i="17"/>
  <c r="AB38" i="17" s="1"/>
  <c r="M36" i="15"/>
  <c r="M38" i="15" s="1"/>
  <c r="D36" i="15"/>
  <c r="D38" i="15" s="1"/>
  <c r="Q36" i="15"/>
  <c r="Q38" i="15" s="1"/>
  <c r="H36" i="15"/>
  <c r="H38" i="15" s="1"/>
  <c r="X36" i="14"/>
  <c r="X38" i="14" s="1"/>
  <c r="H36" i="14"/>
  <c r="H38" i="14" s="1"/>
  <c r="N36" i="14"/>
  <c r="N38" i="14" s="1"/>
  <c r="D36" i="14"/>
  <c r="D38" i="14" s="1"/>
  <c r="R36" i="14"/>
  <c r="R38" i="14" s="1"/>
  <c r="AB36" i="14"/>
  <c r="AB38" i="14" s="1"/>
  <c r="J29" i="4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F35" i="9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I3" i="9"/>
  <c r="F3" i="9"/>
  <c r="F34" i="12" l="1"/>
  <c r="F36" i="12" s="1"/>
  <c r="J34" i="12"/>
  <c r="J36" i="12" s="1"/>
  <c r="F34" i="11"/>
  <c r="F36" i="11" s="1"/>
  <c r="J34" i="11"/>
  <c r="J36" i="11" s="1"/>
  <c r="J34" i="10"/>
  <c r="J36" i="10" s="1"/>
  <c r="F34" i="10"/>
  <c r="F36" i="10" s="1"/>
  <c r="J34" i="9"/>
  <c r="J36" i="9" s="1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J34" i="4" l="1"/>
  <c r="J36" i="4" s="1"/>
  <c r="F34" i="6"/>
  <c r="F36" i="6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<sst xmlns="http://schemas.openxmlformats.org/spreadsheetml/2006/main" count="271" uniqueCount="27">
  <si>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</si>
  <si>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</si>
  <si>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</si>
  <si>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</si>
  <si>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</si>
  <si>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</si>
  <si>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</si>
  <si>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</si>
  <si>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</si>
  <si>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</si>
  <si>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</si>
  <si>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</si>
  <si>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</si>
  <si>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desvio</t>
  </si>
  <si>
    <t>mediana</t>
  </si>
  <si>
    <t xml:space="preserve">media </t>
  </si>
  <si>
    <t>Real</t>
  </si>
  <si>
    <t>Previsão GM</t>
  </si>
  <si>
    <t>Previsão BI</t>
  </si>
  <si>
    <t>PE GM</t>
  </si>
  <si>
    <t>PE BI</t>
  </si>
  <si>
    <t>ABS GM</t>
  </si>
  <si>
    <t>ABS BI</t>
  </si>
  <si>
    <t>∑ ABS</t>
  </si>
  <si>
    <t>Desvio P.</t>
  </si>
  <si>
    <t xml:space="preserve">Média 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</si>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</sst>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9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9" fontId="1" fillId="2" borderId="0" xfId="2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0" fontId="4" fillId="2" borderId="0" xfId="2" applyFont="1" applyAlignment="1">
      <alignment horizontal="center" vertical="center" wrapText="1"/>
    </xf>
    <xf numFmtId="0" fontId="4" fillId="2" borderId="1" xfId="2" applyFont="1" applyBorder="1" applyAlignment="1">
      <alignment horizontal="center" vertical="center" wrapText="1"/>
    </xf>
    <xf numFmtId="0" fontId="4" fillId="2" borderId="1" xfId="2" applyFont="1" applyBorder="1" applyAlignment="1">
      <alignment horizontal="center" vertical="center"/>
    </xf>
    <xf numFmtId="0" fontId="4" fillId="2" borderId="0" xfId="2" applyFont="1" applyAlignment="1">
      <alignment horizontal="center" vertical="center"/>
    </xf>
    <xf numFmtId="14" fontId="5" fillId="2" borderId="0" xfId="2" applyNumberFormat="1" applyFont="1" applyAlignment="1">
      <alignment horizontal="center" vertical="center"/>
    </xf>
    <xf numFmtId="2" fontId="5" fillId="2" borderId="0" xfId="2" applyNumberFormat="1" applyFont="1" applyAlignment="1">
      <alignment horizontal="center" vertical="center"/>
    </xf>
    <xf numFmtId="0" fontId="5" fillId="2" borderId="0" xfId="2" applyFont="1" applyAlignment="1">
      <alignment horizontal="center" vertical="center"/>
    </xf>
    <xf numFmtId="2" fontId="5" fillId="2" borderId="0" xfId="2" quotePrefix="1" applyNumberFormat="1" applyFont="1" applyAlignment="1">
      <alignment horizontal="center" vertical="center"/>
    </xf>
    <xf numFmtId="9" fontId="5" fillId="2" borderId="0" xfId="2" applyNumberFormat="1" applyFont="1" applyAlignment="1">
      <alignment horizontal="center" vertical="center"/>
    </xf>
    <xf numFmtId="1" fontId="5" fillId="2" borderId="0" xfId="2" applyNumberFormat="1" applyFont="1" applyAlignment="1">
      <alignment horizontal="center" vertical="center"/>
    </xf>
    <xf numFmtId="0" fontId="0" fillId="3" borderId="0" xfId="0" applyFill="1"/>
    <xf numFmtId="2" fontId="5" fillId="3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/>
    </xf>
    <xf numFmtId="0" fontId="4" fillId="3" borderId="0" xfId="2" applyFont="1" applyFill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14" fontId="5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2" fontId="5" fillId="3" borderId="0" xfId="2" quotePrefix="1" applyNumberFormat="1" applyFont="1" applyFill="1" applyAlignment="1">
      <alignment horizontal="center" vertical="center"/>
    </xf>
    <xf numFmtId="9" fontId="5" fillId="3" borderId="0" xfId="2" applyNumberFormat="1" applyFont="1" applyFill="1" applyAlignment="1">
      <alignment horizontal="center" vertical="center"/>
    </xf>
    <xf numFmtId="2" fontId="0" fillId="3" borderId="0" xfId="0" applyNumberFormat="1" applyFill="1"/>
    <xf numFmtId="0" fontId="6" fillId="3" borderId="0" xfId="2" applyFont="1" applyFill="1" applyAlignment="1">
      <alignment wrapText="1"/>
    </xf>
    <xf numFmtId="0" fontId="4" fillId="3" borderId="1" xfId="2" applyFont="1" applyFill="1" applyBorder="1" applyAlignment="1">
      <alignment wrapText="1"/>
    </xf>
    <xf numFmtId="14" fontId="5" fillId="3" borderId="0" xfId="2" applyNumberFormat="1" applyFont="1" applyFill="1"/>
    <xf numFmtId="2" fontId="5" fillId="3" borderId="0" xfId="2" applyNumberFormat="1" applyFont="1" applyFill="1"/>
    <xf numFmtId="0" fontId="5" fillId="3" borderId="0" xfId="2" applyFont="1" applyFill="1"/>
    <xf numFmtId="2" fontId="5" fillId="3" borderId="0" xfId="2" quotePrefix="1" applyNumberFormat="1" applyFont="1" applyFill="1"/>
    <xf numFmtId="9" fontId="5" fillId="3" borderId="0" xfId="2" applyNumberFormat="1" applyFont="1" applyFill="1"/>
    <xf numFmtId="1" fontId="5" fillId="3" borderId="0" xfId="2" applyNumberFormat="1" applyFont="1" applyFill="1"/>
    <xf numFmtId="0" fontId="5" fillId="3" borderId="0" xfId="0" applyFont="1" applyFill="1"/>
    <xf numFmtId="0" fontId="4" fillId="3" borderId="0" xfId="2" applyFont="1" applyFill="1" applyAlignment="1">
      <alignment wrapText="1"/>
    </xf>
    <xf numFmtId="0" fontId="4" fillId="3" borderId="1" xfId="2" applyFont="1" applyFill="1" applyBorder="1"/>
    <xf numFmtId="0" fontId="4" fillId="3" borderId="0" xfId="2" applyFont="1" applyFill="1"/>
    <xf numFmtId="2" fontId="1" fillId="0" borderId="0" xfId="0" applyNumberFormat="1" applyFont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Real x Previsões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CPU_Media!$B$3:$B$31</c:f>
              <c:numCache>
                <c:formatCode>0.00</c:formatCode>
                <c:ptCount val="29"/>
                <c:pt idx="0">
                  <c:v>2.5612075900664499</c:v>
                </c:pt>
                <c:pt idx="1">
                  <c:v>2.5484665850244901</c:v>
                </c:pt>
                <c:pt idx="2">
                  <c:v>2.6643500699790001</c:v>
                </c:pt>
                <c:pt idx="3">
                  <c:v>2.7272716934919501</c:v>
                </c:pt>
                <c:pt idx="4">
                  <c:v>3.87325577326801</c:v>
                </c:pt>
                <c:pt idx="5">
                  <c:v>3.0782869884575002</c:v>
                </c:pt>
                <c:pt idx="6">
                  <c:v>2.6586733800350202</c:v>
                </c:pt>
                <c:pt idx="7">
                  <c:v>2.6331333100069898</c:v>
                </c:pt>
                <c:pt idx="8">
                  <c:v>2.7459324702589201</c:v>
                </c:pt>
                <c:pt idx="9">
                  <c:v>2.66044874037788</c:v>
                </c:pt>
                <c:pt idx="10">
                  <c:v>2.7266602519244199</c:v>
                </c:pt>
                <c:pt idx="11">
                  <c:v>3.28499299964998</c:v>
                </c:pt>
                <c:pt idx="12">
                  <c:v>2.6743351994401601</c:v>
                </c:pt>
                <c:pt idx="13">
                  <c:v>4.5258030090972703</c:v>
                </c:pt>
                <c:pt idx="14">
                  <c:v>4.1314057032890101</c:v>
                </c:pt>
                <c:pt idx="15">
                  <c:v>4.0944637858642396</c:v>
                </c:pt>
                <c:pt idx="16">
                  <c:v>4.8477868135711697</c:v>
                </c:pt>
                <c:pt idx="17">
                  <c:v>5.2499133403361302</c:v>
                </c:pt>
                <c:pt idx="18">
                  <c:v>4.3478370098039196</c:v>
                </c:pt>
                <c:pt idx="19">
                  <c:v>4.4823363095237996</c:v>
                </c:pt>
                <c:pt idx="20">
                  <c:v>4.4251565780265896</c:v>
                </c:pt>
                <c:pt idx="21">
                  <c:v>4.3320531654424599</c:v>
                </c:pt>
                <c:pt idx="22">
                  <c:v>4.28758228291316</c:v>
                </c:pt>
                <c:pt idx="23">
                  <c:v>4.2260671798460399</c:v>
                </c:pt>
                <c:pt idx="24">
                  <c:v>4.2159254723582897</c:v>
                </c:pt>
                <c:pt idx="25">
                  <c:v>4.3638195173137397</c:v>
                </c:pt>
                <c:pt idx="26">
                  <c:v>4.3853010150507501</c:v>
                </c:pt>
                <c:pt idx="27">
                  <c:v>3.6949125262421201</c:v>
                </c:pt>
                <c:pt idx="28">
                  <c:v>3.14869447359216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0-4970-B6BE-D0C709832FD5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CPU_Media!$D$3:$D$31</c:f>
              <c:numCache>
                <c:formatCode>0.00</c:formatCode>
                <c:ptCount val="29"/>
                <c:pt idx="0">
                  <c:v>2.7831999999999999</c:v>
                </c:pt>
                <c:pt idx="1">
                  <c:v>2.7886000000000002</c:v>
                </c:pt>
                <c:pt idx="2">
                  <c:v>2.794</c:v>
                </c:pt>
                <c:pt idx="3">
                  <c:v>2.7993999999999999</c:v>
                </c:pt>
                <c:pt idx="4">
                  <c:v>2.8048999999999999</c:v>
                </c:pt>
                <c:pt idx="5">
                  <c:v>2.8102999999999998</c:v>
                </c:pt>
                <c:pt idx="6">
                  <c:v>2.8157999999999999</c:v>
                </c:pt>
                <c:pt idx="7">
                  <c:v>2.8212000000000002</c:v>
                </c:pt>
                <c:pt idx="8">
                  <c:v>2.8267000000000002</c:v>
                </c:pt>
                <c:pt idx="9">
                  <c:v>2.8321999999999998</c:v>
                </c:pt>
                <c:pt idx="10">
                  <c:v>2.8376999999999999</c:v>
                </c:pt>
                <c:pt idx="11">
                  <c:v>2.8431999999999999</c:v>
                </c:pt>
                <c:pt idx="12">
                  <c:v>2.8487</c:v>
                </c:pt>
                <c:pt idx="13">
                  <c:v>2.8542999999999998</c:v>
                </c:pt>
                <c:pt idx="14">
                  <c:v>2.8597999999999999</c:v>
                </c:pt>
                <c:pt idx="15">
                  <c:v>2.8654000000000002</c:v>
                </c:pt>
                <c:pt idx="16">
                  <c:v>2.8708999999999998</c:v>
                </c:pt>
                <c:pt idx="17">
                  <c:v>2.8765000000000001</c:v>
                </c:pt>
                <c:pt idx="18">
                  <c:v>2.8820999999999999</c:v>
                </c:pt>
                <c:pt idx="19">
                  <c:v>2.8877000000000002</c:v>
                </c:pt>
                <c:pt idx="20">
                  <c:v>2.8933</c:v>
                </c:pt>
                <c:pt idx="21">
                  <c:v>2.8988999999999998</c:v>
                </c:pt>
                <c:pt idx="22">
                  <c:v>2.9045000000000001</c:v>
                </c:pt>
                <c:pt idx="23">
                  <c:v>2.9102000000000001</c:v>
                </c:pt>
                <c:pt idx="24">
                  <c:v>2.9157999999999999</c:v>
                </c:pt>
                <c:pt idx="25">
                  <c:v>2.9215</c:v>
                </c:pt>
                <c:pt idx="26">
                  <c:v>2.9270999999999998</c:v>
                </c:pt>
                <c:pt idx="27">
                  <c:v>2.9327999999999999</c:v>
                </c:pt>
                <c:pt idx="28">
                  <c:v>2.9384999999999999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4970-B6BE-D0C709832FD5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CPU_Media!$H$3:$H$31</c:f>
              <c:numCache>
                <c:formatCode>0.00</c:formatCode>
                <c:ptCount val="29"/>
                <c:pt idx="0">
                  <c:v>2.5612075900664499</c:v>
                </c:pt>
                <c:pt idx="1">
                  <c:v>3.7701058443611699</c:v>
                </c:pt>
                <c:pt idx="2">
                  <c:v>4.3407822224602297</c:v>
                </c:pt>
                <c:pt idx="3">
                  <c:v>3.5549812166462602</c:v>
                </c:pt>
                <c:pt idx="4">
                  <c:v>3.5470061571152902</c:v>
                </c:pt>
                <c:pt idx="5">
                  <c:v>3.3756188260125</c:v>
                </c:pt>
                <c:pt idx="6">
                  <c:v>3.51382894879869</c:v>
                </c:pt>
                <c:pt idx="7">
                  <c:v>3.5034178631819701</c:v>
                </c:pt>
                <c:pt idx="8">
                  <c:v>4.3782161486531397</c:v>
                </c:pt>
                <c:pt idx="9">
                  <c:v>4.4491154232251002</c:v>
                </c:pt>
                <c:pt idx="10">
                  <c:v>4.0318619921858403</c:v>
                </c:pt>
                <c:pt idx="11">
                  <c:v>3.3487824847130501</c:v>
                </c:pt>
                <c:pt idx="12">
                  <c:v>3.3978419554802199</c:v>
                </c:pt>
                <c:pt idx="13">
                  <c:v>3.4502446362781098</c:v>
                </c:pt>
                <c:pt idx="14">
                  <c:v>3.5217373112908801</c:v>
                </c:pt>
                <c:pt idx="15">
                  <c:v>4.0238658907613196</c:v>
                </c:pt>
                <c:pt idx="16">
                  <c:v>3.4240374308544599</c:v>
                </c:pt>
                <c:pt idx="17">
                  <c:v>3.3189753295270301</c:v>
                </c:pt>
                <c:pt idx="18">
                  <c:v>3.17711055588408</c:v>
                </c:pt>
                <c:pt idx="19">
                  <c:v>3.0887891571861901</c:v>
                </c:pt>
                <c:pt idx="20">
                  <c:v>3.35991592307803</c:v>
                </c:pt>
                <c:pt idx="21">
                  <c:v>3.2555177952690699</c:v>
                </c:pt>
                <c:pt idx="22">
                  <c:v>3.1489797165939302</c:v>
                </c:pt>
                <c:pt idx="23">
                  <c:v>2.9850621215051101</c:v>
                </c:pt>
                <c:pt idx="24">
                  <c:v>3.2092297319906198</c:v>
                </c:pt>
                <c:pt idx="25">
                  <c:v>3.6290051168386599</c:v>
                </c:pt>
                <c:pt idx="26">
                  <c:v>3.4953230696441602</c:v>
                </c:pt>
                <c:pt idx="27">
                  <c:v>2.8894768232871901</c:v>
                </c:pt>
                <c:pt idx="28">
                  <c:v>2.89778836258483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0-4970-B6BE-D0C70983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55584"/>
        <c:axId val="700452672"/>
      </c:lineChart>
      <c:dateAx>
        <c:axId val="70045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2672"/>
        <c:crosses val="autoZero"/>
        <c:auto val="1"/>
        <c:lblOffset val="100"/>
        <c:baseTimeUnit val="days"/>
      </c:dateAx>
      <c:valAx>
        <c:axId val="700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190051676978514E-2"/>
          <c:y val="0.11613715475268117"/>
          <c:w val="0.91076416574987129"/>
          <c:h val="0.76512718996834417"/>
        </c:manualLayout>
      </c:layout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CPU_Media!$E$3:$E$31</c:f>
              <c:numCache>
                <c:formatCode>0.00</c:formatCode>
                <c:ptCount val="29"/>
                <c:pt idx="0">
                  <c:v>8.6674899291466809E-2</c:v>
                </c:pt>
                <c:pt idx="1">
                  <c:v>9.4226628823231157E-2</c:v>
                </c:pt>
                <c:pt idx="2">
                  <c:v>4.8660996721809069E-2</c:v>
                </c:pt>
                <c:pt idx="3">
                  <c:v>2.6447055744452802E-2</c:v>
                </c:pt>
                <c:pt idx="4">
                  <c:v>-0.27582887260930833</c:v>
                </c:pt>
                <c:pt idx="5">
                  <c:v>-8.705718130322411E-2</c:v>
                </c:pt>
                <c:pt idx="6">
                  <c:v>5.9099632600567879E-2</c:v>
                </c:pt>
                <c:pt idx="7">
                  <c:v>7.1423155553226092E-2</c:v>
                </c:pt>
                <c:pt idx="8">
                  <c:v>2.9413516397751908E-2</c:v>
                </c:pt>
                <c:pt idx="9">
                  <c:v>6.4557251946047597E-2</c:v>
                </c:pt>
                <c:pt idx="10">
                  <c:v>4.0723719795016815E-2</c:v>
                </c:pt>
                <c:pt idx="11">
                  <c:v>-0.13448826213543033</c:v>
                </c:pt>
                <c:pt idx="12">
                  <c:v>6.5199306577702412E-2</c:v>
                </c:pt>
                <c:pt idx="13">
                  <c:v>-0.36932738913677848</c:v>
                </c:pt>
                <c:pt idx="14">
                  <c:v>-0.30779008274996705</c:v>
                </c:pt>
                <c:pt idx="15">
                  <c:v>-0.30017698290737588</c:v>
                </c:pt>
                <c:pt idx="16">
                  <c:v>-0.40779161493590449</c:v>
                </c:pt>
                <c:pt idx="17">
                  <c:v>-0.45208619389975879</c:v>
                </c:pt>
                <c:pt idx="18">
                  <c:v>-0.33711866532688217</c:v>
                </c:pt>
                <c:pt idx="19">
                  <c:v>-0.35576007675631383</c:v>
                </c:pt>
                <c:pt idx="20">
                  <c:v>-0.34617002834049437</c:v>
                </c:pt>
                <c:pt idx="21">
                  <c:v>-0.33082538711089043</c:v>
                </c:pt>
                <c:pt idx="22">
                  <c:v>-0.32257859829886154</c:v>
                </c:pt>
                <c:pt idx="23">
                  <c:v>-0.31136920542138147</c:v>
                </c:pt>
                <c:pt idx="24">
                  <c:v>-0.3083843585192767</c:v>
                </c:pt>
                <c:pt idx="25">
                  <c:v>-0.33051768332563769</c:v>
                </c:pt>
                <c:pt idx="26">
                  <c:v>-0.33252016453285016</c:v>
                </c:pt>
                <c:pt idx="27">
                  <c:v>-0.20625996443201874</c:v>
                </c:pt>
                <c:pt idx="28">
                  <c:v>-6.6756071557607072E-2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F1A-9504-D6F37C627484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CPU_Media!$I$3:$I$31</c:f>
              <c:numCache>
                <c:formatCode>0.00</c:formatCode>
                <c:ptCount val="29"/>
                <c:pt idx="0">
                  <c:v>0</c:v>
                </c:pt>
                <c:pt idx="1">
                  <c:v>0.47936247880014493</c:v>
                </c:pt>
                <c:pt idx="2">
                  <c:v>0.62920866569701284</c:v>
                </c:pt>
                <c:pt idx="3">
                  <c:v>0.30349360686339455</c:v>
                </c:pt>
                <c:pt idx="4">
                  <c:v>-8.4231363806230336E-2</c:v>
                </c:pt>
                <c:pt idx="5">
                  <c:v>9.6590031621447331E-2</c:v>
                </c:pt>
                <c:pt idx="6">
                  <c:v>0.32164747094748647</c:v>
                </c:pt>
                <c:pt idx="7">
                  <c:v>0.33051291017721779</c:v>
                </c:pt>
                <c:pt idx="8">
                  <c:v>0.59443693392806118</c:v>
                </c:pt>
                <c:pt idx="9">
                  <c:v>0.67231766419719285</c:v>
                </c:pt>
                <c:pt idx="10">
                  <c:v>0.47868147098276592</c:v>
                </c:pt>
                <c:pt idx="11">
                  <c:v>1.9418453880987532E-2</c:v>
                </c:pt>
                <c:pt idx="12">
                  <c:v>0.27053705017662605</c:v>
                </c:pt>
                <c:pt idx="13">
                  <c:v>-0.2376502845256834</c:v>
                </c:pt>
                <c:pt idx="14">
                  <c:v>-0.14756923811979378</c:v>
                </c:pt>
                <c:pt idx="15">
                  <c:v>-1.7242280990896239E-2</c:v>
                </c:pt>
                <c:pt idx="16">
                  <c:v>-0.29369059273212778</c:v>
                </c:pt>
                <c:pt idx="17">
                  <c:v>-0.36780378753556153</c:v>
                </c:pt>
                <c:pt idx="18">
                  <c:v>-0.26926640793570999</c:v>
                </c:pt>
                <c:pt idx="19">
                  <c:v>-0.31089749989903348</c:v>
                </c:pt>
                <c:pt idx="20">
                  <c:v>-0.24072383342051287</c:v>
                </c:pt>
                <c:pt idx="21">
                  <c:v>-0.24850465335030961</c:v>
                </c:pt>
                <c:pt idx="22">
                  <c:v>-0.26555818435410095</c:v>
                </c:pt>
                <c:pt idx="23">
                  <c:v>-0.29365483451357272</c:v>
                </c:pt>
                <c:pt idx="24">
                  <c:v>-0.2387840456308038</c:v>
                </c:pt>
                <c:pt idx="25">
                  <c:v>-0.16838789907778165</c:v>
                </c:pt>
                <c:pt idx="26">
                  <c:v>-0.20294569115144093</c:v>
                </c:pt>
                <c:pt idx="27">
                  <c:v>-0.21798505302481183</c:v>
                </c:pt>
                <c:pt idx="28">
                  <c:v>-7.9685759641546311E-2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F1A-9504-D6F37C62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74496"/>
        <c:axId val="699475328"/>
      </c:lineChart>
      <c:dateAx>
        <c:axId val="699474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5328"/>
        <c:crosses val="autoZero"/>
        <c:auto val="1"/>
        <c:lblOffset val="100"/>
        <c:baseTimeUnit val="days"/>
      </c:dateAx>
      <c:valAx>
        <c:axId val="69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Real x Previsões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NetIn_Media!$B$3:$B$31</c:f>
              <c:numCache>
                <c:formatCode>0.00</c:formatCode>
                <c:ptCount val="29"/>
                <c:pt idx="0">
                  <c:v>0.50437886156581802</c:v>
                </c:pt>
                <c:pt idx="1">
                  <c:v>0.371223458978864</c:v>
                </c:pt>
                <c:pt idx="2">
                  <c:v>0.690497465928395</c:v>
                </c:pt>
                <c:pt idx="3">
                  <c:v>1.70471139351526</c:v>
                </c:pt>
                <c:pt idx="4">
                  <c:v>4.8537985391087002</c:v>
                </c:pt>
                <c:pt idx="5">
                  <c:v>2.6555073320865601</c:v>
                </c:pt>
                <c:pt idx="6">
                  <c:v>0.78436234460936605</c:v>
                </c:pt>
                <c:pt idx="7">
                  <c:v>0.50170967777569997</c:v>
                </c:pt>
                <c:pt idx="8">
                  <c:v>0.284343003729634</c:v>
                </c:pt>
                <c:pt idx="9">
                  <c:v>0.63024161524242805</c:v>
                </c:pt>
                <c:pt idx="10">
                  <c:v>1.07256759754971</c:v>
                </c:pt>
                <c:pt idx="11">
                  <c:v>3.2221600499418002</c:v>
                </c:pt>
                <c:pt idx="12">
                  <c:v>1.11242096347835</c:v>
                </c:pt>
                <c:pt idx="13">
                  <c:v>0.70564999779065396</c:v>
                </c:pt>
                <c:pt idx="14">
                  <c:v>0.50945731335216005</c:v>
                </c:pt>
                <c:pt idx="15">
                  <c:v>0.370045198996861</c:v>
                </c:pt>
                <c:pt idx="16">
                  <c:v>1.1459977792368901</c:v>
                </c:pt>
                <c:pt idx="17">
                  <c:v>1.19201206299993</c:v>
                </c:pt>
                <c:pt idx="18">
                  <c:v>0.91536328724641702</c:v>
                </c:pt>
                <c:pt idx="19">
                  <c:v>1.3176696757475499</c:v>
                </c:pt>
                <c:pt idx="20">
                  <c:v>0.848913643757502</c:v>
                </c:pt>
                <c:pt idx="21">
                  <c:v>0.51333696312374499</c:v>
                </c:pt>
                <c:pt idx="22">
                  <c:v>0.25477934877077701</c:v>
                </c:pt>
                <c:pt idx="23">
                  <c:v>0.28823383781645001</c:v>
                </c:pt>
                <c:pt idx="24">
                  <c:v>0.31793024539947501</c:v>
                </c:pt>
                <c:pt idx="25">
                  <c:v>1.6105727076530401</c:v>
                </c:pt>
                <c:pt idx="26">
                  <c:v>1.08422499696413</c:v>
                </c:pt>
                <c:pt idx="27">
                  <c:v>1.0222863396008799</c:v>
                </c:pt>
                <c:pt idx="28">
                  <c:v>0.50381542576683802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A42-BFA9-125843AAA145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NetIn_Media!$D$3:$D$31</c:f>
              <c:numCache>
                <c:formatCode>0.00</c:formatCode>
                <c:ptCount val="29"/>
                <c:pt idx="0">
                  <c:v>1.6475</c:v>
                </c:pt>
                <c:pt idx="1">
                  <c:v>1.6427</c:v>
                </c:pt>
                <c:pt idx="2">
                  <c:v>1.6379999999999999</c:v>
                </c:pt>
                <c:pt idx="3">
                  <c:v>1.6333</c:v>
                </c:pt>
                <c:pt idx="4">
                  <c:v>1.6285000000000001</c:v>
                </c:pt>
                <c:pt idx="5">
                  <c:v>1.6237999999999999</c:v>
                </c:pt>
                <c:pt idx="6">
                  <c:v>1.6191</c:v>
                </c:pt>
                <c:pt idx="7">
                  <c:v>1.6145</c:v>
                </c:pt>
                <c:pt idx="8">
                  <c:v>1.6097999999999999</c:v>
                </c:pt>
                <c:pt idx="9">
                  <c:v>1.6051</c:v>
                </c:pt>
                <c:pt idx="10">
                  <c:v>1.6005</c:v>
                </c:pt>
                <c:pt idx="11">
                  <c:v>1.5959000000000001</c:v>
                </c:pt>
                <c:pt idx="12">
                  <c:v>1.5911999999999999</c:v>
                </c:pt>
                <c:pt idx="13">
                  <c:v>1.5866</c:v>
                </c:pt>
                <c:pt idx="14">
                  <c:v>1.5821000000000001</c:v>
                </c:pt>
                <c:pt idx="15">
                  <c:v>1.5774999999999999</c:v>
                </c:pt>
                <c:pt idx="16">
                  <c:v>1.5729</c:v>
                </c:pt>
                <c:pt idx="17">
                  <c:v>1.5684</c:v>
                </c:pt>
                <c:pt idx="18">
                  <c:v>1.5638000000000001</c:v>
                </c:pt>
                <c:pt idx="19">
                  <c:v>1.5592999999999999</c:v>
                </c:pt>
                <c:pt idx="20">
                  <c:v>1.5548</c:v>
                </c:pt>
                <c:pt idx="21">
                  <c:v>1.5503</c:v>
                </c:pt>
                <c:pt idx="22">
                  <c:v>1.5458000000000001</c:v>
                </c:pt>
                <c:pt idx="23">
                  <c:v>1.5414000000000001</c:v>
                </c:pt>
                <c:pt idx="24">
                  <c:v>1.5368999999999999</c:v>
                </c:pt>
                <c:pt idx="25">
                  <c:v>1.5325</c:v>
                </c:pt>
                <c:pt idx="26">
                  <c:v>1.528</c:v>
                </c:pt>
                <c:pt idx="27">
                  <c:v>1.5236000000000001</c:v>
                </c:pt>
                <c:pt idx="28">
                  <c:v>1.5192000000000001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4A42-BFA9-125843AAA145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NetIn_Media!$H$3:$H$31</c:f>
              <c:numCache>
                <c:formatCode>0.00</c:formatCode>
                <c:ptCount val="29"/>
                <c:pt idx="0">
                  <c:v>0.50437886156581802</c:v>
                </c:pt>
                <c:pt idx="1">
                  <c:v>3.55004282552007</c:v>
                </c:pt>
                <c:pt idx="2">
                  <c:v>5.6450247183218396</c:v>
                </c:pt>
                <c:pt idx="3">
                  <c:v>3.50517661147732</c:v>
                </c:pt>
                <c:pt idx="4">
                  <c:v>2.46038013358018</c:v>
                </c:pt>
                <c:pt idx="5">
                  <c:v>1.55101101651184</c:v>
                </c:pt>
                <c:pt idx="6">
                  <c:v>2.0867038322852398</c:v>
                </c:pt>
                <c:pt idx="7">
                  <c:v>1.47203434263493</c:v>
                </c:pt>
                <c:pt idx="8">
                  <c:v>3.6244423459644399</c:v>
                </c:pt>
                <c:pt idx="9">
                  <c:v>4.8030910376510203</c:v>
                </c:pt>
                <c:pt idx="10">
                  <c:v>3.59490079036568</c:v>
                </c:pt>
                <c:pt idx="11">
                  <c:v>2.8801945964855999</c:v>
                </c:pt>
                <c:pt idx="12">
                  <c:v>1.1496548896635299</c:v>
                </c:pt>
                <c:pt idx="13">
                  <c:v>1.3082208234106101</c:v>
                </c:pt>
                <c:pt idx="14">
                  <c:v>1.4987636901672401</c:v>
                </c:pt>
                <c:pt idx="15">
                  <c:v>2.9574211571523099</c:v>
                </c:pt>
                <c:pt idx="16">
                  <c:v>1.59954850730636</c:v>
                </c:pt>
                <c:pt idx="17">
                  <c:v>1.3857826318973401</c:v>
                </c:pt>
                <c:pt idx="18">
                  <c:v>1.9729573644741401</c:v>
                </c:pt>
                <c:pt idx="19">
                  <c:v>1.4442468171696199</c:v>
                </c:pt>
                <c:pt idx="20">
                  <c:v>3.6410859038626899</c:v>
                </c:pt>
                <c:pt idx="21">
                  <c:v>1.9205226635366599</c:v>
                </c:pt>
                <c:pt idx="22">
                  <c:v>1.3926990562538899</c:v>
                </c:pt>
                <c:pt idx="23">
                  <c:v>1.95593421935616</c:v>
                </c:pt>
                <c:pt idx="24">
                  <c:v>5.3776662424996999</c:v>
                </c:pt>
                <c:pt idx="25">
                  <c:v>3.4999066173151299</c:v>
                </c:pt>
                <c:pt idx="26">
                  <c:v>2.0639996733870798</c:v>
                </c:pt>
                <c:pt idx="27">
                  <c:v>2.1598125803974799</c:v>
                </c:pt>
                <c:pt idx="28">
                  <c:v>1.8557058768803001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A42-BFA9-125843AA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63888"/>
        <c:axId val="769963056"/>
      </c:lineChart>
      <c:dateAx>
        <c:axId val="76996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056"/>
        <c:crosses val="autoZero"/>
        <c:auto val="1"/>
        <c:lblOffset val="100"/>
        <c:baseTimeUnit val="days"/>
      </c:dateAx>
      <c:valAx>
        <c:axId val="7699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PE</a:t>
            </a:r>
            <a:r>
              <a:rPr lang="pt-BR" baseline="0"/>
              <a:t> GM x PE BI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NetIn_Media!$E$3:$E$31</c:f>
              <c:numCache>
                <c:formatCode>0.00</c:formatCode>
                <c:ptCount val="29"/>
                <c:pt idx="0">
                  <c:v>2.2663938272223021</c:v>
                </c:pt>
                <c:pt idx="1">
                  <c:v>3.4250974992761138</c:v>
                </c:pt>
                <c:pt idx="2">
                  <c:v>1.3722027680400806</c:v>
                </c:pt>
                <c:pt idx="3">
                  <c:v>-4.1890606108992839E-2</c:v>
                </c:pt>
                <c:pt idx="4">
                  <c:v>-0.66448957720873181</c:v>
                </c:pt>
                <c:pt idx="5">
                  <c:v>-0.38851609243191132</c:v>
                </c:pt>
                <c:pt idx="6">
                  <c:v>1.0642245400068973</c:v>
                </c:pt>
                <c:pt idx="7">
                  <c:v>2.2179965257154093</c:v>
                </c:pt>
                <c:pt idx="8">
                  <c:v>4.6614721617369899</c:v>
                </c:pt>
                <c:pt idx="9">
                  <c:v>1.5468010381741992</c:v>
                </c:pt>
                <c:pt idx="10">
                  <c:v>0.49221364103890164</c:v>
                </c:pt>
                <c:pt idx="11">
                  <c:v>-0.50471113313293492</c:v>
                </c:pt>
                <c:pt idx="12">
                  <c:v>0.43039375581757278</c:v>
                </c:pt>
                <c:pt idx="13">
                  <c:v>1.2484234464218031</c:v>
                </c:pt>
                <c:pt idx="14">
                  <c:v>2.1054613576748884</c:v>
                </c:pt>
                <c:pt idx="15">
                  <c:v>3.2629927486598236</c:v>
                </c:pt>
                <c:pt idx="16">
                  <c:v>0.37251574871932158</c:v>
                </c:pt>
                <c:pt idx="17">
                  <c:v>0.31575849664878108</c:v>
                </c:pt>
                <c:pt idx="18">
                  <c:v>0.70839274612400205</c:v>
                </c:pt>
                <c:pt idx="19">
                  <c:v>0.18337700920025085</c:v>
                </c:pt>
                <c:pt idx="20">
                  <c:v>0.83151727084756244</c:v>
                </c:pt>
                <c:pt idx="21">
                  <c:v>2.0200435802755252</c:v>
                </c:pt>
                <c:pt idx="22">
                  <c:v>5.0672107353204057</c:v>
                </c:pt>
                <c:pt idx="23">
                  <c:v>4.3477413050357328</c:v>
                </c:pt>
                <c:pt idx="24">
                  <c:v>3.834079242976415</c:v>
                </c:pt>
                <c:pt idx="25">
                  <c:v>-4.8475121478253072E-2</c:v>
                </c:pt>
                <c:pt idx="26">
                  <c:v>0.40930157880371365</c:v>
                </c:pt>
                <c:pt idx="27">
                  <c:v>0.49038477868621683</c:v>
                </c:pt>
                <c:pt idx="28">
                  <c:v>2.015390006543933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5-4908-B9B7-47294620CC54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NetIn_Media!$I$3:$I$31</c:f>
              <c:numCache>
                <c:formatCode>0.00</c:formatCode>
                <c:ptCount val="29"/>
                <c:pt idx="0">
                  <c:v>0</c:v>
                </c:pt>
                <c:pt idx="1">
                  <c:v>8.5630885916673591</c:v>
                </c:pt>
                <c:pt idx="2">
                  <c:v>7.1753011370315907</c:v>
                </c:pt>
                <c:pt idx="3">
                  <c:v>1.0561701088002629</c:v>
                </c:pt>
                <c:pt idx="4">
                  <c:v>-0.49310213150462195</c:v>
                </c:pt>
                <c:pt idx="5">
                  <c:v>-0.41592666765746195</c:v>
                </c:pt>
                <c:pt idx="6">
                  <c:v>1.6603824707118946</c:v>
                </c:pt>
                <c:pt idx="7">
                  <c:v>1.9340361723957704</c:v>
                </c:pt>
                <c:pt idx="8">
                  <c:v>11.746725955707779</c:v>
                </c:pt>
                <c:pt idx="9">
                  <c:v>6.6210312386361032</c:v>
                </c:pt>
                <c:pt idx="10">
                  <c:v>2.3516775992284891</c:v>
                </c:pt>
                <c:pt idx="11">
                  <c:v>-0.1061292574409446</c:v>
                </c:pt>
                <c:pt idx="12">
                  <c:v>3.3471075615795515E-2</c:v>
                </c:pt>
                <c:pt idx="13">
                  <c:v>0.85392308865098521</c:v>
                </c:pt>
                <c:pt idx="14">
                  <c:v>1.9418827660075744</c:v>
                </c:pt>
                <c:pt idx="15">
                  <c:v>6.9920538495552726</c:v>
                </c:pt>
                <c:pt idx="16">
                  <c:v>0.39576929055786253</c:v>
                </c:pt>
                <c:pt idx="17">
                  <c:v>0.16255755701813016</c:v>
                </c:pt>
                <c:pt idx="18">
                  <c:v>1.155381794270079</c:v>
                </c:pt>
                <c:pt idx="19">
                  <c:v>9.6061360257273382E-2</c:v>
                </c:pt>
                <c:pt idx="20">
                  <c:v>3.289112244381351</c:v>
                </c:pt>
                <c:pt idx="21">
                  <c:v>2.7412514615155401</c:v>
                </c:pt>
                <c:pt idx="22">
                  <c:v>4.4662949056632151</c:v>
                </c:pt>
                <c:pt idx="23">
                  <c:v>5.785928516143608</c:v>
                </c:pt>
                <c:pt idx="24">
                  <c:v>15.914610422618757</c:v>
                </c:pt>
                <c:pt idx="25">
                  <c:v>1.1730820351570879</c:v>
                </c:pt>
                <c:pt idx="26">
                  <c:v>0.90366361148871777</c:v>
                </c:pt>
                <c:pt idx="27">
                  <c:v>1.1127276152792103</c:v>
                </c:pt>
                <c:pt idx="28">
                  <c:v>2.6833050001511998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5-4908-B9B7-47294620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82784"/>
        <c:axId val="1325582368"/>
      </c:lineChart>
      <c:dateAx>
        <c:axId val="1325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368"/>
        <c:crosses val="autoZero"/>
        <c:auto val="1"/>
        <c:lblOffset val="100"/>
        <c:baseTimeUnit val="days"/>
      </c:dateAx>
      <c:valAx>
        <c:axId val="13255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NetOut_Media!$B$3:$B$31</c:f>
              <c:numCache>
                <c:formatCode>0.00</c:formatCode>
                <c:ptCount val="29"/>
                <c:pt idx="0">
                  <c:v>1.4945494822117</c:v>
                </c:pt>
                <c:pt idx="1">
                  <c:v>1.74495859808392</c:v>
                </c:pt>
                <c:pt idx="2">
                  <c:v>3.8749956819746201</c:v>
                </c:pt>
                <c:pt idx="3">
                  <c:v>6.7523267202907098</c:v>
                </c:pt>
                <c:pt idx="4">
                  <c:v>38.711588884062202</c:v>
                </c:pt>
                <c:pt idx="5">
                  <c:v>24.191576974259402</c:v>
                </c:pt>
                <c:pt idx="6">
                  <c:v>3.0315341307057202</c:v>
                </c:pt>
                <c:pt idx="7">
                  <c:v>1.67069167163636</c:v>
                </c:pt>
                <c:pt idx="8">
                  <c:v>1.3932217531025199</c:v>
                </c:pt>
                <c:pt idx="9">
                  <c:v>3.8269191582997601</c:v>
                </c:pt>
                <c:pt idx="10">
                  <c:v>8.1765380575527509</c:v>
                </c:pt>
                <c:pt idx="11">
                  <c:v>23.2812319470776</c:v>
                </c:pt>
                <c:pt idx="12">
                  <c:v>4.1518574311438101</c:v>
                </c:pt>
                <c:pt idx="13">
                  <c:v>3.4686376485559598</c:v>
                </c:pt>
                <c:pt idx="14">
                  <c:v>1.65094088514645</c:v>
                </c:pt>
                <c:pt idx="15">
                  <c:v>2.0528006388081401</c:v>
                </c:pt>
                <c:pt idx="16">
                  <c:v>5.2183091792795304</c:v>
                </c:pt>
                <c:pt idx="17">
                  <c:v>5.8368076701958902</c:v>
                </c:pt>
                <c:pt idx="18">
                  <c:v>4.6740394039564901</c:v>
                </c:pt>
                <c:pt idx="19">
                  <c:v>5.1139509810341703</c:v>
                </c:pt>
                <c:pt idx="20">
                  <c:v>3.28380690945519</c:v>
                </c:pt>
                <c:pt idx="21">
                  <c:v>1.7397035347090799</c:v>
                </c:pt>
                <c:pt idx="22">
                  <c:v>1.38325414591365</c:v>
                </c:pt>
                <c:pt idx="23">
                  <c:v>1.5181775583161199</c:v>
                </c:pt>
                <c:pt idx="24">
                  <c:v>1.87080547942055</c:v>
                </c:pt>
                <c:pt idx="25">
                  <c:v>5.0418470435672296</c:v>
                </c:pt>
                <c:pt idx="26">
                  <c:v>5.43101864324675</c:v>
                </c:pt>
                <c:pt idx="27">
                  <c:v>3.3665445228417701</c:v>
                </c:pt>
                <c:pt idx="28">
                  <c:v>1.6651044593916999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9-4702-A1AA-4B60CAA4AA38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NetOut_Media!$D$3:$D$31</c:f>
              <c:numCache>
                <c:formatCode>0.00</c:formatCode>
                <c:ptCount val="29"/>
                <c:pt idx="0">
                  <c:v>13.323</c:v>
                </c:pt>
                <c:pt idx="1">
                  <c:v>13.4237</c:v>
                </c:pt>
                <c:pt idx="2">
                  <c:v>13.5252</c:v>
                </c:pt>
                <c:pt idx="3">
                  <c:v>13.6275</c:v>
                </c:pt>
                <c:pt idx="4">
                  <c:v>13.730600000000001</c:v>
                </c:pt>
                <c:pt idx="5">
                  <c:v>13.8344</c:v>
                </c:pt>
                <c:pt idx="6">
                  <c:v>13.939</c:v>
                </c:pt>
                <c:pt idx="7">
                  <c:v>14.0444</c:v>
                </c:pt>
                <c:pt idx="8">
                  <c:v>14.150600000000001</c:v>
                </c:pt>
                <c:pt idx="9">
                  <c:v>14.2576</c:v>
                </c:pt>
                <c:pt idx="10">
                  <c:v>14.365399999999999</c:v>
                </c:pt>
                <c:pt idx="11">
                  <c:v>14.4741</c:v>
                </c:pt>
                <c:pt idx="12">
                  <c:v>14.583500000000001</c:v>
                </c:pt>
                <c:pt idx="13">
                  <c:v>14.6938</c:v>
                </c:pt>
                <c:pt idx="14">
                  <c:v>14.8049</c:v>
                </c:pt>
                <c:pt idx="15">
                  <c:v>14.9169</c:v>
                </c:pt>
                <c:pt idx="16">
                  <c:v>15.0297</c:v>
                </c:pt>
                <c:pt idx="17">
                  <c:v>15.1433</c:v>
                </c:pt>
                <c:pt idx="18">
                  <c:v>15.2578</c:v>
                </c:pt>
                <c:pt idx="19">
                  <c:v>15.373200000000001</c:v>
                </c:pt>
                <c:pt idx="20">
                  <c:v>15.4894</c:v>
                </c:pt>
                <c:pt idx="21">
                  <c:v>15.6066</c:v>
                </c:pt>
                <c:pt idx="22">
                  <c:v>15.724600000000001</c:v>
                </c:pt>
                <c:pt idx="23">
                  <c:v>15.843500000000001</c:v>
                </c:pt>
                <c:pt idx="24">
                  <c:v>15.9633</c:v>
                </c:pt>
                <c:pt idx="25">
                  <c:v>16.084</c:v>
                </c:pt>
                <c:pt idx="26">
                  <c:v>16.2056</c:v>
                </c:pt>
                <c:pt idx="27">
                  <c:v>16.328199999999999</c:v>
                </c:pt>
                <c:pt idx="28">
                  <c:v>16.451699999999999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702-A1AA-4B60CAA4AA38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NetOut_Media!$H$3:$H$31</c:f>
              <c:numCache>
                <c:formatCode>0.00</c:formatCode>
                <c:ptCount val="29"/>
                <c:pt idx="0">
                  <c:v>1.4945494822117</c:v>
                </c:pt>
                <c:pt idx="1">
                  <c:v>11.892630669938001</c:v>
                </c:pt>
                <c:pt idx="2">
                  <c:v>39.241539511437097</c:v>
                </c:pt>
                <c:pt idx="3">
                  <c:v>43.736871889362703</c:v>
                </c:pt>
                <c:pt idx="4">
                  <c:v>18.476819388062399</c:v>
                </c:pt>
                <c:pt idx="5">
                  <c:v>9.6718643732431495</c:v>
                </c:pt>
                <c:pt idx="6">
                  <c:v>3.8095110591108101</c:v>
                </c:pt>
                <c:pt idx="7">
                  <c:v>0.26936340394963298</c:v>
                </c:pt>
                <c:pt idx="8">
                  <c:v>12.1214675109709</c:v>
                </c:pt>
                <c:pt idx="9">
                  <c:v>8.7572506327401491</c:v>
                </c:pt>
                <c:pt idx="10">
                  <c:v>18.710637558836702</c:v>
                </c:pt>
                <c:pt idx="11">
                  <c:v>6.0387189757629196</c:v>
                </c:pt>
                <c:pt idx="12">
                  <c:v>0.58947607838479199</c:v>
                </c:pt>
                <c:pt idx="13">
                  <c:v>-0.10885989115714099</c:v>
                </c:pt>
                <c:pt idx="14">
                  <c:v>0.13033589471580501</c:v>
                </c:pt>
                <c:pt idx="15">
                  <c:v>7.6741972637687104</c:v>
                </c:pt>
                <c:pt idx="16">
                  <c:v>2.1031590580113302</c:v>
                </c:pt>
                <c:pt idx="17">
                  <c:v>6.6257552618893403</c:v>
                </c:pt>
                <c:pt idx="18">
                  <c:v>4.2482107796773398</c:v>
                </c:pt>
                <c:pt idx="19">
                  <c:v>1.1251740879952199</c:v>
                </c:pt>
                <c:pt idx="20">
                  <c:v>23.781227815273802</c:v>
                </c:pt>
                <c:pt idx="21">
                  <c:v>-1.7784779419955901</c:v>
                </c:pt>
                <c:pt idx="22">
                  <c:v>-1.6187347533476499</c:v>
                </c:pt>
                <c:pt idx="23">
                  <c:v>-8.5909874042412095</c:v>
                </c:pt>
                <c:pt idx="24">
                  <c:v>2.08103153319413</c:v>
                </c:pt>
                <c:pt idx="25">
                  <c:v>8.0890011698283093</c:v>
                </c:pt>
                <c:pt idx="26">
                  <c:v>8.7352088877892093</c:v>
                </c:pt>
                <c:pt idx="27">
                  <c:v>6.9444992760271704</c:v>
                </c:pt>
                <c:pt idx="28">
                  <c:v>0.79856684336936401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9-4702-A1AA-4B60CAA4A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3184"/>
        <c:axId val="457282336"/>
      </c:lineChart>
      <c:dateAx>
        <c:axId val="45727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82336"/>
        <c:crosses val="autoZero"/>
        <c:auto val="1"/>
        <c:lblOffset val="100"/>
        <c:baseTimeUnit val="days"/>
      </c:dateAx>
      <c:valAx>
        <c:axId val="4572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NetOut_Media!$E$3:$E$31</c:f>
              <c:numCache>
                <c:formatCode>0.00</c:formatCode>
                <c:ptCount val="29"/>
                <c:pt idx="0">
                  <c:v>7.914392034905422</c:v>
                </c:pt>
                <c:pt idx="1">
                  <c:v>6.692847277144633</c:v>
                </c:pt>
                <c:pt idx="2">
                  <c:v>2.4903780829783608</c:v>
                </c:pt>
                <c:pt idx="3">
                  <c:v>1.0181932190943053</c:v>
                </c:pt>
                <c:pt idx="4">
                  <c:v>-0.64531034773276963</c:v>
                </c:pt>
                <c:pt idx="5">
                  <c:v>-0.42813153459486181</c:v>
                </c:pt>
                <c:pt idx="6">
                  <c:v>3.5980020013019272</c:v>
                </c:pt>
                <c:pt idx="7">
                  <c:v>7.4063386670529114</c:v>
                </c:pt>
                <c:pt idx="8">
                  <c:v>9.1567463818939761</c:v>
                </c:pt>
                <c:pt idx="9">
                  <c:v>2.7256078349808748</c:v>
                </c:pt>
                <c:pt idx="10">
                  <c:v>0.75690492710793833</c:v>
                </c:pt>
                <c:pt idx="11">
                  <c:v>-0.37829320918660081</c:v>
                </c:pt>
                <c:pt idx="12">
                  <c:v>2.5125242718130472</c:v>
                </c:pt>
                <c:pt idx="13">
                  <c:v>3.2361876588974994</c:v>
                </c:pt>
                <c:pt idx="14">
                  <c:v>7.9675530681928093</c:v>
                </c:pt>
                <c:pt idx="15">
                  <c:v>6.2666091962348469</c:v>
                </c:pt>
                <c:pt idx="16">
                  <c:v>1.8801858003505814</c:v>
                </c:pt>
                <c:pt idx="17">
                  <c:v>1.5944490303021708</c:v>
                </c:pt>
                <c:pt idx="18">
                  <c:v>2.2643712817407029</c:v>
                </c:pt>
                <c:pt idx="19">
                  <c:v>2.0061297139948633</c:v>
                </c:pt>
                <c:pt idx="20">
                  <c:v>3.7169034072620959</c:v>
                </c:pt>
                <c:pt idx="21">
                  <c:v>7.9708388174366718</c:v>
                </c:pt>
                <c:pt idx="22">
                  <c:v>10.36783146210184</c:v>
                </c:pt>
                <c:pt idx="23">
                  <c:v>9.4358676053496335</c:v>
                </c:pt>
                <c:pt idx="24">
                  <c:v>7.5328486449293273</c:v>
                </c:pt>
                <c:pt idx="25">
                  <c:v>2.1901007430443937</c:v>
                </c:pt>
                <c:pt idx="26">
                  <c:v>1.983896956448677</c:v>
                </c:pt>
                <c:pt idx="27">
                  <c:v>3.850136360655354</c:v>
                </c:pt>
                <c:pt idx="28">
                  <c:v>8.8802810281405264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BE4-99CF-02DF34536D91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NetOut_Media!$I$3:$I$31</c:f>
              <c:numCache>
                <c:formatCode>0.00</c:formatCode>
                <c:ptCount val="29"/>
                <c:pt idx="0">
                  <c:v>0</c:v>
                </c:pt>
                <c:pt idx="1">
                  <c:v>5.8154228318063792</c:v>
                </c:pt>
                <c:pt idx="2">
                  <c:v>9.126860190832625</c:v>
                </c:pt>
                <c:pt idx="3">
                  <c:v>5.4773038540824173</c:v>
                </c:pt>
                <c:pt idx="4">
                  <c:v>-0.52270573436293599</c:v>
                </c:pt>
                <c:pt idx="5">
                  <c:v>-0.6001970279352058</c:v>
                </c:pt>
                <c:pt idx="6">
                  <c:v>0.25662812782648181</c:v>
                </c:pt>
                <c:pt idx="7">
                  <c:v>-0.83877132536022947</c:v>
                </c:pt>
                <c:pt idx="8">
                  <c:v>7.7003145651279139</c:v>
                </c:pt>
                <c:pt idx="9">
                  <c:v>1.2883291416667546</c:v>
                </c:pt>
                <c:pt idx="10">
                  <c:v>1.288332473613756</c:v>
                </c:pt>
                <c:pt idx="11">
                  <c:v>-0.74061858111761414</c:v>
                </c:pt>
                <c:pt idx="12">
                  <c:v>-0.85802111749718846</c:v>
                </c:pt>
                <c:pt idx="13">
                  <c:v>-1.0313840482018815</c:v>
                </c:pt>
                <c:pt idx="14">
                  <c:v>-0.92105356655199477</c:v>
                </c:pt>
                <c:pt idx="15">
                  <c:v>2.738403583225872</c:v>
                </c:pt>
                <c:pt idx="16">
                  <c:v>-0.59696541815452486</c:v>
                </c:pt>
                <c:pt idx="17">
                  <c:v>0.13516765264032968</c:v>
                </c:pt>
                <c:pt idx="18">
                  <c:v>-9.1105056563856521E-2</c:v>
                </c:pt>
                <c:pt idx="19">
                  <c:v>-0.779979492926684</c:v>
                </c:pt>
                <c:pt idx="20">
                  <c:v>6.2419689923909987</c:v>
                </c:pt>
                <c:pt idx="21">
                  <c:v>-2.0222879395902327</c:v>
                </c:pt>
                <c:pt idx="22">
                  <c:v>-2.1702366901481169</c:v>
                </c:pt>
                <c:pt idx="23">
                  <c:v>-6.6587500962468882</c:v>
                </c:pt>
                <c:pt idx="24">
                  <c:v>0.11237194678235279</c:v>
                </c:pt>
                <c:pt idx="25">
                  <c:v>0.60437258408084193</c:v>
                </c:pt>
                <c:pt idx="26">
                  <c:v>0.60839235907449607</c:v>
                </c:pt>
                <c:pt idx="27">
                  <c:v>1.0627973962349901</c:v>
                </c:pt>
                <c:pt idx="28">
                  <c:v>-0.52041036292636056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A-4BE4-99CF-02DF3453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06384"/>
        <c:axId val="774418032"/>
      </c:lineChart>
      <c:dateAx>
        <c:axId val="77440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18032"/>
        <c:crosses val="autoZero"/>
        <c:auto val="1"/>
        <c:lblOffset val="100"/>
        <c:baseTimeUnit val="days"/>
      </c:dateAx>
      <c:valAx>
        <c:axId val="774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Disk_Media!$B$3:$B$31</c:f>
              <c:numCache>
                <c:formatCode>0.00</c:formatCode>
                <c:ptCount val="29"/>
                <c:pt idx="0">
                  <c:v>99.250313870410096</c:v>
                </c:pt>
                <c:pt idx="1">
                  <c:v>99.743072660240799</c:v>
                </c:pt>
                <c:pt idx="2">
                  <c:v>101.116410749872</c:v>
                </c:pt>
                <c:pt idx="3">
                  <c:v>101.67212813784001</c:v>
                </c:pt>
                <c:pt idx="4">
                  <c:v>112.215261763109</c:v>
                </c:pt>
                <c:pt idx="5">
                  <c:v>102.196057645108</c:v>
                </c:pt>
                <c:pt idx="6">
                  <c:v>102.00162733744</c:v>
                </c:pt>
                <c:pt idx="7">
                  <c:v>99.809816049489697</c:v>
                </c:pt>
                <c:pt idx="8">
                  <c:v>96.240428867605004</c:v>
                </c:pt>
                <c:pt idx="9">
                  <c:v>100.556905331545</c:v>
                </c:pt>
                <c:pt idx="10">
                  <c:v>100.985820710506</c:v>
                </c:pt>
                <c:pt idx="11">
                  <c:v>101.500157728042</c:v>
                </c:pt>
                <c:pt idx="12">
                  <c:v>101.26248839169</c:v>
                </c:pt>
                <c:pt idx="13">
                  <c:v>97.495440118544593</c:v>
                </c:pt>
                <c:pt idx="14">
                  <c:v>96.683553411755298</c:v>
                </c:pt>
                <c:pt idx="15">
                  <c:v>94.018068799926098</c:v>
                </c:pt>
                <c:pt idx="16">
                  <c:v>101.421833632469</c:v>
                </c:pt>
                <c:pt idx="17">
                  <c:v>103.13621014202</c:v>
                </c:pt>
                <c:pt idx="18">
                  <c:v>95.698308912214898</c:v>
                </c:pt>
                <c:pt idx="19">
                  <c:v>98.316307253085299</c:v>
                </c:pt>
                <c:pt idx="20">
                  <c:v>99.345839860651196</c:v>
                </c:pt>
                <c:pt idx="21">
                  <c:v>99.122544647269706</c:v>
                </c:pt>
                <c:pt idx="22">
                  <c:v>96.995711466230503</c:v>
                </c:pt>
                <c:pt idx="23">
                  <c:v>97.1629361055559</c:v>
                </c:pt>
                <c:pt idx="24">
                  <c:v>97.277512659311199</c:v>
                </c:pt>
                <c:pt idx="25">
                  <c:v>97.553038895885095</c:v>
                </c:pt>
                <c:pt idx="26">
                  <c:v>101.511430139422</c:v>
                </c:pt>
                <c:pt idx="27">
                  <c:v>151.39484268136101</c:v>
                </c:pt>
                <c:pt idx="28">
                  <c:v>95.463617643336406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4F38-A7BC-9E62BF180AD0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Disk_Media!$D$3:$D$31</c:f>
              <c:numCache>
                <c:formatCode>0.00</c:formatCode>
                <c:ptCount val="29"/>
                <c:pt idx="0">
                  <c:v>33.745699999999999</c:v>
                </c:pt>
                <c:pt idx="1">
                  <c:v>34.055900000000001</c:v>
                </c:pt>
                <c:pt idx="2">
                  <c:v>34.369</c:v>
                </c:pt>
                <c:pt idx="3">
                  <c:v>34.684899999999999</c:v>
                </c:pt>
                <c:pt idx="4">
                  <c:v>35.003700000000002</c:v>
                </c:pt>
                <c:pt idx="5">
                  <c:v>35.325499999999998</c:v>
                </c:pt>
                <c:pt idx="6">
                  <c:v>35.650300000000001</c:v>
                </c:pt>
                <c:pt idx="7">
                  <c:v>35.978000000000002</c:v>
                </c:pt>
                <c:pt idx="8">
                  <c:v>36.308700000000002</c:v>
                </c:pt>
                <c:pt idx="9">
                  <c:v>36.642499999999998</c:v>
                </c:pt>
                <c:pt idx="10">
                  <c:v>36.979300000000002</c:v>
                </c:pt>
                <c:pt idx="11">
                  <c:v>37.319299999999998</c:v>
                </c:pt>
                <c:pt idx="12">
                  <c:v>37.662300000000002</c:v>
                </c:pt>
                <c:pt idx="13">
                  <c:v>38.008499999999998</c:v>
                </c:pt>
                <c:pt idx="14">
                  <c:v>38.357900000000001</c:v>
                </c:pt>
                <c:pt idx="15">
                  <c:v>38.710500000000003</c:v>
                </c:pt>
                <c:pt idx="16">
                  <c:v>39.066400000000002</c:v>
                </c:pt>
                <c:pt idx="17">
                  <c:v>39.4255</c:v>
                </c:pt>
                <c:pt idx="18">
                  <c:v>39.7879</c:v>
                </c:pt>
                <c:pt idx="19">
                  <c:v>40.153700000000001</c:v>
                </c:pt>
                <c:pt idx="20">
                  <c:v>40.522799999999997</c:v>
                </c:pt>
                <c:pt idx="21">
                  <c:v>40.895299999999999</c:v>
                </c:pt>
                <c:pt idx="22">
                  <c:v>41.2712</c:v>
                </c:pt>
                <c:pt idx="23">
                  <c:v>41.650599999999997</c:v>
                </c:pt>
                <c:pt idx="24">
                  <c:v>42.033499999999997</c:v>
                </c:pt>
                <c:pt idx="25">
                  <c:v>42.419899999999998</c:v>
                </c:pt>
                <c:pt idx="26">
                  <c:v>42.809899999999999</c:v>
                </c:pt>
                <c:pt idx="27">
                  <c:v>43.203400000000002</c:v>
                </c:pt>
                <c:pt idx="28">
                  <c:v>43.600499999999997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4F38-A7BC-9E62BF180AD0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Disk_Media!$H$3:$H$31</c:f>
              <c:numCache>
                <c:formatCode>0.00</c:formatCode>
                <c:ptCount val="29"/>
                <c:pt idx="0">
                  <c:v>99.250313870410096</c:v>
                </c:pt>
                <c:pt idx="1">
                  <c:v>97.580467421655896</c:v>
                </c:pt>
                <c:pt idx="2">
                  <c:v>81.764391209532604</c:v>
                </c:pt>
                <c:pt idx="3">
                  <c:v>114.765604232795</c:v>
                </c:pt>
                <c:pt idx="4">
                  <c:v>85.840874242011495</c:v>
                </c:pt>
                <c:pt idx="5">
                  <c:v>95.045345569480702</c:v>
                </c:pt>
                <c:pt idx="6">
                  <c:v>85.227633528370106</c:v>
                </c:pt>
                <c:pt idx="7">
                  <c:v>85.848268414505995</c:v>
                </c:pt>
                <c:pt idx="8">
                  <c:v>84.8652683584248</c:v>
                </c:pt>
                <c:pt idx="9">
                  <c:v>84.9416767396811</c:v>
                </c:pt>
                <c:pt idx="10">
                  <c:v>84.020330078714693</c:v>
                </c:pt>
                <c:pt idx="11">
                  <c:v>83.085389716694095</c:v>
                </c:pt>
                <c:pt idx="12">
                  <c:v>81.927010791830298</c:v>
                </c:pt>
                <c:pt idx="13">
                  <c:v>81.987127711860694</c:v>
                </c:pt>
                <c:pt idx="14">
                  <c:v>81.962437204774105</c:v>
                </c:pt>
                <c:pt idx="15">
                  <c:v>80.548761995872894</c:v>
                </c:pt>
                <c:pt idx="16">
                  <c:v>79.142506798808895</c:v>
                </c:pt>
                <c:pt idx="17">
                  <c:v>80.054676536467994</c:v>
                </c:pt>
                <c:pt idx="18">
                  <c:v>79.957566786923607</c:v>
                </c:pt>
                <c:pt idx="19">
                  <c:v>80.018718999382898</c:v>
                </c:pt>
                <c:pt idx="20">
                  <c:v>80.834068358517897</c:v>
                </c:pt>
                <c:pt idx="21">
                  <c:v>77.513513590106896</c:v>
                </c:pt>
                <c:pt idx="22">
                  <c:v>79.101504422935903</c:v>
                </c:pt>
                <c:pt idx="23">
                  <c:v>79.614933689725802</c:v>
                </c:pt>
                <c:pt idx="24">
                  <c:v>82.295583429853394</c:v>
                </c:pt>
                <c:pt idx="25">
                  <c:v>79.422088347781397</c:v>
                </c:pt>
                <c:pt idx="26">
                  <c:v>97.320236799575</c:v>
                </c:pt>
                <c:pt idx="27">
                  <c:v>90.265417496432605</c:v>
                </c:pt>
                <c:pt idx="28">
                  <c:v>91.8283453782457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4F38-A7BC-9E62BF18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14640"/>
        <c:axId val="1223708400"/>
      </c:lineChart>
      <c:dateAx>
        <c:axId val="122371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08400"/>
        <c:crosses val="autoZero"/>
        <c:auto val="1"/>
        <c:lblOffset val="100"/>
        <c:baseTimeUnit val="days"/>
      </c:dateAx>
      <c:valAx>
        <c:axId val="1223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Disk_Media!$E$3:$E$31</c:f>
              <c:numCache>
                <c:formatCode>0.00</c:formatCode>
                <c:ptCount val="29"/>
                <c:pt idx="0">
                  <c:v>-0.65999402234574955</c:v>
                </c:pt>
                <c:pt idx="1">
                  <c:v>-0.65856375694374181</c:v>
                </c:pt>
                <c:pt idx="2">
                  <c:v>-0.66010462846612161</c:v>
                </c:pt>
                <c:pt idx="3">
                  <c:v>-0.6588553752609897</c:v>
                </c:pt>
                <c:pt idx="4">
                  <c:v>-0.68806649425374733</c:v>
                </c:pt>
                <c:pt idx="5">
                  <c:v>-0.65433598111315217</c:v>
                </c:pt>
                <c:pt idx="6">
                  <c:v>-0.65049283104021172</c:v>
                </c:pt>
                <c:pt idx="7">
                  <c:v>-0.63953445238131013</c:v>
                </c:pt>
                <c:pt idx="8">
                  <c:v>-0.6227292373151333</c:v>
                </c:pt>
                <c:pt idx="9">
                  <c:v>-0.63560433886478074</c:v>
                </c:pt>
                <c:pt idx="10">
                  <c:v>-0.633816908751895</c:v>
                </c:pt>
                <c:pt idx="11">
                  <c:v>-0.6323227388474334</c:v>
                </c:pt>
                <c:pt idx="12">
                  <c:v>-0.62807254099544008</c:v>
                </c:pt>
                <c:pt idx="13">
                  <c:v>-0.61015099830530017</c:v>
                </c:pt>
                <c:pt idx="14">
                  <c:v>-0.60326344402504917</c:v>
                </c:pt>
                <c:pt idx="15">
                  <c:v>-0.58826531437933094</c:v>
                </c:pt>
                <c:pt idx="16">
                  <c:v>-0.61481272226285844</c:v>
                </c:pt>
                <c:pt idx="17">
                  <c:v>-0.61773367524644807</c:v>
                </c:pt>
                <c:pt idx="18">
                  <c:v>-0.58423612232795175</c:v>
                </c:pt>
                <c:pt idx="19">
                  <c:v>-0.59158657274793114</c:v>
                </c:pt>
                <c:pt idx="20">
                  <c:v>-0.59210370502841536</c:v>
                </c:pt>
                <c:pt idx="21">
                  <c:v>-0.5874268548539886</c:v>
                </c:pt>
                <c:pt idx="22">
                  <c:v>-0.57450489948342964</c:v>
                </c:pt>
                <c:pt idx="23">
                  <c:v>-0.57133242706095655</c:v>
                </c:pt>
                <c:pt idx="24">
                  <c:v>-0.56790116388757561</c:v>
                </c:pt>
                <c:pt idx="25">
                  <c:v>-0.56516065024613682</c:v>
                </c:pt>
                <c:pt idx="26">
                  <c:v>-0.57827507758286667</c:v>
                </c:pt>
                <c:pt idx="27">
                  <c:v>-0.71463096605655385</c:v>
                </c:pt>
                <c:pt idx="28">
                  <c:v>-0.54327626506993765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321-8D82-270E0FF30A1B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Disk_Media!$I$3:$I$31</c:f>
              <c:numCache>
                <c:formatCode>0.00</c:formatCode>
                <c:ptCount val="29"/>
                <c:pt idx="0">
                  <c:v>0</c:v>
                </c:pt>
                <c:pt idx="1">
                  <c:v>-2.1681758751823089E-2</c:v>
                </c:pt>
                <c:pt idx="2">
                  <c:v>-0.19138356866928147</c:v>
                </c:pt>
                <c:pt idx="3">
                  <c:v>0.12878137140204018</c:v>
                </c:pt>
                <c:pt idx="4">
                  <c:v>-0.23503387245823043</c:v>
                </c:pt>
                <c:pt idx="5">
                  <c:v>-6.9970527634825974E-2</c:v>
                </c:pt>
                <c:pt idx="6">
                  <c:v>-0.16444829604118433</c:v>
                </c:pt>
                <c:pt idx="7">
                  <c:v>-0.13988150852879047</c:v>
                </c:pt>
                <c:pt idx="8">
                  <c:v>-0.11819523918403006</c:v>
                </c:pt>
                <c:pt idx="9">
                  <c:v>-0.1552874816540854</c:v>
                </c:pt>
                <c:pt idx="10">
                  <c:v>-0.16799873994613498</c:v>
                </c:pt>
                <c:pt idx="11">
                  <c:v>-0.18142600389536492</c:v>
                </c:pt>
                <c:pt idx="12">
                  <c:v>-0.19094412854115134</c:v>
                </c:pt>
                <c:pt idx="13">
                  <c:v>-0.159067053677868</c:v>
                </c:pt>
                <c:pt idx="14">
                  <c:v>-0.1522608105257261</c:v>
                </c:pt>
                <c:pt idx="15">
                  <c:v>-0.14326295972656472</c:v>
                </c:pt>
                <c:pt idx="16">
                  <c:v>-0.21966992742800939</c:v>
                </c:pt>
                <c:pt idx="17">
                  <c:v>-0.2237966042553669</c:v>
                </c:pt>
                <c:pt idx="18">
                  <c:v>-0.16448297053744643</c:v>
                </c:pt>
                <c:pt idx="19">
                  <c:v>-0.18610939288637895</c:v>
                </c:pt>
                <c:pt idx="20">
                  <c:v>-0.18633665514428274</c:v>
                </c:pt>
                <c:pt idx="21">
                  <c:v>-0.21800319124230658</c:v>
                </c:pt>
                <c:pt idx="22">
                  <c:v>-0.18448451764307691</c:v>
                </c:pt>
                <c:pt idx="23">
                  <c:v>-0.18060387138534278</c:v>
                </c:pt>
                <c:pt idx="24">
                  <c:v>-0.15401225648036515</c:v>
                </c:pt>
                <c:pt idx="25">
                  <c:v>-0.18585736285933871</c:v>
                </c:pt>
                <c:pt idx="26">
                  <c:v>-4.1287895698943096E-2</c:v>
                </c:pt>
                <c:pt idx="27">
                  <c:v>-0.40377481889252204</c:v>
                </c:pt>
                <c:pt idx="28">
                  <c:v>-3.8080185465760592E-2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5-4321-8D82-270E0FF3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6256"/>
        <c:axId val="626958736"/>
      </c:lineChart>
      <c:dateAx>
        <c:axId val="62694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58736"/>
        <c:crosses val="autoZero"/>
        <c:auto val="1"/>
        <c:lblOffset val="100"/>
        <c:baseTimeUnit val="days"/>
      </c:dateAx>
      <c:valAx>
        <c:axId val="6269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3.xml"/><Relationship Id="rId21" Type="http://schemas.openxmlformats.org/officeDocument/2006/relationships/customXml" Target="../ink/ink139.xml"/><Relationship Id="rId34" Type="http://schemas.openxmlformats.org/officeDocument/2006/relationships/customXml" Target="../ink/ink150.xml"/><Relationship Id="rId42" Type="http://schemas.openxmlformats.org/officeDocument/2006/relationships/customXml" Target="../ink/ink157.xml"/><Relationship Id="rId47" Type="http://schemas.openxmlformats.org/officeDocument/2006/relationships/customXml" Target="../ink/ink161.xml"/><Relationship Id="rId50" Type="http://schemas.openxmlformats.org/officeDocument/2006/relationships/customXml" Target="../ink/ink163.xml"/><Relationship Id="rId55" Type="http://schemas.openxmlformats.org/officeDocument/2006/relationships/customXml" Target="../ink/ink168.xml"/><Relationship Id="rId63" Type="http://schemas.openxmlformats.org/officeDocument/2006/relationships/customXml" Target="../ink/ink174.xml"/><Relationship Id="rId68" Type="http://schemas.openxmlformats.org/officeDocument/2006/relationships/customXml" Target="../ink/ink178.xml"/><Relationship Id="rId7" Type="http://schemas.openxmlformats.org/officeDocument/2006/relationships/customXml" Target="../ink/ink130.xml"/><Relationship Id="rId2" Type="http://schemas.openxmlformats.org/officeDocument/2006/relationships/image" Target="../media/image1.png"/><Relationship Id="rId16" Type="http://schemas.openxmlformats.org/officeDocument/2006/relationships/customXml" Target="../ink/ink137.xml"/><Relationship Id="rId29" Type="http://schemas.openxmlformats.org/officeDocument/2006/relationships/customXml" Target="../ink/ink145.xml"/><Relationship Id="rId11" Type="http://schemas.openxmlformats.org/officeDocument/2006/relationships/customXml" Target="../ink/ink134.xml"/><Relationship Id="rId24" Type="http://schemas.openxmlformats.org/officeDocument/2006/relationships/customXml" Target="../ink/ink141.xml"/><Relationship Id="rId32" Type="http://schemas.openxmlformats.org/officeDocument/2006/relationships/customXml" Target="../ink/ink148.xml"/><Relationship Id="rId37" Type="http://schemas.openxmlformats.org/officeDocument/2006/relationships/image" Target="../media/image1.png"/><Relationship Id="rId40" Type="http://schemas.openxmlformats.org/officeDocument/2006/relationships/customXml" Target="../ink/ink155.xml"/><Relationship Id="rId45" Type="http://schemas.openxmlformats.org/officeDocument/2006/relationships/customXml" Target="../ink/ink159.xml"/><Relationship Id="rId53" Type="http://schemas.openxmlformats.org/officeDocument/2006/relationships/customXml" Target="../ink/ink166.xml"/><Relationship Id="rId58" Type="http://schemas.openxmlformats.org/officeDocument/2006/relationships/image" Target="../media/image1.png"/><Relationship Id="rId66" Type="http://schemas.openxmlformats.org/officeDocument/2006/relationships/image" Target="../media/image1.png"/><Relationship Id="rId5" Type="http://schemas.openxmlformats.org/officeDocument/2006/relationships/customXml" Target="../ink/ink128.xml"/><Relationship Id="rId61" Type="http://schemas.openxmlformats.org/officeDocument/2006/relationships/customXml" Target="../ink/ink173.xml"/><Relationship Id="rId19" Type="http://schemas.openxmlformats.org/officeDocument/2006/relationships/image" Target="../media/image1.png"/><Relationship Id="rId14" Type="http://schemas.openxmlformats.org/officeDocument/2006/relationships/customXml" Target="../ink/ink135.xml"/><Relationship Id="rId22" Type="http://schemas.openxmlformats.org/officeDocument/2006/relationships/customXml" Target="../ink/ink140.xml"/><Relationship Id="rId27" Type="http://schemas.openxmlformats.org/officeDocument/2006/relationships/image" Target="../media/image1.png"/><Relationship Id="rId30" Type="http://schemas.openxmlformats.org/officeDocument/2006/relationships/customXml" Target="../ink/ink146.xml"/><Relationship Id="rId35" Type="http://schemas.openxmlformats.org/officeDocument/2006/relationships/customXml" Target="../ink/ink151.xml"/><Relationship Id="rId43" Type="http://schemas.openxmlformats.org/officeDocument/2006/relationships/customXml" Target="../ink/ink158.xml"/><Relationship Id="rId48" Type="http://schemas.openxmlformats.org/officeDocument/2006/relationships/image" Target="../media/image1.png"/><Relationship Id="rId56" Type="http://schemas.openxmlformats.org/officeDocument/2006/relationships/customXml" Target="../ink/ink169.xml"/><Relationship Id="rId64" Type="http://schemas.openxmlformats.org/officeDocument/2006/relationships/customXml" Target="../ink/ink175.xml"/><Relationship Id="rId8" Type="http://schemas.openxmlformats.org/officeDocument/2006/relationships/customXml" Target="../ink/ink131.xml"/><Relationship Id="rId51" Type="http://schemas.openxmlformats.org/officeDocument/2006/relationships/customXml" Target="../ink/ink164.xml"/><Relationship Id="rId3" Type="http://schemas.openxmlformats.org/officeDocument/2006/relationships/customXml" Target="../ink/ink126.xml"/><Relationship Id="rId25" Type="http://schemas.openxmlformats.org/officeDocument/2006/relationships/customXml" Target="../ink/ink142.xml"/><Relationship Id="rId33" Type="http://schemas.openxmlformats.org/officeDocument/2006/relationships/customXml" Target="../ink/ink149.xml"/><Relationship Id="rId38" Type="http://schemas.openxmlformats.org/officeDocument/2006/relationships/customXml" Target="../ink/ink153.xml"/><Relationship Id="rId17" Type="http://schemas.openxmlformats.org/officeDocument/2006/relationships/image" Target="../media/image1.png"/><Relationship Id="rId46" Type="http://schemas.openxmlformats.org/officeDocument/2006/relationships/customXml" Target="../ink/ink160.xml"/><Relationship Id="rId59" Type="http://schemas.openxmlformats.org/officeDocument/2006/relationships/customXml" Target="../ink/ink171.xml"/><Relationship Id="rId67" Type="http://schemas.openxmlformats.org/officeDocument/2006/relationships/customXml" Target="../ink/ink177.xml"/><Relationship Id="rId20" Type="http://schemas.openxmlformats.org/officeDocument/2006/relationships/customXml" Target="../ink/ink138.xml"/><Relationship Id="rId41" Type="http://schemas.openxmlformats.org/officeDocument/2006/relationships/customXml" Target="../ink/ink156.xml"/><Relationship Id="rId54" Type="http://schemas.openxmlformats.org/officeDocument/2006/relationships/customXml" Target="../ink/ink167.xml"/><Relationship Id="rId62" Type="http://schemas.openxmlformats.org/officeDocument/2006/relationships/image" Target="../media/image1.png"/><Relationship Id="rId1" Type="http://schemas.openxmlformats.org/officeDocument/2006/relationships/customXml" Target="../ink/ink125.xml"/><Relationship Id="rId6" Type="http://schemas.openxmlformats.org/officeDocument/2006/relationships/customXml" Target="../ink/ink129.xml"/><Relationship Id="rId15" Type="http://schemas.openxmlformats.org/officeDocument/2006/relationships/customXml" Target="../ink/ink136.xml"/><Relationship Id="rId23" Type="http://schemas.openxmlformats.org/officeDocument/2006/relationships/image" Target="../media/image1.png"/><Relationship Id="rId28" Type="http://schemas.openxmlformats.org/officeDocument/2006/relationships/customXml" Target="../ink/ink144.xml"/><Relationship Id="rId36" Type="http://schemas.openxmlformats.org/officeDocument/2006/relationships/customXml" Target="../ink/ink152.xml"/><Relationship Id="rId49" Type="http://schemas.openxmlformats.org/officeDocument/2006/relationships/customXml" Target="../ink/ink162.xml"/><Relationship Id="rId57" Type="http://schemas.openxmlformats.org/officeDocument/2006/relationships/customXml" Target="../ink/ink170.xml"/><Relationship Id="rId10" Type="http://schemas.openxmlformats.org/officeDocument/2006/relationships/customXml" Target="../ink/ink133.xml"/><Relationship Id="rId31" Type="http://schemas.openxmlformats.org/officeDocument/2006/relationships/customXml" Target="../ink/ink147.xml"/><Relationship Id="rId44" Type="http://schemas.openxmlformats.org/officeDocument/2006/relationships/image" Target="../media/image1.png"/><Relationship Id="rId52" Type="http://schemas.openxmlformats.org/officeDocument/2006/relationships/customXml" Target="../ink/ink165.xml"/><Relationship Id="rId60" Type="http://schemas.openxmlformats.org/officeDocument/2006/relationships/customXml" Target="../ink/ink172.xml"/><Relationship Id="rId65" Type="http://schemas.openxmlformats.org/officeDocument/2006/relationships/customXml" Target="../ink/ink176.xml"/><Relationship Id="rId4" Type="http://schemas.openxmlformats.org/officeDocument/2006/relationships/customXml" Target="../ink/ink127.xml"/><Relationship Id="rId9" Type="http://schemas.openxmlformats.org/officeDocument/2006/relationships/customXml" Target="../ink/ink132.xml"/><Relationship Id="rId13" Type="http://schemas.openxmlformats.org/officeDocument/2006/relationships/image" Target="../media/image1.png"/><Relationship Id="rId39" Type="http://schemas.openxmlformats.org/officeDocument/2006/relationships/customXml" Target="../ink/ink15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10.xml"/><Relationship Id="rId13" Type="http://schemas.openxmlformats.org/officeDocument/2006/relationships/chart" Target="../charts/chart4.xml"/><Relationship Id="rId18" Type="http://schemas.openxmlformats.org/officeDocument/2006/relationships/image" Target="../media/image1.png"/><Relationship Id="rId3" Type="http://schemas.openxmlformats.org/officeDocument/2006/relationships/customXml" Target="../ink/ink5.xml"/><Relationship Id="rId21" Type="http://schemas.openxmlformats.org/officeDocument/2006/relationships/customXml" Target="../ink/ink18.xml"/><Relationship Id="rId7" Type="http://schemas.openxmlformats.org/officeDocument/2006/relationships/customXml" Target="../ink/ink9.xml"/><Relationship Id="rId12" Type="http://schemas.openxmlformats.org/officeDocument/2006/relationships/chart" Target="../charts/chart3.xml"/><Relationship Id="rId17" Type="http://schemas.openxmlformats.org/officeDocument/2006/relationships/customXml" Target="../ink/ink15.xml"/><Relationship Id="rId2" Type="http://schemas.openxmlformats.org/officeDocument/2006/relationships/image" Target="../media/image1.png"/><Relationship Id="rId16" Type="http://schemas.openxmlformats.org/officeDocument/2006/relationships/image" Target="../media/image1.png"/><Relationship Id="rId20" Type="http://schemas.openxmlformats.org/officeDocument/2006/relationships/customXml" Target="../ink/ink17.xml"/><Relationship Id="rId1" Type="http://schemas.openxmlformats.org/officeDocument/2006/relationships/customXml" Target="../ink/ink4.xml"/><Relationship Id="rId6" Type="http://schemas.openxmlformats.org/officeDocument/2006/relationships/customXml" Target="../ink/ink8.xml"/><Relationship Id="rId11" Type="http://schemas.openxmlformats.org/officeDocument/2006/relationships/customXml" Target="../ink/ink13.xml"/><Relationship Id="rId24" Type="http://schemas.openxmlformats.org/officeDocument/2006/relationships/customXml" Target="../ink/ink20.xml"/><Relationship Id="rId5" Type="http://schemas.openxmlformats.org/officeDocument/2006/relationships/customXml" Target="../ink/ink7.xml"/><Relationship Id="rId23" Type="http://schemas.openxmlformats.org/officeDocument/2006/relationships/customXml" Target="../ink/ink19.xml"/><Relationship Id="rId10" Type="http://schemas.openxmlformats.org/officeDocument/2006/relationships/customXml" Target="../ink/ink12.xml"/><Relationship Id="rId19" Type="http://schemas.openxmlformats.org/officeDocument/2006/relationships/customXml" Target="../ink/ink16.xml"/><Relationship Id="rId4" Type="http://schemas.openxmlformats.org/officeDocument/2006/relationships/customXml" Target="../ink/ink6.xml"/><Relationship Id="rId9" Type="http://schemas.openxmlformats.org/officeDocument/2006/relationships/customXml" Target="../ink/ink11.xml"/><Relationship Id="rId14" Type="http://schemas.openxmlformats.org/officeDocument/2006/relationships/customXml" Target="../ink/ink14.xml"/><Relationship Id="rId22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27.xml"/><Relationship Id="rId13" Type="http://schemas.openxmlformats.org/officeDocument/2006/relationships/image" Target="../media/image1.png"/><Relationship Id="rId18" Type="http://schemas.openxmlformats.org/officeDocument/2006/relationships/customXml" Target="../ink/ink34.xml"/><Relationship Id="rId3" Type="http://schemas.openxmlformats.org/officeDocument/2006/relationships/customXml" Target="../ink/ink22.xml"/><Relationship Id="rId21" Type="http://schemas.openxmlformats.org/officeDocument/2006/relationships/customXml" Target="../ink/ink36.xml"/><Relationship Id="rId7" Type="http://schemas.openxmlformats.org/officeDocument/2006/relationships/customXml" Target="../ink/ink26.xml"/><Relationship Id="rId12" Type="http://schemas.openxmlformats.org/officeDocument/2006/relationships/customXml" Target="../ink/ink31.xml"/><Relationship Id="rId17" Type="http://schemas.openxmlformats.org/officeDocument/2006/relationships/chart" Target="../charts/chart6.xml"/><Relationship Id="rId25" Type="http://schemas.openxmlformats.org/officeDocument/2006/relationships/customXml" Target="../ink/ink39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20" Type="http://schemas.openxmlformats.org/officeDocument/2006/relationships/customXml" Target="../ink/ink35.xml"/><Relationship Id="rId1" Type="http://schemas.openxmlformats.org/officeDocument/2006/relationships/customXml" Target="../ink/ink21.xml"/><Relationship Id="rId6" Type="http://schemas.openxmlformats.org/officeDocument/2006/relationships/customXml" Target="../ink/ink25.xml"/><Relationship Id="rId11" Type="http://schemas.openxmlformats.org/officeDocument/2006/relationships/customXml" Target="../ink/ink30.xml"/><Relationship Id="rId24" Type="http://schemas.openxmlformats.org/officeDocument/2006/relationships/customXml" Target="../ink/ink38.xml"/><Relationship Id="rId5" Type="http://schemas.openxmlformats.org/officeDocument/2006/relationships/customXml" Target="../ink/ink24.xml"/><Relationship Id="rId15" Type="http://schemas.openxmlformats.org/officeDocument/2006/relationships/customXml" Target="../ink/ink33.xml"/><Relationship Id="rId23" Type="http://schemas.openxmlformats.org/officeDocument/2006/relationships/image" Target="../media/image1.png"/><Relationship Id="rId10" Type="http://schemas.openxmlformats.org/officeDocument/2006/relationships/customXml" Target="../ink/ink29.xml"/><Relationship Id="rId19" Type="http://schemas.openxmlformats.org/officeDocument/2006/relationships/image" Target="../media/image1.png"/><Relationship Id="rId4" Type="http://schemas.openxmlformats.org/officeDocument/2006/relationships/customXml" Target="../ink/ink23.xml"/><Relationship Id="rId9" Type="http://schemas.openxmlformats.org/officeDocument/2006/relationships/customXml" Target="../ink/ink28.xml"/><Relationship Id="rId14" Type="http://schemas.openxmlformats.org/officeDocument/2006/relationships/customXml" Target="../ink/ink32.xml"/><Relationship Id="rId22" Type="http://schemas.openxmlformats.org/officeDocument/2006/relationships/customXml" Target="../ink/ink37.xml"/></Relationships>
</file>

<file path=xl/drawings/_rels/drawing6.xml.rels><?xml version="1.0" encoding="UTF-8" standalone="yes"?>
<Relationships xmlns="http://schemas.openxmlformats.org/package/2006/relationships"><Relationship Id="rId18" Type="http://schemas.openxmlformats.org/officeDocument/2006/relationships/image" Target="../media/image1.png"/><Relationship Id="rId26" Type="http://schemas.openxmlformats.org/officeDocument/2006/relationships/image" Target="../media/image1.png"/><Relationship Id="rId13" Type="http://schemas.openxmlformats.org/officeDocument/2006/relationships/image" Target="../media/image1.png"/><Relationship Id="rId39" Type="http://schemas.openxmlformats.org/officeDocument/2006/relationships/customXml" Target="../ink/ink65.xml"/><Relationship Id="rId3" Type="http://schemas.openxmlformats.org/officeDocument/2006/relationships/customXml" Target="../ink/ink41.xml"/><Relationship Id="rId21" Type="http://schemas.openxmlformats.org/officeDocument/2006/relationships/customXml" Target="../ink/ink50.xml"/><Relationship Id="rId34" Type="http://schemas.openxmlformats.org/officeDocument/2006/relationships/customXml" Target="../ink/ink61.xml"/><Relationship Id="rId42" Type="http://schemas.openxmlformats.org/officeDocument/2006/relationships/customXml" Target="../ink/ink67.xml"/><Relationship Id="rId7" Type="http://schemas.openxmlformats.org/officeDocument/2006/relationships/customXml" Target="../ink/ink45.xml"/><Relationship Id="rId17" Type="http://schemas.openxmlformats.org/officeDocument/2006/relationships/customXml" Target="../ink/ink47.xml"/><Relationship Id="rId25" Type="http://schemas.openxmlformats.org/officeDocument/2006/relationships/customXml" Target="../ink/ink53.xml"/><Relationship Id="rId33" Type="http://schemas.openxmlformats.org/officeDocument/2006/relationships/customXml" Target="../ink/ink60.xml"/><Relationship Id="rId38" Type="http://schemas.openxmlformats.org/officeDocument/2006/relationships/customXml" Target="../ink/ink64.xml"/><Relationship Id="rId2" Type="http://schemas.openxmlformats.org/officeDocument/2006/relationships/image" Target="../media/image1.png"/><Relationship Id="rId16" Type="http://schemas.openxmlformats.org/officeDocument/2006/relationships/image" Target="../media/image1.png"/><Relationship Id="rId20" Type="http://schemas.openxmlformats.org/officeDocument/2006/relationships/customXml" Target="../ink/ink49.xml"/><Relationship Id="rId29" Type="http://schemas.openxmlformats.org/officeDocument/2006/relationships/customXml" Target="../ink/ink56.xml"/><Relationship Id="rId41" Type="http://schemas.openxmlformats.org/officeDocument/2006/relationships/customXml" Target="../ink/ink66.xml"/><Relationship Id="rId1" Type="http://schemas.openxmlformats.org/officeDocument/2006/relationships/customXml" Target="../ink/ink40.xml"/><Relationship Id="rId6" Type="http://schemas.openxmlformats.org/officeDocument/2006/relationships/customXml" Target="../ink/ink44.xml"/><Relationship Id="rId24" Type="http://schemas.openxmlformats.org/officeDocument/2006/relationships/customXml" Target="../ink/ink52.xml"/><Relationship Id="rId32" Type="http://schemas.openxmlformats.org/officeDocument/2006/relationships/customXml" Target="../ink/ink59.xml"/><Relationship Id="rId37" Type="http://schemas.openxmlformats.org/officeDocument/2006/relationships/customXml" Target="../ink/ink63.xml"/><Relationship Id="rId40" Type="http://schemas.openxmlformats.org/officeDocument/2006/relationships/image" Target="../media/image1.png"/><Relationship Id="rId5" Type="http://schemas.openxmlformats.org/officeDocument/2006/relationships/customXml" Target="../ink/ink43.xml"/><Relationship Id="rId23" Type="http://schemas.openxmlformats.org/officeDocument/2006/relationships/customXml" Target="../ink/ink51.xml"/><Relationship Id="rId28" Type="http://schemas.openxmlformats.org/officeDocument/2006/relationships/customXml" Target="../ink/ink55.xml"/><Relationship Id="rId36" Type="http://schemas.openxmlformats.org/officeDocument/2006/relationships/image" Target="../media/image1.png"/><Relationship Id="rId19" Type="http://schemas.openxmlformats.org/officeDocument/2006/relationships/customXml" Target="../ink/ink48.xml"/><Relationship Id="rId31" Type="http://schemas.openxmlformats.org/officeDocument/2006/relationships/customXml" Target="../ink/ink58.xml"/><Relationship Id="rId4" Type="http://schemas.openxmlformats.org/officeDocument/2006/relationships/customXml" Target="../ink/ink42.xml"/><Relationship Id="rId22" Type="http://schemas.openxmlformats.org/officeDocument/2006/relationships/image" Target="../media/image1.png"/><Relationship Id="rId27" Type="http://schemas.openxmlformats.org/officeDocument/2006/relationships/customXml" Target="../ink/ink54.xml"/><Relationship Id="rId30" Type="http://schemas.openxmlformats.org/officeDocument/2006/relationships/customXml" Target="../ink/ink57.xml"/><Relationship Id="rId35" Type="http://schemas.openxmlformats.org/officeDocument/2006/relationships/customXml" Target="../ink/ink62.xml"/><Relationship Id="rId8" Type="http://schemas.openxmlformats.org/officeDocument/2006/relationships/customXml" Target="../ink/ink4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74.xml"/><Relationship Id="rId13" Type="http://schemas.openxmlformats.org/officeDocument/2006/relationships/image" Target="../media/image1.png"/><Relationship Id="rId18" Type="http://schemas.openxmlformats.org/officeDocument/2006/relationships/customXml" Target="../ink/ink81.xml"/><Relationship Id="rId3" Type="http://schemas.openxmlformats.org/officeDocument/2006/relationships/customXml" Target="../ink/ink69.xml"/><Relationship Id="rId21" Type="http://schemas.openxmlformats.org/officeDocument/2006/relationships/customXml" Target="../ink/ink83.xml"/><Relationship Id="rId7" Type="http://schemas.openxmlformats.org/officeDocument/2006/relationships/customXml" Target="../ink/ink73.xml"/><Relationship Id="rId12" Type="http://schemas.openxmlformats.org/officeDocument/2006/relationships/customXml" Target="../ink/ink78.xml"/><Relationship Id="rId17" Type="http://schemas.openxmlformats.org/officeDocument/2006/relationships/chart" Target="../charts/chart8.xml"/><Relationship Id="rId25" Type="http://schemas.openxmlformats.org/officeDocument/2006/relationships/customXml" Target="../ink/ink86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20" Type="http://schemas.openxmlformats.org/officeDocument/2006/relationships/customXml" Target="../ink/ink82.xml"/><Relationship Id="rId1" Type="http://schemas.openxmlformats.org/officeDocument/2006/relationships/customXml" Target="../ink/ink68.xml"/><Relationship Id="rId6" Type="http://schemas.openxmlformats.org/officeDocument/2006/relationships/customXml" Target="../ink/ink72.xml"/><Relationship Id="rId11" Type="http://schemas.openxmlformats.org/officeDocument/2006/relationships/customXml" Target="../ink/ink77.xml"/><Relationship Id="rId24" Type="http://schemas.openxmlformats.org/officeDocument/2006/relationships/customXml" Target="../ink/ink85.xml"/><Relationship Id="rId5" Type="http://schemas.openxmlformats.org/officeDocument/2006/relationships/customXml" Target="../ink/ink71.xml"/><Relationship Id="rId15" Type="http://schemas.openxmlformats.org/officeDocument/2006/relationships/customXml" Target="../ink/ink80.xml"/><Relationship Id="rId23" Type="http://schemas.openxmlformats.org/officeDocument/2006/relationships/image" Target="../media/image1.png"/><Relationship Id="rId10" Type="http://schemas.openxmlformats.org/officeDocument/2006/relationships/customXml" Target="../ink/ink76.xml"/><Relationship Id="rId19" Type="http://schemas.openxmlformats.org/officeDocument/2006/relationships/image" Target="../media/image1.png"/><Relationship Id="rId4" Type="http://schemas.openxmlformats.org/officeDocument/2006/relationships/customXml" Target="../ink/ink70.xml"/><Relationship Id="rId9" Type="http://schemas.openxmlformats.org/officeDocument/2006/relationships/customXml" Target="../ink/ink75.xml"/><Relationship Id="rId14" Type="http://schemas.openxmlformats.org/officeDocument/2006/relationships/customXml" Target="../ink/ink79.xml"/><Relationship Id="rId22" Type="http://schemas.openxmlformats.org/officeDocument/2006/relationships/customXml" Target="../ink/ink8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93.xml"/><Relationship Id="rId13" Type="http://schemas.openxmlformats.org/officeDocument/2006/relationships/image" Target="../media/image1.png"/><Relationship Id="rId18" Type="http://schemas.openxmlformats.org/officeDocument/2006/relationships/customXml" Target="../ink/ink101.xml"/><Relationship Id="rId3" Type="http://schemas.openxmlformats.org/officeDocument/2006/relationships/customXml" Target="../ink/ink88.xml"/><Relationship Id="rId21" Type="http://schemas.openxmlformats.org/officeDocument/2006/relationships/image" Target="../media/image1.png"/><Relationship Id="rId7" Type="http://schemas.openxmlformats.org/officeDocument/2006/relationships/customXml" Target="../ink/ink92.xml"/><Relationship Id="rId12" Type="http://schemas.openxmlformats.org/officeDocument/2006/relationships/customXml" Target="../ink/ink97.xml"/><Relationship Id="rId17" Type="http://schemas.openxmlformats.org/officeDocument/2006/relationships/image" Target="../media/image1.png"/><Relationship Id="rId2" Type="http://schemas.openxmlformats.org/officeDocument/2006/relationships/image" Target="../media/image1.png"/><Relationship Id="rId16" Type="http://schemas.openxmlformats.org/officeDocument/2006/relationships/customXml" Target="../ink/ink100.xml"/><Relationship Id="rId20" Type="http://schemas.openxmlformats.org/officeDocument/2006/relationships/customXml" Target="../ink/ink103.xml"/><Relationship Id="rId1" Type="http://schemas.openxmlformats.org/officeDocument/2006/relationships/customXml" Target="../ink/ink87.xml"/><Relationship Id="rId6" Type="http://schemas.openxmlformats.org/officeDocument/2006/relationships/customXml" Target="../ink/ink91.xml"/><Relationship Id="rId11" Type="http://schemas.openxmlformats.org/officeDocument/2006/relationships/customXml" Target="../ink/ink96.xml"/><Relationship Id="rId5" Type="http://schemas.openxmlformats.org/officeDocument/2006/relationships/customXml" Target="../ink/ink90.xml"/><Relationship Id="rId15" Type="http://schemas.openxmlformats.org/officeDocument/2006/relationships/customXml" Target="../ink/ink99.xml"/><Relationship Id="rId23" Type="http://schemas.openxmlformats.org/officeDocument/2006/relationships/customXml" Target="../ink/ink105.xml"/><Relationship Id="rId10" Type="http://schemas.openxmlformats.org/officeDocument/2006/relationships/customXml" Target="../ink/ink95.xml"/><Relationship Id="rId19" Type="http://schemas.openxmlformats.org/officeDocument/2006/relationships/customXml" Target="../ink/ink102.xml"/><Relationship Id="rId4" Type="http://schemas.openxmlformats.org/officeDocument/2006/relationships/customXml" Target="../ink/ink89.xml"/><Relationship Id="rId9" Type="http://schemas.openxmlformats.org/officeDocument/2006/relationships/customXml" Target="../ink/ink94.xml"/><Relationship Id="rId14" Type="http://schemas.openxmlformats.org/officeDocument/2006/relationships/customXml" Target="../ink/ink98.xml"/><Relationship Id="rId22" Type="http://schemas.openxmlformats.org/officeDocument/2006/relationships/customXml" Target="../ink/ink10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2.xml"/><Relationship Id="rId13" Type="http://schemas.openxmlformats.org/officeDocument/2006/relationships/image" Target="../media/image1.png"/><Relationship Id="rId18" Type="http://schemas.openxmlformats.org/officeDocument/2006/relationships/customXml" Target="../ink/ink120.xml"/><Relationship Id="rId3" Type="http://schemas.openxmlformats.org/officeDocument/2006/relationships/customXml" Target="../ink/ink107.xml"/><Relationship Id="rId21" Type="http://schemas.openxmlformats.org/officeDocument/2006/relationships/image" Target="../media/image1.png"/><Relationship Id="rId7" Type="http://schemas.openxmlformats.org/officeDocument/2006/relationships/customXml" Target="../ink/ink111.xml"/><Relationship Id="rId12" Type="http://schemas.openxmlformats.org/officeDocument/2006/relationships/customXml" Target="../ink/ink116.xml"/><Relationship Id="rId17" Type="http://schemas.openxmlformats.org/officeDocument/2006/relationships/image" Target="../media/image1.png"/><Relationship Id="rId2" Type="http://schemas.openxmlformats.org/officeDocument/2006/relationships/image" Target="../media/image1.png"/><Relationship Id="rId16" Type="http://schemas.openxmlformats.org/officeDocument/2006/relationships/customXml" Target="../ink/ink119.xml"/><Relationship Id="rId20" Type="http://schemas.openxmlformats.org/officeDocument/2006/relationships/customXml" Target="../ink/ink122.xml"/><Relationship Id="rId1" Type="http://schemas.openxmlformats.org/officeDocument/2006/relationships/customXml" Target="../ink/ink106.xml"/><Relationship Id="rId6" Type="http://schemas.openxmlformats.org/officeDocument/2006/relationships/customXml" Target="../ink/ink110.xml"/><Relationship Id="rId11" Type="http://schemas.openxmlformats.org/officeDocument/2006/relationships/customXml" Target="../ink/ink115.xml"/><Relationship Id="rId5" Type="http://schemas.openxmlformats.org/officeDocument/2006/relationships/customXml" Target="../ink/ink109.xml"/><Relationship Id="rId15" Type="http://schemas.openxmlformats.org/officeDocument/2006/relationships/customXml" Target="../ink/ink118.xml"/><Relationship Id="rId23" Type="http://schemas.openxmlformats.org/officeDocument/2006/relationships/customXml" Target="../ink/ink124.xml"/><Relationship Id="rId10" Type="http://schemas.openxmlformats.org/officeDocument/2006/relationships/customXml" Target="../ink/ink114.xml"/><Relationship Id="rId19" Type="http://schemas.openxmlformats.org/officeDocument/2006/relationships/customXml" Target="../ink/ink121.xml"/><Relationship Id="rId4" Type="http://schemas.openxmlformats.org/officeDocument/2006/relationships/customXml" Target="../ink/ink108.xml"/><Relationship Id="rId9" Type="http://schemas.openxmlformats.org/officeDocument/2006/relationships/customXml" Target="../ink/ink113.xml"/><Relationship Id="rId14" Type="http://schemas.openxmlformats.org/officeDocument/2006/relationships/customXml" Target="../ink/ink117.xml"/><Relationship Id="rId22" Type="http://schemas.openxmlformats.org/officeDocument/2006/relationships/customXml" Target="../ink/ink1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102053</xdr:colOff>
      <xdr:row>0</xdr:row>
      <xdr:rowOff>108857</xdr:rowOff>
    </xdr:from>
    <xdr:to>
      <xdr:col>20</xdr:col>
      <xdr:colOff>455839</xdr:colOff>
      <xdr:row>17</xdr:row>
      <xdr:rowOff>41501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1ACBF-0B4D-4D97-AFD8-5507A4188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40822</xdr:colOff>
      <xdr:row>18</xdr:row>
      <xdr:rowOff>74839</xdr:rowOff>
    </xdr:from>
    <xdr:to>
      <xdr:col>20</xdr:col>
      <xdr:colOff>449035</xdr:colOff>
      <xdr:row>41</xdr:row>
      <xdr:rowOff>74839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943A42F-64B8-424C-BDC1-3BF747C1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376074A-060E-4D02-9CFF-FF193604FB1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76731BC-5982-4E9D-9B4B-F2CD0CCF6BB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0</xdr:colOff>
      <xdr:row>2</xdr:row>
      <xdr:rowOff>6515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5140ED4A-67C1-48E9-8B99-82212799756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7FFCFF8-31CB-4175-BDE1-56000A0B37E4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46445D97-6DCA-44B9-BB10-4B76CF8737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C8A61E3-111F-4775-B289-828AB4B1A27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10</xdr:row>
      <xdr:rowOff>180600</xdr:rowOff>
    </xdr:from>
    <xdr:to>
      <xdr:col>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035B792-EF11-48F6-811E-E25F4FE60D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1A54B33-D048-45A5-879C-9D23BA6F5535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37B11AC7-473C-46C7-9C2C-84DF63C238C4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263C5D8-E324-4F7B-8E74-00431E327B3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845FA189-9311-4ED8-9659-F5968057BB9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0</xdr:colOff>
      <xdr:row>2</xdr:row>
      <xdr:rowOff>6515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0002D2B-D45D-496E-9C4E-2B0554BFA53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5764E542-6C34-4D53-BC25-36CE9285C8C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58C6CE66-FC08-4B27-B783-B31EF492C85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0</xdr:colOff>
      <xdr:row>2</xdr:row>
      <xdr:rowOff>6515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59E904A-5706-47D6-B197-E839BABCEB9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2F6B3F9C-FA63-4BF6-AE37-3116C5242E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E4EDFA3C-D2E4-47CD-8F74-7E697CC6707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0</xdr:colOff>
      <xdr:row>2</xdr:row>
      <xdr:rowOff>6515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9F595CCC-3729-405A-AC01-92B31EEFFEA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232935</xdr:colOff>
      <xdr:row>1</xdr:row>
      <xdr:rowOff>109305</xdr:rowOff>
    </xdr:from>
    <xdr:to>
      <xdr:col>15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1E79EAE-9230-4A4E-9917-4C85CF5FD1F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247335</xdr:colOff>
      <xdr:row>1</xdr:row>
      <xdr:rowOff>85545</xdr:rowOff>
    </xdr:from>
    <xdr:to>
      <xdr:col>15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DCED9DE3-C071-4638-974C-1A724845D7E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352095</xdr:colOff>
      <xdr:row>1</xdr:row>
      <xdr:rowOff>190305</xdr:rowOff>
    </xdr:from>
    <xdr:to>
      <xdr:col>15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D1C74325-82F6-480F-92CA-BFCEDD06139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404655</xdr:colOff>
      <xdr:row>3</xdr:row>
      <xdr:rowOff>33060</xdr:rowOff>
    </xdr:from>
    <xdr:to>
      <xdr:col>15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1A86C97D-E015-4A00-9201-F9CEC4BCF228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2535</xdr:colOff>
      <xdr:row>7</xdr:row>
      <xdr:rowOff>147300</xdr:rowOff>
    </xdr:from>
    <xdr:to>
      <xdr:col>15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554E5AA4-A8B8-4ADF-8603-B14497936C17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161700</xdr:colOff>
      <xdr:row>9</xdr:row>
      <xdr:rowOff>152220</xdr:rowOff>
    </xdr:from>
    <xdr:to>
      <xdr:col>13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1303C971-F29C-48AD-BB5B-B41D36910A6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0</xdr:colOff>
      <xdr:row>10</xdr:row>
      <xdr:rowOff>180600</xdr:rowOff>
    </xdr:from>
    <xdr:to>
      <xdr:col>16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53D906F6-8AD0-425F-AE22-EFAC2A2BF9A0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418740</xdr:colOff>
      <xdr:row>13</xdr:row>
      <xdr:rowOff>14100</xdr:rowOff>
    </xdr:from>
    <xdr:to>
      <xdr:col>13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1920228F-0014-4B7A-8F5D-9CAB708257A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547245</xdr:colOff>
      <xdr:row>12</xdr:row>
      <xdr:rowOff>176160</xdr:rowOff>
    </xdr:from>
    <xdr:to>
      <xdr:col>11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2706F5ED-474E-42BE-B69C-9E8F82C8ADE6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232935</xdr:colOff>
      <xdr:row>1</xdr:row>
      <xdr:rowOff>109305</xdr:rowOff>
    </xdr:from>
    <xdr:to>
      <xdr:col>15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88F3754A-13B2-4BF3-AF7C-2F4BE689701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247335</xdr:colOff>
      <xdr:row>1</xdr:row>
      <xdr:rowOff>85545</xdr:rowOff>
    </xdr:from>
    <xdr:to>
      <xdr:col>15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C5E3AA58-0C86-409A-8F5D-88D347830BF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352095</xdr:colOff>
      <xdr:row>1</xdr:row>
      <xdr:rowOff>190305</xdr:rowOff>
    </xdr:from>
    <xdr:to>
      <xdr:col>15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4135F005-86B7-41DC-BC59-524B0975085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232935</xdr:colOff>
      <xdr:row>1</xdr:row>
      <xdr:rowOff>109305</xdr:rowOff>
    </xdr:from>
    <xdr:to>
      <xdr:col>15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3EE75E37-493F-4650-B54A-713ADE34AB2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247335</xdr:colOff>
      <xdr:row>1</xdr:row>
      <xdr:rowOff>85545</xdr:rowOff>
    </xdr:from>
    <xdr:to>
      <xdr:col>15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6AD48355-275D-4B44-9549-FEF2332CDC9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352095</xdr:colOff>
      <xdr:row>1</xdr:row>
      <xdr:rowOff>190305</xdr:rowOff>
    </xdr:from>
    <xdr:to>
      <xdr:col>15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529E012A-BE20-49B6-9A46-191987A364F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232935</xdr:colOff>
      <xdr:row>1</xdr:row>
      <xdr:rowOff>109305</xdr:rowOff>
    </xdr:from>
    <xdr:to>
      <xdr:col>15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F9116168-A885-48CA-B3B9-1A7818B9D59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247335</xdr:colOff>
      <xdr:row>1</xdr:row>
      <xdr:rowOff>85545</xdr:rowOff>
    </xdr:from>
    <xdr:to>
      <xdr:col>15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90A17688-878F-445A-9D59-41018B0650B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352095</xdr:colOff>
      <xdr:row>1</xdr:row>
      <xdr:rowOff>190305</xdr:rowOff>
    </xdr:from>
    <xdr:to>
      <xdr:col>15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D78972BB-8746-471B-878F-868B7A3D275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232935</xdr:colOff>
      <xdr:row>1</xdr:row>
      <xdr:rowOff>109305</xdr:rowOff>
    </xdr:from>
    <xdr:to>
      <xdr:col>25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10454134-045C-48E1-9058-22F2C8B4B5F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C5DCD214-D212-4940-A745-058865F00C8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352095</xdr:colOff>
      <xdr:row>1</xdr:row>
      <xdr:rowOff>190305</xdr:rowOff>
    </xdr:from>
    <xdr:to>
      <xdr:col>25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1B711189-7F3E-4D57-8D17-A5384087471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404655</xdr:colOff>
      <xdr:row>3</xdr:row>
      <xdr:rowOff>33060</xdr:rowOff>
    </xdr:from>
    <xdr:to>
      <xdr:col>25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E64A695E-1D4E-4058-A9E5-2B71F8A68DC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2535</xdr:colOff>
      <xdr:row>7</xdr:row>
      <xdr:rowOff>147300</xdr:rowOff>
    </xdr:from>
    <xdr:to>
      <xdr:col>25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40A490FA-C3FA-49D3-8525-5E7695DB3CD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161700</xdr:colOff>
      <xdr:row>9</xdr:row>
      <xdr:rowOff>152220</xdr:rowOff>
    </xdr:from>
    <xdr:to>
      <xdr:col>23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DBB5DC35-40F2-4483-B7ED-9BF2991760E4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0</xdr:colOff>
      <xdr:row>10</xdr:row>
      <xdr:rowOff>180600</xdr:rowOff>
    </xdr:from>
    <xdr:to>
      <xdr:col>26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319F7848-E5C7-4227-82FF-72975EF4C40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418740</xdr:colOff>
      <xdr:row>13</xdr:row>
      <xdr:rowOff>14100</xdr:rowOff>
    </xdr:from>
    <xdr:to>
      <xdr:col>23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383233FC-A04C-485F-AD4E-854A7FF59C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547245</xdr:colOff>
      <xdr:row>12</xdr:row>
      <xdr:rowOff>176160</xdr:rowOff>
    </xdr:from>
    <xdr:to>
      <xdr:col>21</xdr:col>
      <xdr:colOff>547245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4197BF8C-1DB2-4D34-888F-7AC90727E6F3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232935</xdr:colOff>
      <xdr:row>1</xdr:row>
      <xdr:rowOff>109305</xdr:rowOff>
    </xdr:from>
    <xdr:to>
      <xdr:col>25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8251BE9C-8FE7-4359-9BEA-8D6B89120F9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4A3A3515-80D1-47E2-A6BE-6D8A70AB0DC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352095</xdr:colOff>
      <xdr:row>1</xdr:row>
      <xdr:rowOff>190305</xdr:rowOff>
    </xdr:from>
    <xdr:to>
      <xdr:col>25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BB29FD6E-3335-4AE0-B967-E5CDBBF9FDF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232935</xdr:colOff>
      <xdr:row>1</xdr:row>
      <xdr:rowOff>109305</xdr:rowOff>
    </xdr:from>
    <xdr:to>
      <xdr:col>25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92EB3618-8633-485D-B4AF-DDFF1A4727C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F35FB901-600D-45C9-841B-97F7685F1BB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352095</xdr:colOff>
      <xdr:row>1</xdr:row>
      <xdr:rowOff>190305</xdr:rowOff>
    </xdr:from>
    <xdr:to>
      <xdr:col>25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E85A03C9-AEE9-4F55-8EED-F0809FE12D1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232935</xdr:colOff>
      <xdr:row>1</xdr:row>
      <xdr:rowOff>109305</xdr:rowOff>
    </xdr:from>
    <xdr:to>
      <xdr:col>25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91771137-1FF1-4B9D-8DEC-B2172E97F68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247335</xdr:colOff>
      <xdr:row>1</xdr:row>
      <xdr:rowOff>85545</xdr:rowOff>
    </xdr:from>
    <xdr:to>
      <xdr:col>25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9E394B5F-F0E7-4720-B871-3BF564E7717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352095</xdr:colOff>
      <xdr:row>1</xdr:row>
      <xdr:rowOff>190305</xdr:rowOff>
    </xdr:from>
    <xdr:to>
      <xdr:col>25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9E74CCFE-E5AD-4916-B933-D1860A4911B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0</xdr:colOff>
      <xdr:row>10</xdr:row>
      <xdr:rowOff>180600</xdr:rowOff>
    </xdr:from>
    <xdr:to>
      <xdr:col>7</xdr:col>
      <xdr:colOff>360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77390</xdr:colOff>
      <xdr:row>0</xdr:row>
      <xdr:rowOff>273844</xdr:rowOff>
    </xdr:from>
    <xdr:to>
      <xdr:col>24</xdr:col>
      <xdr:colOff>565547</xdr:colOff>
      <xdr:row>21</xdr:row>
      <xdr:rowOff>166091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24D9A0-BA15-4F63-910D-EA231E03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83342</xdr:colOff>
      <xdr:row>22</xdr:row>
      <xdr:rowOff>29765</xdr:rowOff>
    </xdr:from>
    <xdr:to>
      <xdr:col>24</xdr:col>
      <xdr:colOff>607218</xdr:colOff>
      <xdr:row>44</xdr:row>
      <xdr:rowOff>59531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B48451B-1552-4D4F-856C-9FBDA060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3F711545-ABA5-44D5-BC69-4BBED62A3E78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29DC7E0-8135-48C3-8450-8F759C868B4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9D30FC41-FB53-4F02-B1C2-900640E690A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BF7A8B19-6E17-494B-BE5E-80D0E943B32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BE83CE6-8F00-41FC-94BC-47092FCD893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148628F3-FB9F-43DA-964E-52E2F1D26BC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5DFF244-F982-4BE6-B193-75B2D9B8E56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0FC14C61-30F5-416B-AD09-32F64B38F7A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A2C00A21-E66F-43C6-80DA-C356FFA4663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FB1D752E-2008-4319-A75F-91D648DE16A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29102</xdr:colOff>
      <xdr:row>0</xdr:row>
      <xdr:rowOff>17461</xdr:rowOff>
    </xdr:from>
    <xdr:to>
      <xdr:col>24</xdr:col>
      <xdr:colOff>275165</xdr:colOff>
      <xdr:row>18</xdr:row>
      <xdr:rowOff>21167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A3C66E-3184-4FB2-B63F-4E9C513B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13227</xdr:colOff>
      <xdr:row>18</xdr:row>
      <xdr:rowOff>86253</xdr:rowOff>
    </xdr:from>
    <xdr:to>
      <xdr:col>24</xdr:col>
      <xdr:colOff>285750</xdr:colOff>
      <xdr:row>36</xdr:row>
      <xdr:rowOff>116416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0515D4-E6AF-41F3-B0C3-A82DF76C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DA891D3F-9EDF-4AE5-9015-FF1B5BAEEBB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1F61E7B1-6FA1-41BF-AA91-5C98A9D8B11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F31A049-08C1-4CCD-8C53-4F1185D82DE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E41D92F-2A50-4A0D-8BEB-ED5172B70E1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81511FAF-4A79-49DC-8BA0-1440AAB7C6A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8ACC65A4-FC42-43E5-9195-3E655B3F18B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56E77586-90C8-4B84-958B-08AA55E392F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D7144D4-CDA4-4A79-9544-8A0ADBE013C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0</xdr:colOff>
      <xdr:row>2</xdr:row>
      <xdr:rowOff>12865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9811FB99-EA28-4DD1-BAB2-79D8A05F9A4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ADB16D2C-6E91-4269-ACC0-F109500914C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1938A2B2-CC68-4EB4-B97E-CEC9CFE3AA3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10</xdr:row>
      <xdr:rowOff>180600</xdr:rowOff>
    </xdr:from>
    <xdr:to>
      <xdr:col>7</xdr:col>
      <xdr:colOff>0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F6EFE49-6CDF-4EA3-B935-A6E4733A1B2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10</xdr:row>
      <xdr:rowOff>180600</xdr:rowOff>
    </xdr:from>
    <xdr:to>
      <xdr:col>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6B9E6A51-541C-4999-AB1E-CC1D51D0A412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19CE50C-AE1A-4CC0-9B84-7499EC8B501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E7A6FAFA-6A7D-46C0-AF4A-96EFE59F8D8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0</xdr:colOff>
      <xdr:row>2</xdr:row>
      <xdr:rowOff>12865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FBEF46A3-D04B-452E-AE4F-8EDC7621B88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24B31529-60D8-4F8D-AA02-F41B426A138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6045B908-79A6-426C-90B1-B4E2EAE9871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0</xdr:colOff>
      <xdr:row>2</xdr:row>
      <xdr:rowOff>12865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452CFFDF-F653-4316-A004-2F5D7B5E53C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232935</xdr:colOff>
      <xdr:row>1</xdr:row>
      <xdr:rowOff>109305</xdr:rowOff>
    </xdr:from>
    <xdr:to>
      <xdr:col>14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4696EE7-D608-4B59-B4CE-6E6119B7C4B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247335</xdr:colOff>
      <xdr:row>1</xdr:row>
      <xdr:rowOff>85545</xdr:rowOff>
    </xdr:from>
    <xdr:to>
      <xdr:col>14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F636CBAC-A1BA-48CF-B753-110E294BB18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352095</xdr:colOff>
      <xdr:row>1</xdr:row>
      <xdr:rowOff>190305</xdr:rowOff>
    </xdr:from>
    <xdr:to>
      <xdr:col>14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107C8A0-4B35-4FDE-BD0B-C0B6D88B25D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404655</xdr:colOff>
      <xdr:row>3</xdr:row>
      <xdr:rowOff>33060</xdr:rowOff>
    </xdr:from>
    <xdr:to>
      <xdr:col>14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B2A5676-7CB2-4076-9FA1-B055487E7083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2535</xdr:colOff>
      <xdr:row>7</xdr:row>
      <xdr:rowOff>147300</xdr:rowOff>
    </xdr:from>
    <xdr:to>
      <xdr:col>14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01605C48-C6E7-453D-AE23-A0BB4ADCF39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0</xdr:colOff>
      <xdr:row>10</xdr:row>
      <xdr:rowOff>180600</xdr:rowOff>
    </xdr:from>
    <xdr:to>
      <xdr:col>15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40821D1A-D50E-4A35-AEF2-AD8379CC5F1B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232935</xdr:colOff>
      <xdr:row>1</xdr:row>
      <xdr:rowOff>109305</xdr:rowOff>
    </xdr:from>
    <xdr:to>
      <xdr:col>14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8690DCAB-CC31-4057-B330-CCB947AE9BA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247335</xdr:colOff>
      <xdr:row>1</xdr:row>
      <xdr:rowOff>85545</xdr:rowOff>
    </xdr:from>
    <xdr:to>
      <xdr:col>14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88F9D876-A96C-486F-9BA4-82934E2D77C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352095</xdr:colOff>
      <xdr:row>1</xdr:row>
      <xdr:rowOff>190305</xdr:rowOff>
    </xdr:from>
    <xdr:to>
      <xdr:col>14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30F40F83-C425-46C3-8184-D9CFBA465D7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232935</xdr:colOff>
      <xdr:row>1</xdr:row>
      <xdr:rowOff>109305</xdr:rowOff>
    </xdr:from>
    <xdr:to>
      <xdr:col>14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75A09CFC-ACA7-46D6-8689-0393A6DC6A9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247335</xdr:colOff>
      <xdr:row>1</xdr:row>
      <xdr:rowOff>85545</xdr:rowOff>
    </xdr:from>
    <xdr:to>
      <xdr:col>14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8253244B-A4F3-4C85-9353-3F76A0C4E8D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352095</xdr:colOff>
      <xdr:row>1</xdr:row>
      <xdr:rowOff>190305</xdr:rowOff>
    </xdr:from>
    <xdr:to>
      <xdr:col>14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4F72AEA2-3116-4515-A00A-9CEE1021449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232935</xdr:colOff>
      <xdr:row>1</xdr:row>
      <xdr:rowOff>109305</xdr:rowOff>
    </xdr:from>
    <xdr:to>
      <xdr:col>14</xdr:col>
      <xdr:colOff>0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DEB2544F-3A4B-4B54-92BC-EE498928560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247335</xdr:colOff>
      <xdr:row>1</xdr:row>
      <xdr:rowOff>85545</xdr:rowOff>
    </xdr:from>
    <xdr:to>
      <xdr:col>14</xdr:col>
      <xdr:colOff>0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42EAD76B-1765-4D77-A19A-B77C33DC4DB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352095</xdr:colOff>
      <xdr:row>1</xdr:row>
      <xdr:rowOff>190305</xdr:rowOff>
    </xdr:from>
    <xdr:to>
      <xdr:col>14</xdr:col>
      <xdr:colOff>0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18A2AFAF-D94E-4663-9C71-B0AF8FCC081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4A0CE32-295F-4F8E-813A-7BE2BC2524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CCE925CD-BA32-4154-B4F2-9CDAE6C5FE1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3214016-B965-4737-B03A-86A7E32F7F2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292893</xdr:colOff>
      <xdr:row>0</xdr:row>
      <xdr:rowOff>116680</xdr:rowOff>
    </xdr:from>
    <xdr:to>
      <xdr:col>22</xdr:col>
      <xdr:colOff>162485</xdr:colOff>
      <xdr:row>19</xdr:row>
      <xdr:rowOff>179294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D52FD4-60FB-4DB1-BDC2-7189A6080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282947</xdr:colOff>
      <xdr:row>20</xdr:row>
      <xdr:rowOff>96369</xdr:rowOff>
    </xdr:from>
    <xdr:to>
      <xdr:col>22</xdr:col>
      <xdr:colOff>196103</xdr:colOff>
      <xdr:row>43</xdr:row>
      <xdr:rowOff>123264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20C6BF-2D5B-49A2-8D03-5F23C35F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0F98BA9-DAEE-4430-8253-E51E7A687D9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C122B1F-D06B-446A-8DDE-D3390892542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BA49A675-F019-42A4-B110-F176EE7E20D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5325FC1-0891-4BFE-B4EC-6D657EE5F4C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80FF44F-2393-431E-A50E-ECBEE1CCF77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95B4745-27A9-4A37-9FCF-E785EB6ACE1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F732918A-1A8C-45CB-BCE4-DE4E0F4805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F12D661-0945-4F8A-BAB5-81F1B51AE6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41726F1-7C29-48BA-BC4B-5DD87FD05DD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BF562E4-39B1-4CE0-AB00-8A62451CC9E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A6BEF835-382C-4978-A328-D1654AB751D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E0C9CA42-5226-4804-96F7-220A8D56B5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A86A14B-94D3-4B33-863B-893C34F6A14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4C72651A-F678-45F7-A615-4BBA69B26AD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C5B8791B-A566-406A-9636-32226614A54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23A85BAB-0DE0-4BC2-B233-9BEBA7C62FE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E1DC8FE-C3BC-4E38-84AF-0D1615B16C9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1EAB5D4-304D-49E9-A334-07424C4125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C82F57A-0BEE-4115-A28F-E308F40547E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7E93771-49EC-466C-B0E4-4703C478697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29B8592-7BCB-4A1B-83ED-2EE72CC659F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C23E146-F3C7-4FF0-9310-E461FD384D4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31AC31B8-9625-4445-97E6-3D87C78F10A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51A43B81-3C86-4F0B-9B94-6CDBF781F97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7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5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2:28.2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13.3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4.2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4.2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21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4.2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52:32.6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4.2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4.2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4.2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3:58.8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3:58.8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3:58.8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6.8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6.8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6.8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6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6.8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6.8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1:34:49.9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115" zoomScaleNormal="115" workbookViewId="0">
      <selection activeCell="K9" sqref="K9"/>
    </sheetView>
  </sheetViews>
  <sheetFormatPr defaultRowHeight="14.5" x14ac:dyDescent="0.35"/>
  <cols>
    <col min="1" max="1" width="10.6328125" bestFit="1" customWidth="1"/>
    <col min="2" max="2" width="12.90625" bestFit="1" customWidth="1"/>
    <col min="3" max="3" width="3.7265625" hidden="1" customWidth="1"/>
    <col min="4" max="4" width="9.26953125" customWidth="1"/>
    <col min="5" max="5" width="7.81640625" bestFit="1" customWidth="1"/>
    <col min="6" max="6" width="7.7265625" bestFit="1" customWidth="1"/>
    <col min="7" max="7" width="5.7265625" hidden="1" customWidth="1"/>
    <col min="8" max="8" width="10.453125" customWidth="1"/>
    <col min="9" max="9" width="6.1796875" bestFit="1" customWidth="1"/>
    <col min="10" max="10" width="6.453125" bestFit="1" customWidth="1"/>
  </cols>
  <sheetData>
    <row r="1" spans="1:10" ht="42.5" thickBot="1" x14ac:dyDescent="0.4">
      <c r="A1" s="14" t="s">
        <v>0</v>
      </c>
      <c r="B1" s="15" t="s">
        <v>2</v>
      </c>
      <c r="C1" s="14"/>
      <c r="D1" s="15" t="s">
        <v>3</v>
      </c>
      <c r="E1" s="16"/>
      <c r="F1" s="17"/>
      <c r="G1" s="17"/>
      <c r="H1" s="15" t="s">
        <v>5</v>
      </c>
      <c r="I1" s="15"/>
      <c r="J1" s="14"/>
    </row>
    <row r="2" spans="1:10" ht="28.5" thickBot="1" x14ac:dyDescent="0.4">
      <c r="A2" s="15" t="s">
        <v>0</v>
      </c>
      <c r="B2" s="15" t="s">
        <v>16</v>
      </c>
      <c r="C2" s="15"/>
      <c r="D2" s="15" t="s">
        <v>17</v>
      </c>
      <c r="E2" s="15" t="s">
        <v>19</v>
      </c>
      <c r="F2" s="15" t="s">
        <v>21</v>
      </c>
      <c r="G2" s="15"/>
      <c r="H2" s="15" t="s">
        <v>18</v>
      </c>
      <c r="I2" s="15" t="s">
        <v>20</v>
      </c>
      <c r="J2" s="15" t="s">
        <v>22</v>
      </c>
    </row>
    <row r="3" spans="1:10" x14ac:dyDescent="0.35">
      <c r="A3" s="18">
        <v>43862</v>
      </c>
      <c r="B3" s="19">
        <v>2.5612075900664499</v>
      </c>
      <c r="C3" s="20"/>
      <c r="D3" s="19">
        <v>2.7831999999999999</v>
      </c>
      <c r="E3" s="19">
        <f>(D3-B3)/B3</f>
        <v>8.6674899291466809E-2</v>
      </c>
      <c r="F3" s="21">
        <f t="shared" ref="F3:F31" si="0">ABS((B3-D3)/B3)</f>
        <v>8.6674899291466809E-2</v>
      </c>
      <c r="G3" s="21"/>
      <c r="H3" s="19">
        <v>2.5612075900664499</v>
      </c>
      <c r="I3" s="19">
        <f>(H3-B3)/B3</f>
        <v>0</v>
      </c>
      <c r="J3" s="21">
        <f>ABS((B3-H3)/B3)</f>
        <v>0</v>
      </c>
    </row>
    <row r="4" spans="1:10" x14ac:dyDescent="0.35">
      <c r="A4" s="18">
        <v>43863</v>
      </c>
      <c r="B4" s="19">
        <v>2.5484665850244901</v>
      </c>
      <c r="C4" s="20"/>
      <c r="D4" s="19">
        <v>2.7886000000000002</v>
      </c>
      <c r="E4" s="19">
        <f t="shared" ref="E4:E31" si="1">(D4-B4)/B4</f>
        <v>9.4226628823231157E-2</v>
      </c>
      <c r="F4" s="21">
        <f t="shared" si="0"/>
        <v>9.4226628823231157E-2</v>
      </c>
      <c r="G4" s="21"/>
      <c r="H4" s="19">
        <v>3.7701058443611699</v>
      </c>
      <c r="I4" s="19">
        <f t="shared" ref="I4:I31" si="2">(H4-B4)/B4</f>
        <v>0.47936247880014493</v>
      </c>
      <c r="J4" s="21">
        <f t="shared" ref="J4:J31" si="3">ABS((B4-H4)/B4)</f>
        <v>0.47936247880014493</v>
      </c>
    </row>
    <row r="5" spans="1:10" x14ac:dyDescent="0.35">
      <c r="A5" s="18">
        <v>43864</v>
      </c>
      <c r="B5" s="19">
        <v>2.6643500699790001</v>
      </c>
      <c r="C5" s="20"/>
      <c r="D5" s="19">
        <v>2.794</v>
      </c>
      <c r="E5" s="19">
        <f t="shared" si="1"/>
        <v>4.8660996721809069E-2</v>
      </c>
      <c r="F5" s="21">
        <f t="shared" si="0"/>
        <v>4.8660996721809069E-2</v>
      </c>
      <c r="G5" s="21"/>
      <c r="H5" s="19">
        <v>4.3407822224602297</v>
      </c>
      <c r="I5" s="19">
        <f t="shared" si="2"/>
        <v>0.62920866569701284</v>
      </c>
      <c r="J5" s="21">
        <f t="shared" si="3"/>
        <v>0.62920866569701284</v>
      </c>
    </row>
    <row r="6" spans="1:10" x14ac:dyDescent="0.35">
      <c r="A6" s="18">
        <v>43865</v>
      </c>
      <c r="B6" s="19">
        <v>2.7272716934919501</v>
      </c>
      <c r="C6" s="20"/>
      <c r="D6" s="19">
        <v>2.7993999999999999</v>
      </c>
      <c r="E6" s="19">
        <f t="shared" si="1"/>
        <v>2.6447055744452802E-2</v>
      </c>
      <c r="F6" s="21">
        <f t="shared" si="0"/>
        <v>2.6447055744452802E-2</v>
      </c>
      <c r="G6" s="21"/>
      <c r="H6" s="19">
        <v>3.5549812166462602</v>
      </c>
      <c r="I6" s="19">
        <f t="shared" si="2"/>
        <v>0.30349360686339455</v>
      </c>
      <c r="J6" s="21">
        <f t="shared" si="3"/>
        <v>0.30349360686339455</v>
      </c>
    </row>
    <row r="7" spans="1:10" x14ac:dyDescent="0.35">
      <c r="A7" s="18">
        <v>43866</v>
      </c>
      <c r="B7" s="19">
        <v>3.87325577326801</v>
      </c>
      <c r="C7" s="20"/>
      <c r="D7" s="19">
        <v>2.8048999999999999</v>
      </c>
      <c r="E7" s="19">
        <f t="shared" si="1"/>
        <v>-0.27582887260930833</v>
      </c>
      <c r="F7" s="21">
        <f t="shared" si="0"/>
        <v>0.27582887260930833</v>
      </c>
      <c r="G7" s="21"/>
      <c r="H7" s="19">
        <v>3.5470061571152902</v>
      </c>
      <c r="I7" s="19">
        <f t="shared" si="2"/>
        <v>-8.4231363806230336E-2</v>
      </c>
      <c r="J7" s="21">
        <f t="shared" si="3"/>
        <v>8.4231363806230336E-2</v>
      </c>
    </row>
    <row r="8" spans="1:10" x14ac:dyDescent="0.35">
      <c r="A8" s="18">
        <v>43867</v>
      </c>
      <c r="B8" s="19">
        <v>3.0782869884575002</v>
      </c>
      <c r="C8" s="20"/>
      <c r="D8" s="19">
        <v>2.8102999999999998</v>
      </c>
      <c r="E8" s="19">
        <f t="shared" si="1"/>
        <v>-8.705718130322411E-2</v>
      </c>
      <c r="F8" s="21">
        <f t="shared" si="0"/>
        <v>8.705718130322411E-2</v>
      </c>
      <c r="G8" s="21"/>
      <c r="H8" s="19">
        <v>3.3756188260125</v>
      </c>
      <c r="I8" s="19">
        <f t="shared" si="2"/>
        <v>9.6590031621447331E-2</v>
      </c>
      <c r="J8" s="21">
        <f t="shared" si="3"/>
        <v>9.6590031621447331E-2</v>
      </c>
    </row>
    <row r="9" spans="1:10" x14ac:dyDescent="0.35">
      <c r="A9" s="18">
        <v>43868</v>
      </c>
      <c r="B9" s="19">
        <v>2.6586733800350202</v>
      </c>
      <c r="C9" s="20"/>
      <c r="D9" s="19">
        <v>2.8157999999999999</v>
      </c>
      <c r="E9" s="19">
        <f t="shared" si="1"/>
        <v>5.9099632600567879E-2</v>
      </c>
      <c r="F9" s="21">
        <f t="shared" si="0"/>
        <v>5.9099632600567879E-2</v>
      </c>
      <c r="G9" s="21"/>
      <c r="H9" s="19">
        <v>3.51382894879869</v>
      </c>
      <c r="I9" s="19">
        <f t="shared" si="2"/>
        <v>0.32164747094748647</v>
      </c>
      <c r="J9" s="21">
        <f t="shared" si="3"/>
        <v>0.32164747094748647</v>
      </c>
    </row>
    <row r="10" spans="1:10" x14ac:dyDescent="0.35">
      <c r="A10" s="18">
        <v>43869</v>
      </c>
      <c r="B10" s="19">
        <v>2.6331333100069898</v>
      </c>
      <c r="C10" s="20"/>
      <c r="D10" s="19">
        <v>2.8212000000000002</v>
      </c>
      <c r="E10" s="19">
        <f t="shared" si="1"/>
        <v>7.1423155553226092E-2</v>
      </c>
      <c r="F10" s="21">
        <f t="shared" si="0"/>
        <v>7.1423155553226092E-2</v>
      </c>
      <c r="G10" s="21"/>
      <c r="H10" s="19">
        <v>3.5034178631819701</v>
      </c>
      <c r="I10" s="19">
        <f t="shared" si="2"/>
        <v>0.33051291017721779</v>
      </c>
      <c r="J10" s="21">
        <f t="shared" si="3"/>
        <v>0.33051291017721779</v>
      </c>
    </row>
    <row r="11" spans="1:10" x14ac:dyDescent="0.35">
      <c r="A11" s="18">
        <v>43870</v>
      </c>
      <c r="B11" s="19">
        <v>2.7459324702589201</v>
      </c>
      <c r="C11" s="20"/>
      <c r="D11" s="19">
        <v>2.8267000000000002</v>
      </c>
      <c r="E11" s="19">
        <f t="shared" si="1"/>
        <v>2.9413516397751908E-2</v>
      </c>
      <c r="F11" s="21">
        <f t="shared" si="0"/>
        <v>2.9413516397751908E-2</v>
      </c>
      <c r="G11" s="21"/>
      <c r="H11" s="19">
        <v>4.3782161486531397</v>
      </c>
      <c r="I11" s="19">
        <f t="shared" si="2"/>
        <v>0.59443693392806118</v>
      </c>
      <c r="J11" s="21">
        <f t="shared" si="3"/>
        <v>0.59443693392806118</v>
      </c>
    </row>
    <row r="12" spans="1:10" x14ac:dyDescent="0.35">
      <c r="A12" s="18">
        <v>43871</v>
      </c>
      <c r="B12" s="19">
        <v>2.66044874037788</v>
      </c>
      <c r="C12" s="20"/>
      <c r="D12" s="19">
        <v>2.8321999999999998</v>
      </c>
      <c r="E12" s="19">
        <f t="shared" si="1"/>
        <v>6.4557251946047597E-2</v>
      </c>
      <c r="F12" s="21">
        <f t="shared" si="0"/>
        <v>6.4557251946047597E-2</v>
      </c>
      <c r="G12" s="21"/>
      <c r="H12" s="19">
        <v>4.4491154232251002</v>
      </c>
      <c r="I12" s="19">
        <f t="shared" si="2"/>
        <v>0.67231766419719285</v>
      </c>
      <c r="J12" s="21">
        <f t="shared" si="3"/>
        <v>0.67231766419719285</v>
      </c>
    </row>
    <row r="13" spans="1:10" x14ac:dyDescent="0.35">
      <c r="A13" s="18">
        <v>43872</v>
      </c>
      <c r="B13" s="19">
        <v>2.7266602519244199</v>
      </c>
      <c r="C13" s="20"/>
      <c r="D13" s="19">
        <v>2.8376999999999999</v>
      </c>
      <c r="E13" s="19">
        <f t="shared" si="1"/>
        <v>4.0723719795016815E-2</v>
      </c>
      <c r="F13" s="21">
        <f t="shared" si="0"/>
        <v>4.0723719795016815E-2</v>
      </c>
      <c r="G13" s="21"/>
      <c r="H13" s="19">
        <v>4.0318619921858403</v>
      </c>
      <c r="I13" s="19">
        <f t="shared" si="2"/>
        <v>0.47868147098276592</v>
      </c>
      <c r="J13" s="21">
        <f t="shared" si="3"/>
        <v>0.47868147098276592</v>
      </c>
    </row>
    <row r="14" spans="1:10" x14ac:dyDescent="0.35">
      <c r="A14" s="18">
        <v>43873</v>
      </c>
      <c r="B14" s="19">
        <v>3.28499299964998</v>
      </c>
      <c r="C14" s="20"/>
      <c r="D14" s="19">
        <v>2.8431999999999999</v>
      </c>
      <c r="E14" s="19">
        <f t="shared" si="1"/>
        <v>-0.13448826213543033</v>
      </c>
      <c r="F14" s="21">
        <f t="shared" si="0"/>
        <v>0.13448826213543033</v>
      </c>
      <c r="G14" s="21"/>
      <c r="H14" s="19">
        <v>3.3487824847130501</v>
      </c>
      <c r="I14" s="19">
        <f t="shared" si="2"/>
        <v>1.9418453880987532E-2</v>
      </c>
      <c r="J14" s="21">
        <f t="shared" si="3"/>
        <v>1.9418453880987532E-2</v>
      </c>
    </row>
    <row r="15" spans="1:10" x14ac:dyDescent="0.35">
      <c r="A15" s="18">
        <v>43874</v>
      </c>
      <c r="B15" s="19">
        <v>2.6743351994401601</v>
      </c>
      <c r="C15" s="20"/>
      <c r="D15" s="19">
        <v>2.8487</v>
      </c>
      <c r="E15" s="19">
        <f t="shared" si="1"/>
        <v>6.5199306577702412E-2</v>
      </c>
      <c r="F15" s="21">
        <f t="shared" si="0"/>
        <v>6.5199306577702412E-2</v>
      </c>
      <c r="G15" s="21"/>
      <c r="H15" s="19">
        <v>3.3978419554802199</v>
      </c>
      <c r="I15" s="19">
        <f t="shared" si="2"/>
        <v>0.27053705017662605</v>
      </c>
      <c r="J15" s="21">
        <f t="shared" si="3"/>
        <v>0.27053705017662605</v>
      </c>
    </row>
    <row r="16" spans="1:10" x14ac:dyDescent="0.35">
      <c r="A16" s="18">
        <v>43875</v>
      </c>
      <c r="B16" s="19">
        <v>4.5258030090972703</v>
      </c>
      <c r="C16" s="20"/>
      <c r="D16" s="19">
        <v>2.8542999999999998</v>
      </c>
      <c r="E16" s="19">
        <f t="shared" si="1"/>
        <v>-0.36932738913677848</v>
      </c>
      <c r="F16" s="21">
        <f t="shared" si="0"/>
        <v>0.36932738913677848</v>
      </c>
      <c r="G16" s="21"/>
      <c r="H16" s="19">
        <v>3.4502446362781098</v>
      </c>
      <c r="I16" s="19">
        <f t="shared" si="2"/>
        <v>-0.2376502845256834</v>
      </c>
      <c r="J16" s="21">
        <f t="shared" si="3"/>
        <v>0.2376502845256834</v>
      </c>
    </row>
    <row r="17" spans="1:10" x14ac:dyDescent="0.35">
      <c r="A17" s="18">
        <v>43876</v>
      </c>
      <c r="B17" s="19">
        <v>4.1314057032890101</v>
      </c>
      <c r="C17" s="20"/>
      <c r="D17" s="19">
        <v>2.8597999999999999</v>
      </c>
      <c r="E17" s="19">
        <f t="shared" si="1"/>
        <v>-0.30779008274996705</v>
      </c>
      <c r="F17" s="21">
        <f t="shared" si="0"/>
        <v>0.30779008274996705</v>
      </c>
      <c r="G17" s="21"/>
      <c r="H17" s="19">
        <v>3.5217373112908801</v>
      </c>
      <c r="I17" s="19">
        <f t="shared" si="2"/>
        <v>-0.14756923811979378</v>
      </c>
      <c r="J17" s="21">
        <f t="shared" si="3"/>
        <v>0.14756923811979378</v>
      </c>
    </row>
    <row r="18" spans="1:10" x14ac:dyDescent="0.35">
      <c r="A18" s="18">
        <v>43877</v>
      </c>
      <c r="B18" s="19">
        <v>4.0944637858642396</v>
      </c>
      <c r="C18" s="20"/>
      <c r="D18" s="19">
        <v>2.8654000000000002</v>
      </c>
      <c r="E18" s="19">
        <f t="shared" si="1"/>
        <v>-0.30017698290737588</v>
      </c>
      <c r="F18" s="21">
        <f t="shared" si="0"/>
        <v>0.30017698290737588</v>
      </c>
      <c r="G18" s="21"/>
      <c r="H18" s="19">
        <v>4.0238658907613196</v>
      </c>
      <c r="I18" s="19">
        <f t="shared" si="2"/>
        <v>-1.7242280990896239E-2</v>
      </c>
      <c r="J18" s="21">
        <f t="shared" si="3"/>
        <v>1.7242280990896239E-2</v>
      </c>
    </row>
    <row r="19" spans="1:10" x14ac:dyDescent="0.35">
      <c r="A19" s="18">
        <v>43878</v>
      </c>
      <c r="B19" s="19">
        <v>4.8477868135711697</v>
      </c>
      <c r="C19" s="20"/>
      <c r="D19" s="19">
        <v>2.8708999999999998</v>
      </c>
      <c r="E19" s="19">
        <f t="shared" si="1"/>
        <v>-0.40779161493590449</v>
      </c>
      <c r="F19" s="21">
        <f t="shared" si="0"/>
        <v>0.40779161493590449</v>
      </c>
      <c r="G19" s="21"/>
      <c r="H19" s="19">
        <v>3.4240374308544599</v>
      </c>
      <c r="I19" s="19">
        <f t="shared" si="2"/>
        <v>-0.29369059273212778</v>
      </c>
      <c r="J19" s="21">
        <f t="shared" si="3"/>
        <v>0.29369059273212778</v>
      </c>
    </row>
    <row r="20" spans="1:10" x14ac:dyDescent="0.35">
      <c r="A20" s="18">
        <v>43879</v>
      </c>
      <c r="B20" s="19">
        <v>5.2499133403361302</v>
      </c>
      <c r="C20" s="20"/>
      <c r="D20" s="19">
        <v>2.8765000000000001</v>
      </c>
      <c r="E20" s="19">
        <f t="shared" si="1"/>
        <v>-0.45208619389975879</v>
      </c>
      <c r="F20" s="21">
        <f t="shared" si="0"/>
        <v>0.45208619389975879</v>
      </c>
      <c r="G20" s="21"/>
      <c r="H20" s="19">
        <v>3.3189753295270301</v>
      </c>
      <c r="I20" s="19">
        <f t="shared" si="2"/>
        <v>-0.36780378753556153</v>
      </c>
      <c r="J20" s="21">
        <f t="shared" si="3"/>
        <v>0.36780378753556153</v>
      </c>
    </row>
    <row r="21" spans="1:10" x14ac:dyDescent="0.35">
      <c r="A21" s="18">
        <v>43880</v>
      </c>
      <c r="B21" s="19">
        <v>4.3478370098039196</v>
      </c>
      <c r="C21" s="20"/>
      <c r="D21" s="19">
        <v>2.8820999999999999</v>
      </c>
      <c r="E21" s="19">
        <f t="shared" si="1"/>
        <v>-0.33711866532688217</v>
      </c>
      <c r="F21" s="21">
        <f t="shared" si="0"/>
        <v>0.33711866532688217</v>
      </c>
      <c r="G21" s="21"/>
      <c r="H21" s="19">
        <v>3.17711055588408</v>
      </c>
      <c r="I21" s="19">
        <f t="shared" si="2"/>
        <v>-0.26926640793570999</v>
      </c>
      <c r="J21" s="21">
        <f t="shared" si="3"/>
        <v>0.26926640793570999</v>
      </c>
    </row>
    <row r="22" spans="1:10" x14ac:dyDescent="0.35">
      <c r="A22" s="18">
        <v>43881</v>
      </c>
      <c r="B22" s="19">
        <v>4.4823363095237996</v>
      </c>
      <c r="C22" s="20"/>
      <c r="D22" s="19">
        <v>2.8877000000000002</v>
      </c>
      <c r="E22" s="19">
        <f t="shared" si="1"/>
        <v>-0.35576007675631383</v>
      </c>
      <c r="F22" s="21">
        <f t="shared" si="0"/>
        <v>0.35576007675631383</v>
      </c>
      <c r="G22" s="21"/>
      <c r="H22" s="19">
        <v>3.0887891571861901</v>
      </c>
      <c r="I22" s="19">
        <f t="shared" si="2"/>
        <v>-0.31089749989903348</v>
      </c>
      <c r="J22" s="21">
        <f t="shared" si="3"/>
        <v>0.31089749989903348</v>
      </c>
    </row>
    <row r="23" spans="1:10" x14ac:dyDescent="0.35">
      <c r="A23" s="18">
        <v>43882</v>
      </c>
      <c r="B23" s="19">
        <v>4.4251565780265896</v>
      </c>
      <c r="C23" s="20"/>
      <c r="D23" s="19">
        <v>2.8933</v>
      </c>
      <c r="E23" s="19">
        <f t="shared" si="1"/>
        <v>-0.34617002834049437</v>
      </c>
      <c r="F23" s="21">
        <f t="shared" si="0"/>
        <v>0.34617002834049437</v>
      </c>
      <c r="G23" s="21"/>
      <c r="H23" s="19">
        <v>3.35991592307803</v>
      </c>
      <c r="I23" s="19">
        <f t="shared" si="2"/>
        <v>-0.24072383342051287</v>
      </c>
      <c r="J23" s="21">
        <f t="shared" si="3"/>
        <v>0.24072383342051287</v>
      </c>
    </row>
    <row r="24" spans="1:10" x14ac:dyDescent="0.35">
      <c r="A24" s="18">
        <v>43883</v>
      </c>
      <c r="B24" s="19">
        <v>4.3320531654424599</v>
      </c>
      <c r="C24" s="20"/>
      <c r="D24" s="19">
        <v>2.8988999999999998</v>
      </c>
      <c r="E24" s="19">
        <f t="shared" si="1"/>
        <v>-0.33082538711089043</v>
      </c>
      <c r="F24" s="21">
        <f t="shared" si="0"/>
        <v>0.33082538711089043</v>
      </c>
      <c r="G24" s="21"/>
      <c r="H24" s="19">
        <v>3.2555177952690699</v>
      </c>
      <c r="I24" s="19">
        <f t="shared" si="2"/>
        <v>-0.24850465335030961</v>
      </c>
      <c r="J24" s="21">
        <f t="shared" si="3"/>
        <v>0.24850465335030961</v>
      </c>
    </row>
    <row r="25" spans="1:10" x14ac:dyDescent="0.35">
      <c r="A25" s="18">
        <v>43884</v>
      </c>
      <c r="B25" s="19">
        <v>4.28758228291316</v>
      </c>
      <c r="C25" s="20"/>
      <c r="D25" s="19">
        <v>2.9045000000000001</v>
      </c>
      <c r="E25" s="19">
        <f t="shared" si="1"/>
        <v>-0.32257859829886154</v>
      </c>
      <c r="F25" s="21">
        <f t="shared" si="0"/>
        <v>0.32257859829886154</v>
      </c>
      <c r="G25" s="21"/>
      <c r="H25" s="19">
        <v>3.1489797165939302</v>
      </c>
      <c r="I25" s="19">
        <f t="shared" si="2"/>
        <v>-0.26555818435410095</v>
      </c>
      <c r="J25" s="21">
        <f t="shared" si="3"/>
        <v>0.26555818435410095</v>
      </c>
    </row>
    <row r="26" spans="1:10" x14ac:dyDescent="0.35">
      <c r="A26" s="18">
        <v>43885</v>
      </c>
      <c r="B26" s="19">
        <v>4.2260671798460399</v>
      </c>
      <c r="C26" s="20"/>
      <c r="D26" s="19">
        <v>2.9102000000000001</v>
      </c>
      <c r="E26" s="19">
        <f t="shared" si="1"/>
        <v>-0.31136920542138147</v>
      </c>
      <c r="F26" s="21">
        <f t="shared" si="0"/>
        <v>0.31136920542138147</v>
      </c>
      <c r="G26" s="21"/>
      <c r="H26" s="19">
        <v>2.9850621215051101</v>
      </c>
      <c r="I26" s="19">
        <f t="shared" si="2"/>
        <v>-0.29365483451357272</v>
      </c>
      <c r="J26" s="21">
        <f t="shared" si="3"/>
        <v>0.29365483451357272</v>
      </c>
    </row>
    <row r="27" spans="1:10" x14ac:dyDescent="0.35">
      <c r="A27" s="18">
        <v>43886</v>
      </c>
      <c r="B27" s="19">
        <v>4.2159254723582897</v>
      </c>
      <c r="C27" s="20"/>
      <c r="D27" s="19">
        <v>2.9157999999999999</v>
      </c>
      <c r="E27" s="19">
        <f t="shared" si="1"/>
        <v>-0.3083843585192767</v>
      </c>
      <c r="F27" s="21">
        <f t="shared" si="0"/>
        <v>0.3083843585192767</v>
      </c>
      <c r="G27" s="21"/>
      <c r="H27" s="19">
        <v>3.2092297319906198</v>
      </c>
      <c r="I27" s="19">
        <f t="shared" si="2"/>
        <v>-0.2387840456308038</v>
      </c>
      <c r="J27" s="21">
        <f t="shared" si="3"/>
        <v>0.2387840456308038</v>
      </c>
    </row>
    <row r="28" spans="1:10" x14ac:dyDescent="0.35">
      <c r="A28" s="18">
        <v>43887</v>
      </c>
      <c r="B28" s="19">
        <v>4.3638195173137397</v>
      </c>
      <c r="C28" s="20"/>
      <c r="D28" s="19">
        <v>2.9215</v>
      </c>
      <c r="E28" s="19">
        <f t="shared" si="1"/>
        <v>-0.33051768332563769</v>
      </c>
      <c r="F28" s="21">
        <f t="shared" si="0"/>
        <v>0.33051768332563769</v>
      </c>
      <c r="G28" s="21"/>
      <c r="H28" s="19">
        <v>3.6290051168386599</v>
      </c>
      <c r="I28" s="19">
        <f t="shared" si="2"/>
        <v>-0.16838789907778165</v>
      </c>
      <c r="J28" s="21">
        <f t="shared" si="3"/>
        <v>0.16838789907778165</v>
      </c>
    </row>
    <row r="29" spans="1:10" x14ac:dyDescent="0.35">
      <c r="A29" s="18">
        <v>43888</v>
      </c>
      <c r="B29" s="19">
        <v>4.3853010150507501</v>
      </c>
      <c r="C29" s="20"/>
      <c r="D29" s="19">
        <v>2.9270999999999998</v>
      </c>
      <c r="E29" s="19">
        <f t="shared" si="1"/>
        <v>-0.33252016453285016</v>
      </c>
      <c r="F29" s="21">
        <f t="shared" si="0"/>
        <v>0.33252016453285016</v>
      </c>
      <c r="G29" s="21"/>
      <c r="H29" s="19">
        <v>3.4953230696441602</v>
      </c>
      <c r="I29" s="19">
        <f t="shared" si="2"/>
        <v>-0.20294569115144093</v>
      </c>
      <c r="J29" s="21">
        <f t="shared" si="3"/>
        <v>0.20294569115144093</v>
      </c>
    </row>
    <row r="30" spans="1:10" x14ac:dyDescent="0.35">
      <c r="A30" s="18">
        <v>43889</v>
      </c>
      <c r="B30" s="19">
        <v>3.6949125262421201</v>
      </c>
      <c r="C30" s="20"/>
      <c r="D30" s="19">
        <v>2.9327999999999999</v>
      </c>
      <c r="E30" s="19">
        <f t="shared" si="1"/>
        <v>-0.20625996443201874</v>
      </c>
      <c r="F30" s="21">
        <f t="shared" si="0"/>
        <v>0.20625996443201874</v>
      </c>
      <c r="G30" s="21"/>
      <c r="H30" s="19">
        <v>2.8894768232871901</v>
      </c>
      <c r="I30" s="19">
        <f t="shared" si="2"/>
        <v>-0.21798505302481183</v>
      </c>
      <c r="J30" s="21">
        <f t="shared" si="3"/>
        <v>0.21798505302481183</v>
      </c>
    </row>
    <row r="31" spans="1:10" x14ac:dyDescent="0.35">
      <c r="A31" s="18">
        <v>43890</v>
      </c>
      <c r="B31" s="19">
        <v>3.14869447359216</v>
      </c>
      <c r="C31" s="20"/>
      <c r="D31" s="19">
        <v>2.9384999999999999</v>
      </c>
      <c r="E31" s="19">
        <f t="shared" si="1"/>
        <v>-6.6756071557607072E-2</v>
      </c>
      <c r="F31" s="21">
        <f t="shared" si="0"/>
        <v>6.6756071557607072E-2</v>
      </c>
      <c r="G31" s="21"/>
      <c r="H31" s="19">
        <v>2.89778836258483</v>
      </c>
      <c r="I31" s="19">
        <f t="shared" si="2"/>
        <v>-7.9685759641546311E-2</v>
      </c>
      <c r="J31" s="21">
        <f t="shared" si="3"/>
        <v>7.9685759641546311E-2</v>
      </c>
    </row>
    <row r="32" spans="1:10" x14ac:dyDescent="0.35">
      <c r="A32" s="18"/>
      <c r="B32" s="20"/>
      <c r="C32" s="20"/>
      <c r="D32" s="19"/>
      <c r="E32" s="19"/>
      <c r="F32" s="21"/>
      <c r="G32" s="21"/>
      <c r="H32" s="19"/>
      <c r="I32" s="22"/>
      <c r="J32" s="21"/>
    </row>
    <row r="33" spans="1:10" x14ac:dyDescent="0.35">
      <c r="A33" s="18"/>
      <c r="B33" s="20"/>
      <c r="C33" s="20"/>
      <c r="D33" s="19"/>
      <c r="E33" s="19"/>
      <c r="F33" s="21"/>
      <c r="G33" s="21"/>
      <c r="H33" s="19"/>
      <c r="I33" s="22"/>
      <c r="J33" s="21"/>
    </row>
    <row r="34" spans="1:10" x14ac:dyDescent="0.35">
      <c r="A34" s="20" t="s">
        <v>15</v>
      </c>
      <c r="B34" s="20">
        <v>1.0685590044046167</v>
      </c>
      <c r="C34" s="20"/>
      <c r="D34" s="20">
        <v>1.5825172413793107</v>
      </c>
      <c r="E34" s="20"/>
      <c r="F34" s="19">
        <f>SUM(F3:F33)</f>
        <v>6.169232946751233</v>
      </c>
      <c r="G34" s="19"/>
      <c r="H34" s="20">
        <v>2.5124589595549724</v>
      </c>
      <c r="I34" s="20"/>
      <c r="J34" s="19">
        <f>SUM(J3:J33)</f>
        <v>7.8807881469822574</v>
      </c>
    </row>
    <row r="35" spans="1:10" x14ac:dyDescent="0.35">
      <c r="A35" s="20" t="s">
        <v>14</v>
      </c>
      <c r="B35" s="20">
        <v>0.78436234460936605</v>
      </c>
      <c r="C35" s="20"/>
      <c r="D35" s="20">
        <v>1.5821000000000001</v>
      </c>
      <c r="E35" s="20" t="s">
        <v>1</v>
      </c>
      <c r="F35" s="23">
        <f>COUNT(D1:D31)</f>
        <v>29</v>
      </c>
      <c r="G35" s="23"/>
      <c r="H35" s="20">
        <v>2.0639996733870798</v>
      </c>
      <c r="I35" s="20" t="s">
        <v>1</v>
      </c>
      <c r="J35" s="23">
        <f>COUNT(H1:H31)</f>
        <v>29</v>
      </c>
    </row>
    <row r="36" spans="1:10" x14ac:dyDescent="0.35">
      <c r="A36" s="20" t="s">
        <v>13</v>
      </c>
      <c r="B36" s="20">
        <v>0.99808685248671725</v>
      </c>
      <c r="C36" s="20"/>
      <c r="D36" s="20">
        <v>3.9013404921216459E-2</v>
      </c>
      <c r="E36" s="20" t="s">
        <v>4</v>
      </c>
      <c r="F36" s="19">
        <f>(F34/F35)*100</f>
        <v>21.273217057762871</v>
      </c>
      <c r="G36" s="19"/>
      <c r="H36" s="20">
        <v>1.2967769495887578</v>
      </c>
      <c r="I36" s="20" t="s">
        <v>4</v>
      </c>
      <c r="J36" s="19">
        <f>(J34/J35)*100</f>
        <v>27.17513154131813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activeCell="B1" sqref="B1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10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43862</v>
      </c>
      <c r="B3" s="5">
        <v>2.3770628833770702</v>
      </c>
      <c r="C3" s="3"/>
      <c r="D3" s="5">
        <v>2.7825000000000002</v>
      </c>
      <c r="E3" s="5">
        <f>(D3-B3)/B3</f>
        <v>0.17056221754088788</v>
      </c>
      <c r="F3" s="6">
        <f t="shared" ref="F3:F31" si="0">ABS((B3-D3)/B3)</f>
        <v>0.17056221754088788</v>
      </c>
      <c r="G3" s="6"/>
      <c r="H3" s="5">
        <v>2.3770628833770702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3.4024437236785801</v>
      </c>
      <c r="C4" s="3"/>
      <c r="D4" s="5">
        <v>2.7820999999999998</v>
      </c>
      <c r="E4" s="5">
        <f t="shared" ref="E4:E31" si="1">(D4-B4)/B4</f>
        <v>-0.18232299313620698</v>
      </c>
      <c r="F4" s="6">
        <f t="shared" si="0"/>
        <v>0.18232299313620698</v>
      </c>
      <c r="G4" s="6"/>
      <c r="H4" s="5">
        <v>3.20382541035486</v>
      </c>
      <c r="I4" s="5">
        <f t="shared" ref="I4:I31" si="2">(H4-B4)/B4</f>
        <v>-5.8375194258608404E-2</v>
      </c>
      <c r="J4" s="6">
        <f t="shared" ref="J4:J31" si="3">ABS((B4-H4)/B4)</f>
        <v>5.8375194258608404E-2</v>
      </c>
    </row>
    <row r="5" spans="1:10" x14ac:dyDescent="0.35">
      <c r="A5" s="4">
        <v>43864</v>
      </c>
      <c r="B5" s="5">
        <v>2.6274460697173998</v>
      </c>
      <c r="C5" s="3"/>
      <c r="D5" s="5">
        <v>2.7816999999999998</v>
      </c>
      <c r="E5" s="5">
        <f t="shared" si="1"/>
        <v>5.8708695131919918E-2</v>
      </c>
      <c r="F5" s="6">
        <f t="shared" si="0"/>
        <v>5.8708695131919918E-2</v>
      </c>
      <c r="G5" s="6"/>
      <c r="H5" s="5">
        <v>3.0027138706975101</v>
      </c>
      <c r="I5" s="5">
        <f t="shared" si="2"/>
        <v>0.1428260717908752</v>
      </c>
      <c r="J5" s="6">
        <f t="shared" si="3"/>
        <v>0.1428260717908752</v>
      </c>
    </row>
    <row r="6" spans="1:10" x14ac:dyDescent="0.35">
      <c r="A6" s="4">
        <v>43865</v>
      </c>
      <c r="B6" s="5">
        <v>2.67626014709472</v>
      </c>
      <c r="C6" s="3"/>
      <c r="D6" s="5">
        <v>2.7812999999999999</v>
      </c>
      <c r="E6" s="5">
        <f t="shared" si="1"/>
        <v>3.9248745313234377E-2</v>
      </c>
      <c r="F6" s="6">
        <f t="shared" si="0"/>
        <v>3.9248745313234377E-2</v>
      </c>
      <c r="G6" s="6"/>
      <c r="H6" s="5">
        <v>3.8121994398664598</v>
      </c>
      <c r="I6" s="5">
        <f t="shared" si="2"/>
        <v>0.42445025159638783</v>
      </c>
      <c r="J6" s="6">
        <f t="shared" si="3"/>
        <v>0.42445025159638783</v>
      </c>
    </row>
    <row r="7" spans="1:10" x14ac:dyDescent="0.35">
      <c r="A7" s="4">
        <v>43866</v>
      </c>
      <c r="B7" s="5">
        <v>3.5421974468231201</v>
      </c>
      <c r="C7" s="3"/>
      <c r="D7" s="5">
        <v>2.7810000000000001</v>
      </c>
      <c r="E7" s="5">
        <f t="shared" si="1"/>
        <v>-0.21489413231490323</v>
      </c>
      <c r="F7" s="6">
        <f t="shared" si="0"/>
        <v>0.21489413231490323</v>
      </c>
      <c r="G7" s="6"/>
      <c r="H7" s="5">
        <v>2.8354647010269001</v>
      </c>
      <c r="I7" s="5">
        <f t="shared" si="2"/>
        <v>-0.19951816814448481</v>
      </c>
      <c r="J7" s="6">
        <f t="shared" si="3"/>
        <v>0.19951816814448481</v>
      </c>
    </row>
    <row r="8" spans="1:10" x14ac:dyDescent="0.35">
      <c r="A8" s="4">
        <v>43867</v>
      </c>
      <c r="B8" s="5">
        <v>2.35171812057495</v>
      </c>
      <c r="C8" s="3"/>
      <c r="D8" s="5">
        <v>2.7806000000000002</v>
      </c>
      <c r="E8" s="5">
        <f t="shared" si="1"/>
        <v>0.18236959424380197</v>
      </c>
      <c r="F8" s="6">
        <f t="shared" si="0"/>
        <v>0.18236959424380197</v>
      </c>
      <c r="G8" s="6"/>
      <c r="H8" s="5">
        <v>2.5832238066873101</v>
      </c>
      <c r="I8" s="5">
        <f t="shared" si="2"/>
        <v>9.8441086151839233E-2</v>
      </c>
      <c r="J8" s="6">
        <f t="shared" si="3"/>
        <v>9.8441086151839233E-2</v>
      </c>
    </row>
    <row r="9" spans="1:10" x14ac:dyDescent="0.35">
      <c r="A9" s="4">
        <v>43868</v>
      </c>
      <c r="B9" s="5">
        <v>3.1680783557891798</v>
      </c>
      <c r="C9" s="3"/>
      <c r="D9" s="5">
        <v>2.7801999999999998</v>
      </c>
      <c r="E9" s="5">
        <f t="shared" si="1"/>
        <v>-0.12243332147400696</v>
      </c>
      <c r="F9" s="6">
        <f t="shared" si="0"/>
        <v>0.12243332147400696</v>
      </c>
      <c r="G9" s="6"/>
      <c r="H9" s="5">
        <v>3.1260165439303602</v>
      </c>
      <c r="I9" s="5">
        <f t="shared" si="2"/>
        <v>-1.3276758695680013E-2</v>
      </c>
      <c r="J9" s="6">
        <f t="shared" si="3"/>
        <v>1.3276758695680013E-2</v>
      </c>
    </row>
    <row r="10" spans="1:10" x14ac:dyDescent="0.35">
      <c r="A10" s="4">
        <v>43869</v>
      </c>
      <c r="B10" s="5">
        <v>2.4179513072967498</v>
      </c>
      <c r="C10" s="3"/>
      <c r="D10" s="5">
        <v>2.7797999999999998</v>
      </c>
      <c r="E10" s="5">
        <f t="shared" si="1"/>
        <v>0.14965094276765811</v>
      </c>
      <c r="F10" s="6">
        <f t="shared" si="0"/>
        <v>0.14965094276765811</v>
      </c>
      <c r="G10" s="6"/>
      <c r="H10" s="5">
        <v>2.8393358422690702</v>
      </c>
      <c r="I10" s="5">
        <f t="shared" si="2"/>
        <v>0.1742733750264909</v>
      </c>
      <c r="J10" s="6">
        <f t="shared" si="3"/>
        <v>0.1742733750264909</v>
      </c>
    </row>
    <row r="11" spans="1:10" x14ac:dyDescent="0.35">
      <c r="A11" s="4">
        <v>43870</v>
      </c>
      <c r="B11" s="5">
        <v>2.4845096111297602</v>
      </c>
      <c r="C11" s="3"/>
      <c r="D11" s="5">
        <v>2.7793999999999999</v>
      </c>
      <c r="E11" s="5">
        <f t="shared" si="1"/>
        <v>0.11869158708391819</v>
      </c>
      <c r="F11" s="6">
        <f t="shared" si="0"/>
        <v>0.11869158708391819</v>
      </c>
      <c r="G11" s="6"/>
      <c r="H11" s="5">
        <v>2.7424454192245298</v>
      </c>
      <c r="I11" s="5">
        <f t="shared" si="2"/>
        <v>0.10381759319396659</v>
      </c>
      <c r="J11" s="6">
        <f t="shared" si="3"/>
        <v>0.10381759319396659</v>
      </c>
    </row>
    <row r="12" spans="1:10" x14ac:dyDescent="0.35">
      <c r="A12" s="4">
        <v>43871</v>
      </c>
      <c r="B12" s="5">
        <v>2.4571550273895202</v>
      </c>
      <c r="C12" s="3"/>
      <c r="D12" s="5">
        <v>2.7789999999999999</v>
      </c>
      <c r="E12" s="5">
        <f t="shared" si="1"/>
        <v>0.13098277032703451</v>
      </c>
      <c r="F12" s="6">
        <f t="shared" si="0"/>
        <v>0.13098277032703451</v>
      </c>
      <c r="G12" s="6"/>
      <c r="H12" s="5">
        <v>2.6966827567176699</v>
      </c>
      <c r="I12" s="5">
        <f t="shared" si="2"/>
        <v>9.7481732596507678E-2</v>
      </c>
      <c r="J12" s="6">
        <f t="shared" si="3"/>
        <v>9.7481732596507678E-2</v>
      </c>
    </row>
    <row r="13" spans="1:10" x14ac:dyDescent="0.35">
      <c r="A13" s="4">
        <v>43872</v>
      </c>
      <c r="B13" s="5">
        <v>2.89465661048889</v>
      </c>
      <c r="C13" s="3"/>
      <c r="D13" s="5">
        <v>2.7786</v>
      </c>
      <c r="E13" s="5">
        <f t="shared" si="1"/>
        <v>-4.0093394867064661E-2</v>
      </c>
      <c r="F13" s="6">
        <f t="shared" si="0"/>
        <v>4.0093394867064661E-2</v>
      </c>
      <c r="G13" s="6"/>
      <c r="H13" s="5">
        <v>2.6282962846718401</v>
      </c>
      <c r="I13" s="5">
        <f t="shared" si="2"/>
        <v>-9.2017935686009841E-2</v>
      </c>
      <c r="J13" s="6">
        <f t="shared" si="3"/>
        <v>9.2017935686009841E-2</v>
      </c>
    </row>
    <row r="14" spans="1:10" x14ac:dyDescent="0.35">
      <c r="A14" s="4">
        <v>43873</v>
      </c>
      <c r="B14" s="5">
        <v>1.4220071697235099</v>
      </c>
      <c r="C14" s="3"/>
      <c r="D14" s="5">
        <v>2.7783000000000002</v>
      </c>
      <c r="E14" s="5">
        <f t="shared" si="1"/>
        <v>0.95378761735793716</v>
      </c>
      <c r="F14" s="6">
        <f t="shared" si="0"/>
        <v>0.95378761735793716</v>
      </c>
      <c r="G14" s="6"/>
      <c r="H14" s="5">
        <v>2.2725825796962198</v>
      </c>
      <c r="I14" s="5">
        <f t="shared" si="2"/>
        <v>0.59815128086737623</v>
      </c>
      <c r="J14" s="6">
        <f t="shared" si="3"/>
        <v>0.59815128086737623</v>
      </c>
    </row>
    <row r="15" spans="1:10" x14ac:dyDescent="0.35">
      <c r="A15" s="4">
        <v>43874</v>
      </c>
      <c r="B15" s="5">
        <v>1.3556642723083401</v>
      </c>
      <c r="C15" s="3"/>
      <c r="D15" s="5">
        <v>2.7778999999999998</v>
      </c>
      <c r="E15" s="5">
        <f t="shared" si="1"/>
        <v>1.0491061516801399</v>
      </c>
      <c r="F15" s="6">
        <f t="shared" si="0"/>
        <v>1.0491061516801399</v>
      </c>
      <c r="G15" s="6"/>
      <c r="H15" s="5">
        <v>2.6986108406295202</v>
      </c>
      <c r="I15" s="5">
        <f t="shared" si="2"/>
        <v>0.99061883959993646</v>
      </c>
      <c r="J15" s="6">
        <f t="shared" si="3"/>
        <v>0.99061883959993646</v>
      </c>
    </row>
    <row r="16" spans="1:10" x14ac:dyDescent="0.35">
      <c r="A16" s="4">
        <v>43875</v>
      </c>
      <c r="B16" s="5">
        <v>1.2938768005371</v>
      </c>
      <c r="C16" s="3"/>
      <c r="D16" s="5">
        <v>2.7774999999999999</v>
      </c>
      <c r="E16" s="5">
        <f t="shared" si="1"/>
        <v>1.1466495100978968</v>
      </c>
      <c r="F16" s="6">
        <f t="shared" si="0"/>
        <v>1.1466495100978968</v>
      </c>
      <c r="G16" s="6"/>
      <c r="H16" s="5">
        <v>3.0239723001347198</v>
      </c>
      <c r="I16" s="5">
        <f t="shared" si="2"/>
        <v>1.3371408304712176</v>
      </c>
      <c r="J16" s="6">
        <f t="shared" si="3"/>
        <v>1.3371408304712176</v>
      </c>
    </row>
    <row r="17" spans="1:10" x14ac:dyDescent="0.35">
      <c r="A17" s="4">
        <v>43876</v>
      </c>
      <c r="B17" s="5">
        <v>1.09088138580322</v>
      </c>
      <c r="C17" s="3"/>
      <c r="D17" s="5">
        <v>2.7770999999999999</v>
      </c>
      <c r="E17" s="5">
        <f t="shared" si="1"/>
        <v>1.5457396524877092</v>
      </c>
      <c r="F17" s="6">
        <f t="shared" si="0"/>
        <v>1.5457396524877092</v>
      </c>
      <c r="G17" s="6"/>
      <c r="H17" s="5">
        <v>2.5891690845460098</v>
      </c>
      <c r="I17" s="5">
        <f t="shared" si="2"/>
        <v>1.3734652715149183</v>
      </c>
      <c r="J17" s="6">
        <f t="shared" si="3"/>
        <v>1.3734652715149183</v>
      </c>
    </row>
    <row r="18" spans="1:10" x14ac:dyDescent="0.35">
      <c r="A18" s="4">
        <v>43877</v>
      </c>
      <c r="B18" s="5">
        <v>1.29039820671081</v>
      </c>
      <c r="C18" s="3"/>
      <c r="D18" s="5">
        <v>2.7766999999999999</v>
      </c>
      <c r="E18" s="5">
        <f t="shared" si="1"/>
        <v>1.1518163816096219</v>
      </c>
      <c r="F18" s="6">
        <f t="shared" si="0"/>
        <v>1.1518163816096219</v>
      </c>
      <c r="G18" s="6"/>
      <c r="H18" s="5">
        <v>2.64513679982384</v>
      </c>
      <c r="I18" s="5">
        <f t="shared" si="2"/>
        <v>1.0498608771056974</v>
      </c>
      <c r="J18" s="6">
        <f t="shared" si="3"/>
        <v>1.0498608771056974</v>
      </c>
    </row>
    <row r="19" spans="1:10" x14ac:dyDescent="0.35">
      <c r="A19" s="4">
        <v>43878</v>
      </c>
      <c r="B19" s="5">
        <v>1.2549946498870801</v>
      </c>
      <c r="C19" s="3"/>
      <c r="D19" s="5">
        <v>2.7763</v>
      </c>
      <c r="E19" s="5">
        <f t="shared" si="1"/>
        <v>1.2122006657556679</v>
      </c>
      <c r="F19" s="6">
        <f t="shared" si="0"/>
        <v>1.2122006657556679</v>
      </c>
      <c r="G19" s="6"/>
      <c r="H19" s="5">
        <v>2.8290800397471898</v>
      </c>
      <c r="I19" s="5">
        <f t="shared" si="2"/>
        <v>1.2542566536054478</v>
      </c>
      <c r="J19" s="6">
        <f t="shared" si="3"/>
        <v>1.2542566536054478</v>
      </c>
    </row>
    <row r="20" spans="1:10" x14ac:dyDescent="0.35">
      <c r="A20" s="4">
        <v>43879</v>
      </c>
      <c r="B20" s="5">
        <v>1.2784077930450399</v>
      </c>
      <c r="C20" s="3"/>
      <c r="D20" s="5">
        <v>2.7759</v>
      </c>
      <c r="E20" s="5">
        <f t="shared" si="1"/>
        <v>1.1713728710837119</v>
      </c>
      <c r="F20" s="6">
        <f t="shared" si="0"/>
        <v>1.1713728710837119</v>
      </c>
      <c r="G20" s="6"/>
      <c r="H20" s="5">
        <v>2.5815461996392002</v>
      </c>
      <c r="I20" s="5">
        <f t="shared" si="2"/>
        <v>1.0193448551265589</v>
      </c>
      <c r="J20" s="6">
        <f t="shared" si="3"/>
        <v>1.0193448551265589</v>
      </c>
    </row>
    <row r="21" spans="1:10" x14ac:dyDescent="0.35">
      <c r="A21" s="4">
        <v>43880</v>
      </c>
      <c r="B21" s="5">
        <v>1.2423165798187199</v>
      </c>
      <c r="C21" s="3"/>
      <c r="D21" s="5">
        <v>2.7755999999999998</v>
      </c>
      <c r="E21" s="5">
        <f t="shared" si="1"/>
        <v>1.2342131185313636</v>
      </c>
      <c r="F21" s="6">
        <f t="shared" si="0"/>
        <v>1.2342131185313636</v>
      </c>
      <c r="G21" s="6"/>
      <c r="H21" s="5">
        <v>2.8429358760767598</v>
      </c>
      <c r="I21" s="5">
        <f t="shared" si="2"/>
        <v>1.2884149839581178</v>
      </c>
      <c r="J21" s="6">
        <f t="shared" si="3"/>
        <v>1.2884149839581178</v>
      </c>
    </row>
    <row r="22" spans="1:10" x14ac:dyDescent="0.35">
      <c r="A22" s="4">
        <v>43881</v>
      </c>
      <c r="B22" s="5">
        <v>1.37623489379882</v>
      </c>
      <c r="C22" s="3"/>
      <c r="D22" s="5">
        <v>2.7751999999999999</v>
      </c>
      <c r="E22" s="5">
        <f t="shared" si="1"/>
        <v>1.0165162302632929</v>
      </c>
      <c r="F22" s="6">
        <f t="shared" si="0"/>
        <v>1.0165162302632929</v>
      </c>
      <c r="G22" s="6"/>
      <c r="H22" s="5">
        <v>2.5816024895323801</v>
      </c>
      <c r="I22" s="5">
        <f t="shared" si="2"/>
        <v>0.87584437886644839</v>
      </c>
      <c r="J22" s="6">
        <f t="shared" si="3"/>
        <v>0.87584437886644839</v>
      </c>
    </row>
    <row r="23" spans="1:10" x14ac:dyDescent="0.35">
      <c r="A23" s="4">
        <v>43882</v>
      </c>
      <c r="B23" s="5">
        <v>1.2155249595641999</v>
      </c>
      <c r="C23" s="3"/>
      <c r="D23" s="5">
        <v>2.7747999999999999</v>
      </c>
      <c r="E23" s="5">
        <f t="shared" si="1"/>
        <v>1.282799689275689</v>
      </c>
      <c r="F23" s="6">
        <f t="shared" si="0"/>
        <v>1.282799689275689</v>
      </c>
      <c r="G23" s="6"/>
      <c r="H23" s="5">
        <v>2.64768445442617</v>
      </c>
      <c r="I23" s="5">
        <f t="shared" si="2"/>
        <v>1.1782230250339243</v>
      </c>
      <c r="J23" s="6">
        <f t="shared" si="3"/>
        <v>1.1782230250339243</v>
      </c>
    </row>
    <row r="24" spans="1:10" x14ac:dyDescent="0.35">
      <c r="A24" s="4">
        <v>43883</v>
      </c>
      <c r="B24" s="5">
        <v>1.2774529170989899</v>
      </c>
      <c r="C24" s="3"/>
      <c r="D24" s="5">
        <v>2.7744</v>
      </c>
      <c r="E24" s="5">
        <f t="shared" si="1"/>
        <v>1.1718217265497948</v>
      </c>
      <c r="F24" s="6">
        <f t="shared" si="0"/>
        <v>1.1718217265497948</v>
      </c>
      <c r="G24" s="6"/>
      <c r="H24" s="5">
        <v>2.8376583858872499</v>
      </c>
      <c r="I24" s="5">
        <f t="shared" si="2"/>
        <v>1.2213408791076092</v>
      </c>
      <c r="J24" s="6">
        <f t="shared" si="3"/>
        <v>1.2213408791076092</v>
      </c>
    </row>
    <row r="25" spans="1:10" x14ac:dyDescent="0.35">
      <c r="A25" s="4">
        <v>43884</v>
      </c>
      <c r="B25" s="5">
        <v>1.2082196140289301</v>
      </c>
      <c r="C25" s="3"/>
      <c r="D25" s="5">
        <v>2.774</v>
      </c>
      <c r="E25" s="5">
        <f t="shared" si="1"/>
        <v>1.2959402146682732</v>
      </c>
      <c r="F25" s="6">
        <f t="shared" si="0"/>
        <v>1.2959402146682732</v>
      </c>
      <c r="G25" s="6"/>
      <c r="H25" s="5">
        <v>2.5198409392823602</v>
      </c>
      <c r="I25" s="5">
        <f t="shared" si="2"/>
        <v>1.0855818843063609</v>
      </c>
      <c r="J25" s="6">
        <f t="shared" si="3"/>
        <v>1.0855818843063609</v>
      </c>
    </row>
    <row r="26" spans="1:10" x14ac:dyDescent="0.35">
      <c r="A26" s="4">
        <v>43885</v>
      </c>
      <c r="B26" s="5">
        <v>1.18370094299316</v>
      </c>
      <c r="C26" s="3"/>
      <c r="D26" s="5">
        <v>2.7736000000000001</v>
      </c>
      <c r="E26" s="5">
        <f t="shared" si="1"/>
        <v>1.3431594072963642</v>
      </c>
      <c r="F26" s="6">
        <f t="shared" si="0"/>
        <v>1.3431594072963642</v>
      </c>
      <c r="G26" s="6"/>
      <c r="H26" s="5">
        <v>2.6916505527282801</v>
      </c>
      <c r="I26" s="5">
        <f t="shared" si="2"/>
        <v>1.2739278604628381</v>
      </c>
      <c r="J26" s="6">
        <f t="shared" si="3"/>
        <v>1.2739278604628381</v>
      </c>
    </row>
    <row r="27" spans="1:10" x14ac:dyDescent="0.35">
      <c r="A27" s="4">
        <v>43886</v>
      </c>
      <c r="B27" s="5">
        <v>1.24229692459106</v>
      </c>
      <c r="C27" s="3"/>
      <c r="D27" s="5">
        <v>2.7732999999999999</v>
      </c>
      <c r="E27" s="5">
        <f t="shared" si="1"/>
        <v>1.2323970583062631</v>
      </c>
      <c r="F27" s="6">
        <f t="shared" si="0"/>
        <v>1.2323970583062631</v>
      </c>
      <c r="G27" s="6"/>
      <c r="H27" s="5">
        <v>2.7292249749464501</v>
      </c>
      <c r="I27" s="5">
        <f t="shared" si="2"/>
        <v>1.1969184024542747</v>
      </c>
      <c r="J27" s="6">
        <f t="shared" si="3"/>
        <v>1.1969184024542747</v>
      </c>
    </row>
    <row r="28" spans="1:10" x14ac:dyDescent="0.35">
      <c r="A28" s="4">
        <v>43887</v>
      </c>
      <c r="B28" s="5">
        <v>1.2437677574157699</v>
      </c>
      <c r="C28" s="3"/>
      <c r="D28" s="5">
        <v>2.7728999999999999</v>
      </c>
      <c r="E28" s="5">
        <f t="shared" si="1"/>
        <v>1.2294355063210307</v>
      </c>
      <c r="F28" s="6">
        <f t="shared" si="0"/>
        <v>1.2294355063210307</v>
      </c>
      <c r="G28" s="6"/>
      <c r="H28" s="5">
        <v>2.9353493828097501</v>
      </c>
      <c r="I28" s="5">
        <f t="shared" si="2"/>
        <v>1.3600462106435791</v>
      </c>
      <c r="J28" s="6">
        <f t="shared" si="3"/>
        <v>1.3600462106435791</v>
      </c>
    </row>
    <row r="29" spans="1:10" x14ac:dyDescent="0.35">
      <c r="A29" s="4">
        <v>43888</v>
      </c>
      <c r="B29" s="5">
        <v>1.1103858470916701</v>
      </c>
      <c r="C29" s="3"/>
      <c r="D29" s="5">
        <v>2.7725</v>
      </c>
      <c r="E29" s="5">
        <f t="shared" si="1"/>
        <v>1.4968798073766432</v>
      </c>
      <c r="F29" s="6">
        <f t="shared" si="0"/>
        <v>1.4968798073766432</v>
      </c>
      <c r="G29" s="6"/>
      <c r="H29" s="5">
        <v>2.78806262321784</v>
      </c>
      <c r="I29" s="5">
        <f t="shared" si="2"/>
        <v>1.5108953167228778</v>
      </c>
      <c r="J29" s="6">
        <f t="shared" si="3"/>
        <v>1.5108953167228778</v>
      </c>
    </row>
    <row r="30" spans="1:10" x14ac:dyDescent="0.35">
      <c r="A30" s="4">
        <v>43889</v>
      </c>
      <c r="B30" s="5">
        <v>1.36840079307556</v>
      </c>
      <c r="C30" s="3"/>
      <c r="D30" s="5">
        <v>2.7721</v>
      </c>
      <c r="E30" s="5">
        <f t="shared" si="1"/>
        <v>1.0257953766378232</v>
      </c>
      <c r="F30" s="6">
        <f t="shared" si="0"/>
        <v>1.0257953766378232</v>
      </c>
      <c r="G30" s="6"/>
      <c r="H30" s="5">
        <v>2.91597118682445</v>
      </c>
      <c r="I30" s="5">
        <f t="shared" si="2"/>
        <v>1.1309335697406577</v>
      </c>
      <c r="J30" s="6">
        <f t="shared" si="3"/>
        <v>1.1309335697406577</v>
      </c>
    </row>
    <row r="31" spans="1:10" x14ac:dyDescent="0.35">
      <c r="A31" s="4">
        <v>43890</v>
      </c>
      <c r="B31" s="5">
        <v>1.1797901058197</v>
      </c>
      <c r="C31" s="3"/>
      <c r="D31" s="5">
        <v>2.7717000000000001</v>
      </c>
      <c r="E31" s="5">
        <f t="shared" si="1"/>
        <v>1.3493161930479707</v>
      </c>
      <c r="F31" s="6">
        <f t="shared" si="0"/>
        <v>1.3493161930479707</v>
      </c>
      <c r="G31" s="6"/>
      <c r="H31" s="5">
        <v>3.14418144467176</v>
      </c>
      <c r="I31" s="5">
        <f t="shared" si="2"/>
        <v>1.6650345931552215</v>
      </c>
      <c r="J31" s="6">
        <f t="shared" si="3"/>
        <v>1.6650345931552215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 t="s">
        <v>15</v>
      </c>
      <c r="B34" s="3">
        <f>AVERAGE(B3:B31)</f>
        <v>1.8287517557472972</v>
      </c>
      <c r="C34" s="3"/>
      <c r="D34" s="3">
        <f>AVERAGE(D3:D31)</f>
        <v>2.7771034482758612</v>
      </c>
      <c r="E34" s="3"/>
      <c r="F34" s="5">
        <f>SUM(F3:F33)</f>
        <v>23.318905572547834</v>
      </c>
      <c r="G34" s="5"/>
      <c r="H34" s="3">
        <f>AVERAGE(H3:H31)</f>
        <v>2.797294038394611</v>
      </c>
      <c r="I34" s="3"/>
      <c r="J34" s="5">
        <f>SUM(J3:J33)</f>
        <v>22.814477879883913</v>
      </c>
    </row>
    <row r="35" spans="1:10" x14ac:dyDescent="0.35">
      <c r="A35" s="3" t="s">
        <v>14</v>
      </c>
      <c r="B35" s="3">
        <f>MEDIAN(B3:B31)</f>
        <v>1.3556642723083401</v>
      </c>
      <c r="C35" s="3"/>
      <c r="D35" s="3">
        <f>MEDIAN(D3:D31)</f>
        <v>2.7770999999999999</v>
      </c>
      <c r="E35" s="3" t="s">
        <v>1</v>
      </c>
      <c r="F35" s="8">
        <f>COUNT(D3:D33)</f>
        <v>29</v>
      </c>
      <c r="G35" s="8"/>
      <c r="H35" s="3">
        <f>MEDIAN(H3:H31)</f>
        <v>2.7424454192245298</v>
      </c>
      <c r="I35" s="3" t="s">
        <v>1</v>
      </c>
      <c r="J35" s="8">
        <f>COUNT(H3:H33)</f>
        <v>29</v>
      </c>
    </row>
    <row r="36" spans="1:10" x14ac:dyDescent="0.35">
      <c r="A36" s="3" t="s">
        <v>13</v>
      </c>
      <c r="B36" s="3">
        <f>_xlfn.STDEV.S(B3:B31)</f>
        <v>0.78947317283606844</v>
      </c>
      <c r="C36" s="3"/>
      <c r="D36" s="3">
        <f t="shared" ref="D36" si="4">_xlfn.STDEV.S(D3:D31)</f>
        <v>3.2768105964075828E-3</v>
      </c>
      <c r="E36" s="3" t="s">
        <v>4</v>
      </c>
      <c r="F36" s="5">
        <f>(F34/F35)*100</f>
        <v>80.410019215682183</v>
      </c>
      <c r="G36" s="5"/>
      <c r="H36" s="3">
        <f t="shared" ref="H36" si="5">_xlfn.STDEV.S(H3:H31)</f>
        <v>0.29168926230134246</v>
      </c>
      <c r="I36" s="3" t="s">
        <v>4</v>
      </c>
      <c r="J36" s="5">
        <f>(J34/J35)*100</f>
        <v>78.670613378910048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D5E0-BACD-4115-913D-16AE2B38AF17}">
  <dimension ref="A1:AD38"/>
  <sheetViews>
    <sheetView zoomScaleNormal="100" workbookViewId="0">
      <selection activeCell="AC38" sqref="A1:AC38"/>
    </sheetView>
  </sheetViews>
  <sheetFormatPr defaultRowHeight="14.5" x14ac:dyDescent="0.35"/>
  <cols>
    <col min="1" max="1" width="10.6328125" bestFit="1" customWidth="1"/>
    <col min="2" max="2" width="10.36328125" customWidth="1"/>
    <col min="3" max="3" width="0" hidden="1" customWidth="1"/>
    <col min="4" max="4" width="8.90625" bestFit="1" customWidth="1"/>
    <col min="5" max="5" width="8.81640625" bestFit="1" customWidth="1"/>
    <col min="6" max="6" width="8.81640625" hidden="1" customWidth="1"/>
    <col min="7" max="7" width="0" hidden="1" customWidth="1"/>
    <col min="8" max="8" width="8.90625" bestFit="1" customWidth="1"/>
    <col min="9" max="9" width="8.81640625" bestFit="1" customWidth="1"/>
    <col min="10" max="10" width="8.81640625" hidden="1" customWidth="1"/>
    <col min="11" max="11" width="0" hidden="1" customWidth="1"/>
    <col min="12" max="12" width="9.1796875" bestFit="1" customWidth="1"/>
    <col min="13" max="13" width="0" hidden="1" customWidth="1"/>
    <col min="14" max="14" width="8.90625" bestFit="1" customWidth="1"/>
    <col min="15" max="15" width="8.81640625" bestFit="1" customWidth="1"/>
    <col min="16" max="16" width="8.81640625" hidden="1" customWidth="1"/>
    <col min="17" max="17" width="0" hidden="1" customWidth="1"/>
    <col min="18" max="18" width="8.90625" bestFit="1" customWidth="1"/>
    <col min="19" max="19" width="8.81640625" bestFit="1" customWidth="1"/>
    <col min="20" max="20" width="8.81640625" hidden="1" customWidth="1"/>
    <col min="21" max="21" width="0" hidden="1" customWidth="1"/>
    <col min="22" max="22" width="9.453125" customWidth="1"/>
    <col min="23" max="23" width="5.453125" hidden="1" customWidth="1"/>
    <col min="24" max="24" width="8.90625" bestFit="1" customWidth="1"/>
    <col min="25" max="25" width="8.81640625" bestFit="1" customWidth="1"/>
    <col min="26" max="26" width="8.81640625" hidden="1" customWidth="1"/>
    <col min="27" max="27" width="0" hidden="1" customWidth="1"/>
    <col min="28" max="28" width="8.90625" bestFit="1" customWidth="1"/>
    <col min="29" max="29" width="8.81640625" bestFit="1" customWidth="1"/>
    <col min="30" max="30" width="8.81640625" hidden="1" customWidth="1"/>
  </cols>
  <sheetData>
    <row r="1" spans="1:30" ht="71.5" thickBot="1" x14ac:dyDescent="0.45">
      <c r="A1" s="45"/>
      <c r="B1" s="37" t="s">
        <v>11</v>
      </c>
      <c r="C1" s="45"/>
      <c r="D1" s="37" t="s">
        <v>3</v>
      </c>
      <c r="E1" s="46"/>
      <c r="F1" s="47"/>
      <c r="G1" s="47"/>
      <c r="H1" s="37" t="s">
        <v>5</v>
      </c>
      <c r="I1" s="37"/>
      <c r="J1" s="45"/>
      <c r="K1" s="45" t="s">
        <v>0</v>
      </c>
      <c r="L1" s="37" t="s">
        <v>8</v>
      </c>
      <c r="M1" s="45"/>
      <c r="N1" s="37" t="s">
        <v>3</v>
      </c>
      <c r="O1" s="46"/>
      <c r="P1" s="47"/>
      <c r="Q1" s="47"/>
      <c r="R1" s="37" t="s">
        <v>5</v>
      </c>
      <c r="S1" s="37"/>
      <c r="T1" s="45"/>
      <c r="U1" s="45" t="s">
        <v>0</v>
      </c>
      <c r="V1" s="37" t="s">
        <v>10</v>
      </c>
      <c r="W1" s="45"/>
      <c r="X1" s="37" t="s">
        <v>3</v>
      </c>
      <c r="Y1" s="46"/>
      <c r="Z1" s="47"/>
      <c r="AA1" s="47"/>
      <c r="AB1" s="37" t="s">
        <v>5</v>
      </c>
      <c r="AC1" s="37"/>
      <c r="AD1" s="36"/>
    </row>
    <row r="2" spans="1:30" ht="29" thickBot="1" x14ac:dyDescent="0.4">
      <c r="A2" s="37" t="s">
        <v>0</v>
      </c>
      <c r="B2" s="37" t="s">
        <v>16</v>
      </c>
      <c r="C2" s="37"/>
      <c r="D2" s="37" t="s">
        <v>17</v>
      </c>
      <c r="E2" s="37" t="s">
        <v>19</v>
      </c>
      <c r="F2" s="37" t="s">
        <v>21</v>
      </c>
      <c r="G2" s="37"/>
      <c r="H2" s="37" t="s">
        <v>18</v>
      </c>
      <c r="I2" s="37" t="s">
        <v>20</v>
      </c>
      <c r="J2" s="37" t="s">
        <v>22</v>
      </c>
      <c r="K2" s="37" t="s">
        <v>0</v>
      </c>
      <c r="L2" s="37" t="s">
        <v>16</v>
      </c>
      <c r="M2" s="37"/>
      <c r="N2" s="37" t="s">
        <v>17</v>
      </c>
      <c r="O2" s="37" t="s">
        <v>19</v>
      </c>
      <c r="P2" s="37" t="s">
        <v>21</v>
      </c>
      <c r="Q2" s="37"/>
      <c r="R2" s="37" t="s">
        <v>18</v>
      </c>
      <c r="S2" s="37" t="s">
        <v>20</v>
      </c>
      <c r="T2" s="37" t="s">
        <v>22</v>
      </c>
      <c r="U2" s="37" t="s">
        <v>0</v>
      </c>
      <c r="V2" s="37" t="s">
        <v>16</v>
      </c>
      <c r="W2" s="37"/>
      <c r="X2" s="37" t="s">
        <v>17</v>
      </c>
      <c r="Y2" s="37" t="s">
        <v>19</v>
      </c>
      <c r="Z2" s="37" t="s">
        <v>21</v>
      </c>
      <c r="AA2" s="37"/>
      <c r="AB2" s="37" t="s">
        <v>18</v>
      </c>
      <c r="AC2" s="37" t="s">
        <v>20</v>
      </c>
      <c r="AD2" s="37" t="s">
        <v>22</v>
      </c>
    </row>
    <row r="3" spans="1:30" x14ac:dyDescent="0.35">
      <c r="A3" s="38">
        <v>43862</v>
      </c>
      <c r="B3" s="39">
        <v>99.250313870410096</v>
      </c>
      <c r="C3" s="40"/>
      <c r="D3" s="39">
        <v>33.745699999999999</v>
      </c>
      <c r="E3" s="39">
        <f>(D3-B3)/B3</f>
        <v>-0.65999402234574955</v>
      </c>
      <c r="F3" s="41">
        <f t="shared" ref="F3:F31" si="0">ABS((B3-D3)/B3)</f>
        <v>0.65999402234574955</v>
      </c>
      <c r="G3" s="41"/>
      <c r="H3" s="39">
        <v>99.250313870410096</v>
      </c>
      <c r="I3" s="39">
        <f>(H3-B3)/B3</f>
        <v>0</v>
      </c>
      <c r="J3" s="41">
        <f>ABS((B3-H3)/B3)</f>
        <v>0</v>
      </c>
      <c r="K3" s="38">
        <v>43862</v>
      </c>
      <c r="L3" s="39">
        <v>3.757309221662581</v>
      </c>
      <c r="M3" s="40"/>
      <c r="N3" s="39">
        <v>2.8243</v>
      </c>
      <c r="O3" s="39">
        <f>(N3-L3)/L3</f>
        <v>-0.24831845520814796</v>
      </c>
      <c r="P3" s="41">
        <f t="shared" ref="P3:P31" si="1">ABS((L3-N3)/L3)</f>
        <v>0.24831845520814796</v>
      </c>
      <c r="Q3" s="41"/>
      <c r="R3" s="39">
        <v>3.7573092216998298</v>
      </c>
      <c r="S3" s="39">
        <f>(R3-L3)/L3</f>
        <v>9.9137091085921739E-12</v>
      </c>
      <c r="T3" s="41">
        <f>ABS((L3-R3)/L3)</f>
        <v>9.9137091085921739E-12</v>
      </c>
      <c r="U3" s="38">
        <v>43862</v>
      </c>
      <c r="V3" s="39">
        <v>2.3770628833770702</v>
      </c>
      <c r="W3" s="40"/>
      <c r="X3" s="39">
        <v>2.7825000000000002</v>
      </c>
      <c r="Y3" s="39">
        <f>(X3-V3)/V3</f>
        <v>0.17056221754088788</v>
      </c>
      <c r="Z3" s="41">
        <f t="shared" ref="Z3:Z31" si="2">ABS((V3-X3)/V3)</f>
        <v>0.17056221754088788</v>
      </c>
      <c r="AA3" s="41"/>
      <c r="AB3" s="39">
        <v>2.3770628833770702</v>
      </c>
      <c r="AC3" s="39">
        <f>(AB3-V3)/V3</f>
        <v>0</v>
      </c>
      <c r="AD3" s="41">
        <f>ABS((V3-AB3)/V3)</f>
        <v>0</v>
      </c>
    </row>
    <row r="4" spans="1:30" x14ac:dyDescent="0.35">
      <c r="A4" s="38">
        <v>43863</v>
      </c>
      <c r="B4" s="39">
        <v>99.743072660240799</v>
      </c>
      <c r="C4" s="40"/>
      <c r="D4" s="39">
        <v>34.055900000000001</v>
      </c>
      <c r="E4" s="39">
        <f t="shared" ref="E4:E31" si="3">(D4-B4)/B4</f>
        <v>-0.65856375694374181</v>
      </c>
      <c r="F4" s="41">
        <f t="shared" si="0"/>
        <v>0.65856375694374181</v>
      </c>
      <c r="G4" s="41"/>
      <c r="H4" s="39">
        <v>97.580467421655896</v>
      </c>
      <c r="I4" s="39">
        <f t="shared" ref="I4:I31" si="4">(H4-B4)/B4</f>
        <v>-2.1681758751823089E-2</v>
      </c>
      <c r="J4" s="41">
        <f t="shared" ref="J4:J31" si="5">ABS((B4-H4)/B4)</f>
        <v>2.1681758751823089E-2</v>
      </c>
      <c r="K4" s="38">
        <v>43863</v>
      </c>
      <c r="L4" s="39">
        <v>3.7372086439281702</v>
      </c>
      <c r="M4" s="40"/>
      <c r="N4" s="39">
        <v>2.8294999999999999</v>
      </c>
      <c r="O4" s="39">
        <f t="shared" ref="O4:O31" si="6">(N4-L4)/L4</f>
        <v>-0.24288412299455675</v>
      </c>
      <c r="P4" s="41">
        <f t="shared" si="1"/>
        <v>0.24288412299455675</v>
      </c>
      <c r="Q4" s="41"/>
      <c r="R4" s="39">
        <v>2.8434497455702399</v>
      </c>
      <c r="S4" s="39">
        <f t="shared" ref="S4:S31" si="7">(R4-L4)/L4</f>
        <v>-0.2391514586187253</v>
      </c>
      <c r="T4" s="41">
        <f t="shared" ref="T4:T31" si="8">ABS((L4-R4)/L4)</f>
        <v>0.2391514586187253</v>
      </c>
      <c r="U4" s="38">
        <v>43863</v>
      </c>
      <c r="V4" s="39">
        <v>3.4024437236785801</v>
      </c>
      <c r="W4" s="40"/>
      <c r="X4" s="39">
        <v>2.7820999999999998</v>
      </c>
      <c r="Y4" s="39">
        <f t="shared" ref="Y4:Y31" si="9">(X4-V4)/V4</f>
        <v>-0.18232299313620698</v>
      </c>
      <c r="Z4" s="41">
        <f t="shared" si="2"/>
        <v>0.18232299313620698</v>
      </c>
      <c r="AA4" s="41"/>
      <c r="AB4" s="39">
        <v>3.20382541035486</v>
      </c>
      <c r="AC4" s="39">
        <f t="shared" ref="AC4:AC31" si="10">(AB4-V4)/V4</f>
        <v>-5.8375194258608404E-2</v>
      </c>
      <c r="AD4" s="41">
        <f t="shared" ref="AD4:AD31" si="11">ABS((V4-AB4)/V4)</f>
        <v>5.8375194258608404E-2</v>
      </c>
    </row>
    <row r="5" spans="1:30" x14ac:dyDescent="0.35">
      <c r="A5" s="38">
        <v>43864</v>
      </c>
      <c r="B5" s="39">
        <v>101.116410749872</v>
      </c>
      <c r="C5" s="40"/>
      <c r="D5" s="39">
        <v>34.369</v>
      </c>
      <c r="E5" s="39">
        <f t="shared" si="3"/>
        <v>-0.66010462846612161</v>
      </c>
      <c r="F5" s="41">
        <f t="shared" si="0"/>
        <v>0.66010462846612161</v>
      </c>
      <c r="G5" s="41"/>
      <c r="H5" s="39">
        <v>81.764391209532604</v>
      </c>
      <c r="I5" s="39">
        <f t="shared" si="4"/>
        <v>-0.19138356866928147</v>
      </c>
      <c r="J5" s="41">
        <f t="shared" si="5"/>
        <v>0.19138356866928147</v>
      </c>
      <c r="K5" s="38">
        <v>43864</v>
      </c>
      <c r="L5" s="39">
        <v>3.76362210419029</v>
      </c>
      <c r="M5" s="40"/>
      <c r="N5" s="39">
        <v>2.8347000000000002</v>
      </c>
      <c r="O5" s="39">
        <f t="shared" si="6"/>
        <v>-0.24681598696002427</v>
      </c>
      <c r="P5" s="41">
        <f t="shared" si="1"/>
        <v>0.24681598696002427</v>
      </c>
      <c r="Q5" s="41"/>
      <c r="R5" s="39">
        <v>3.0503450515398698</v>
      </c>
      <c r="S5" s="39">
        <f t="shared" si="7"/>
        <v>-0.18951877550519261</v>
      </c>
      <c r="T5" s="41">
        <f t="shared" si="8"/>
        <v>0.18951877550519261</v>
      </c>
      <c r="U5" s="38">
        <v>43864</v>
      </c>
      <c r="V5" s="39">
        <v>2.6274460697173998</v>
      </c>
      <c r="W5" s="40"/>
      <c r="X5" s="39">
        <v>2.7816999999999998</v>
      </c>
      <c r="Y5" s="39">
        <f t="shared" si="9"/>
        <v>5.8708695131919918E-2</v>
      </c>
      <c r="Z5" s="41">
        <f t="shared" si="2"/>
        <v>5.8708695131919918E-2</v>
      </c>
      <c r="AA5" s="41"/>
      <c r="AB5" s="39">
        <v>3.0027138706975101</v>
      </c>
      <c r="AC5" s="39">
        <f t="shared" si="10"/>
        <v>0.1428260717908752</v>
      </c>
      <c r="AD5" s="41">
        <f t="shared" si="11"/>
        <v>0.1428260717908752</v>
      </c>
    </row>
    <row r="6" spans="1:30" x14ac:dyDescent="0.35">
      <c r="A6" s="38">
        <v>43865</v>
      </c>
      <c r="B6" s="39">
        <v>101.67212813784001</v>
      </c>
      <c r="C6" s="40"/>
      <c r="D6" s="39">
        <v>34.684899999999999</v>
      </c>
      <c r="E6" s="39">
        <f t="shared" si="3"/>
        <v>-0.6588553752609897</v>
      </c>
      <c r="F6" s="41">
        <f t="shared" si="0"/>
        <v>0.6588553752609897</v>
      </c>
      <c r="G6" s="41"/>
      <c r="H6" s="39">
        <v>114.765604232795</v>
      </c>
      <c r="I6" s="39">
        <f t="shared" si="4"/>
        <v>0.12878137140204018</v>
      </c>
      <c r="J6" s="41">
        <f t="shared" si="5"/>
        <v>0.12878137140204018</v>
      </c>
      <c r="K6" s="38">
        <v>43865</v>
      </c>
      <c r="L6" s="39">
        <v>3.6897666808217764</v>
      </c>
      <c r="M6" s="40"/>
      <c r="N6" s="39">
        <v>2.8399000000000001</v>
      </c>
      <c r="O6" s="39">
        <f t="shared" si="6"/>
        <v>-0.23033073750682143</v>
      </c>
      <c r="P6" s="41">
        <f t="shared" si="1"/>
        <v>0.23033073750682143</v>
      </c>
      <c r="Q6" s="41"/>
      <c r="R6" s="39">
        <v>3.38967601173808</v>
      </c>
      <c r="S6" s="39">
        <f t="shared" si="7"/>
        <v>-8.133052711529741E-2</v>
      </c>
      <c r="T6" s="41">
        <f t="shared" si="8"/>
        <v>8.133052711529741E-2</v>
      </c>
      <c r="U6" s="38">
        <v>43865</v>
      </c>
      <c r="V6" s="39">
        <v>2.67626014709472</v>
      </c>
      <c r="W6" s="40"/>
      <c r="X6" s="39">
        <v>2.7812999999999999</v>
      </c>
      <c r="Y6" s="39">
        <f t="shared" si="9"/>
        <v>3.9248745313234377E-2</v>
      </c>
      <c r="Z6" s="41">
        <f t="shared" si="2"/>
        <v>3.9248745313234377E-2</v>
      </c>
      <c r="AA6" s="41"/>
      <c r="AB6" s="39">
        <v>3.8121994398664598</v>
      </c>
      <c r="AC6" s="39">
        <f t="shared" si="10"/>
        <v>0.42445025159638783</v>
      </c>
      <c r="AD6" s="41">
        <f t="shared" si="11"/>
        <v>0.42445025159638783</v>
      </c>
    </row>
    <row r="7" spans="1:30" x14ac:dyDescent="0.35">
      <c r="A7" s="38">
        <v>43866</v>
      </c>
      <c r="B7" s="39">
        <v>112.215261763109</v>
      </c>
      <c r="C7" s="40"/>
      <c r="D7" s="39">
        <v>35.003700000000002</v>
      </c>
      <c r="E7" s="39">
        <f t="shared" si="3"/>
        <v>-0.68806649425374733</v>
      </c>
      <c r="F7" s="41">
        <f t="shared" si="0"/>
        <v>0.68806649425374733</v>
      </c>
      <c r="G7" s="41"/>
      <c r="H7" s="39">
        <v>85.840874242011495</v>
      </c>
      <c r="I7" s="39">
        <f t="shared" si="4"/>
        <v>-0.23503387245823043</v>
      </c>
      <c r="J7" s="41">
        <f t="shared" si="5"/>
        <v>0.23503387245823043</v>
      </c>
      <c r="K7" s="38">
        <v>43866</v>
      </c>
      <c r="L7" s="39">
        <v>3.7511512413620949</v>
      </c>
      <c r="M7" s="40"/>
      <c r="N7" s="39">
        <v>2.8451</v>
      </c>
      <c r="O7" s="39">
        <f t="shared" si="6"/>
        <v>-0.2415395122893246</v>
      </c>
      <c r="P7" s="41">
        <f t="shared" si="1"/>
        <v>0.2415395122893246</v>
      </c>
      <c r="Q7" s="41"/>
      <c r="R7" s="39">
        <v>2.7620266317722502</v>
      </c>
      <c r="S7" s="39">
        <f t="shared" si="7"/>
        <v>-0.26368561168188992</v>
      </c>
      <c r="T7" s="41">
        <f t="shared" si="8"/>
        <v>0.26368561168188992</v>
      </c>
      <c r="U7" s="38">
        <v>43866</v>
      </c>
      <c r="V7" s="39">
        <v>3.5421974468231201</v>
      </c>
      <c r="W7" s="40"/>
      <c r="X7" s="39">
        <v>2.7810000000000001</v>
      </c>
      <c r="Y7" s="39">
        <f t="shared" si="9"/>
        <v>-0.21489413231490323</v>
      </c>
      <c r="Z7" s="41">
        <f t="shared" si="2"/>
        <v>0.21489413231490323</v>
      </c>
      <c r="AA7" s="41"/>
      <c r="AB7" s="39">
        <v>2.8354647010269001</v>
      </c>
      <c r="AC7" s="39">
        <f t="shared" si="10"/>
        <v>-0.19951816814448481</v>
      </c>
      <c r="AD7" s="41">
        <f t="shared" si="11"/>
        <v>0.19951816814448481</v>
      </c>
    </row>
    <row r="8" spans="1:30" x14ac:dyDescent="0.35">
      <c r="A8" s="38">
        <v>43867</v>
      </c>
      <c r="B8" s="39">
        <v>102.196057645108</v>
      </c>
      <c r="C8" s="40"/>
      <c r="D8" s="39">
        <v>35.325499999999998</v>
      </c>
      <c r="E8" s="39">
        <f t="shared" si="3"/>
        <v>-0.65433598111315217</v>
      </c>
      <c r="F8" s="41">
        <f t="shared" si="0"/>
        <v>0.65433598111315217</v>
      </c>
      <c r="G8" s="41"/>
      <c r="H8" s="39">
        <v>95.045345569480702</v>
      </c>
      <c r="I8" s="39">
        <f t="shared" si="4"/>
        <v>-6.9970527634825974E-2</v>
      </c>
      <c r="J8" s="41">
        <f t="shared" si="5"/>
        <v>6.9970527634825974E-2</v>
      </c>
      <c r="K8" s="38">
        <v>43867</v>
      </c>
      <c r="L8" s="39">
        <v>3.9153989106416702</v>
      </c>
      <c r="M8" s="40"/>
      <c r="N8" s="39">
        <v>2.8502999999999998</v>
      </c>
      <c r="O8" s="39">
        <f t="shared" si="6"/>
        <v>-0.27202819813501916</v>
      </c>
      <c r="P8" s="41">
        <f t="shared" si="1"/>
        <v>0.27202819813501916</v>
      </c>
      <c r="Q8" s="41"/>
      <c r="R8" s="39">
        <v>2.8439845135499602</v>
      </c>
      <c r="S8" s="39">
        <f t="shared" si="7"/>
        <v>-0.27364118485595701</v>
      </c>
      <c r="T8" s="41">
        <f t="shared" si="8"/>
        <v>0.27364118485595701</v>
      </c>
      <c r="U8" s="38">
        <v>43867</v>
      </c>
      <c r="V8" s="39">
        <v>2.35171812057495</v>
      </c>
      <c r="W8" s="40"/>
      <c r="X8" s="39">
        <v>2.7806000000000002</v>
      </c>
      <c r="Y8" s="39">
        <f t="shared" si="9"/>
        <v>0.18236959424380197</v>
      </c>
      <c r="Z8" s="41">
        <f t="shared" si="2"/>
        <v>0.18236959424380197</v>
      </c>
      <c r="AA8" s="41"/>
      <c r="AB8" s="39">
        <v>2.5832238066873101</v>
      </c>
      <c r="AC8" s="39">
        <f t="shared" si="10"/>
        <v>9.8441086151839233E-2</v>
      </c>
      <c r="AD8" s="41">
        <f t="shared" si="11"/>
        <v>9.8441086151839233E-2</v>
      </c>
    </row>
    <row r="9" spans="1:30" x14ac:dyDescent="0.35">
      <c r="A9" s="38">
        <v>43868</v>
      </c>
      <c r="B9" s="39">
        <v>102.00162733744</v>
      </c>
      <c r="C9" s="40"/>
      <c r="D9" s="39">
        <v>35.650300000000001</v>
      </c>
      <c r="E9" s="39">
        <f t="shared" si="3"/>
        <v>-0.65049283104021172</v>
      </c>
      <c r="F9" s="41">
        <f t="shared" si="0"/>
        <v>0.65049283104021172</v>
      </c>
      <c r="G9" s="41"/>
      <c r="H9" s="39">
        <v>85.227633528370106</v>
      </c>
      <c r="I9" s="39">
        <f t="shared" si="4"/>
        <v>-0.16444829604118433</v>
      </c>
      <c r="J9" s="41">
        <f t="shared" si="5"/>
        <v>0.16444829604118433</v>
      </c>
      <c r="K9" s="38">
        <v>43868</v>
      </c>
      <c r="L9" s="39">
        <v>3.599816432222724</v>
      </c>
      <c r="M9" s="40"/>
      <c r="N9" s="39">
        <v>2.8555000000000001</v>
      </c>
      <c r="O9" s="39">
        <f t="shared" si="6"/>
        <v>-0.20676510767609949</v>
      </c>
      <c r="P9" s="41">
        <f t="shared" si="1"/>
        <v>0.20676510767609949</v>
      </c>
      <c r="Q9" s="41"/>
      <c r="R9" s="39">
        <v>2.7763792547670501</v>
      </c>
      <c r="S9" s="39">
        <f t="shared" si="7"/>
        <v>-0.22874421320068219</v>
      </c>
      <c r="T9" s="41">
        <f t="shared" si="8"/>
        <v>0.22874421320068219</v>
      </c>
      <c r="U9" s="38">
        <v>43868</v>
      </c>
      <c r="V9" s="39">
        <v>3.1680783557891798</v>
      </c>
      <c r="W9" s="40"/>
      <c r="X9" s="39">
        <v>2.7801999999999998</v>
      </c>
      <c r="Y9" s="39">
        <f t="shared" si="9"/>
        <v>-0.12243332147400696</v>
      </c>
      <c r="Z9" s="41">
        <f t="shared" si="2"/>
        <v>0.12243332147400696</v>
      </c>
      <c r="AA9" s="41"/>
      <c r="AB9" s="39">
        <v>3.1260165439303602</v>
      </c>
      <c r="AC9" s="39">
        <f t="shared" si="10"/>
        <v>-1.3276758695680013E-2</v>
      </c>
      <c r="AD9" s="41">
        <f t="shared" si="11"/>
        <v>1.3276758695680013E-2</v>
      </c>
    </row>
    <row r="10" spans="1:30" x14ac:dyDescent="0.35">
      <c r="A10" s="38">
        <v>43869</v>
      </c>
      <c r="B10" s="39">
        <v>99.809816049489697</v>
      </c>
      <c r="C10" s="40"/>
      <c r="D10" s="39">
        <v>35.978000000000002</v>
      </c>
      <c r="E10" s="39">
        <f t="shared" si="3"/>
        <v>-0.63953445238131013</v>
      </c>
      <c r="F10" s="41">
        <f t="shared" si="0"/>
        <v>0.63953445238131013</v>
      </c>
      <c r="G10" s="41"/>
      <c r="H10" s="39">
        <v>85.848268414505995</v>
      </c>
      <c r="I10" s="39">
        <f t="shared" si="4"/>
        <v>-0.13988150852879047</v>
      </c>
      <c r="J10" s="41">
        <f t="shared" si="5"/>
        <v>0.13988150852879047</v>
      </c>
      <c r="K10" s="38">
        <v>43869</v>
      </c>
      <c r="L10" s="39">
        <v>3.5666980445384979</v>
      </c>
      <c r="M10" s="40"/>
      <c r="N10" s="39">
        <v>2.8607</v>
      </c>
      <c r="O10" s="39">
        <f t="shared" si="6"/>
        <v>-0.1979416355751103</v>
      </c>
      <c r="P10" s="41">
        <f t="shared" si="1"/>
        <v>0.1979416355751103</v>
      </c>
      <c r="Q10" s="41"/>
      <c r="R10" s="39">
        <v>3.0395806741864999</v>
      </c>
      <c r="S10" s="39">
        <f t="shared" si="7"/>
        <v>-0.14778861674571692</v>
      </c>
      <c r="T10" s="41">
        <f t="shared" si="8"/>
        <v>0.14778861674571692</v>
      </c>
      <c r="U10" s="38">
        <v>43869</v>
      </c>
      <c r="V10" s="39">
        <v>2.4179513072967498</v>
      </c>
      <c r="W10" s="40"/>
      <c r="X10" s="39">
        <v>2.7797999999999998</v>
      </c>
      <c r="Y10" s="39">
        <f t="shared" si="9"/>
        <v>0.14965094276765811</v>
      </c>
      <c r="Z10" s="41">
        <f t="shared" si="2"/>
        <v>0.14965094276765811</v>
      </c>
      <c r="AA10" s="41"/>
      <c r="AB10" s="39">
        <v>2.8393358422690702</v>
      </c>
      <c r="AC10" s="39">
        <f t="shared" si="10"/>
        <v>0.1742733750264909</v>
      </c>
      <c r="AD10" s="41">
        <f t="shared" si="11"/>
        <v>0.1742733750264909</v>
      </c>
    </row>
    <row r="11" spans="1:30" x14ac:dyDescent="0.35">
      <c r="A11" s="38">
        <v>43870</v>
      </c>
      <c r="B11" s="39">
        <v>96.240428867605004</v>
      </c>
      <c r="C11" s="40"/>
      <c r="D11" s="39">
        <v>36.308700000000002</v>
      </c>
      <c r="E11" s="39">
        <f t="shared" si="3"/>
        <v>-0.6227292373151333</v>
      </c>
      <c r="F11" s="41">
        <f t="shared" si="0"/>
        <v>0.6227292373151333</v>
      </c>
      <c r="G11" s="41"/>
      <c r="H11" s="39">
        <v>84.8652683584248</v>
      </c>
      <c r="I11" s="39">
        <f t="shared" si="4"/>
        <v>-0.11819523918403006</v>
      </c>
      <c r="J11" s="41">
        <f t="shared" si="5"/>
        <v>0.11819523918403006</v>
      </c>
      <c r="K11" s="38">
        <v>43870</v>
      </c>
      <c r="L11" s="39">
        <v>3.6599219813942909</v>
      </c>
      <c r="M11" s="40"/>
      <c r="N11" s="39">
        <v>2.8658999999999999</v>
      </c>
      <c r="O11" s="39">
        <f t="shared" si="6"/>
        <v>-0.21695052119438865</v>
      </c>
      <c r="P11" s="41">
        <f t="shared" si="1"/>
        <v>0.21695052119438865</v>
      </c>
      <c r="Q11" s="41"/>
      <c r="R11" s="39">
        <v>2.9751742463967101</v>
      </c>
      <c r="S11" s="39">
        <f t="shared" si="7"/>
        <v>-0.18709353327163492</v>
      </c>
      <c r="T11" s="41">
        <f t="shared" si="8"/>
        <v>0.18709353327163492</v>
      </c>
      <c r="U11" s="38">
        <v>43870</v>
      </c>
      <c r="V11" s="39">
        <v>2.4845096111297602</v>
      </c>
      <c r="W11" s="40"/>
      <c r="X11" s="39">
        <v>2.7793999999999999</v>
      </c>
      <c r="Y11" s="39">
        <f t="shared" si="9"/>
        <v>0.11869158708391819</v>
      </c>
      <c r="Z11" s="41">
        <f t="shared" si="2"/>
        <v>0.11869158708391819</v>
      </c>
      <c r="AA11" s="41"/>
      <c r="AB11" s="39">
        <v>2.7424454192245298</v>
      </c>
      <c r="AC11" s="39">
        <f t="shared" si="10"/>
        <v>0.10381759319396659</v>
      </c>
      <c r="AD11" s="41">
        <f t="shared" si="11"/>
        <v>0.10381759319396659</v>
      </c>
    </row>
    <row r="12" spans="1:30" x14ac:dyDescent="0.35">
      <c r="A12" s="38">
        <v>43871</v>
      </c>
      <c r="B12" s="39">
        <v>100.556905331545</v>
      </c>
      <c r="C12" s="40"/>
      <c r="D12" s="39">
        <v>36.642499999999998</v>
      </c>
      <c r="E12" s="39">
        <f t="shared" si="3"/>
        <v>-0.63560433886478074</v>
      </c>
      <c r="F12" s="41">
        <f t="shared" si="0"/>
        <v>0.63560433886478074</v>
      </c>
      <c r="G12" s="41"/>
      <c r="H12" s="39">
        <v>84.9416767396811</v>
      </c>
      <c r="I12" s="39">
        <f t="shared" si="4"/>
        <v>-0.1552874816540854</v>
      </c>
      <c r="J12" s="41">
        <f t="shared" si="5"/>
        <v>0.1552874816540854</v>
      </c>
      <c r="K12" s="38">
        <v>43871</v>
      </c>
      <c r="L12" s="39">
        <v>3.5207941420376301</v>
      </c>
      <c r="M12" s="40"/>
      <c r="N12" s="39">
        <v>2.8712</v>
      </c>
      <c r="O12" s="39">
        <f t="shared" si="6"/>
        <v>-0.18450216508872141</v>
      </c>
      <c r="P12" s="41">
        <f t="shared" si="1"/>
        <v>0.18450216508872141</v>
      </c>
      <c r="Q12" s="41"/>
      <c r="R12" s="39">
        <v>2.9009653076980801</v>
      </c>
      <c r="S12" s="39">
        <f t="shared" si="7"/>
        <v>-0.17604801909288262</v>
      </c>
      <c r="T12" s="41">
        <f t="shared" si="8"/>
        <v>0.17604801909288262</v>
      </c>
      <c r="U12" s="38">
        <v>43871</v>
      </c>
      <c r="V12" s="39">
        <v>2.4571550273895202</v>
      </c>
      <c r="W12" s="40"/>
      <c r="X12" s="39">
        <v>2.7789999999999999</v>
      </c>
      <c r="Y12" s="39">
        <f t="shared" si="9"/>
        <v>0.13098277032703451</v>
      </c>
      <c r="Z12" s="41">
        <f t="shared" si="2"/>
        <v>0.13098277032703451</v>
      </c>
      <c r="AA12" s="41"/>
      <c r="AB12" s="39">
        <v>2.6966827567176699</v>
      </c>
      <c r="AC12" s="39">
        <f t="shared" si="10"/>
        <v>9.7481732596507678E-2</v>
      </c>
      <c r="AD12" s="41">
        <f t="shared" si="11"/>
        <v>9.7481732596507678E-2</v>
      </c>
    </row>
    <row r="13" spans="1:30" x14ac:dyDescent="0.35">
      <c r="A13" s="38">
        <v>43872</v>
      </c>
      <c r="B13" s="39">
        <v>100.985820710506</v>
      </c>
      <c r="C13" s="40"/>
      <c r="D13" s="39">
        <v>36.979300000000002</v>
      </c>
      <c r="E13" s="39">
        <f t="shared" si="3"/>
        <v>-0.633816908751895</v>
      </c>
      <c r="F13" s="41">
        <f t="shared" si="0"/>
        <v>0.633816908751895</v>
      </c>
      <c r="G13" s="41"/>
      <c r="H13" s="39">
        <v>84.020330078714693</v>
      </c>
      <c r="I13" s="39">
        <f t="shared" si="4"/>
        <v>-0.16799873994613498</v>
      </c>
      <c r="J13" s="41">
        <f t="shared" si="5"/>
        <v>0.16799873994613498</v>
      </c>
      <c r="K13" s="38">
        <v>43872</v>
      </c>
      <c r="L13" s="39">
        <v>3.5409706151112914</v>
      </c>
      <c r="M13" s="40"/>
      <c r="N13" s="39">
        <v>2.8765000000000001</v>
      </c>
      <c r="O13" s="39">
        <f t="shared" si="6"/>
        <v>-0.18765211218518041</v>
      </c>
      <c r="P13" s="41">
        <f t="shared" si="1"/>
        <v>0.18765211218518041</v>
      </c>
      <c r="Q13" s="41"/>
      <c r="R13" s="39">
        <v>2.8553141051803599</v>
      </c>
      <c r="S13" s="39">
        <f t="shared" si="7"/>
        <v>-0.19363518776599098</v>
      </c>
      <c r="T13" s="41">
        <f t="shared" si="8"/>
        <v>0.19363518776599098</v>
      </c>
      <c r="U13" s="38">
        <v>43872</v>
      </c>
      <c r="V13" s="39">
        <v>2.89465661048889</v>
      </c>
      <c r="W13" s="40"/>
      <c r="X13" s="39">
        <v>2.7786</v>
      </c>
      <c r="Y13" s="39">
        <f t="shared" si="9"/>
        <v>-4.0093394867064661E-2</v>
      </c>
      <c r="Z13" s="41">
        <f t="shared" si="2"/>
        <v>4.0093394867064661E-2</v>
      </c>
      <c r="AA13" s="41"/>
      <c r="AB13" s="39">
        <v>2.6282962846718401</v>
      </c>
      <c r="AC13" s="39">
        <f t="shared" si="10"/>
        <v>-9.2017935686009841E-2</v>
      </c>
      <c r="AD13" s="41">
        <f t="shared" si="11"/>
        <v>9.2017935686009841E-2</v>
      </c>
    </row>
    <row r="14" spans="1:30" x14ac:dyDescent="0.35">
      <c r="A14" s="38">
        <v>43873</v>
      </c>
      <c r="B14" s="39">
        <v>101.500157728042</v>
      </c>
      <c r="C14" s="40"/>
      <c r="D14" s="39">
        <v>37.319299999999998</v>
      </c>
      <c r="E14" s="39">
        <f t="shared" si="3"/>
        <v>-0.6323227388474334</v>
      </c>
      <c r="F14" s="41">
        <f t="shared" si="0"/>
        <v>0.6323227388474334</v>
      </c>
      <c r="G14" s="41"/>
      <c r="H14" s="39">
        <v>83.085389716694095</v>
      </c>
      <c r="I14" s="39">
        <f t="shared" si="4"/>
        <v>-0.18142600389536492</v>
      </c>
      <c r="J14" s="41">
        <f t="shared" si="5"/>
        <v>0.18142600389536492</v>
      </c>
      <c r="K14" s="38">
        <v>43873</v>
      </c>
      <c r="L14" s="39">
        <v>3.7458483381196856</v>
      </c>
      <c r="M14" s="40"/>
      <c r="N14" s="39">
        <v>2.8816999999999999</v>
      </c>
      <c r="O14" s="39">
        <f t="shared" si="6"/>
        <v>-0.23069496149261204</v>
      </c>
      <c r="P14" s="41">
        <f t="shared" si="1"/>
        <v>0.23069496149261204</v>
      </c>
      <c r="Q14" s="41"/>
      <c r="R14" s="39">
        <v>2.9306991829244202</v>
      </c>
      <c r="S14" s="39">
        <f t="shared" si="7"/>
        <v>-0.21761403068562252</v>
      </c>
      <c r="T14" s="41">
        <f t="shared" si="8"/>
        <v>0.21761403068562252</v>
      </c>
      <c r="U14" s="38">
        <v>43873</v>
      </c>
      <c r="V14" s="39">
        <v>1.4220071697235099</v>
      </c>
      <c r="W14" s="40"/>
      <c r="X14" s="39">
        <v>2.7783000000000002</v>
      </c>
      <c r="Y14" s="39">
        <f t="shared" si="9"/>
        <v>0.95378761735793716</v>
      </c>
      <c r="Z14" s="41">
        <f t="shared" si="2"/>
        <v>0.95378761735793716</v>
      </c>
      <c r="AA14" s="41"/>
      <c r="AB14" s="39">
        <v>2.2725825796962198</v>
      </c>
      <c r="AC14" s="39">
        <f t="shared" si="10"/>
        <v>0.59815128086737623</v>
      </c>
      <c r="AD14" s="41">
        <f t="shared" si="11"/>
        <v>0.59815128086737623</v>
      </c>
    </row>
    <row r="15" spans="1:30" x14ac:dyDescent="0.35">
      <c r="A15" s="38">
        <v>43874</v>
      </c>
      <c r="B15" s="39">
        <v>101.26248839169</v>
      </c>
      <c r="C15" s="40"/>
      <c r="D15" s="39">
        <v>37.662300000000002</v>
      </c>
      <c r="E15" s="39">
        <f t="shared" si="3"/>
        <v>-0.62807254099544008</v>
      </c>
      <c r="F15" s="41">
        <f t="shared" si="0"/>
        <v>0.62807254099544008</v>
      </c>
      <c r="G15" s="41"/>
      <c r="H15" s="39">
        <v>81.927010791830298</v>
      </c>
      <c r="I15" s="39">
        <f t="shared" si="4"/>
        <v>-0.19094412854115134</v>
      </c>
      <c r="J15" s="41">
        <f t="shared" si="5"/>
        <v>0.19094412854115134</v>
      </c>
      <c r="K15" s="38">
        <v>43874</v>
      </c>
      <c r="L15" s="39">
        <v>3.6902084164321423</v>
      </c>
      <c r="M15" s="40"/>
      <c r="N15" s="39">
        <v>2.887</v>
      </c>
      <c r="O15" s="39">
        <f t="shared" si="6"/>
        <v>-0.21765936386019083</v>
      </c>
      <c r="P15" s="41">
        <f t="shared" si="1"/>
        <v>0.21765936386019083</v>
      </c>
      <c r="Q15" s="41"/>
      <c r="R15" s="39">
        <v>2.9381660793172899</v>
      </c>
      <c r="S15" s="39">
        <f t="shared" si="7"/>
        <v>-0.20379400083910718</v>
      </c>
      <c r="T15" s="41">
        <f t="shared" si="8"/>
        <v>0.20379400083910718</v>
      </c>
      <c r="U15" s="38">
        <v>43874</v>
      </c>
      <c r="V15" s="39">
        <v>1.3556642723083401</v>
      </c>
      <c r="W15" s="40"/>
      <c r="X15" s="39">
        <v>2.7778999999999998</v>
      </c>
      <c r="Y15" s="39">
        <f t="shared" si="9"/>
        <v>1.0491061516801399</v>
      </c>
      <c r="Z15" s="41">
        <f t="shared" si="2"/>
        <v>1.0491061516801399</v>
      </c>
      <c r="AA15" s="41"/>
      <c r="AB15" s="39">
        <v>2.6986108406295202</v>
      </c>
      <c r="AC15" s="39">
        <f t="shared" si="10"/>
        <v>0.99061883959993646</v>
      </c>
      <c r="AD15" s="41">
        <f t="shared" si="11"/>
        <v>0.99061883959993646</v>
      </c>
    </row>
    <row r="16" spans="1:30" x14ac:dyDescent="0.35">
      <c r="A16" s="38">
        <v>43875</v>
      </c>
      <c r="B16" s="39">
        <v>97.495440118544593</v>
      </c>
      <c r="C16" s="40"/>
      <c r="D16" s="39">
        <v>38.008499999999998</v>
      </c>
      <c r="E16" s="39">
        <f t="shared" si="3"/>
        <v>-0.61015099830530017</v>
      </c>
      <c r="F16" s="41">
        <f t="shared" si="0"/>
        <v>0.61015099830530017</v>
      </c>
      <c r="G16" s="41"/>
      <c r="H16" s="39">
        <v>81.987127711860694</v>
      </c>
      <c r="I16" s="39">
        <f t="shared" si="4"/>
        <v>-0.159067053677868</v>
      </c>
      <c r="J16" s="41">
        <f t="shared" si="5"/>
        <v>0.159067053677868</v>
      </c>
      <c r="K16" s="38">
        <v>43875</v>
      </c>
      <c r="L16" s="39">
        <v>4.0071493498980999</v>
      </c>
      <c r="M16" s="40"/>
      <c r="N16" s="39">
        <v>2.8923000000000001</v>
      </c>
      <c r="O16" s="39">
        <f t="shared" si="6"/>
        <v>-0.27821507324813088</v>
      </c>
      <c r="P16" s="41">
        <f t="shared" si="1"/>
        <v>0.27821507324813088</v>
      </c>
      <c r="Q16" s="41"/>
      <c r="R16" s="39">
        <v>3.18839714967209</v>
      </c>
      <c r="S16" s="39">
        <f t="shared" si="7"/>
        <v>-0.2043228561587879</v>
      </c>
      <c r="T16" s="41">
        <f t="shared" si="8"/>
        <v>0.2043228561587879</v>
      </c>
      <c r="U16" s="38">
        <v>43875</v>
      </c>
      <c r="V16" s="39">
        <v>1.2938768005371</v>
      </c>
      <c r="W16" s="40"/>
      <c r="X16" s="39">
        <v>2.7774999999999999</v>
      </c>
      <c r="Y16" s="39">
        <f t="shared" si="9"/>
        <v>1.1466495100978968</v>
      </c>
      <c r="Z16" s="41">
        <f t="shared" si="2"/>
        <v>1.1466495100978968</v>
      </c>
      <c r="AA16" s="41"/>
      <c r="AB16" s="39">
        <v>3.0239723001347198</v>
      </c>
      <c r="AC16" s="39">
        <f t="shared" si="10"/>
        <v>1.3371408304712176</v>
      </c>
      <c r="AD16" s="41">
        <f t="shared" si="11"/>
        <v>1.3371408304712176</v>
      </c>
    </row>
    <row r="17" spans="1:30" x14ac:dyDescent="0.35">
      <c r="A17" s="38">
        <v>43876</v>
      </c>
      <c r="B17" s="39">
        <v>96.683553411755298</v>
      </c>
      <c r="C17" s="40"/>
      <c r="D17" s="39">
        <v>38.357900000000001</v>
      </c>
      <c r="E17" s="39">
        <f t="shared" si="3"/>
        <v>-0.60326344402504917</v>
      </c>
      <c r="F17" s="41">
        <f t="shared" si="0"/>
        <v>0.60326344402504917</v>
      </c>
      <c r="G17" s="41"/>
      <c r="H17" s="39">
        <v>81.962437204774105</v>
      </c>
      <c r="I17" s="39">
        <f t="shared" si="4"/>
        <v>-0.1522608105257261</v>
      </c>
      <c r="J17" s="41">
        <f t="shared" si="5"/>
        <v>0.1522608105257261</v>
      </c>
      <c r="K17" s="38">
        <v>43876</v>
      </c>
      <c r="L17" s="39">
        <v>4.1212931191548705</v>
      </c>
      <c r="M17" s="40"/>
      <c r="N17" s="39">
        <v>2.8976000000000002</v>
      </c>
      <c r="O17" s="39">
        <f t="shared" si="6"/>
        <v>-0.29691970063168083</v>
      </c>
      <c r="P17" s="41">
        <f t="shared" si="1"/>
        <v>0.29691970063168083</v>
      </c>
      <c r="Q17" s="41"/>
      <c r="R17" s="39">
        <v>2.8772110814143801</v>
      </c>
      <c r="S17" s="39">
        <f t="shared" si="7"/>
        <v>-0.30186691452696457</v>
      </c>
      <c r="T17" s="41">
        <f t="shared" si="8"/>
        <v>0.30186691452696457</v>
      </c>
      <c r="U17" s="38">
        <v>43876</v>
      </c>
      <c r="V17" s="39">
        <v>1.09088138580322</v>
      </c>
      <c r="W17" s="40"/>
      <c r="X17" s="39">
        <v>2.7770999999999999</v>
      </c>
      <c r="Y17" s="39">
        <f t="shared" si="9"/>
        <v>1.5457396524877092</v>
      </c>
      <c r="Z17" s="41">
        <f t="shared" si="2"/>
        <v>1.5457396524877092</v>
      </c>
      <c r="AA17" s="41"/>
      <c r="AB17" s="39">
        <v>2.5891690845460098</v>
      </c>
      <c r="AC17" s="39">
        <f t="shared" si="10"/>
        <v>1.3734652715149183</v>
      </c>
      <c r="AD17" s="41">
        <f t="shared" si="11"/>
        <v>1.3734652715149183</v>
      </c>
    </row>
    <row r="18" spans="1:30" x14ac:dyDescent="0.35">
      <c r="A18" s="38">
        <v>43877</v>
      </c>
      <c r="B18" s="39">
        <v>94.018068799926098</v>
      </c>
      <c r="C18" s="40"/>
      <c r="D18" s="39">
        <v>38.710500000000003</v>
      </c>
      <c r="E18" s="39">
        <f t="shared" si="3"/>
        <v>-0.58826531437933094</v>
      </c>
      <c r="F18" s="41">
        <f t="shared" si="0"/>
        <v>0.58826531437933094</v>
      </c>
      <c r="G18" s="41"/>
      <c r="H18" s="39">
        <v>80.548761995872894</v>
      </c>
      <c r="I18" s="39">
        <f t="shared" si="4"/>
        <v>-0.14326295972656472</v>
      </c>
      <c r="J18" s="41">
        <f t="shared" si="5"/>
        <v>0.14326295972656472</v>
      </c>
      <c r="K18" s="38">
        <v>43877</v>
      </c>
      <c r="L18" s="39">
        <v>4.0027593867853284</v>
      </c>
      <c r="M18" s="40"/>
      <c r="N18" s="39">
        <v>2.9028999999999998</v>
      </c>
      <c r="O18" s="39">
        <f t="shared" si="6"/>
        <v>-0.27477529386762389</v>
      </c>
      <c r="P18" s="41">
        <f t="shared" si="1"/>
        <v>0.27477529386762389</v>
      </c>
      <c r="Q18" s="41"/>
      <c r="R18" s="39">
        <v>3.0883848650341599</v>
      </c>
      <c r="S18" s="39">
        <f t="shared" si="7"/>
        <v>-0.22843604458711053</v>
      </c>
      <c r="T18" s="41">
        <f t="shared" si="8"/>
        <v>0.22843604458711053</v>
      </c>
      <c r="U18" s="38">
        <v>43877</v>
      </c>
      <c r="V18" s="39">
        <v>1.29039820671081</v>
      </c>
      <c r="W18" s="40"/>
      <c r="X18" s="39">
        <v>2.7766999999999999</v>
      </c>
      <c r="Y18" s="39">
        <f t="shared" si="9"/>
        <v>1.1518163816096219</v>
      </c>
      <c r="Z18" s="41">
        <f t="shared" si="2"/>
        <v>1.1518163816096219</v>
      </c>
      <c r="AA18" s="41"/>
      <c r="AB18" s="39">
        <v>2.64513679982384</v>
      </c>
      <c r="AC18" s="39">
        <f t="shared" si="10"/>
        <v>1.0498608771056974</v>
      </c>
      <c r="AD18" s="41">
        <f t="shared" si="11"/>
        <v>1.0498608771056974</v>
      </c>
    </row>
    <row r="19" spans="1:30" x14ac:dyDescent="0.35">
      <c r="A19" s="38">
        <v>43878</v>
      </c>
      <c r="B19" s="39">
        <v>101.421833632469</v>
      </c>
      <c r="C19" s="40"/>
      <c r="D19" s="39">
        <v>39.066400000000002</v>
      </c>
      <c r="E19" s="39">
        <f t="shared" si="3"/>
        <v>-0.61481272226285844</v>
      </c>
      <c r="F19" s="41">
        <f t="shared" si="0"/>
        <v>0.61481272226285844</v>
      </c>
      <c r="G19" s="41"/>
      <c r="H19" s="39">
        <v>79.142506798808895</v>
      </c>
      <c r="I19" s="39">
        <f t="shared" si="4"/>
        <v>-0.21966992742800939</v>
      </c>
      <c r="J19" s="41">
        <f t="shared" si="5"/>
        <v>0.21966992742800939</v>
      </c>
      <c r="K19" s="38">
        <v>43878</v>
      </c>
      <c r="L19" s="39">
        <v>3.5894028320908546</v>
      </c>
      <c r="M19" s="40"/>
      <c r="N19" s="39">
        <v>2.9081999999999999</v>
      </c>
      <c r="O19" s="39">
        <f t="shared" si="6"/>
        <v>-0.18978166117232623</v>
      </c>
      <c r="P19" s="41">
        <f t="shared" si="1"/>
        <v>0.18978166117232623</v>
      </c>
      <c r="Q19" s="41"/>
      <c r="R19" s="39">
        <v>3.0002785020910698</v>
      </c>
      <c r="S19" s="39">
        <f t="shared" si="7"/>
        <v>-0.16412878619606353</v>
      </c>
      <c r="T19" s="41">
        <f t="shared" si="8"/>
        <v>0.16412878619606353</v>
      </c>
      <c r="U19" s="38">
        <v>43878</v>
      </c>
      <c r="V19" s="39">
        <v>1.2549946498870801</v>
      </c>
      <c r="W19" s="40"/>
      <c r="X19" s="39">
        <v>2.7763</v>
      </c>
      <c r="Y19" s="39">
        <f t="shared" si="9"/>
        <v>1.2122006657556679</v>
      </c>
      <c r="Z19" s="41">
        <f t="shared" si="2"/>
        <v>1.2122006657556679</v>
      </c>
      <c r="AA19" s="41"/>
      <c r="AB19" s="39">
        <v>2.8290800397471898</v>
      </c>
      <c r="AC19" s="39">
        <f t="shared" si="10"/>
        <v>1.2542566536054478</v>
      </c>
      <c r="AD19" s="41">
        <f t="shared" si="11"/>
        <v>1.2542566536054478</v>
      </c>
    </row>
    <row r="20" spans="1:30" x14ac:dyDescent="0.35">
      <c r="A20" s="38">
        <v>43879</v>
      </c>
      <c r="B20" s="39">
        <v>103.13621014202</v>
      </c>
      <c r="C20" s="40"/>
      <c r="D20" s="39">
        <v>39.4255</v>
      </c>
      <c r="E20" s="39">
        <f t="shared" si="3"/>
        <v>-0.61773367524644807</v>
      </c>
      <c r="F20" s="41">
        <f t="shared" si="0"/>
        <v>0.61773367524644807</v>
      </c>
      <c r="G20" s="41"/>
      <c r="H20" s="39">
        <v>80.054676536467994</v>
      </c>
      <c r="I20" s="39">
        <f t="shared" si="4"/>
        <v>-0.2237966042553669</v>
      </c>
      <c r="J20" s="41">
        <f t="shared" si="5"/>
        <v>0.2237966042553669</v>
      </c>
      <c r="K20" s="38">
        <v>43879</v>
      </c>
      <c r="L20" s="39">
        <v>3.8780208481475711</v>
      </c>
      <c r="M20" s="40"/>
      <c r="N20" s="39">
        <v>2.9135</v>
      </c>
      <c r="O20" s="39">
        <f t="shared" si="6"/>
        <v>-0.24871471451946872</v>
      </c>
      <c r="P20" s="41">
        <f t="shared" si="1"/>
        <v>0.24871471451946872</v>
      </c>
      <c r="Q20" s="41"/>
      <c r="R20" s="39">
        <v>2.86510158993572</v>
      </c>
      <c r="S20" s="39">
        <f t="shared" si="7"/>
        <v>-0.26119489757144965</v>
      </c>
      <c r="T20" s="41">
        <f t="shared" si="8"/>
        <v>0.26119489757144965</v>
      </c>
      <c r="U20" s="38">
        <v>43879</v>
      </c>
      <c r="V20" s="39">
        <v>1.2784077930450399</v>
      </c>
      <c r="W20" s="40"/>
      <c r="X20" s="39">
        <v>2.7759</v>
      </c>
      <c r="Y20" s="39">
        <f t="shared" si="9"/>
        <v>1.1713728710837119</v>
      </c>
      <c r="Z20" s="41">
        <f t="shared" si="2"/>
        <v>1.1713728710837119</v>
      </c>
      <c r="AA20" s="41"/>
      <c r="AB20" s="39">
        <v>2.5815461996392002</v>
      </c>
      <c r="AC20" s="39">
        <f t="shared" si="10"/>
        <v>1.0193448551265589</v>
      </c>
      <c r="AD20" s="41">
        <f t="shared" si="11"/>
        <v>1.0193448551265589</v>
      </c>
    </row>
    <row r="21" spans="1:30" x14ac:dyDescent="0.35">
      <c r="A21" s="38">
        <v>43880</v>
      </c>
      <c r="B21" s="39">
        <v>95.698308912214898</v>
      </c>
      <c r="C21" s="40"/>
      <c r="D21" s="39">
        <v>39.7879</v>
      </c>
      <c r="E21" s="39">
        <f t="shared" si="3"/>
        <v>-0.58423612232795175</v>
      </c>
      <c r="F21" s="41">
        <f t="shared" si="0"/>
        <v>0.58423612232795175</v>
      </c>
      <c r="G21" s="41"/>
      <c r="H21" s="39">
        <v>79.957566786923607</v>
      </c>
      <c r="I21" s="39">
        <f t="shared" si="4"/>
        <v>-0.16448297053744643</v>
      </c>
      <c r="J21" s="41">
        <f t="shared" si="5"/>
        <v>0.16448297053744643</v>
      </c>
      <c r="K21" s="38">
        <v>43880</v>
      </c>
      <c r="L21" s="39">
        <v>3.850490222685039</v>
      </c>
      <c r="M21" s="40"/>
      <c r="N21" s="39">
        <v>2.9188999999999998</v>
      </c>
      <c r="O21" s="39">
        <f t="shared" si="6"/>
        <v>-0.24194067996760657</v>
      </c>
      <c r="P21" s="41">
        <f t="shared" si="1"/>
        <v>0.24194067996760657</v>
      </c>
      <c r="Q21" s="41"/>
      <c r="R21" s="39">
        <v>2.9960556875265798</v>
      </c>
      <c r="S21" s="39">
        <f t="shared" si="7"/>
        <v>-0.22190279308452354</v>
      </c>
      <c r="T21" s="41">
        <f t="shared" si="8"/>
        <v>0.22190279308452354</v>
      </c>
      <c r="U21" s="38">
        <v>43880</v>
      </c>
      <c r="V21" s="39">
        <v>1.2423165798187199</v>
      </c>
      <c r="W21" s="40"/>
      <c r="X21" s="39">
        <v>2.7755999999999998</v>
      </c>
      <c r="Y21" s="39">
        <f t="shared" si="9"/>
        <v>1.2342131185313636</v>
      </c>
      <c r="Z21" s="41">
        <f t="shared" si="2"/>
        <v>1.2342131185313636</v>
      </c>
      <c r="AA21" s="41"/>
      <c r="AB21" s="39">
        <v>2.8429358760767598</v>
      </c>
      <c r="AC21" s="39">
        <f t="shared" si="10"/>
        <v>1.2884149839581178</v>
      </c>
      <c r="AD21" s="41">
        <f t="shared" si="11"/>
        <v>1.2884149839581178</v>
      </c>
    </row>
    <row r="22" spans="1:30" x14ac:dyDescent="0.35">
      <c r="A22" s="38">
        <v>43881</v>
      </c>
      <c r="B22" s="39">
        <v>98.316307253085299</v>
      </c>
      <c r="C22" s="40"/>
      <c r="D22" s="39">
        <v>40.153700000000001</v>
      </c>
      <c r="E22" s="39">
        <f t="shared" si="3"/>
        <v>-0.59158657274793114</v>
      </c>
      <c r="F22" s="41">
        <f t="shared" si="0"/>
        <v>0.59158657274793114</v>
      </c>
      <c r="G22" s="41"/>
      <c r="H22" s="39">
        <v>80.018718999382898</v>
      </c>
      <c r="I22" s="39">
        <f t="shared" si="4"/>
        <v>-0.18610939288637895</v>
      </c>
      <c r="J22" s="41">
        <f t="shared" si="5"/>
        <v>0.18610939288637895</v>
      </c>
      <c r="K22" s="38">
        <v>43881</v>
      </c>
      <c r="L22" s="39">
        <v>3.932465155608952</v>
      </c>
      <c r="M22" s="40"/>
      <c r="N22" s="39">
        <v>2.9241999999999999</v>
      </c>
      <c r="O22" s="39">
        <f t="shared" si="6"/>
        <v>-0.25639519123795512</v>
      </c>
      <c r="P22" s="41">
        <f t="shared" si="1"/>
        <v>0.25639519123795512</v>
      </c>
      <c r="Q22" s="41"/>
      <c r="R22" s="39">
        <v>2.9646468107167498</v>
      </c>
      <c r="S22" s="39">
        <f t="shared" si="7"/>
        <v>-0.24610983355104468</v>
      </c>
      <c r="T22" s="41">
        <f t="shared" si="8"/>
        <v>0.24610983355104468</v>
      </c>
      <c r="U22" s="38">
        <v>43881</v>
      </c>
      <c r="V22" s="39">
        <v>1.37623489379882</v>
      </c>
      <c r="W22" s="40"/>
      <c r="X22" s="39">
        <v>2.7751999999999999</v>
      </c>
      <c r="Y22" s="39">
        <f t="shared" si="9"/>
        <v>1.0165162302632929</v>
      </c>
      <c r="Z22" s="41">
        <f t="shared" si="2"/>
        <v>1.0165162302632929</v>
      </c>
      <c r="AA22" s="41"/>
      <c r="AB22" s="39">
        <v>2.5816024895323801</v>
      </c>
      <c r="AC22" s="39">
        <f t="shared" si="10"/>
        <v>0.87584437886644839</v>
      </c>
      <c r="AD22" s="41">
        <f t="shared" si="11"/>
        <v>0.87584437886644839</v>
      </c>
    </row>
    <row r="23" spans="1:30" x14ac:dyDescent="0.35">
      <c r="A23" s="38">
        <v>43882</v>
      </c>
      <c r="B23" s="39">
        <v>99.345839860651196</v>
      </c>
      <c r="C23" s="40"/>
      <c r="D23" s="39">
        <v>40.522799999999997</v>
      </c>
      <c r="E23" s="39">
        <f t="shared" si="3"/>
        <v>-0.59210370502841536</v>
      </c>
      <c r="F23" s="41">
        <f t="shared" si="0"/>
        <v>0.59210370502841536</v>
      </c>
      <c r="G23" s="41"/>
      <c r="H23" s="39">
        <v>80.834068358517897</v>
      </c>
      <c r="I23" s="39">
        <f t="shared" si="4"/>
        <v>-0.18633665514428274</v>
      </c>
      <c r="J23" s="41">
        <f t="shared" si="5"/>
        <v>0.18633665514428274</v>
      </c>
      <c r="K23" s="38">
        <v>43882</v>
      </c>
      <c r="L23" s="39">
        <v>3.6668059825897217</v>
      </c>
      <c r="M23" s="40"/>
      <c r="N23" s="39">
        <v>2.9296000000000002</v>
      </c>
      <c r="O23" s="39">
        <f t="shared" si="6"/>
        <v>-0.20104853818010346</v>
      </c>
      <c r="P23" s="41">
        <f t="shared" si="1"/>
        <v>0.20104853818010346</v>
      </c>
      <c r="Q23" s="41"/>
      <c r="R23" s="39">
        <v>2.9130789295273201</v>
      </c>
      <c r="S23" s="39">
        <f t="shared" si="7"/>
        <v>-0.20555411348218475</v>
      </c>
      <c r="T23" s="41">
        <f t="shared" si="8"/>
        <v>0.20555411348218475</v>
      </c>
      <c r="U23" s="38">
        <v>43882</v>
      </c>
      <c r="V23" s="39">
        <v>1.2155249595641999</v>
      </c>
      <c r="W23" s="40"/>
      <c r="X23" s="39">
        <v>2.7747999999999999</v>
      </c>
      <c r="Y23" s="39">
        <f t="shared" si="9"/>
        <v>1.282799689275689</v>
      </c>
      <c r="Z23" s="41">
        <f t="shared" si="2"/>
        <v>1.282799689275689</v>
      </c>
      <c r="AA23" s="41"/>
      <c r="AB23" s="39">
        <v>2.64768445442617</v>
      </c>
      <c r="AC23" s="39">
        <f t="shared" si="10"/>
        <v>1.1782230250339243</v>
      </c>
      <c r="AD23" s="41">
        <f t="shared" si="11"/>
        <v>1.1782230250339243</v>
      </c>
    </row>
    <row r="24" spans="1:30" x14ac:dyDescent="0.35">
      <c r="A24" s="38">
        <v>43883</v>
      </c>
      <c r="B24" s="39">
        <v>99.122544647269706</v>
      </c>
      <c r="C24" s="40"/>
      <c r="D24" s="39">
        <v>40.895299999999999</v>
      </c>
      <c r="E24" s="39">
        <f t="shared" si="3"/>
        <v>-0.5874268548539886</v>
      </c>
      <c r="F24" s="41">
        <f t="shared" si="0"/>
        <v>0.5874268548539886</v>
      </c>
      <c r="G24" s="41"/>
      <c r="H24" s="39">
        <v>77.513513590106896</v>
      </c>
      <c r="I24" s="39">
        <f t="shared" si="4"/>
        <v>-0.21800319124230658</v>
      </c>
      <c r="J24" s="41">
        <f t="shared" si="5"/>
        <v>0.21800319124230658</v>
      </c>
      <c r="K24" s="38">
        <v>43883</v>
      </c>
      <c r="L24" s="39">
        <v>3.7059869114309549</v>
      </c>
      <c r="M24" s="40"/>
      <c r="N24" s="39">
        <v>2.9348999999999998</v>
      </c>
      <c r="O24" s="39">
        <f t="shared" si="6"/>
        <v>-0.2080652009462233</v>
      </c>
      <c r="P24" s="41">
        <f t="shared" si="1"/>
        <v>0.2080652009462233</v>
      </c>
      <c r="Q24" s="41"/>
      <c r="R24" s="39">
        <v>3.1142806736356401</v>
      </c>
      <c r="S24" s="39">
        <f t="shared" si="7"/>
        <v>-0.15966225783750687</v>
      </c>
      <c r="T24" s="41">
        <f t="shared" si="8"/>
        <v>0.15966225783750687</v>
      </c>
      <c r="U24" s="38">
        <v>43883</v>
      </c>
      <c r="V24" s="39">
        <v>1.2774529170989899</v>
      </c>
      <c r="W24" s="40"/>
      <c r="X24" s="39">
        <v>2.7744</v>
      </c>
      <c r="Y24" s="39">
        <f t="shared" si="9"/>
        <v>1.1718217265497948</v>
      </c>
      <c r="Z24" s="41">
        <f t="shared" si="2"/>
        <v>1.1718217265497948</v>
      </c>
      <c r="AA24" s="41"/>
      <c r="AB24" s="39">
        <v>2.8376583858872499</v>
      </c>
      <c r="AC24" s="39">
        <f t="shared" si="10"/>
        <v>1.2213408791076092</v>
      </c>
      <c r="AD24" s="41">
        <f t="shared" si="11"/>
        <v>1.2213408791076092</v>
      </c>
    </row>
    <row r="25" spans="1:30" x14ac:dyDescent="0.35">
      <c r="A25" s="38">
        <v>43884</v>
      </c>
      <c r="B25" s="39">
        <v>96.995711466230503</v>
      </c>
      <c r="C25" s="40"/>
      <c r="D25" s="39">
        <v>41.2712</v>
      </c>
      <c r="E25" s="39">
        <f t="shared" si="3"/>
        <v>-0.57450489948342964</v>
      </c>
      <c r="F25" s="41">
        <f t="shared" si="0"/>
        <v>0.57450489948342964</v>
      </c>
      <c r="G25" s="41"/>
      <c r="H25" s="39">
        <v>79.101504422935903</v>
      </c>
      <c r="I25" s="39">
        <f t="shared" si="4"/>
        <v>-0.18448451764307691</v>
      </c>
      <c r="J25" s="41">
        <f t="shared" si="5"/>
        <v>0.18448451764307691</v>
      </c>
      <c r="K25" s="38">
        <v>43884</v>
      </c>
      <c r="L25" s="39">
        <v>3.9092693822458386</v>
      </c>
      <c r="M25" s="40"/>
      <c r="N25" s="39">
        <v>2.9403000000000001</v>
      </c>
      <c r="O25" s="39">
        <f t="shared" si="6"/>
        <v>-0.24786457199559236</v>
      </c>
      <c r="P25" s="41">
        <f t="shared" si="1"/>
        <v>0.24786457199559236</v>
      </c>
      <c r="Q25" s="41"/>
      <c r="R25" s="39">
        <v>2.8724174778937401</v>
      </c>
      <c r="S25" s="39">
        <f t="shared" si="7"/>
        <v>-0.26522907555591291</v>
      </c>
      <c r="T25" s="41">
        <f t="shared" si="8"/>
        <v>0.26522907555591291</v>
      </c>
      <c r="U25" s="38">
        <v>43884</v>
      </c>
      <c r="V25" s="39">
        <v>1.2082196140289301</v>
      </c>
      <c r="W25" s="40"/>
      <c r="X25" s="39">
        <v>2.774</v>
      </c>
      <c r="Y25" s="39">
        <f t="shared" si="9"/>
        <v>1.2959402146682732</v>
      </c>
      <c r="Z25" s="41">
        <f t="shared" si="2"/>
        <v>1.2959402146682732</v>
      </c>
      <c r="AA25" s="41"/>
      <c r="AB25" s="39">
        <v>2.5198409392823602</v>
      </c>
      <c r="AC25" s="39">
        <f t="shared" si="10"/>
        <v>1.0855818843063609</v>
      </c>
      <c r="AD25" s="41">
        <f t="shared" si="11"/>
        <v>1.0855818843063609</v>
      </c>
    </row>
    <row r="26" spans="1:30" x14ac:dyDescent="0.35">
      <c r="A26" s="38">
        <v>43885</v>
      </c>
      <c r="B26" s="39">
        <v>97.1629361055559</v>
      </c>
      <c r="C26" s="40"/>
      <c r="D26" s="39">
        <v>41.650599999999997</v>
      </c>
      <c r="E26" s="39">
        <f t="shared" si="3"/>
        <v>-0.57133242706095655</v>
      </c>
      <c r="F26" s="41">
        <f t="shared" si="0"/>
        <v>0.57133242706095655</v>
      </c>
      <c r="G26" s="41"/>
      <c r="H26" s="39">
        <v>79.614933689725802</v>
      </c>
      <c r="I26" s="39">
        <f t="shared" si="4"/>
        <v>-0.18060387138534278</v>
      </c>
      <c r="J26" s="41">
        <f t="shared" si="5"/>
        <v>0.18060387138534278</v>
      </c>
      <c r="K26" s="38">
        <v>43885</v>
      </c>
      <c r="L26" s="39">
        <v>3.9475943287834525</v>
      </c>
      <c r="M26" s="40"/>
      <c r="N26" s="39">
        <v>2.9457</v>
      </c>
      <c r="O26" s="39">
        <f t="shared" si="6"/>
        <v>-0.25379870506912261</v>
      </c>
      <c r="P26" s="41">
        <f t="shared" si="1"/>
        <v>0.25379870506912261</v>
      </c>
      <c r="Q26" s="41"/>
      <c r="R26" s="39">
        <v>2.89834396036956</v>
      </c>
      <c r="S26" s="39">
        <f t="shared" si="7"/>
        <v>-0.26579488190146544</v>
      </c>
      <c r="T26" s="41">
        <f t="shared" si="8"/>
        <v>0.26579488190146544</v>
      </c>
      <c r="U26" s="38">
        <v>43885</v>
      </c>
      <c r="V26" s="39">
        <v>1.18370094299316</v>
      </c>
      <c r="W26" s="40"/>
      <c r="X26" s="39">
        <v>2.7736000000000001</v>
      </c>
      <c r="Y26" s="39">
        <f t="shared" si="9"/>
        <v>1.3431594072963642</v>
      </c>
      <c r="Z26" s="41">
        <f t="shared" si="2"/>
        <v>1.3431594072963642</v>
      </c>
      <c r="AA26" s="41"/>
      <c r="AB26" s="39">
        <v>2.6916505527282801</v>
      </c>
      <c r="AC26" s="39">
        <f t="shared" si="10"/>
        <v>1.2739278604628381</v>
      </c>
      <c r="AD26" s="41">
        <f t="shared" si="11"/>
        <v>1.2739278604628381</v>
      </c>
    </row>
    <row r="27" spans="1:30" x14ac:dyDescent="0.35">
      <c r="A27" s="38">
        <v>43886</v>
      </c>
      <c r="B27" s="39">
        <v>97.277512659311199</v>
      </c>
      <c r="C27" s="40"/>
      <c r="D27" s="39">
        <v>42.033499999999997</v>
      </c>
      <c r="E27" s="39">
        <f t="shared" si="3"/>
        <v>-0.56790116388757561</v>
      </c>
      <c r="F27" s="41">
        <f t="shared" si="0"/>
        <v>0.56790116388757561</v>
      </c>
      <c r="G27" s="41"/>
      <c r="H27" s="39">
        <v>82.295583429853394</v>
      </c>
      <c r="I27" s="39">
        <f t="shared" si="4"/>
        <v>-0.15401225648036515</v>
      </c>
      <c r="J27" s="41">
        <f t="shared" si="5"/>
        <v>0.15401225648036515</v>
      </c>
      <c r="K27" s="38">
        <v>43886</v>
      </c>
      <c r="L27" s="39">
        <v>3.96119465213269</v>
      </c>
      <c r="M27" s="40"/>
      <c r="N27" s="39">
        <v>2.9510999999999998</v>
      </c>
      <c r="O27" s="39">
        <f t="shared" si="6"/>
        <v>-0.25499747950756713</v>
      </c>
      <c r="P27" s="41">
        <f t="shared" si="1"/>
        <v>0.25499747950756713</v>
      </c>
      <c r="Q27" s="41"/>
      <c r="R27" s="39">
        <v>3.0947245770944098</v>
      </c>
      <c r="S27" s="39">
        <f t="shared" si="7"/>
        <v>-0.21873958518341843</v>
      </c>
      <c r="T27" s="41">
        <f t="shared" si="8"/>
        <v>0.21873958518341843</v>
      </c>
      <c r="U27" s="38">
        <v>43886</v>
      </c>
      <c r="V27" s="39">
        <v>1.24229692459106</v>
      </c>
      <c r="W27" s="40"/>
      <c r="X27" s="39">
        <v>2.7732999999999999</v>
      </c>
      <c r="Y27" s="39">
        <f t="shared" si="9"/>
        <v>1.2323970583062631</v>
      </c>
      <c r="Z27" s="41">
        <f t="shared" si="2"/>
        <v>1.2323970583062631</v>
      </c>
      <c r="AA27" s="41"/>
      <c r="AB27" s="39">
        <v>2.7292249749464501</v>
      </c>
      <c r="AC27" s="39">
        <f t="shared" si="10"/>
        <v>1.1969184024542747</v>
      </c>
      <c r="AD27" s="41">
        <f t="shared" si="11"/>
        <v>1.1969184024542747</v>
      </c>
    </row>
    <row r="28" spans="1:30" x14ac:dyDescent="0.35">
      <c r="A28" s="38">
        <v>43887</v>
      </c>
      <c r="B28" s="39">
        <v>97.553038895885095</v>
      </c>
      <c r="C28" s="40"/>
      <c r="D28" s="39">
        <v>42.419899999999998</v>
      </c>
      <c r="E28" s="39">
        <f t="shared" si="3"/>
        <v>-0.56516065024613682</v>
      </c>
      <c r="F28" s="41">
        <f t="shared" si="0"/>
        <v>0.56516065024613682</v>
      </c>
      <c r="G28" s="41"/>
      <c r="H28" s="39">
        <v>79.422088347781397</v>
      </c>
      <c r="I28" s="39">
        <f t="shared" si="4"/>
        <v>-0.18585736285933871</v>
      </c>
      <c r="J28" s="41">
        <f t="shared" si="5"/>
        <v>0.18585736285933871</v>
      </c>
      <c r="K28" s="38">
        <v>43887</v>
      </c>
      <c r="L28" s="39">
        <v>3.9736598934978247</v>
      </c>
      <c r="M28" s="40"/>
      <c r="N28" s="39">
        <v>2.9565000000000001</v>
      </c>
      <c r="O28" s="39">
        <f t="shared" si="6"/>
        <v>-0.25597557938016352</v>
      </c>
      <c r="P28" s="41">
        <f t="shared" si="1"/>
        <v>0.25597557938016352</v>
      </c>
      <c r="Q28" s="41"/>
      <c r="R28" s="39">
        <v>2.9750929979560499</v>
      </c>
      <c r="S28" s="39">
        <f t="shared" si="7"/>
        <v>-0.25129651814835707</v>
      </c>
      <c r="T28" s="41">
        <f t="shared" si="8"/>
        <v>0.25129651814835707</v>
      </c>
      <c r="U28" s="38">
        <v>43887</v>
      </c>
      <c r="V28" s="39">
        <v>1.2437677574157699</v>
      </c>
      <c r="W28" s="40"/>
      <c r="X28" s="39">
        <v>2.7728999999999999</v>
      </c>
      <c r="Y28" s="39">
        <f t="shared" si="9"/>
        <v>1.2294355063210307</v>
      </c>
      <c r="Z28" s="41">
        <f t="shared" si="2"/>
        <v>1.2294355063210307</v>
      </c>
      <c r="AA28" s="41"/>
      <c r="AB28" s="39">
        <v>2.9353493828097501</v>
      </c>
      <c r="AC28" s="39">
        <f t="shared" si="10"/>
        <v>1.3600462106435791</v>
      </c>
      <c r="AD28" s="41">
        <f t="shared" si="11"/>
        <v>1.3600462106435791</v>
      </c>
    </row>
    <row r="29" spans="1:30" x14ac:dyDescent="0.35">
      <c r="A29" s="38">
        <v>43888</v>
      </c>
      <c r="B29" s="39">
        <v>101.511430139422</v>
      </c>
      <c r="C29" s="40"/>
      <c r="D29" s="39">
        <v>42.809899999999999</v>
      </c>
      <c r="E29" s="39">
        <f t="shared" si="3"/>
        <v>-0.57827507758286667</v>
      </c>
      <c r="F29" s="41">
        <f t="shared" si="0"/>
        <v>0.57827507758286667</v>
      </c>
      <c r="G29" s="41"/>
      <c r="H29" s="39">
        <v>97.320236799575</v>
      </c>
      <c r="I29" s="39">
        <f t="shared" si="4"/>
        <v>-4.1287895698943096E-2</v>
      </c>
      <c r="J29" s="41">
        <f t="shared" si="5"/>
        <v>4.1287895698943096E-2</v>
      </c>
      <c r="K29" s="38">
        <v>43888</v>
      </c>
      <c r="L29" s="39">
        <v>4.0241377605125308</v>
      </c>
      <c r="M29" s="40"/>
      <c r="N29" s="39">
        <v>2.9619</v>
      </c>
      <c r="O29" s="39">
        <f t="shared" si="6"/>
        <v>-0.26396654978760964</v>
      </c>
      <c r="P29" s="41">
        <f t="shared" si="1"/>
        <v>0.26396654978760964</v>
      </c>
      <c r="Q29" s="41"/>
      <c r="R29" s="39">
        <v>3.2888933510373</v>
      </c>
      <c r="S29" s="39">
        <f t="shared" si="7"/>
        <v>-0.18270855851157219</v>
      </c>
      <c r="T29" s="41">
        <f t="shared" si="8"/>
        <v>0.18270855851157219</v>
      </c>
      <c r="U29" s="38">
        <v>43888</v>
      </c>
      <c r="V29" s="39">
        <v>1.1103858470916701</v>
      </c>
      <c r="W29" s="40"/>
      <c r="X29" s="39">
        <v>2.7725</v>
      </c>
      <c r="Y29" s="39">
        <f t="shared" si="9"/>
        <v>1.4968798073766432</v>
      </c>
      <c r="Z29" s="41">
        <f t="shared" si="2"/>
        <v>1.4968798073766432</v>
      </c>
      <c r="AA29" s="41"/>
      <c r="AB29" s="39">
        <v>2.78806262321784</v>
      </c>
      <c r="AC29" s="39">
        <f t="shared" si="10"/>
        <v>1.5108953167228778</v>
      </c>
      <c r="AD29" s="41">
        <f t="shared" si="11"/>
        <v>1.5108953167228778</v>
      </c>
    </row>
    <row r="30" spans="1:30" x14ac:dyDescent="0.35">
      <c r="A30" s="38">
        <v>43889</v>
      </c>
      <c r="B30" s="39">
        <v>151.39484268136101</v>
      </c>
      <c r="C30" s="40"/>
      <c r="D30" s="39">
        <v>43.203400000000002</v>
      </c>
      <c r="E30" s="39">
        <f t="shared" si="3"/>
        <v>-0.71463096605655385</v>
      </c>
      <c r="F30" s="41">
        <f t="shared" si="0"/>
        <v>0.71463096605655385</v>
      </c>
      <c r="G30" s="41"/>
      <c r="H30" s="39">
        <v>90.265417496432605</v>
      </c>
      <c r="I30" s="39">
        <f t="shared" si="4"/>
        <v>-0.40377481889252204</v>
      </c>
      <c r="J30" s="41">
        <f t="shared" si="5"/>
        <v>0.40377481889252204</v>
      </c>
      <c r="K30" s="38">
        <v>43889</v>
      </c>
      <c r="L30" s="39">
        <v>4.2116705281659961</v>
      </c>
      <c r="M30" s="40"/>
      <c r="N30" s="39">
        <v>2.9672999999999998</v>
      </c>
      <c r="O30" s="39">
        <f t="shared" si="6"/>
        <v>-0.29545770967698815</v>
      </c>
      <c r="P30" s="41">
        <f t="shared" si="1"/>
        <v>0.29545770967698815</v>
      </c>
      <c r="Q30" s="41"/>
      <c r="R30" s="39">
        <v>1.84012469111281</v>
      </c>
      <c r="S30" s="39">
        <f t="shared" si="7"/>
        <v>-0.56308911658526473</v>
      </c>
      <c r="T30" s="41">
        <f t="shared" si="8"/>
        <v>0.56308911658526473</v>
      </c>
      <c r="U30" s="38">
        <v>43889</v>
      </c>
      <c r="V30" s="39">
        <v>1.36840079307556</v>
      </c>
      <c r="W30" s="40"/>
      <c r="X30" s="39">
        <v>2.7721</v>
      </c>
      <c r="Y30" s="39">
        <f t="shared" si="9"/>
        <v>1.0257953766378232</v>
      </c>
      <c r="Z30" s="41">
        <f t="shared" si="2"/>
        <v>1.0257953766378232</v>
      </c>
      <c r="AA30" s="41"/>
      <c r="AB30" s="39">
        <v>2.91597118682445</v>
      </c>
      <c r="AC30" s="39">
        <f t="shared" si="10"/>
        <v>1.1309335697406577</v>
      </c>
      <c r="AD30" s="41">
        <f t="shared" si="11"/>
        <v>1.1309335697406577</v>
      </c>
    </row>
    <row r="31" spans="1:30" x14ac:dyDescent="0.35">
      <c r="A31" s="38">
        <v>43890</v>
      </c>
      <c r="B31" s="39">
        <v>95.463617643336406</v>
      </c>
      <c r="C31" s="40"/>
      <c r="D31" s="39">
        <v>43.600499999999997</v>
      </c>
      <c r="E31" s="39">
        <f t="shared" si="3"/>
        <v>-0.54327626506993765</v>
      </c>
      <c r="F31" s="41">
        <f t="shared" si="0"/>
        <v>0.54327626506993765</v>
      </c>
      <c r="G31" s="41"/>
      <c r="H31" s="39">
        <v>91.8283453782457</v>
      </c>
      <c r="I31" s="39">
        <f t="shared" si="4"/>
        <v>-3.8080185465760592E-2</v>
      </c>
      <c r="J31" s="41">
        <f t="shared" si="5"/>
        <v>3.8080185465760592E-2</v>
      </c>
      <c r="K31" s="38">
        <v>43890</v>
      </c>
      <c r="L31" s="39">
        <v>4.3464879104867578</v>
      </c>
      <c r="M31" s="40"/>
      <c r="N31" s="39">
        <v>2.9727000000000001</v>
      </c>
      <c r="O31" s="39">
        <f t="shared" si="6"/>
        <v>-0.31606849916048863</v>
      </c>
      <c r="P31" s="41">
        <f t="shared" si="1"/>
        <v>0.31606849916048863</v>
      </c>
      <c r="Q31" s="41"/>
      <c r="R31" s="39">
        <v>2.96210305957471</v>
      </c>
      <c r="S31" s="39">
        <f t="shared" si="7"/>
        <v>-0.31850654584174659</v>
      </c>
      <c r="T31" s="41">
        <f t="shared" si="8"/>
        <v>0.31850654584174659</v>
      </c>
      <c r="U31" s="38">
        <v>43890</v>
      </c>
      <c r="V31" s="39">
        <v>1.1797901058197</v>
      </c>
      <c r="W31" s="40"/>
      <c r="X31" s="39">
        <v>2.7717000000000001</v>
      </c>
      <c r="Y31" s="39">
        <f t="shared" si="9"/>
        <v>1.3493161930479707</v>
      </c>
      <c r="Z31" s="41">
        <f t="shared" si="2"/>
        <v>1.3493161930479707</v>
      </c>
      <c r="AA31" s="41"/>
      <c r="AB31" s="39">
        <v>3.14418144467176</v>
      </c>
      <c r="AC31" s="39">
        <f t="shared" si="10"/>
        <v>1.6650345931552215</v>
      </c>
      <c r="AD31" s="41">
        <f t="shared" si="11"/>
        <v>1.6650345931552215</v>
      </c>
    </row>
    <row r="32" spans="1:30" x14ac:dyDescent="0.35">
      <c r="A32" s="38"/>
      <c r="B32" s="40"/>
      <c r="C32" s="40"/>
      <c r="D32" s="39"/>
      <c r="E32" s="39"/>
      <c r="F32" s="41"/>
      <c r="G32" s="41"/>
      <c r="H32" s="39"/>
      <c r="I32" s="42"/>
      <c r="J32" s="41"/>
      <c r="K32" s="38"/>
      <c r="L32" s="40"/>
      <c r="M32" s="40"/>
      <c r="N32" s="39"/>
      <c r="O32" s="39"/>
      <c r="P32" s="41"/>
      <c r="Q32" s="41"/>
      <c r="R32" s="39"/>
      <c r="S32" s="42"/>
      <c r="T32" s="41"/>
      <c r="U32" s="38"/>
      <c r="V32" s="40"/>
      <c r="W32" s="40"/>
      <c r="X32" s="39"/>
      <c r="Y32" s="39"/>
      <c r="Z32" s="41"/>
      <c r="AA32" s="41"/>
      <c r="AB32" s="39"/>
      <c r="AC32" s="42"/>
      <c r="AD32" s="41"/>
    </row>
    <row r="33" spans="1:30" x14ac:dyDescent="0.35">
      <c r="A33" s="32" t="s">
        <v>25</v>
      </c>
      <c r="B33" s="39">
        <f>AVERAGE(B3:B31)</f>
        <v>101.41888571075641</v>
      </c>
      <c r="C33" s="39"/>
      <c r="D33" s="39">
        <f>AVERAGE(D3:D31)</f>
        <v>38.470434482758634</v>
      </c>
      <c r="E33" s="39"/>
      <c r="F33" s="48"/>
      <c r="G33" s="39"/>
      <c r="H33" s="39">
        <f>AVERAGE(H3:H31)</f>
        <v>85.725174542116278</v>
      </c>
      <c r="I33" s="39"/>
      <c r="J33" s="48"/>
      <c r="K33" s="39" t="s">
        <v>15</v>
      </c>
      <c r="L33" s="39">
        <f>AVERAGE(L3:L31)</f>
        <v>3.8299001047130803</v>
      </c>
      <c r="M33" s="39"/>
      <c r="N33" s="39">
        <f>AVERAGE(N3:N31)</f>
        <v>2.8979275862068965</v>
      </c>
      <c r="O33" s="39"/>
      <c r="P33" s="48"/>
      <c r="Q33" s="39"/>
      <c r="R33" s="39">
        <f>AVERAGE(R3:R31)</f>
        <v>2.9655932907218254</v>
      </c>
      <c r="S33" s="39"/>
      <c r="T33" s="48"/>
      <c r="U33" s="39" t="s">
        <v>15</v>
      </c>
      <c r="V33" s="39">
        <f>AVERAGE(V3:V31)</f>
        <v>1.8287517557472972</v>
      </c>
      <c r="W33" s="39"/>
      <c r="X33" s="39">
        <f>AVERAGE(X3:X31)</f>
        <v>2.7771034482758612</v>
      </c>
      <c r="Y33" s="39"/>
      <c r="Z33" s="48"/>
      <c r="AA33" s="39"/>
      <c r="AB33" s="39">
        <f>AVERAGE(AB3:AB31)</f>
        <v>2.797294038394611</v>
      </c>
      <c r="AC33" s="40"/>
    </row>
    <row r="34" spans="1:30" x14ac:dyDescent="0.35">
      <c r="A34" s="32" t="s">
        <v>26</v>
      </c>
      <c r="B34" s="39">
        <f>MEDIAN(B3:B31)</f>
        <v>99.743072660240799</v>
      </c>
      <c r="C34" s="39"/>
      <c r="D34" s="39">
        <f>MEDIAN(D3:D31)</f>
        <v>38.357900000000001</v>
      </c>
      <c r="E34" s="39"/>
      <c r="F34" s="48"/>
      <c r="G34" s="39"/>
      <c r="H34" s="39">
        <f>MEDIAN(H3:H31)</f>
        <v>82.295583429853394</v>
      </c>
      <c r="I34" s="39"/>
      <c r="J34" s="48"/>
      <c r="K34" s="39" t="s">
        <v>14</v>
      </c>
      <c r="L34" s="39">
        <f>MEDIAN(L3:L31)</f>
        <v>3.76362210419029</v>
      </c>
      <c r="M34" s="39"/>
      <c r="N34" s="39">
        <f>MEDIAN(N3:N31)</f>
        <v>2.8976000000000002</v>
      </c>
      <c r="O34" s="39"/>
      <c r="P34" s="48"/>
      <c r="Q34" s="39"/>
      <c r="R34" s="39">
        <f>MEDIAN(R3:R31)</f>
        <v>2.96210305957471</v>
      </c>
      <c r="S34" s="39"/>
      <c r="T34" s="48"/>
      <c r="U34" s="39" t="s">
        <v>14</v>
      </c>
      <c r="V34" s="39">
        <f>MEDIAN(V3:V31)</f>
        <v>1.3556642723083401</v>
      </c>
      <c r="W34" s="39"/>
      <c r="X34" s="39">
        <f>MEDIAN(X3:X31)</f>
        <v>2.7770999999999999</v>
      </c>
      <c r="Y34" s="39"/>
      <c r="Z34" s="48"/>
      <c r="AA34" s="39"/>
      <c r="AB34" s="39">
        <f>MEDIAN(AB3:AB31)</f>
        <v>2.7424454192245298</v>
      </c>
      <c r="AC34" s="40"/>
    </row>
    <row r="35" spans="1:30" x14ac:dyDescent="0.35">
      <c r="A35" s="32" t="s">
        <v>24</v>
      </c>
      <c r="B35" s="39">
        <f>_xlfn.STDEV.S(B3:B31)</f>
        <v>10.187250974605535</v>
      </c>
      <c r="C35" s="39"/>
      <c r="D35" s="39">
        <f t="shared" ref="D35" si="12">_xlfn.STDEV.S(D3:D31)</f>
        <v>2.9956328874923259</v>
      </c>
      <c r="E35" s="39"/>
      <c r="F35" s="48"/>
      <c r="G35" s="39"/>
      <c r="H35" s="39">
        <f t="shared" ref="H35" si="13">_xlfn.STDEV.S(H3:H31)</f>
        <v>8.2546749646613709</v>
      </c>
      <c r="I35" s="39"/>
      <c r="J35" s="48"/>
      <c r="K35" s="39" t="s">
        <v>13</v>
      </c>
      <c r="L35" s="39">
        <f>_xlfn.STDEV.S(L3:L31)</f>
        <v>0.20491901927118353</v>
      </c>
      <c r="M35" s="39"/>
      <c r="N35" s="39">
        <f t="shared" ref="N35" si="14">_xlfn.STDEV.S(N3:N31)</f>
        <v>4.5131442132570018E-2</v>
      </c>
      <c r="O35" s="39"/>
      <c r="P35" s="48"/>
      <c r="Q35" s="39"/>
      <c r="R35" s="39">
        <f t="shared" ref="R35" si="15">_xlfn.STDEV.S(R3:R31)</f>
        <v>0.29613445414798106</v>
      </c>
      <c r="S35" s="39"/>
      <c r="T35" s="48"/>
      <c r="U35" s="39" t="s">
        <v>13</v>
      </c>
      <c r="V35" s="39">
        <f>_xlfn.STDEV.S(V3:V31)</f>
        <v>0.78947317283606844</v>
      </c>
      <c r="W35" s="39"/>
      <c r="X35" s="39">
        <f t="shared" ref="X35" si="16">_xlfn.STDEV.S(X3:X31)</f>
        <v>3.2768105964075828E-3</v>
      </c>
      <c r="Y35" s="39"/>
      <c r="Z35" s="48"/>
      <c r="AA35" s="39"/>
      <c r="AB35" s="39">
        <f t="shared" ref="AB35" si="17">_xlfn.STDEV.S(AB3:AB31)</f>
        <v>0.29168926230134246</v>
      </c>
      <c r="AC35" s="40"/>
    </row>
    <row r="36" spans="1:30" x14ac:dyDescent="0.35">
      <c r="A36" s="32" t="s">
        <v>23</v>
      </c>
      <c r="B36" s="44"/>
      <c r="C36" s="44"/>
      <c r="D36" s="39">
        <f>SUM(F3:F32)</f>
        <v>17.92715416514444</v>
      </c>
      <c r="E36" s="44"/>
      <c r="F36" s="44"/>
      <c r="G36" s="44"/>
      <c r="H36" s="39">
        <f>SUM(J3:J32)</f>
        <v>4.6061229705562416</v>
      </c>
      <c r="I36" s="44"/>
      <c r="J36" s="44"/>
      <c r="K36" s="44"/>
      <c r="L36" s="44"/>
      <c r="M36" s="44"/>
      <c r="N36" s="39">
        <f>SUM(P3:P32)</f>
        <v>7.0080680285148489</v>
      </c>
      <c r="O36" s="44"/>
      <c r="P36" s="44"/>
      <c r="Q36" s="44"/>
      <c r="R36" s="39">
        <f>SUM(T3:T32)</f>
        <v>6.4605879381119866</v>
      </c>
      <c r="S36" s="44"/>
      <c r="T36" s="44"/>
      <c r="U36" s="44"/>
      <c r="V36" s="44"/>
      <c r="W36" s="44"/>
      <c r="X36" s="39">
        <f>SUM(Z3:Z32)</f>
        <v>23.318905572547834</v>
      </c>
      <c r="Y36" s="44"/>
      <c r="Z36" s="44"/>
      <c r="AA36" s="44"/>
      <c r="AB36" s="39">
        <f>SUM(AD3:AD32)</f>
        <v>22.814477879883913</v>
      </c>
      <c r="AC36" s="44"/>
      <c r="AD36" s="44"/>
    </row>
    <row r="37" spans="1:30" x14ac:dyDescent="0.35">
      <c r="A37" s="32" t="s">
        <v>1</v>
      </c>
      <c r="B37" s="44"/>
      <c r="C37" s="44"/>
      <c r="D37" s="43">
        <f>COUNT(D3:D32)</f>
        <v>29</v>
      </c>
      <c r="E37" s="44"/>
      <c r="F37" s="44"/>
      <c r="G37" s="44"/>
      <c r="H37" s="43">
        <f>COUNT(H3:H32)</f>
        <v>29</v>
      </c>
      <c r="I37" s="44"/>
      <c r="J37" s="44"/>
      <c r="K37" s="44"/>
      <c r="L37" s="44"/>
      <c r="M37" s="44"/>
      <c r="N37" s="43">
        <f>COUNT(N3:N32)</f>
        <v>29</v>
      </c>
      <c r="O37" s="44"/>
      <c r="P37" s="44"/>
      <c r="Q37" s="44"/>
      <c r="R37" s="43">
        <f>COUNT(R3:R32)</f>
        <v>29</v>
      </c>
      <c r="S37" s="44"/>
      <c r="T37" s="44"/>
      <c r="U37" s="44"/>
      <c r="V37" s="44"/>
      <c r="W37" s="44"/>
      <c r="X37" s="43">
        <f>COUNT(X3:X32)</f>
        <v>29</v>
      </c>
      <c r="Y37" s="44"/>
      <c r="Z37" s="44"/>
      <c r="AA37" s="44"/>
      <c r="AB37" s="43">
        <f>COUNT(AB3:AB32)</f>
        <v>29</v>
      </c>
      <c r="AC37" s="44"/>
      <c r="AD37" s="44"/>
    </row>
    <row r="38" spans="1:30" x14ac:dyDescent="0.35">
      <c r="A38" s="32" t="s">
        <v>4</v>
      </c>
      <c r="B38" s="44"/>
      <c r="C38" s="44"/>
      <c r="D38" s="39">
        <f>(D36/D37)*100</f>
        <v>61.817772983256688</v>
      </c>
      <c r="E38" s="44"/>
      <c r="F38" s="44"/>
      <c r="G38" s="44"/>
      <c r="H38" s="39">
        <f>(H36/H37)*100</f>
        <v>15.883182657090488</v>
      </c>
      <c r="I38" s="44"/>
      <c r="J38" s="44"/>
      <c r="K38" s="44"/>
      <c r="L38" s="44"/>
      <c r="M38" s="44"/>
      <c r="N38" s="39">
        <f>(N36/N37)*100</f>
        <v>24.165751822464994</v>
      </c>
      <c r="O38" s="44"/>
      <c r="P38" s="44"/>
      <c r="Q38" s="44"/>
      <c r="R38" s="39">
        <f>(R36/R37)*100</f>
        <v>22.27788944176547</v>
      </c>
      <c r="S38" s="44"/>
      <c r="T38" s="44"/>
      <c r="U38" s="44"/>
      <c r="V38" s="44"/>
      <c r="W38" s="44"/>
      <c r="X38" s="39">
        <f>(X36/X37)*100</f>
        <v>80.410019215682183</v>
      </c>
      <c r="Y38" s="44"/>
      <c r="Z38" s="44"/>
      <c r="AA38" s="44"/>
      <c r="AB38" s="39">
        <f>(AB36/AB37)*100</f>
        <v>78.670613378910048</v>
      </c>
      <c r="AC38" s="44"/>
      <c r="AD38" s="4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zoomScale="115" zoomScaleNormal="115" workbookViewId="0">
      <selection activeCell="J36" sqref="A1:J36"/>
    </sheetView>
  </sheetViews>
  <sheetFormatPr defaultRowHeight="14.5" x14ac:dyDescent="0.35"/>
  <cols>
    <col min="1" max="1" width="10.81640625" bestFit="1" customWidth="1"/>
    <col min="2" max="2" width="11.81640625" bestFit="1" customWidth="1"/>
    <col min="3" max="3" width="3.7265625" hidden="1" customWidth="1"/>
    <col min="4" max="4" width="10.54296875" customWidth="1"/>
    <col min="5" max="5" width="7.81640625" bestFit="1" customWidth="1"/>
    <col min="6" max="6" width="7.7265625" bestFit="1" customWidth="1"/>
    <col min="7" max="7" width="5.7265625" hidden="1" customWidth="1"/>
    <col min="8" max="8" width="9.7265625" customWidth="1"/>
    <col min="9" max="9" width="6.1796875" bestFit="1" customWidth="1"/>
    <col min="10" max="10" width="5.7265625" bestFit="1" customWidth="1"/>
  </cols>
  <sheetData>
    <row r="1" spans="1:10" ht="42.5" thickBot="1" x14ac:dyDescent="0.4">
      <c r="A1" s="14"/>
      <c r="B1" s="15" t="s">
        <v>6</v>
      </c>
      <c r="C1" s="14"/>
      <c r="D1" s="15" t="s">
        <v>3</v>
      </c>
      <c r="E1" s="16"/>
      <c r="F1" s="17"/>
      <c r="G1" s="17"/>
      <c r="H1" s="15" t="s">
        <v>5</v>
      </c>
      <c r="I1" s="15"/>
      <c r="J1" s="14"/>
    </row>
    <row r="2" spans="1:10" ht="28.5" thickBot="1" x14ac:dyDescent="0.4">
      <c r="A2" s="15" t="s">
        <v>0</v>
      </c>
      <c r="B2" s="15" t="s">
        <v>16</v>
      </c>
      <c r="C2" s="15"/>
      <c r="D2" s="15" t="s">
        <v>17</v>
      </c>
      <c r="E2" s="15" t="s">
        <v>19</v>
      </c>
      <c r="F2" s="15" t="s">
        <v>21</v>
      </c>
      <c r="G2" s="15"/>
      <c r="H2" s="15" t="s">
        <v>18</v>
      </c>
      <c r="I2" s="15" t="s">
        <v>20</v>
      </c>
      <c r="J2" s="15" t="s">
        <v>22</v>
      </c>
    </row>
    <row r="3" spans="1:10" x14ac:dyDescent="0.35">
      <c r="A3" s="18">
        <v>43862</v>
      </c>
      <c r="B3" s="19">
        <v>54.3</v>
      </c>
      <c r="C3" s="20"/>
      <c r="D3" s="19">
        <v>49.788600000000002</v>
      </c>
      <c r="E3" s="19">
        <f>(D3-B3)/B3</f>
        <v>-8.3082872928176704E-2</v>
      </c>
      <c r="F3" s="21">
        <f t="shared" ref="F3:F31" si="0">ABS((B3-D3)/B3)</f>
        <v>8.3082872928176704E-2</v>
      </c>
      <c r="G3" s="21"/>
      <c r="H3" s="19">
        <v>54.3</v>
      </c>
      <c r="I3" s="19">
        <f>(H3-B3)/B3</f>
        <v>0</v>
      </c>
      <c r="J3" s="21">
        <f>ABS((B3-H3)/B3)</f>
        <v>0</v>
      </c>
    </row>
    <row r="4" spans="1:10" x14ac:dyDescent="0.35">
      <c r="A4" s="18">
        <v>43863</v>
      </c>
      <c r="B4" s="19">
        <v>49.01</v>
      </c>
      <c r="C4" s="20"/>
      <c r="D4" s="19">
        <v>49.511000000000003</v>
      </c>
      <c r="E4" s="19">
        <f t="shared" ref="E4:E31" si="1">(D4-B4)/B4</f>
        <v>1.0222403591103954E-2</v>
      </c>
      <c r="F4" s="21">
        <f t="shared" si="0"/>
        <v>1.0222403591103954E-2</v>
      </c>
      <c r="G4" s="21"/>
      <c r="H4" s="19">
        <v>62.197942730000001</v>
      </c>
      <c r="I4" s="19">
        <f t="shared" ref="I4:I31" si="2">(H4-B4)/B4</f>
        <v>0.26908677269944919</v>
      </c>
      <c r="J4" s="21">
        <f t="shared" ref="J4:J31" si="3">ABS((B4-H4)/B4)</f>
        <v>0.26908677269944919</v>
      </c>
    </row>
    <row r="5" spans="1:10" x14ac:dyDescent="0.35">
      <c r="A5" s="18">
        <v>43864</v>
      </c>
      <c r="B5" s="19">
        <v>71.47</v>
      </c>
      <c r="C5" s="20"/>
      <c r="D5" s="19">
        <v>49.234999999999999</v>
      </c>
      <c r="E5" s="19">
        <f t="shared" si="1"/>
        <v>-0.3111095564572548</v>
      </c>
      <c r="F5" s="21">
        <f t="shared" si="0"/>
        <v>0.3111095564572548</v>
      </c>
      <c r="G5" s="21"/>
      <c r="H5" s="19">
        <v>78.278556350000002</v>
      </c>
      <c r="I5" s="19">
        <f t="shared" si="2"/>
        <v>9.5264535469427786E-2</v>
      </c>
      <c r="J5" s="21">
        <f t="shared" si="3"/>
        <v>9.5264535469427786E-2</v>
      </c>
    </row>
    <row r="6" spans="1:10" x14ac:dyDescent="0.35">
      <c r="A6" s="18">
        <v>43865</v>
      </c>
      <c r="B6" s="19">
        <v>44.77</v>
      </c>
      <c r="C6" s="20"/>
      <c r="D6" s="19">
        <v>48.960500000000003</v>
      </c>
      <c r="E6" s="19">
        <f t="shared" si="1"/>
        <v>9.3600625418807232E-2</v>
      </c>
      <c r="F6" s="21">
        <f t="shared" si="0"/>
        <v>9.3600625418807232E-2</v>
      </c>
      <c r="G6" s="21"/>
      <c r="H6" s="19">
        <v>55.471332179999997</v>
      </c>
      <c r="I6" s="19">
        <f t="shared" si="2"/>
        <v>0.23902908599508585</v>
      </c>
      <c r="J6" s="21">
        <f t="shared" si="3"/>
        <v>0.23902908599508585</v>
      </c>
    </row>
    <row r="7" spans="1:10" x14ac:dyDescent="0.35">
      <c r="A7" s="18">
        <v>43866</v>
      </c>
      <c r="B7" s="19">
        <v>44.77</v>
      </c>
      <c r="C7" s="20"/>
      <c r="D7" s="19">
        <v>48.6875</v>
      </c>
      <c r="E7" s="19">
        <f t="shared" si="1"/>
        <v>8.7502792048246514E-2</v>
      </c>
      <c r="F7" s="21">
        <f t="shared" si="0"/>
        <v>8.7502792048246514E-2</v>
      </c>
      <c r="G7" s="21"/>
      <c r="H7" s="19">
        <v>73.320493859999999</v>
      </c>
      <c r="I7" s="19">
        <f t="shared" si="2"/>
        <v>0.63771485056957766</v>
      </c>
      <c r="J7" s="21">
        <f t="shared" si="3"/>
        <v>0.63771485056957766</v>
      </c>
    </row>
    <row r="8" spans="1:10" x14ac:dyDescent="0.35">
      <c r="A8" s="18">
        <v>43867</v>
      </c>
      <c r="B8" s="19">
        <v>38.93</v>
      </c>
      <c r="C8" s="20"/>
      <c r="D8" s="19">
        <v>48.415999999999997</v>
      </c>
      <c r="E8" s="19">
        <f t="shared" si="1"/>
        <v>0.24366812227074228</v>
      </c>
      <c r="F8" s="21">
        <f t="shared" si="0"/>
        <v>0.24366812227074228</v>
      </c>
      <c r="G8" s="21"/>
      <c r="H8" s="19">
        <v>72.595321420000005</v>
      </c>
      <c r="I8" s="19">
        <f t="shared" si="2"/>
        <v>0.86476551297200122</v>
      </c>
      <c r="J8" s="21">
        <f t="shared" si="3"/>
        <v>0.86476551297200122</v>
      </c>
    </row>
    <row r="9" spans="1:10" x14ac:dyDescent="0.35">
      <c r="A9" s="18">
        <v>43868</v>
      </c>
      <c r="B9" s="19">
        <v>63.1</v>
      </c>
      <c r="C9" s="20"/>
      <c r="D9" s="19">
        <v>48.146099999999997</v>
      </c>
      <c r="E9" s="19">
        <f t="shared" si="1"/>
        <v>-0.236987321711569</v>
      </c>
      <c r="F9" s="21">
        <f t="shared" si="0"/>
        <v>0.236987321711569</v>
      </c>
      <c r="G9" s="21"/>
      <c r="H9" s="19">
        <v>70.930333230000002</v>
      </c>
      <c r="I9" s="19">
        <f t="shared" si="2"/>
        <v>0.1240940290015848</v>
      </c>
      <c r="J9" s="21">
        <f t="shared" si="3"/>
        <v>0.1240940290015848</v>
      </c>
    </row>
    <row r="10" spans="1:10" x14ac:dyDescent="0.35">
      <c r="A10" s="18">
        <v>43869</v>
      </c>
      <c r="B10" s="19">
        <v>53.94</v>
      </c>
      <c r="C10" s="20"/>
      <c r="D10" s="19">
        <v>47.877699999999997</v>
      </c>
      <c r="E10" s="19">
        <f t="shared" si="1"/>
        <v>-0.11238969225064888</v>
      </c>
      <c r="F10" s="21">
        <f t="shared" si="0"/>
        <v>0.11238969225064888</v>
      </c>
      <c r="G10" s="21"/>
      <c r="H10" s="19">
        <v>72.730276239999995</v>
      </c>
      <c r="I10" s="19">
        <f t="shared" si="2"/>
        <v>0.3483551397849462</v>
      </c>
      <c r="J10" s="21">
        <f t="shared" si="3"/>
        <v>0.3483551397849462</v>
      </c>
    </row>
    <row r="11" spans="1:10" x14ac:dyDescent="0.35">
      <c r="A11" s="18">
        <v>43870</v>
      </c>
      <c r="B11" s="19">
        <v>60.2</v>
      </c>
      <c r="C11" s="20"/>
      <c r="D11" s="19">
        <v>47.610700000000001</v>
      </c>
      <c r="E11" s="19">
        <f t="shared" si="1"/>
        <v>-0.20912458471760798</v>
      </c>
      <c r="F11" s="21">
        <f t="shared" si="0"/>
        <v>0.20912458471760798</v>
      </c>
      <c r="G11" s="21"/>
      <c r="H11" s="19">
        <v>75.118398290000002</v>
      </c>
      <c r="I11" s="19">
        <f t="shared" si="2"/>
        <v>0.24781392508305644</v>
      </c>
      <c r="J11" s="21">
        <f t="shared" si="3"/>
        <v>0.24781392508305644</v>
      </c>
    </row>
    <row r="12" spans="1:10" x14ac:dyDescent="0.35">
      <c r="A12" s="18">
        <v>43871</v>
      </c>
      <c r="B12" s="19">
        <v>48.62</v>
      </c>
      <c r="C12" s="20"/>
      <c r="D12" s="19">
        <v>47.345300000000002</v>
      </c>
      <c r="E12" s="19">
        <f t="shared" si="1"/>
        <v>-2.621760592348819E-2</v>
      </c>
      <c r="F12" s="21">
        <f t="shared" si="0"/>
        <v>2.621760592348819E-2</v>
      </c>
      <c r="G12" s="21"/>
      <c r="H12" s="19">
        <v>75.217615559999999</v>
      </c>
      <c r="I12" s="19">
        <f t="shared" si="2"/>
        <v>0.54705091649526949</v>
      </c>
      <c r="J12" s="21">
        <f t="shared" si="3"/>
        <v>0.54705091649526949</v>
      </c>
    </row>
    <row r="13" spans="1:10" x14ac:dyDescent="0.35">
      <c r="A13" s="18">
        <v>43872</v>
      </c>
      <c r="B13" s="19">
        <v>38.89</v>
      </c>
      <c r="C13" s="20"/>
      <c r="D13" s="19">
        <v>47.081299999999999</v>
      </c>
      <c r="E13" s="19">
        <f t="shared" si="1"/>
        <v>0.21062741064541007</v>
      </c>
      <c r="F13" s="21">
        <f t="shared" si="0"/>
        <v>0.21062741064541007</v>
      </c>
      <c r="G13" s="21"/>
      <c r="H13" s="19">
        <v>67.051621830000002</v>
      </c>
      <c r="I13" s="19">
        <f t="shared" si="2"/>
        <v>0.7241353003342762</v>
      </c>
      <c r="J13" s="21">
        <f t="shared" si="3"/>
        <v>0.7241353003342762</v>
      </c>
    </row>
    <row r="14" spans="1:10" x14ac:dyDescent="0.35">
      <c r="A14" s="18">
        <v>43873</v>
      </c>
      <c r="B14" s="19">
        <v>59.74</v>
      </c>
      <c r="C14" s="20"/>
      <c r="D14" s="19">
        <v>46.818800000000003</v>
      </c>
      <c r="E14" s="19">
        <f t="shared" si="1"/>
        <v>-0.21629059256779376</v>
      </c>
      <c r="F14" s="21">
        <f t="shared" si="0"/>
        <v>0.21629059256779376</v>
      </c>
      <c r="G14" s="21"/>
      <c r="H14" s="19">
        <v>75.832210829999994</v>
      </c>
      <c r="I14" s="19">
        <f t="shared" si="2"/>
        <v>0.26937078724472702</v>
      </c>
      <c r="J14" s="21">
        <f t="shared" si="3"/>
        <v>0.26937078724472702</v>
      </c>
    </row>
    <row r="15" spans="1:10" x14ac:dyDescent="0.35">
      <c r="A15" s="18">
        <v>43874</v>
      </c>
      <c r="B15" s="19">
        <v>43.07</v>
      </c>
      <c r="C15" s="20"/>
      <c r="D15" s="19">
        <v>46.5578</v>
      </c>
      <c r="E15" s="19">
        <f t="shared" si="1"/>
        <v>8.097980032505224E-2</v>
      </c>
      <c r="F15" s="21">
        <f t="shared" si="0"/>
        <v>8.097980032505224E-2</v>
      </c>
      <c r="G15" s="21"/>
      <c r="H15" s="19">
        <v>71.168095660000006</v>
      </c>
      <c r="I15" s="19">
        <f t="shared" si="2"/>
        <v>0.65238206779661034</v>
      </c>
      <c r="J15" s="21">
        <f t="shared" si="3"/>
        <v>0.65238206779661034</v>
      </c>
    </row>
    <row r="16" spans="1:10" x14ac:dyDescent="0.35">
      <c r="A16" s="18">
        <v>43875</v>
      </c>
      <c r="B16" s="19">
        <v>78.14</v>
      </c>
      <c r="C16" s="20"/>
      <c r="D16" s="19">
        <v>46.298200000000001</v>
      </c>
      <c r="E16" s="19">
        <f t="shared" si="1"/>
        <v>-0.40749680061428206</v>
      </c>
      <c r="F16" s="21">
        <f t="shared" si="0"/>
        <v>0.40749680061428206</v>
      </c>
      <c r="G16" s="21"/>
      <c r="H16" s="19">
        <v>70.020760890000005</v>
      </c>
      <c r="I16" s="19">
        <f t="shared" si="2"/>
        <v>-0.10390631059636543</v>
      </c>
      <c r="J16" s="21">
        <f t="shared" si="3"/>
        <v>0.10390631059636543</v>
      </c>
    </row>
    <row r="17" spans="1:10" x14ac:dyDescent="0.35">
      <c r="A17" s="18">
        <v>43876</v>
      </c>
      <c r="B17" s="19">
        <v>60.33</v>
      </c>
      <c r="C17" s="20"/>
      <c r="D17" s="19">
        <v>46.040100000000002</v>
      </c>
      <c r="E17" s="19">
        <f t="shared" si="1"/>
        <v>-0.23686225758329182</v>
      </c>
      <c r="F17" s="21">
        <f t="shared" si="0"/>
        <v>0.23686225758329182</v>
      </c>
      <c r="G17" s="21"/>
      <c r="H17" s="19">
        <v>61.832331680000003</v>
      </c>
      <c r="I17" s="19">
        <f t="shared" si="2"/>
        <v>2.4901900878501651E-2</v>
      </c>
      <c r="J17" s="21">
        <f t="shared" si="3"/>
        <v>2.4901900878501651E-2</v>
      </c>
    </row>
    <row r="18" spans="1:10" x14ac:dyDescent="0.35">
      <c r="A18" s="18">
        <v>43877</v>
      </c>
      <c r="B18" s="19">
        <v>42.31</v>
      </c>
      <c r="C18" s="20"/>
      <c r="D18" s="19">
        <v>45.7834</v>
      </c>
      <c r="E18" s="19">
        <f t="shared" si="1"/>
        <v>8.2094067596312881E-2</v>
      </c>
      <c r="F18" s="21">
        <f t="shared" si="0"/>
        <v>8.2094067596312881E-2</v>
      </c>
      <c r="G18" s="21"/>
      <c r="H18" s="19">
        <v>57.771903520000002</v>
      </c>
      <c r="I18" s="19">
        <f t="shared" si="2"/>
        <v>0.36544324084140861</v>
      </c>
      <c r="J18" s="21">
        <f t="shared" si="3"/>
        <v>0.36544324084140861</v>
      </c>
    </row>
    <row r="19" spans="1:10" x14ac:dyDescent="0.35">
      <c r="A19" s="18">
        <v>43878</v>
      </c>
      <c r="B19" s="19">
        <v>66.08</v>
      </c>
      <c r="C19" s="20"/>
      <c r="D19" s="19">
        <v>45.528100000000002</v>
      </c>
      <c r="E19" s="19">
        <f t="shared" si="1"/>
        <v>-0.31101543583535102</v>
      </c>
      <c r="F19" s="21">
        <f t="shared" si="0"/>
        <v>0.31101543583535102</v>
      </c>
      <c r="G19" s="21"/>
      <c r="H19" s="19">
        <v>61.974760330000002</v>
      </c>
      <c r="I19" s="19">
        <f t="shared" si="2"/>
        <v>-6.2125297669491465E-2</v>
      </c>
      <c r="J19" s="21">
        <f t="shared" si="3"/>
        <v>6.2125297669491465E-2</v>
      </c>
    </row>
    <row r="20" spans="1:10" x14ac:dyDescent="0.35">
      <c r="A20" s="18">
        <v>43879</v>
      </c>
      <c r="B20" s="19">
        <v>94.23</v>
      </c>
      <c r="C20" s="20"/>
      <c r="D20" s="19">
        <v>45.274299999999997</v>
      </c>
      <c r="E20" s="19">
        <f t="shared" si="1"/>
        <v>-0.51953411864586652</v>
      </c>
      <c r="F20" s="21">
        <f t="shared" si="0"/>
        <v>0.51953411864586652</v>
      </c>
      <c r="G20" s="21"/>
      <c r="H20" s="19">
        <v>64.730576389999996</v>
      </c>
      <c r="I20" s="19">
        <f t="shared" si="2"/>
        <v>-0.31305766327072065</v>
      </c>
      <c r="J20" s="21">
        <f t="shared" si="3"/>
        <v>0.31305766327072065</v>
      </c>
    </row>
    <row r="21" spans="1:10" x14ac:dyDescent="0.35">
      <c r="A21" s="18">
        <v>43880</v>
      </c>
      <c r="B21" s="19">
        <v>61.6</v>
      </c>
      <c r="C21" s="20"/>
      <c r="D21" s="19">
        <v>45.021799999999999</v>
      </c>
      <c r="E21" s="19">
        <f t="shared" si="1"/>
        <v>-0.26912662337662341</v>
      </c>
      <c r="F21" s="21">
        <f t="shared" si="0"/>
        <v>0.26912662337662341</v>
      </c>
      <c r="G21" s="21"/>
      <c r="H21" s="19">
        <v>59.956400029999998</v>
      </c>
      <c r="I21" s="19">
        <f t="shared" si="2"/>
        <v>-2.6681817694805259E-2</v>
      </c>
      <c r="J21" s="21">
        <f t="shared" si="3"/>
        <v>2.6681817694805259E-2</v>
      </c>
    </row>
    <row r="22" spans="1:10" x14ac:dyDescent="0.35">
      <c r="A22" s="18">
        <v>43881</v>
      </c>
      <c r="B22" s="19">
        <v>65.180000000000007</v>
      </c>
      <c r="C22" s="20"/>
      <c r="D22" s="19">
        <v>44.770800000000001</v>
      </c>
      <c r="E22" s="19">
        <f t="shared" si="1"/>
        <v>-0.31312058913777235</v>
      </c>
      <c r="F22" s="21">
        <f t="shared" si="0"/>
        <v>0.31312058913777235</v>
      </c>
      <c r="G22" s="21"/>
      <c r="H22" s="19">
        <v>70.990471360000001</v>
      </c>
      <c r="I22" s="19">
        <f t="shared" si="2"/>
        <v>8.9145003988953558E-2</v>
      </c>
      <c r="J22" s="21">
        <f t="shared" si="3"/>
        <v>8.9145003988953558E-2</v>
      </c>
    </row>
    <row r="23" spans="1:10" x14ac:dyDescent="0.35">
      <c r="A23" s="18">
        <v>43882</v>
      </c>
      <c r="B23" s="19">
        <v>68.73</v>
      </c>
      <c r="C23" s="20"/>
      <c r="D23" s="19">
        <v>44.5212</v>
      </c>
      <c r="E23" s="19">
        <f t="shared" si="1"/>
        <v>-0.35223046704495858</v>
      </c>
      <c r="F23" s="21">
        <f t="shared" si="0"/>
        <v>0.35223046704495858</v>
      </c>
      <c r="G23" s="21"/>
      <c r="H23" s="19">
        <v>60.077051560000001</v>
      </c>
      <c r="I23" s="19">
        <f t="shared" si="2"/>
        <v>-0.1258976930016005</v>
      </c>
      <c r="J23" s="21">
        <f t="shared" si="3"/>
        <v>0.1258976930016005</v>
      </c>
    </row>
    <row r="24" spans="1:10" x14ac:dyDescent="0.35">
      <c r="A24" s="18">
        <v>43883</v>
      </c>
      <c r="B24" s="19">
        <v>60.64</v>
      </c>
      <c r="C24" s="20"/>
      <c r="D24" s="19">
        <v>44.273000000000003</v>
      </c>
      <c r="E24" s="19">
        <f t="shared" si="1"/>
        <v>-0.26990435356200521</v>
      </c>
      <c r="F24" s="21">
        <f t="shared" si="0"/>
        <v>0.26990435356200521</v>
      </c>
      <c r="G24" s="21"/>
      <c r="H24" s="19">
        <v>59.45298828</v>
      </c>
      <c r="I24" s="19">
        <f t="shared" si="2"/>
        <v>-1.9574731530343024E-2</v>
      </c>
      <c r="J24" s="21">
        <f t="shared" si="3"/>
        <v>1.9574731530343024E-2</v>
      </c>
    </row>
    <row r="25" spans="1:10" x14ac:dyDescent="0.35">
      <c r="A25" s="18">
        <v>43884</v>
      </c>
      <c r="B25" s="19">
        <v>59.12</v>
      </c>
      <c r="C25" s="20"/>
      <c r="D25" s="19">
        <v>44.0261</v>
      </c>
      <c r="E25" s="19">
        <f t="shared" si="1"/>
        <v>-0.25530953991880917</v>
      </c>
      <c r="F25" s="21">
        <f t="shared" si="0"/>
        <v>0.25530953991880917</v>
      </c>
      <c r="G25" s="21"/>
      <c r="H25" s="19">
        <v>68.797492599999998</v>
      </c>
      <c r="I25" s="19">
        <f t="shared" si="2"/>
        <v>0.16369236468200274</v>
      </c>
      <c r="J25" s="21">
        <f t="shared" si="3"/>
        <v>0.16369236468200274</v>
      </c>
    </row>
    <row r="26" spans="1:10" x14ac:dyDescent="0.35">
      <c r="A26" s="18">
        <v>43885</v>
      </c>
      <c r="B26" s="19">
        <v>62.58</v>
      </c>
      <c r="C26" s="20"/>
      <c r="D26" s="19">
        <v>43.780700000000003</v>
      </c>
      <c r="E26" s="19">
        <f t="shared" si="1"/>
        <v>-0.30040428251837642</v>
      </c>
      <c r="F26" s="21">
        <f t="shared" si="0"/>
        <v>0.30040428251837642</v>
      </c>
      <c r="G26" s="21"/>
      <c r="H26" s="19">
        <v>59.444328679999998</v>
      </c>
      <c r="I26" s="19">
        <f t="shared" si="2"/>
        <v>-5.0106604666027489E-2</v>
      </c>
      <c r="J26" s="21">
        <f t="shared" si="3"/>
        <v>5.0106604666027489E-2</v>
      </c>
    </row>
    <row r="27" spans="1:10" x14ac:dyDescent="0.35">
      <c r="A27" s="18">
        <v>43886</v>
      </c>
      <c r="B27" s="19">
        <v>60.08</v>
      </c>
      <c r="C27" s="20"/>
      <c r="D27" s="19">
        <v>43.5366</v>
      </c>
      <c r="E27" s="19">
        <f t="shared" si="1"/>
        <v>-0.27535619174434084</v>
      </c>
      <c r="F27" s="21">
        <f t="shared" si="0"/>
        <v>0.27535619174434084</v>
      </c>
      <c r="G27" s="21"/>
      <c r="H27" s="19">
        <v>57.768828079999999</v>
      </c>
      <c r="I27" s="19">
        <f t="shared" si="2"/>
        <v>-3.8468241011984018E-2</v>
      </c>
      <c r="J27" s="21">
        <f t="shared" si="3"/>
        <v>3.8468241011984018E-2</v>
      </c>
    </row>
    <row r="28" spans="1:10" x14ac:dyDescent="0.35">
      <c r="A28" s="18">
        <v>43887</v>
      </c>
      <c r="B28" s="19">
        <v>67.260000000000005</v>
      </c>
      <c r="C28" s="20"/>
      <c r="D28" s="19">
        <v>43.293799999999997</v>
      </c>
      <c r="E28" s="19">
        <f t="shared" si="1"/>
        <v>-0.3563217365447518</v>
      </c>
      <c r="F28" s="21">
        <f t="shared" si="0"/>
        <v>0.3563217365447518</v>
      </c>
      <c r="G28" s="21"/>
      <c r="H28" s="19">
        <v>61.911178999999997</v>
      </c>
      <c r="I28" s="19">
        <f t="shared" si="2"/>
        <v>-7.9524546535831214E-2</v>
      </c>
      <c r="J28" s="21">
        <f t="shared" si="3"/>
        <v>7.9524546535831214E-2</v>
      </c>
    </row>
    <row r="29" spans="1:10" x14ac:dyDescent="0.35">
      <c r="A29" s="18">
        <v>43888</v>
      </c>
      <c r="B29" s="19">
        <v>61.56</v>
      </c>
      <c r="C29" s="20"/>
      <c r="D29" s="19">
        <v>43.052500000000002</v>
      </c>
      <c r="E29" s="19">
        <f t="shared" si="1"/>
        <v>-0.30064165042235219</v>
      </c>
      <c r="F29" s="21">
        <f t="shared" si="0"/>
        <v>0.30064165042235219</v>
      </c>
      <c r="G29" s="21"/>
      <c r="H29" s="19">
        <v>69.665887060000003</v>
      </c>
      <c r="I29" s="19">
        <f t="shared" si="2"/>
        <v>0.13167457862248214</v>
      </c>
      <c r="J29" s="21">
        <f>ABS((B29-H29)/B29)</f>
        <v>0.13167457862248214</v>
      </c>
    </row>
    <row r="30" spans="1:10" x14ac:dyDescent="0.35">
      <c r="A30" s="18">
        <v>43889</v>
      </c>
      <c r="B30" s="19">
        <v>58.88</v>
      </c>
      <c r="C30" s="20"/>
      <c r="D30" s="19">
        <v>42.812399999999997</v>
      </c>
      <c r="E30" s="19">
        <f t="shared" si="1"/>
        <v>-0.27288722826086964</v>
      </c>
      <c r="F30" s="21">
        <f t="shared" si="0"/>
        <v>0.27288722826086964</v>
      </c>
      <c r="G30" s="21"/>
      <c r="H30" s="19">
        <v>23.421715729999999</v>
      </c>
      <c r="I30" s="19">
        <f t="shared" si="2"/>
        <v>-0.60221270838994578</v>
      </c>
      <c r="J30" s="21">
        <f t="shared" si="3"/>
        <v>0.60221270838994578</v>
      </c>
    </row>
    <row r="31" spans="1:10" x14ac:dyDescent="0.35">
      <c r="A31" s="18">
        <v>43890</v>
      </c>
      <c r="B31" s="19">
        <v>58.66</v>
      </c>
      <c r="C31" s="20"/>
      <c r="D31" s="19">
        <v>42.573700000000002</v>
      </c>
      <c r="E31" s="19">
        <f t="shared" si="1"/>
        <v>-0.27422945789294229</v>
      </c>
      <c r="F31" s="21">
        <f t="shared" si="0"/>
        <v>0.27422945789294229</v>
      </c>
      <c r="G31" s="21"/>
      <c r="H31" s="19">
        <v>59.510913049999999</v>
      </c>
      <c r="I31" s="19">
        <f t="shared" si="2"/>
        <v>1.4505848107739562E-2</v>
      </c>
      <c r="J31" s="21">
        <f t="shared" si="3"/>
        <v>1.4505848107739562E-2</v>
      </c>
    </row>
    <row r="32" spans="1:10" x14ac:dyDescent="0.35">
      <c r="A32" s="18"/>
      <c r="B32" s="20"/>
      <c r="C32" s="20"/>
      <c r="D32" s="19"/>
      <c r="E32" s="19"/>
      <c r="F32" s="21"/>
      <c r="G32" s="21"/>
      <c r="H32" s="19"/>
      <c r="I32" s="22"/>
      <c r="J32" s="21"/>
    </row>
    <row r="33" spans="1:10" x14ac:dyDescent="0.35">
      <c r="A33" s="18"/>
      <c r="B33" s="20"/>
      <c r="C33" s="20"/>
      <c r="D33" s="19"/>
      <c r="E33" s="19"/>
      <c r="F33" s="21"/>
      <c r="G33" s="21"/>
      <c r="H33" s="19"/>
      <c r="I33" s="22"/>
      <c r="J33" s="21"/>
    </row>
    <row r="34" spans="1:10" x14ac:dyDescent="0.35">
      <c r="A34" s="20" t="s">
        <v>15</v>
      </c>
      <c r="B34" s="20">
        <f>AVERAGE(B3:B31)</f>
        <v>58.489310344827594</v>
      </c>
      <c r="C34" s="20"/>
      <c r="D34" s="20">
        <f>AVERAGE(D3:D31)</f>
        <v>46.090448275862073</v>
      </c>
      <c r="E34" s="20"/>
      <c r="F34" s="19">
        <f>SUM(F3:F33)</f>
        <v>6.7183381815548069</v>
      </c>
      <c r="G34" s="19"/>
      <c r="H34" s="20">
        <f>AVERAGE(H3:H31)</f>
        <v>64.535854704137918</v>
      </c>
      <c r="I34" s="20"/>
      <c r="J34" s="19">
        <f>SUM(J3:J33)</f>
        <v>7.2299814749342142</v>
      </c>
    </row>
    <row r="35" spans="1:10" x14ac:dyDescent="0.35">
      <c r="A35" s="20" t="s">
        <v>14</v>
      </c>
      <c r="B35" s="20">
        <f>MEDIAN(B3:B31)</f>
        <v>60.08</v>
      </c>
      <c r="C35" s="20"/>
      <c r="D35" s="20">
        <f>MEDIAN(D3:D31)</f>
        <v>46.040100000000002</v>
      </c>
      <c r="E35" s="20" t="s">
        <v>1</v>
      </c>
      <c r="F35" s="23">
        <f>COUNT(D3:D33)</f>
        <v>29</v>
      </c>
      <c r="G35" s="23"/>
      <c r="H35" s="20">
        <f>MEDIAN(H3:H31)</f>
        <v>64.730576389999996</v>
      </c>
      <c r="I35" s="20" t="s">
        <v>1</v>
      </c>
      <c r="J35" s="23">
        <f>COUNT(H3:H33)</f>
        <v>29</v>
      </c>
    </row>
    <row r="36" spans="1:10" x14ac:dyDescent="0.35">
      <c r="A36" s="20" t="s">
        <v>13</v>
      </c>
      <c r="B36" s="20">
        <f>_xlfn.STDEV.S(B3:B31)</f>
        <v>12.037305385174855</v>
      </c>
      <c r="C36" s="20"/>
      <c r="D36" s="20">
        <f t="shared" ref="D36" si="4">_xlfn.STDEV.S(D3:D31)</f>
        <v>2.1936988684510346</v>
      </c>
      <c r="E36" s="20" t="s">
        <v>4</v>
      </c>
      <c r="F36" s="19">
        <f>(F34/F35)*100</f>
        <v>23.166683384671749</v>
      </c>
      <c r="G36" s="19"/>
      <c r="H36" s="20">
        <f t="shared" ref="H36" si="5">_xlfn.STDEV.S(H3:H31)</f>
        <v>10.474868150338882</v>
      </c>
      <c r="I36" s="20" t="s">
        <v>4</v>
      </c>
      <c r="J36" s="19">
        <f>(J34/J35)*100</f>
        <v>24.930970603221429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7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43862</v>
      </c>
      <c r="B3" s="5">
        <v>1.3</v>
      </c>
      <c r="C3" s="3"/>
      <c r="D3" s="5">
        <v>1.3174999999999999</v>
      </c>
      <c r="E3" s="5">
        <f>(D3-B3)/B3</f>
        <v>1.3461538461538344E-2</v>
      </c>
      <c r="F3" s="6">
        <f t="shared" ref="F3:F31" si="0">ABS((B3-D3)/B3)</f>
        <v>1.3461538461538344E-2</v>
      </c>
      <c r="G3" s="6"/>
      <c r="H3" s="5">
        <v>1.3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1.38</v>
      </c>
      <c r="C4" s="3"/>
      <c r="D4" s="5">
        <v>1.3201000000000001</v>
      </c>
      <c r="E4" s="5">
        <f t="shared" ref="E4:E31" si="1">(D4-B4)/B4</f>
        <v>-4.3405797101449164E-2</v>
      </c>
      <c r="F4" s="6">
        <f t="shared" si="0"/>
        <v>4.3405797101449164E-2</v>
      </c>
      <c r="G4" s="6"/>
      <c r="H4" s="5">
        <v>1.2775690561316499</v>
      </c>
      <c r="I4" s="5">
        <f t="shared" ref="I4:I31" si="2">(H4-B4)/B4</f>
        <v>-7.4225321643731842E-2</v>
      </c>
      <c r="J4" s="6">
        <f t="shared" ref="J4:J31" si="3">ABS((B4-H4)/B4)</f>
        <v>7.4225321643731842E-2</v>
      </c>
    </row>
    <row r="5" spans="1:10" x14ac:dyDescent="0.35">
      <c r="A5" s="4">
        <v>43864</v>
      </c>
      <c r="B5" s="5">
        <v>1.32</v>
      </c>
      <c r="C5" s="3"/>
      <c r="D5" s="5">
        <v>1.3228</v>
      </c>
      <c r="E5" s="5">
        <f t="shared" si="1"/>
        <v>2.1212121212120555E-3</v>
      </c>
      <c r="F5" s="6">
        <f t="shared" si="0"/>
        <v>2.1212121212120555E-3</v>
      </c>
      <c r="G5" s="6"/>
      <c r="H5" s="5">
        <v>1.7528376310045899</v>
      </c>
      <c r="I5" s="5">
        <f t="shared" si="2"/>
        <v>0.32790729621559833</v>
      </c>
      <c r="J5" s="6">
        <f t="shared" si="3"/>
        <v>0.32790729621559833</v>
      </c>
    </row>
    <row r="6" spans="1:10" x14ac:dyDescent="0.35">
      <c r="A6" s="4">
        <v>43865</v>
      </c>
      <c r="B6" s="5">
        <v>1.34</v>
      </c>
      <c r="C6" s="3"/>
      <c r="D6" s="5">
        <v>1.3254999999999999</v>
      </c>
      <c r="E6" s="5">
        <f t="shared" si="1"/>
        <v>-1.0820895522388192E-2</v>
      </c>
      <c r="F6" s="6">
        <f t="shared" si="0"/>
        <v>1.0820895522388192E-2</v>
      </c>
      <c r="G6" s="6"/>
      <c r="H6" s="5">
        <v>1.3004580378191799</v>
      </c>
      <c r="I6" s="5">
        <f t="shared" si="2"/>
        <v>-2.950892700061207E-2</v>
      </c>
      <c r="J6" s="6">
        <f t="shared" si="3"/>
        <v>2.950892700061207E-2</v>
      </c>
    </row>
    <row r="7" spans="1:10" x14ac:dyDescent="0.35">
      <c r="A7" s="4">
        <v>43866</v>
      </c>
      <c r="B7" s="5">
        <v>1.36</v>
      </c>
      <c r="C7" s="3"/>
      <c r="D7" s="5">
        <v>1.3282</v>
      </c>
      <c r="E7" s="5">
        <f t="shared" si="1"/>
        <v>-2.3382352941176507E-2</v>
      </c>
      <c r="F7" s="6">
        <f t="shared" si="0"/>
        <v>2.3382352941176507E-2</v>
      </c>
      <c r="G7" s="6"/>
      <c r="H7" s="5">
        <v>1.42663717787778</v>
      </c>
      <c r="I7" s="5">
        <f t="shared" si="2"/>
        <v>4.8997924910132273E-2</v>
      </c>
      <c r="J7" s="6">
        <f t="shared" si="3"/>
        <v>4.8997924910132273E-2</v>
      </c>
    </row>
    <row r="8" spans="1:10" x14ac:dyDescent="0.35">
      <c r="A8" s="4">
        <v>43867</v>
      </c>
      <c r="B8" s="5">
        <v>1.28</v>
      </c>
      <c r="C8" s="3"/>
      <c r="D8" s="5">
        <v>1.3308</v>
      </c>
      <c r="E8" s="5">
        <f t="shared" si="1"/>
        <v>3.9687499999999966E-2</v>
      </c>
      <c r="F8" s="6">
        <f t="shared" si="0"/>
        <v>3.9687499999999966E-2</v>
      </c>
      <c r="G8" s="6"/>
      <c r="H8" s="5">
        <v>1.3835973991177799</v>
      </c>
      <c r="I8" s="5">
        <f t="shared" si="2"/>
        <v>8.0935468060765528E-2</v>
      </c>
      <c r="J8" s="6">
        <f t="shared" si="3"/>
        <v>8.0935468060765528E-2</v>
      </c>
    </row>
    <row r="9" spans="1:10" x14ac:dyDescent="0.35">
      <c r="A9" s="4">
        <v>43868</v>
      </c>
      <c r="B9" s="5">
        <v>1.35</v>
      </c>
      <c r="C9" s="3"/>
      <c r="D9" s="5">
        <v>1.3334999999999999</v>
      </c>
      <c r="E9" s="5">
        <f t="shared" si="1"/>
        <v>-1.2222222222222356E-2</v>
      </c>
      <c r="F9" s="6">
        <f t="shared" si="0"/>
        <v>1.2222222222222356E-2</v>
      </c>
      <c r="G9" s="6"/>
      <c r="H9" s="5">
        <v>1.3154929428642901</v>
      </c>
      <c r="I9" s="5">
        <f t="shared" si="2"/>
        <v>-2.5560783063488891E-2</v>
      </c>
      <c r="J9" s="6">
        <f t="shared" si="3"/>
        <v>2.5560783063488891E-2</v>
      </c>
    </row>
    <row r="10" spans="1:10" x14ac:dyDescent="0.35">
      <c r="A10" s="4">
        <v>43869</v>
      </c>
      <c r="B10" s="5">
        <v>1.4</v>
      </c>
      <c r="C10" s="3"/>
      <c r="D10" s="5">
        <v>1.3362000000000001</v>
      </c>
      <c r="E10" s="5">
        <f t="shared" si="1"/>
        <v>-4.5571428571428471E-2</v>
      </c>
      <c r="F10" s="6">
        <f t="shared" si="0"/>
        <v>4.5571428571428471E-2</v>
      </c>
      <c r="G10" s="6"/>
      <c r="H10" s="5">
        <v>1.33347993761546</v>
      </c>
      <c r="I10" s="5">
        <f t="shared" si="2"/>
        <v>-4.7514330274671356E-2</v>
      </c>
      <c r="J10" s="6">
        <f t="shared" si="3"/>
        <v>4.7514330274671356E-2</v>
      </c>
    </row>
    <row r="11" spans="1:10" x14ac:dyDescent="0.35">
      <c r="A11" s="4">
        <v>43870</v>
      </c>
      <c r="B11" s="5">
        <v>1.38</v>
      </c>
      <c r="C11" s="3"/>
      <c r="D11" s="5">
        <v>1.3389</v>
      </c>
      <c r="E11" s="5">
        <f t="shared" si="1"/>
        <v>-2.9782608695652114E-2</v>
      </c>
      <c r="F11" s="6">
        <f t="shared" si="0"/>
        <v>2.9782608695652114E-2</v>
      </c>
      <c r="G11" s="6"/>
      <c r="H11" s="5">
        <v>1.4522977994070601</v>
      </c>
      <c r="I11" s="5">
        <f t="shared" si="2"/>
        <v>5.2389709715260989E-2</v>
      </c>
      <c r="J11" s="6">
        <f t="shared" si="3"/>
        <v>5.2389709715260989E-2</v>
      </c>
    </row>
    <row r="12" spans="1:10" x14ac:dyDescent="0.35">
      <c r="A12" s="4">
        <v>43871</v>
      </c>
      <c r="B12" s="5">
        <v>1.34</v>
      </c>
      <c r="C12" s="3"/>
      <c r="D12" s="5">
        <v>1.3415999999999999</v>
      </c>
      <c r="E12" s="5">
        <f t="shared" si="1"/>
        <v>1.194029850746137E-3</v>
      </c>
      <c r="F12" s="6">
        <f t="shared" si="0"/>
        <v>1.194029850746137E-3</v>
      </c>
      <c r="G12" s="6"/>
      <c r="H12" s="5">
        <v>1.5840875820640501</v>
      </c>
      <c r="I12" s="5">
        <f t="shared" si="2"/>
        <v>0.18215491198809702</v>
      </c>
      <c r="J12" s="6">
        <f t="shared" si="3"/>
        <v>0.18215491198809702</v>
      </c>
    </row>
    <row r="13" spans="1:10" x14ac:dyDescent="0.35">
      <c r="A13" s="4">
        <v>43872</v>
      </c>
      <c r="B13" s="5">
        <v>1.29</v>
      </c>
      <c r="C13" s="3"/>
      <c r="D13" s="5">
        <v>1.3443000000000001</v>
      </c>
      <c r="E13" s="5">
        <f t="shared" si="1"/>
        <v>4.2093023255813961E-2</v>
      </c>
      <c r="F13" s="6">
        <f t="shared" si="0"/>
        <v>4.2093023255813961E-2</v>
      </c>
      <c r="G13" s="6"/>
      <c r="H13" s="5">
        <v>1.34530032640146</v>
      </c>
      <c r="I13" s="5">
        <f t="shared" si="2"/>
        <v>4.2868470078651154E-2</v>
      </c>
      <c r="J13" s="6">
        <f t="shared" si="3"/>
        <v>4.2868470078651154E-2</v>
      </c>
    </row>
    <row r="14" spans="1:10" x14ac:dyDescent="0.35">
      <c r="A14" s="4">
        <v>43873</v>
      </c>
      <c r="B14" s="5">
        <v>1.43</v>
      </c>
      <c r="C14" s="3"/>
      <c r="D14" s="5">
        <v>1.3471</v>
      </c>
      <c r="E14" s="5">
        <f t="shared" si="1"/>
        <v>-5.7972027972027954E-2</v>
      </c>
      <c r="F14" s="6">
        <f t="shared" si="0"/>
        <v>5.7972027972027954E-2</v>
      </c>
      <c r="G14" s="6"/>
      <c r="H14" s="5">
        <v>1.3053552201493599</v>
      </c>
      <c r="I14" s="5">
        <f t="shared" si="2"/>
        <v>-8.7164181713734301E-2</v>
      </c>
      <c r="J14" s="6">
        <f t="shared" si="3"/>
        <v>8.7164181713734301E-2</v>
      </c>
    </row>
    <row r="15" spans="1:10" x14ac:dyDescent="0.35">
      <c r="A15" s="4">
        <v>43874</v>
      </c>
      <c r="B15" s="5">
        <v>1.35</v>
      </c>
      <c r="C15" s="3"/>
      <c r="D15" s="5">
        <v>1.3498000000000001</v>
      </c>
      <c r="E15" s="5">
        <f t="shared" si="1"/>
        <v>-1.4814814814813183E-4</v>
      </c>
      <c r="F15" s="6">
        <f t="shared" si="0"/>
        <v>1.4814814814813183E-4</v>
      </c>
      <c r="G15" s="6"/>
      <c r="H15" s="5">
        <v>1.41804885065278</v>
      </c>
      <c r="I15" s="5">
        <f t="shared" si="2"/>
        <v>5.0406556039096204E-2</v>
      </c>
      <c r="J15" s="6">
        <f t="shared" si="3"/>
        <v>5.0406556039096204E-2</v>
      </c>
    </row>
    <row r="16" spans="1:10" x14ac:dyDescent="0.35">
      <c r="A16" s="4">
        <v>43875</v>
      </c>
      <c r="B16" s="5">
        <v>1.34</v>
      </c>
      <c r="C16" s="3"/>
      <c r="D16" s="5">
        <v>1.3525</v>
      </c>
      <c r="E16" s="5">
        <f t="shared" si="1"/>
        <v>9.3283582089551901E-3</v>
      </c>
      <c r="F16" s="6">
        <f t="shared" si="0"/>
        <v>9.3283582089551901E-3</v>
      </c>
      <c r="G16" s="6"/>
      <c r="H16" s="5">
        <v>1.38891145072033</v>
      </c>
      <c r="I16" s="5">
        <f t="shared" si="2"/>
        <v>3.6501082627111846E-2</v>
      </c>
      <c r="J16" s="6">
        <f t="shared" si="3"/>
        <v>3.6501082627111846E-2</v>
      </c>
    </row>
    <row r="17" spans="1:10" x14ac:dyDescent="0.35">
      <c r="A17" s="4">
        <v>43876</v>
      </c>
      <c r="B17" s="5">
        <v>1.4</v>
      </c>
      <c r="C17" s="3"/>
      <c r="D17" s="5">
        <v>1.3552</v>
      </c>
      <c r="E17" s="5">
        <f t="shared" si="1"/>
        <v>-3.1999999999999966E-2</v>
      </c>
      <c r="F17" s="6">
        <f t="shared" si="0"/>
        <v>3.1999999999999966E-2</v>
      </c>
      <c r="G17" s="6"/>
      <c r="H17" s="5">
        <v>1.4122069608558601</v>
      </c>
      <c r="I17" s="5">
        <f t="shared" si="2"/>
        <v>8.7192577541858208E-3</v>
      </c>
      <c r="J17" s="6">
        <f t="shared" si="3"/>
        <v>8.7192577541858208E-3</v>
      </c>
    </row>
    <row r="18" spans="1:10" x14ac:dyDescent="0.35">
      <c r="A18" s="4">
        <v>43877</v>
      </c>
      <c r="B18" s="5">
        <v>1.37</v>
      </c>
      <c r="C18" s="3"/>
      <c r="D18" s="5">
        <v>1.3580000000000001</v>
      </c>
      <c r="E18" s="5">
        <f t="shared" si="1"/>
        <v>-8.7591240875912486E-3</v>
      </c>
      <c r="F18" s="6">
        <f t="shared" si="0"/>
        <v>8.7591240875912486E-3</v>
      </c>
      <c r="G18" s="6"/>
      <c r="H18" s="5">
        <v>1.3996398165666399</v>
      </c>
      <c r="I18" s="5">
        <f t="shared" si="2"/>
        <v>2.1634902603386737E-2</v>
      </c>
      <c r="J18" s="6">
        <f t="shared" si="3"/>
        <v>2.1634902603386737E-2</v>
      </c>
    </row>
    <row r="19" spans="1:10" x14ac:dyDescent="0.35">
      <c r="A19" s="4">
        <v>43878</v>
      </c>
      <c r="B19" s="5">
        <v>1.39</v>
      </c>
      <c r="C19" s="3"/>
      <c r="D19" s="5">
        <v>1.3607</v>
      </c>
      <c r="E19" s="5">
        <f t="shared" si="1"/>
        <v>-2.1079136690647399E-2</v>
      </c>
      <c r="F19" s="6">
        <f t="shared" si="0"/>
        <v>2.1079136690647399E-2</v>
      </c>
      <c r="G19" s="6"/>
      <c r="H19" s="5">
        <v>1.3528492544861099</v>
      </c>
      <c r="I19" s="5">
        <f t="shared" si="2"/>
        <v>-2.6727155045964009E-2</v>
      </c>
      <c r="J19" s="6">
        <f t="shared" si="3"/>
        <v>2.6727155045964009E-2</v>
      </c>
    </row>
    <row r="20" spans="1:10" x14ac:dyDescent="0.35">
      <c r="A20" s="4">
        <v>43879</v>
      </c>
      <c r="B20" s="5">
        <v>1.35</v>
      </c>
      <c r="C20" s="3"/>
      <c r="D20" s="5">
        <v>1.3634999999999999</v>
      </c>
      <c r="E20" s="5">
        <f t="shared" si="1"/>
        <v>9.9999999999998857E-3</v>
      </c>
      <c r="F20" s="6">
        <f t="shared" si="0"/>
        <v>9.9999999999998857E-3</v>
      </c>
      <c r="G20" s="6"/>
      <c r="H20" s="5">
        <v>1.29407833790755</v>
      </c>
      <c r="I20" s="5">
        <f t="shared" si="2"/>
        <v>-4.1423453401814879E-2</v>
      </c>
      <c r="J20" s="6">
        <f t="shared" si="3"/>
        <v>4.1423453401814879E-2</v>
      </c>
    </row>
    <row r="21" spans="1:10" x14ac:dyDescent="0.35">
      <c r="A21" s="4">
        <v>43880</v>
      </c>
      <c r="B21" s="5">
        <v>1.36</v>
      </c>
      <c r="C21" s="3"/>
      <c r="D21" s="5">
        <v>1.3662000000000001</v>
      </c>
      <c r="E21" s="5">
        <f t="shared" si="1"/>
        <v>4.5588235294117523E-3</v>
      </c>
      <c r="F21" s="6">
        <f t="shared" si="0"/>
        <v>4.5588235294117523E-3</v>
      </c>
      <c r="G21" s="6"/>
      <c r="H21" s="5">
        <v>1.2745333978698801</v>
      </c>
      <c r="I21" s="5">
        <f t="shared" si="2"/>
        <v>-6.2843089801558838E-2</v>
      </c>
      <c r="J21" s="6">
        <f t="shared" si="3"/>
        <v>6.2843089801558838E-2</v>
      </c>
    </row>
    <row r="22" spans="1:10" x14ac:dyDescent="0.35">
      <c r="A22" s="4">
        <v>43881</v>
      </c>
      <c r="B22" s="5">
        <v>1.44</v>
      </c>
      <c r="C22" s="3"/>
      <c r="D22" s="5">
        <v>1.369</v>
      </c>
      <c r="E22" s="5">
        <f t="shared" si="1"/>
        <v>-4.9305555555555526E-2</v>
      </c>
      <c r="F22" s="6">
        <f t="shared" si="0"/>
        <v>4.9305555555555526E-2</v>
      </c>
      <c r="G22" s="6"/>
      <c r="H22" s="5">
        <v>1.2537426024109199</v>
      </c>
      <c r="I22" s="5">
        <f t="shared" si="2"/>
        <v>-0.12934541499241667</v>
      </c>
      <c r="J22" s="6">
        <f t="shared" si="3"/>
        <v>0.12934541499241667</v>
      </c>
    </row>
    <row r="23" spans="1:10" x14ac:dyDescent="0.35">
      <c r="A23" s="4">
        <v>43882</v>
      </c>
      <c r="B23" s="5">
        <v>1.47</v>
      </c>
      <c r="C23" s="3"/>
      <c r="D23" s="5">
        <v>1.3717999999999999</v>
      </c>
      <c r="E23" s="5">
        <f t="shared" si="1"/>
        <v>-6.6802721088435421E-2</v>
      </c>
      <c r="F23" s="6">
        <f t="shared" si="0"/>
        <v>6.6802721088435421E-2</v>
      </c>
      <c r="G23" s="6"/>
      <c r="H23" s="5">
        <v>1.2990725010236199</v>
      </c>
      <c r="I23" s="5">
        <f t="shared" si="2"/>
        <v>-0.11627721018801364</v>
      </c>
      <c r="J23" s="6">
        <f t="shared" si="3"/>
        <v>0.11627721018801364</v>
      </c>
    </row>
    <row r="24" spans="1:10" x14ac:dyDescent="0.35">
      <c r="A24" s="4">
        <v>43883</v>
      </c>
      <c r="B24" s="5">
        <v>1.52</v>
      </c>
      <c r="C24" s="3"/>
      <c r="D24" s="5">
        <v>1.3745000000000001</v>
      </c>
      <c r="E24" s="5">
        <f t="shared" si="1"/>
        <v>-9.5723684210526294E-2</v>
      </c>
      <c r="F24" s="6">
        <f t="shared" si="0"/>
        <v>9.5723684210526294E-2</v>
      </c>
      <c r="G24" s="6"/>
      <c r="H24" s="5">
        <v>1.49755655386187</v>
      </c>
      <c r="I24" s="5">
        <f t="shared" si="2"/>
        <v>-1.476542509087499E-2</v>
      </c>
      <c r="J24" s="6">
        <f t="shared" si="3"/>
        <v>1.476542509087499E-2</v>
      </c>
    </row>
    <row r="25" spans="1:10" x14ac:dyDescent="0.35">
      <c r="A25" s="4">
        <v>43884</v>
      </c>
      <c r="B25" s="5">
        <v>1.45</v>
      </c>
      <c r="C25" s="3"/>
      <c r="D25" s="5">
        <v>1.3773</v>
      </c>
      <c r="E25" s="5">
        <f t="shared" si="1"/>
        <v>-5.0137931034482754E-2</v>
      </c>
      <c r="F25" s="6">
        <f t="shared" si="0"/>
        <v>5.0137931034482754E-2</v>
      </c>
      <c r="G25" s="6"/>
      <c r="H25" s="5">
        <v>1.3654871303295899</v>
      </c>
      <c r="I25" s="5">
        <f t="shared" si="2"/>
        <v>-5.828473770373107E-2</v>
      </c>
      <c r="J25" s="6">
        <f t="shared" si="3"/>
        <v>5.828473770373107E-2</v>
      </c>
    </row>
    <row r="26" spans="1:10" x14ac:dyDescent="0.35">
      <c r="A26" s="4">
        <v>43885</v>
      </c>
      <c r="B26" s="5">
        <v>1.44</v>
      </c>
      <c r="C26" s="3"/>
      <c r="D26" s="5">
        <v>1.3801000000000001</v>
      </c>
      <c r="E26" s="5">
        <f t="shared" si="1"/>
        <v>-4.1597222222222112E-2</v>
      </c>
      <c r="F26" s="6">
        <f t="shared" si="0"/>
        <v>4.1597222222222112E-2</v>
      </c>
      <c r="G26" s="6"/>
      <c r="H26" s="5">
        <v>1.29359842217121</v>
      </c>
      <c r="I26" s="5">
        <f t="shared" si="2"/>
        <v>-0.10166776238110412</v>
      </c>
      <c r="J26" s="6">
        <f t="shared" si="3"/>
        <v>0.10166776238110412</v>
      </c>
    </row>
    <row r="27" spans="1:10" x14ac:dyDescent="0.35">
      <c r="A27" s="4">
        <v>43886</v>
      </c>
      <c r="B27" s="5">
        <v>1.45</v>
      </c>
      <c r="C27" s="3"/>
      <c r="D27" s="5">
        <v>1.3829</v>
      </c>
      <c r="E27" s="5">
        <f t="shared" si="1"/>
        <v>-4.6275862068965473E-2</v>
      </c>
      <c r="F27" s="6">
        <f t="shared" si="0"/>
        <v>4.6275862068965473E-2</v>
      </c>
      <c r="G27" s="6"/>
      <c r="H27" s="5">
        <v>1.3321207694760899</v>
      </c>
      <c r="I27" s="5">
        <f t="shared" si="2"/>
        <v>-8.1296021050972431E-2</v>
      </c>
      <c r="J27" s="6">
        <f t="shared" si="3"/>
        <v>8.1296021050972431E-2</v>
      </c>
    </row>
    <row r="28" spans="1:10" x14ac:dyDescent="0.35">
      <c r="A28" s="4">
        <v>43887</v>
      </c>
      <c r="B28" s="5">
        <v>1.42</v>
      </c>
      <c r="C28" s="3"/>
      <c r="D28" s="5">
        <v>1.3856999999999999</v>
      </c>
      <c r="E28" s="5">
        <f t="shared" si="1"/>
        <v>-2.4154929577464786E-2</v>
      </c>
      <c r="F28" s="6">
        <f t="shared" si="0"/>
        <v>2.4154929577464786E-2</v>
      </c>
      <c r="G28" s="6"/>
      <c r="H28" s="5">
        <v>1.6152187219532499</v>
      </c>
      <c r="I28" s="5">
        <f t="shared" si="2"/>
        <v>0.13747797320651406</v>
      </c>
      <c r="J28" s="6">
        <f t="shared" si="3"/>
        <v>0.13747797320651406</v>
      </c>
    </row>
    <row r="29" spans="1:10" x14ac:dyDescent="0.35">
      <c r="A29" s="4">
        <v>43888</v>
      </c>
      <c r="B29" s="5">
        <v>1.47</v>
      </c>
      <c r="C29" s="3"/>
      <c r="D29" s="5">
        <v>1.3885000000000001</v>
      </c>
      <c r="E29" s="5">
        <f t="shared" si="1"/>
        <v>-5.5442176870748233E-2</v>
      </c>
      <c r="F29" s="6">
        <f t="shared" si="0"/>
        <v>5.5442176870748233E-2</v>
      </c>
      <c r="G29" s="6"/>
      <c r="H29" s="5">
        <v>1.3771370348093299</v>
      </c>
      <c r="I29" s="5">
        <f t="shared" si="2"/>
        <v>-6.3172085163721123E-2</v>
      </c>
      <c r="J29" s="6">
        <f t="shared" si="3"/>
        <v>6.3172085163721123E-2</v>
      </c>
    </row>
    <row r="30" spans="1:10" x14ac:dyDescent="0.35">
      <c r="A30" s="4">
        <v>43889</v>
      </c>
      <c r="B30" s="5">
        <v>0.79</v>
      </c>
      <c r="C30" s="3"/>
      <c r="D30" s="5">
        <v>1.3913</v>
      </c>
      <c r="E30" s="5">
        <f t="shared" si="1"/>
        <v>0.76113924050632897</v>
      </c>
      <c r="F30" s="6">
        <f t="shared" si="0"/>
        <v>0.76113924050632897</v>
      </c>
      <c r="G30" s="6"/>
      <c r="H30" s="5">
        <v>1.3085247531494699</v>
      </c>
      <c r="I30" s="5">
        <f t="shared" si="2"/>
        <v>0.65636044702464535</v>
      </c>
      <c r="J30" s="6">
        <f t="shared" si="3"/>
        <v>0.65636044702464535</v>
      </c>
    </row>
    <row r="31" spans="1:10" x14ac:dyDescent="0.35">
      <c r="A31" s="4">
        <v>43890</v>
      </c>
      <c r="B31" s="5">
        <v>0.75</v>
      </c>
      <c r="C31" s="3"/>
      <c r="D31" s="5">
        <v>1.3940999999999999</v>
      </c>
      <c r="E31" s="5">
        <f t="shared" si="1"/>
        <v>0.8587999999999999</v>
      </c>
      <c r="F31" s="6">
        <f t="shared" si="0"/>
        <v>0.8587999999999999</v>
      </c>
      <c r="G31" s="6"/>
      <c r="H31" s="5">
        <v>1.37427423590057</v>
      </c>
      <c r="I31" s="5">
        <f t="shared" si="2"/>
        <v>0.83236564786742662</v>
      </c>
      <c r="J31" s="6">
        <f t="shared" si="3"/>
        <v>0.83236564786742662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 t="s">
        <v>15</v>
      </c>
      <c r="B34" s="3">
        <f>AVERAGE(B3:B31)</f>
        <v>1.3424137931034483</v>
      </c>
      <c r="C34" s="3"/>
      <c r="D34" s="3">
        <f>AVERAGE(D3:D31)</f>
        <v>1.3554344827586207</v>
      </c>
      <c r="E34" s="3"/>
      <c r="F34" s="5">
        <f>SUM(F3:F33)</f>
        <v>2.456967550515138</v>
      </c>
      <c r="G34" s="5"/>
      <c r="H34" s="3">
        <f>AVERAGE(H3:H31)</f>
        <v>1.380486686365439</v>
      </c>
      <c r="I34" s="3"/>
      <c r="J34" s="5">
        <f>SUM(J3:J33)</f>
        <v>3.4384955466072826</v>
      </c>
    </row>
    <row r="35" spans="1:10" x14ac:dyDescent="0.35">
      <c r="A35" s="3" t="s">
        <v>14</v>
      </c>
      <c r="B35" s="3">
        <f>MEDIAN(B3:B31)</f>
        <v>1.37</v>
      </c>
      <c r="C35" s="3"/>
      <c r="D35" s="3">
        <f>MEDIAN(D3:D31)</f>
        <v>1.3552</v>
      </c>
      <c r="E35" s="3" t="s">
        <v>1</v>
      </c>
      <c r="F35" s="8">
        <f>COUNT(D3:D33)</f>
        <v>29</v>
      </c>
      <c r="G35" s="8"/>
      <c r="H35" s="3">
        <f>MEDIAN(H3:H31)</f>
        <v>1.3528492544861099</v>
      </c>
      <c r="I35" s="3" t="s">
        <v>1</v>
      </c>
      <c r="J35" s="8">
        <f>COUNT(H3:H33)</f>
        <v>29</v>
      </c>
    </row>
    <row r="36" spans="1:10" x14ac:dyDescent="0.35">
      <c r="A36" s="3" t="s">
        <v>13</v>
      </c>
      <c r="B36" s="3">
        <f>_xlfn.STDEV.S(B3:B31)</f>
        <v>0.16885444222790963</v>
      </c>
      <c r="C36" s="3"/>
      <c r="D36" s="3">
        <f t="shared" ref="D36" si="4">_xlfn.STDEV.S(D3:D31)</f>
        <v>2.3306241896325748E-2</v>
      </c>
      <c r="E36" s="3" t="s">
        <v>4</v>
      </c>
      <c r="F36" s="5">
        <f>(F34/F35)*100</f>
        <v>8.4723018983280625</v>
      </c>
      <c r="G36" s="5"/>
      <c r="H36" s="3">
        <f t="shared" ref="H36" si="5">_xlfn.STDEV.S(H3:H31)</f>
        <v>0.11233503910760879</v>
      </c>
      <c r="I36" s="3" t="s">
        <v>4</v>
      </c>
      <c r="J36" s="5">
        <f>(J34/J35)*100</f>
        <v>11.856881195197525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604B-4A59-4DCE-BA37-25EE61B9F5F7}">
  <dimension ref="A1:AD38"/>
  <sheetViews>
    <sheetView workbookViewId="0">
      <selection activeCell="I42" sqref="I42"/>
    </sheetView>
  </sheetViews>
  <sheetFormatPr defaultRowHeight="14.5" x14ac:dyDescent="0.35"/>
  <cols>
    <col min="1" max="1" width="10.6328125" bestFit="1" customWidth="1"/>
    <col min="2" max="2" width="10.36328125" customWidth="1"/>
    <col min="3" max="3" width="0" hidden="1" customWidth="1"/>
    <col min="4" max="4" width="9.26953125" customWidth="1"/>
    <col min="6" max="7" width="0" hidden="1" customWidth="1"/>
    <col min="8" max="8" width="9.36328125" customWidth="1"/>
    <col min="10" max="11" width="0" hidden="1" customWidth="1"/>
    <col min="12" max="12" width="9.81640625" customWidth="1"/>
    <col min="13" max="13" width="0" hidden="1" customWidth="1"/>
    <col min="14" max="14" width="9.81640625" customWidth="1"/>
    <col min="16" max="17" width="0" hidden="1" customWidth="1"/>
    <col min="18" max="18" width="9" customWidth="1"/>
    <col min="20" max="21" width="0" hidden="1" customWidth="1"/>
    <col min="22" max="22" width="10.1796875" bestFit="1" customWidth="1"/>
    <col min="23" max="23" width="0" hidden="1" customWidth="1"/>
    <col min="24" max="24" width="9.1796875" customWidth="1"/>
    <col min="26" max="27" width="0" hidden="1" customWidth="1"/>
    <col min="28" max="28" width="9.6328125" customWidth="1"/>
    <col min="30" max="30" width="0" hidden="1" customWidth="1"/>
  </cols>
  <sheetData>
    <row r="1" spans="1:30" ht="56.5" thickBot="1" x14ac:dyDescent="0.4">
      <c r="A1" s="27"/>
      <c r="B1" s="28" t="s">
        <v>2</v>
      </c>
      <c r="C1" s="27"/>
      <c r="D1" s="28" t="s">
        <v>3</v>
      </c>
      <c r="E1" s="29"/>
      <c r="F1" s="30"/>
      <c r="G1" s="30"/>
      <c r="H1" s="28" t="s">
        <v>5</v>
      </c>
      <c r="I1" s="28"/>
      <c r="J1" s="27"/>
      <c r="K1" s="27"/>
      <c r="L1" s="28" t="s">
        <v>6</v>
      </c>
      <c r="M1" s="27"/>
      <c r="N1" s="28" t="s">
        <v>3</v>
      </c>
      <c r="O1" s="29"/>
      <c r="P1" s="30"/>
      <c r="Q1" s="30"/>
      <c r="R1" s="28" t="s">
        <v>5</v>
      </c>
      <c r="S1" s="28"/>
      <c r="T1" s="27"/>
      <c r="U1" s="27" t="s">
        <v>0</v>
      </c>
      <c r="V1" s="28" t="s">
        <v>7</v>
      </c>
      <c r="W1" s="27"/>
      <c r="X1" s="28" t="s">
        <v>3</v>
      </c>
      <c r="Y1" s="29"/>
      <c r="Z1" s="30"/>
      <c r="AA1" s="30"/>
      <c r="AB1" s="28" t="s">
        <v>5</v>
      </c>
      <c r="AC1" s="28"/>
      <c r="AD1" s="14"/>
    </row>
    <row r="2" spans="1:30" ht="28.5" thickBot="1" x14ac:dyDescent="0.4">
      <c r="A2" s="28" t="s">
        <v>0</v>
      </c>
      <c r="B2" s="28" t="s">
        <v>16</v>
      </c>
      <c r="C2" s="28"/>
      <c r="D2" s="28" t="s">
        <v>17</v>
      </c>
      <c r="E2" s="28" t="s">
        <v>19</v>
      </c>
      <c r="F2" s="28" t="s">
        <v>21</v>
      </c>
      <c r="G2" s="28"/>
      <c r="H2" s="28" t="s">
        <v>18</v>
      </c>
      <c r="I2" s="28" t="s">
        <v>20</v>
      </c>
      <c r="J2" s="28" t="s">
        <v>22</v>
      </c>
      <c r="K2" s="28" t="s">
        <v>0</v>
      </c>
      <c r="L2" s="28" t="s">
        <v>16</v>
      </c>
      <c r="M2" s="28"/>
      <c r="N2" s="28" t="s">
        <v>17</v>
      </c>
      <c r="O2" s="28" t="s">
        <v>19</v>
      </c>
      <c r="P2" s="28" t="s">
        <v>21</v>
      </c>
      <c r="Q2" s="28"/>
      <c r="R2" s="28" t="s">
        <v>18</v>
      </c>
      <c r="S2" s="28" t="s">
        <v>20</v>
      </c>
      <c r="T2" s="28" t="s">
        <v>22</v>
      </c>
      <c r="U2" s="28" t="s">
        <v>0</v>
      </c>
      <c r="V2" s="28" t="s">
        <v>16</v>
      </c>
      <c r="W2" s="28"/>
      <c r="X2" s="28" t="s">
        <v>17</v>
      </c>
      <c r="Y2" s="28" t="s">
        <v>19</v>
      </c>
      <c r="Z2" s="28" t="s">
        <v>21</v>
      </c>
      <c r="AA2" s="28"/>
      <c r="AB2" s="28" t="s">
        <v>18</v>
      </c>
      <c r="AC2" s="28" t="s">
        <v>20</v>
      </c>
      <c r="AD2" s="15" t="s">
        <v>22</v>
      </c>
    </row>
    <row r="3" spans="1:30" x14ac:dyDescent="0.35">
      <c r="A3" s="31">
        <v>43862</v>
      </c>
      <c r="B3" s="25">
        <v>2.5612075900664499</v>
      </c>
      <c r="C3" s="32"/>
      <c r="D3" s="25">
        <v>2.7831999999999999</v>
      </c>
      <c r="E3" s="25">
        <f>(D3-B3)/B3</f>
        <v>8.6674899291466809E-2</v>
      </c>
      <c r="F3" s="33">
        <f t="shared" ref="F3:F31" si="0">ABS((B3-D3)/B3)</f>
        <v>8.6674899291466809E-2</v>
      </c>
      <c r="G3" s="33"/>
      <c r="H3" s="25">
        <v>2.5612075900664499</v>
      </c>
      <c r="I3" s="25">
        <f>(H3-B3)/B3</f>
        <v>0</v>
      </c>
      <c r="J3" s="33">
        <f>ABS((B3-H3)/B3)</f>
        <v>0</v>
      </c>
      <c r="K3" s="31">
        <v>43862</v>
      </c>
      <c r="L3" s="25">
        <v>54.3</v>
      </c>
      <c r="M3" s="32"/>
      <c r="N3" s="25">
        <v>49.788600000000002</v>
      </c>
      <c r="O3" s="25">
        <f>(N3-L3)/L3</f>
        <v>-8.3082872928176704E-2</v>
      </c>
      <c r="P3" s="33">
        <f t="shared" ref="P3:P31" si="1">ABS((L3-N3)/L3)</f>
        <v>8.3082872928176704E-2</v>
      </c>
      <c r="Q3" s="33"/>
      <c r="R3" s="25">
        <v>54.3</v>
      </c>
      <c r="S3" s="25">
        <f>(R3-L3)/L3</f>
        <v>0</v>
      </c>
      <c r="T3" s="33">
        <f>ABS((L3-R3)/L3)</f>
        <v>0</v>
      </c>
      <c r="U3" s="31">
        <v>43862</v>
      </c>
      <c r="V3" s="25">
        <v>1.3</v>
      </c>
      <c r="W3" s="32"/>
      <c r="X3" s="25">
        <v>1.3174999999999999</v>
      </c>
      <c r="Y3" s="25">
        <f>(X3-V3)/V3</f>
        <v>1.3461538461538344E-2</v>
      </c>
      <c r="Z3" s="33">
        <f t="shared" ref="Z3:Z31" si="2">ABS((V3-X3)/V3)</f>
        <v>1.3461538461538344E-2</v>
      </c>
      <c r="AA3" s="33"/>
      <c r="AB3" s="25">
        <v>1.3</v>
      </c>
      <c r="AC3" s="25">
        <f>(AB3-V3)/V3</f>
        <v>0</v>
      </c>
      <c r="AD3" s="21">
        <f>ABS((V3-AB3)/V3)</f>
        <v>0</v>
      </c>
    </row>
    <row r="4" spans="1:30" x14ac:dyDescent="0.35">
      <c r="A4" s="31">
        <v>43863</v>
      </c>
      <c r="B4" s="25">
        <v>2.5484665850244901</v>
      </c>
      <c r="C4" s="32"/>
      <c r="D4" s="25">
        <v>2.7886000000000002</v>
      </c>
      <c r="E4" s="25">
        <f t="shared" ref="E4:E31" si="3">(D4-B4)/B4</f>
        <v>9.4226628823231157E-2</v>
      </c>
      <c r="F4" s="33">
        <f t="shared" si="0"/>
        <v>9.4226628823231157E-2</v>
      </c>
      <c r="G4" s="33"/>
      <c r="H4" s="25">
        <v>3.7701058443611699</v>
      </c>
      <c r="I4" s="25">
        <f t="shared" ref="I4:I31" si="4">(H4-B4)/B4</f>
        <v>0.47936247880014493</v>
      </c>
      <c r="J4" s="33">
        <f t="shared" ref="J4:J31" si="5">ABS((B4-H4)/B4)</f>
        <v>0.47936247880014493</v>
      </c>
      <c r="K4" s="31">
        <v>43863</v>
      </c>
      <c r="L4" s="25">
        <v>49.01</v>
      </c>
      <c r="M4" s="32"/>
      <c r="N4" s="25">
        <v>49.511000000000003</v>
      </c>
      <c r="O4" s="25">
        <f t="shared" ref="O4:O31" si="6">(N4-L4)/L4</f>
        <v>1.0222403591103954E-2</v>
      </c>
      <c r="P4" s="33">
        <f t="shared" si="1"/>
        <v>1.0222403591103954E-2</v>
      </c>
      <c r="Q4" s="33"/>
      <c r="R4" s="25">
        <v>62.197942730000001</v>
      </c>
      <c r="S4" s="25">
        <f t="shared" ref="S4:S31" si="7">(R4-L4)/L4</f>
        <v>0.26908677269944919</v>
      </c>
      <c r="T4" s="33">
        <f t="shared" ref="T4:T31" si="8">ABS((L4-R4)/L4)</f>
        <v>0.26908677269944919</v>
      </c>
      <c r="U4" s="31">
        <v>43863</v>
      </c>
      <c r="V4" s="25">
        <v>1.38</v>
      </c>
      <c r="W4" s="32"/>
      <c r="X4" s="25">
        <v>1.3201000000000001</v>
      </c>
      <c r="Y4" s="25">
        <f t="shared" ref="Y4:Y31" si="9">(X4-V4)/V4</f>
        <v>-4.3405797101449164E-2</v>
      </c>
      <c r="Z4" s="33">
        <f t="shared" si="2"/>
        <v>4.3405797101449164E-2</v>
      </c>
      <c r="AA4" s="33"/>
      <c r="AB4" s="25">
        <v>1.2775690561316499</v>
      </c>
      <c r="AC4" s="25">
        <f t="shared" ref="AC4:AC31" si="10">(AB4-V4)/V4</f>
        <v>-7.4225321643731842E-2</v>
      </c>
      <c r="AD4" s="21">
        <f t="shared" ref="AD4:AD31" si="11">ABS((V4-AB4)/V4)</f>
        <v>7.4225321643731842E-2</v>
      </c>
    </row>
    <row r="5" spans="1:30" x14ac:dyDescent="0.35">
      <c r="A5" s="31">
        <v>43864</v>
      </c>
      <c r="B5" s="25">
        <v>2.6643500699790001</v>
      </c>
      <c r="C5" s="32"/>
      <c r="D5" s="25">
        <v>2.794</v>
      </c>
      <c r="E5" s="25">
        <f t="shared" si="3"/>
        <v>4.8660996721809069E-2</v>
      </c>
      <c r="F5" s="33">
        <f t="shared" si="0"/>
        <v>4.8660996721809069E-2</v>
      </c>
      <c r="G5" s="33"/>
      <c r="H5" s="25">
        <v>4.3407822224602297</v>
      </c>
      <c r="I5" s="25">
        <f t="shared" si="4"/>
        <v>0.62920866569701284</v>
      </c>
      <c r="J5" s="33">
        <f t="shared" si="5"/>
        <v>0.62920866569701284</v>
      </c>
      <c r="K5" s="31">
        <v>43864</v>
      </c>
      <c r="L5" s="25">
        <v>71.47</v>
      </c>
      <c r="M5" s="32"/>
      <c r="N5" s="25">
        <v>49.234999999999999</v>
      </c>
      <c r="O5" s="25">
        <f t="shared" si="6"/>
        <v>-0.3111095564572548</v>
      </c>
      <c r="P5" s="33">
        <f t="shared" si="1"/>
        <v>0.3111095564572548</v>
      </c>
      <c r="Q5" s="33"/>
      <c r="R5" s="25">
        <v>78.278556350000002</v>
      </c>
      <c r="S5" s="25">
        <f t="shared" si="7"/>
        <v>9.5264535469427786E-2</v>
      </c>
      <c r="T5" s="33">
        <f t="shared" si="8"/>
        <v>9.5264535469427786E-2</v>
      </c>
      <c r="U5" s="31">
        <v>43864</v>
      </c>
      <c r="V5" s="25">
        <v>1.32</v>
      </c>
      <c r="W5" s="32"/>
      <c r="X5" s="25">
        <v>1.3228</v>
      </c>
      <c r="Y5" s="25">
        <f t="shared" si="9"/>
        <v>2.1212121212120555E-3</v>
      </c>
      <c r="Z5" s="33">
        <f t="shared" si="2"/>
        <v>2.1212121212120555E-3</v>
      </c>
      <c r="AA5" s="33"/>
      <c r="AB5" s="25">
        <v>1.7528376310045899</v>
      </c>
      <c r="AC5" s="25">
        <f t="shared" si="10"/>
        <v>0.32790729621559833</v>
      </c>
      <c r="AD5" s="21">
        <f t="shared" si="11"/>
        <v>0.32790729621559833</v>
      </c>
    </row>
    <row r="6" spans="1:30" x14ac:dyDescent="0.35">
      <c r="A6" s="31">
        <v>43865</v>
      </c>
      <c r="B6" s="25">
        <v>2.7272716934919501</v>
      </c>
      <c r="C6" s="32"/>
      <c r="D6" s="25">
        <v>2.7993999999999999</v>
      </c>
      <c r="E6" s="25">
        <f t="shared" si="3"/>
        <v>2.6447055744452802E-2</v>
      </c>
      <c r="F6" s="33">
        <f t="shared" si="0"/>
        <v>2.6447055744452802E-2</v>
      </c>
      <c r="G6" s="33"/>
      <c r="H6" s="25">
        <v>3.5549812166462602</v>
      </c>
      <c r="I6" s="25">
        <f t="shared" si="4"/>
        <v>0.30349360686339455</v>
      </c>
      <c r="J6" s="33">
        <f t="shared" si="5"/>
        <v>0.30349360686339455</v>
      </c>
      <c r="K6" s="31">
        <v>43865</v>
      </c>
      <c r="L6" s="25">
        <v>44.77</v>
      </c>
      <c r="M6" s="32"/>
      <c r="N6" s="25">
        <v>48.960500000000003</v>
      </c>
      <c r="O6" s="25">
        <f t="shared" si="6"/>
        <v>9.3600625418807232E-2</v>
      </c>
      <c r="P6" s="33">
        <f t="shared" si="1"/>
        <v>9.3600625418807232E-2</v>
      </c>
      <c r="Q6" s="33"/>
      <c r="R6" s="25">
        <v>55.471332179999997</v>
      </c>
      <c r="S6" s="25">
        <f t="shared" si="7"/>
        <v>0.23902908599508585</v>
      </c>
      <c r="T6" s="33">
        <f t="shared" si="8"/>
        <v>0.23902908599508585</v>
      </c>
      <c r="U6" s="31">
        <v>43865</v>
      </c>
      <c r="V6" s="25">
        <v>1.34</v>
      </c>
      <c r="W6" s="32"/>
      <c r="X6" s="25">
        <v>1.3254999999999999</v>
      </c>
      <c r="Y6" s="25">
        <f t="shared" si="9"/>
        <v>-1.0820895522388192E-2</v>
      </c>
      <c r="Z6" s="33">
        <f t="shared" si="2"/>
        <v>1.0820895522388192E-2</v>
      </c>
      <c r="AA6" s="33"/>
      <c r="AB6" s="25">
        <v>1.3004580378191799</v>
      </c>
      <c r="AC6" s="25">
        <f t="shared" si="10"/>
        <v>-2.950892700061207E-2</v>
      </c>
      <c r="AD6" s="21">
        <f t="shared" si="11"/>
        <v>2.950892700061207E-2</v>
      </c>
    </row>
    <row r="7" spans="1:30" x14ac:dyDescent="0.35">
      <c r="A7" s="31">
        <v>43866</v>
      </c>
      <c r="B7" s="25">
        <v>3.87325577326801</v>
      </c>
      <c r="C7" s="32"/>
      <c r="D7" s="25">
        <v>2.8048999999999999</v>
      </c>
      <c r="E7" s="25">
        <f t="shared" si="3"/>
        <v>-0.27582887260930833</v>
      </c>
      <c r="F7" s="33">
        <f t="shared" si="0"/>
        <v>0.27582887260930833</v>
      </c>
      <c r="G7" s="33"/>
      <c r="H7" s="25">
        <v>3.5470061571152902</v>
      </c>
      <c r="I7" s="25">
        <f t="shared" si="4"/>
        <v>-8.4231363806230336E-2</v>
      </c>
      <c r="J7" s="33">
        <f t="shared" si="5"/>
        <v>8.4231363806230336E-2</v>
      </c>
      <c r="K7" s="31">
        <v>43866</v>
      </c>
      <c r="L7" s="25">
        <v>44.77</v>
      </c>
      <c r="M7" s="32"/>
      <c r="N7" s="25">
        <v>48.6875</v>
      </c>
      <c r="O7" s="25">
        <f t="shared" si="6"/>
        <v>8.7502792048246514E-2</v>
      </c>
      <c r="P7" s="33">
        <f t="shared" si="1"/>
        <v>8.7502792048246514E-2</v>
      </c>
      <c r="Q7" s="33"/>
      <c r="R7" s="25">
        <v>73.320493859999999</v>
      </c>
      <c r="S7" s="25">
        <f t="shared" si="7"/>
        <v>0.63771485056957766</v>
      </c>
      <c r="T7" s="33">
        <f t="shared" si="8"/>
        <v>0.63771485056957766</v>
      </c>
      <c r="U7" s="31">
        <v>43866</v>
      </c>
      <c r="V7" s="25">
        <v>1.36</v>
      </c>
      <c r="W7" s="32"/>
      <c r="X7" s="25">
        <v>1.3282</v>
      </c>
      <c r="Y7" s="25">
        <f t="shared" si="9"/>
        <v>-2.3382352941176507E-2</v>
      </c>
      <c r="Z7" s="33">
        <f t="shared" si="2"/>
        <v>2.3382352941176507E-2</v>
      </c>
      <c r="AA7" s="33"/>
      <c r="AB7" s="25">
        <v>1.42663717787778</v>
      </c>
      <c r="AC7" s="25">
        <f t="shared" si="10"/>
        <v>4.8997924910132273E-2</v>
      </c>
      <c r="AD7" s="21">
        <f t="shared" si="11"/>
        <v>4.8997924910132273E-2</v>
      </c>
    </row>
    <row r="8" spans="1:30" x14ac:dyDescent="0.35">
      <c r="A8" s="31">
        <v>43867</v>
      </c>
      <c r="B8" s="25">
        <v>3.0782869884575002</v>
      </c>
      <c r="C8" s="32"/>
      <c r="D8" s="25">
        <v>2.8102999999999998</v>
      </c>
      <c r="E8" s="25">
        <f t="shared" si="3"/>
        <v>-8.705718130322411E-2</v>
      </c>
      <c r="F8" s="33">
        <f t="shared" si="0"/>
        <v>8.705718130322411E-2</v>
      </c>
      <c r="G8" s="33"/>
      <c r="H8" s="25">
        <v>3.3756188260125</v>
      </c>
      <c r="I8" s="25">
        <f t="shared" si="4"/>
        <v>9.6590031621447331E-2</v>
      </c>
      <c r="J8" s="33">
        <f t="shared" si="5"/>
        <v>9.6590031621447331E-2</v>
      </c>
      <c r="K8" s="31">
        <v>43867</v>
      </c>
      <c r="L8" s="25">
        <v>38.93</v>
      </c>
      <c r="M8" s="32"/>
      <c r="N8" s="25">
        <v>48.415999999999997</v>
      </c>
      <c r="O8" s="25">
        <f t="shared" si="6"/>
        <v>0.24366812227074228</v>
      </c>
      <c r="P8" s="33">
        <f t="shared" si="1"/>
        <v>0.24366812227074228</v>
      </c>
      <c r="Q8" s="33"/>
      <c r="R8" s="25">
        <v>72.595321420000005</v>
      </c>
      <c r="S8" s="25">
        <f t="shared" si="7"/>
        <v>0.86476551297200122</v>
      </c>
      <c r="T8" s="33">
        <f t="shared" si="8"/>
        <v>0.86476551297200122</v>
      </c>
      <c r="U8" s="31">
        <v>43867</v>
      </c>
      <c r="V8" s="25">
        <v>1.28</v>
      </c>
      <c r="W8" s="32"/>
      <c r="X8" s="25">
        <v>1.3308</v>
      </c>
      <c r="Y8" s="25">
        <f t="shared" si="9"/>
        <v>3.9687499999999966E-2</v>
      </c>
      <c r="Z8" s="33">
        <f t="shared" si="2"/>
        <v>3.9687499999999966E-2</v>
      </c>
      <c r="AA8" s="33"/>
      <c r="AB8" s="25">
        <v>1.3835973991177799</v>
      </c>
      <c r="AC8" s="25">
        <f t="shared" si="10"/>
        <v>8.0935468060765528E-2</v>
      </c>
      <c r="AD8" s="21">
        <f t="shared" si="11"/>
        <v>8.0935468060765528E-2</v>
      </c>
    </row>
    <row r="9" spans="1:30" x14ac:dyDescent="0.35">
      <c r="A9" s="31">
        <v>43868</v>
      </c>
      <c r="B9" s="25">
        <v>2.6586733800350202</v>
      </c>
      <c r="C9" s="32"/>
      <c r="D9" s="25">
        <v>2.8157999999999999</v>
      </c>
      <c r="E9" s="25">
        <f t="shared" si="3"/>
        <v>5.9099632600567879E-2</v>
      </c>
      <c r="F9" s="33">
        <f t="shared" si="0"/>
        <v>5.9099632600567879E-2</v>
      </c>
      <c r="G9" s="33"/>
      <c r="H9" s="25">
        <v>3.51382894879869</v>
      </c>
      <c r="I9" s="25">
        <f t="shared" si="4"/>
        <v>0.32164747094748647</v>
      </c>
      <c r="J9" s="33">
        <f t="shared" si="5"/>
        <v>0.32164747094748647</v>
      </c>
      <c r="K9" s="31">
        <v>43868</v>
      </c>
      <c r="L9" s="25">
        <v>63.1</v>
      </c>
      <c r="M9" s="32"/>
      <c r="N9" s="25">
        <v>48.146099999999997</v>
      </c>
      <c r="O9" s="25">
        <f t="shared" si="6"/>
        <v>-0.236987321711569</v>
      </c>
      <c r="P9" s="33">
        <f t="shared" si="1"/>
        <v>0.236987321711569</v>
      </c>
      <c r="Q9" s="33"/>
      <c r="R9" s="25">
        <v>70.930333230000002</v>
      </c>
      <c r="S9" s="25">
        <f t="shared" si="7"/>
        <v>0.1240940290015848</v>
      </c>
      <c r="T9" s="33">
        <f t="shared" si="8"/>
        <v>0.1240940290015848</v>
      </c>
      <c r="U9" s="31">
        <v>43868</v>
      </c>
      <c r="V9" s="25">
        <v>1.35</v>
      </c>
      <c r="W9" s="32"/>
      <c r="X9" s="25">
        <v>1.3334999999999999</v>
      </c>
      <c r="Y9" s="25">
        <f t="shared" si="9"/>
        <v>-1.2222222222222356E-2</v>
      </c>
      <c r="Z9" s="33">
        <f t="shared" si="2"/>
        <v>1.2222222222222356E-2</v>
      </c>
      <c r="AA9" s="33"/>
      <c r="AB9" s="25">
        <v>1.3154929428642901</v>
      </c>
      <c r="AC9" s="25">
        <f t="shared" si="10"/>
        <v>-2.5560783063488891E-2</v>
      </c>
      <c r="AD9" s="21">
        <f t="shared" si="11"/>
        <v>2.5560783063488891E-2</v>
      </c>
    </row>
    <row r="10" spans="1:30" x14ac:dyDescent="0.35">
      <c r="A10" s="31">
        <v>43869</v>
      </c>
      <c r="B10" s="25">
        <v>2.6331333100069898</v>
      </c>
      <c r="C10" s="32"/>
      <c r="D10" s="25">
        <v>2.8212000000000002</v>
      </c>
      <c r="E10" s="25">
        <f t="shared" si="3"/>
        <v>7.1423155553226092E-2</v>
      </c>
      <c r="F10" s="33">
        <f t="shared" si="0"/>
        <v>7.1423155553226092E-2</v>
      </c>
      <c r="G10" s="33"/>
      <c r="H10" s="25">
        <v>3.5034178631819701</v>
      </c>
      <c r="I10" s="25">
        <f t="shared" si="4"/>
        <v>0.33051291017721779</v>
      </c>
      <c r="J10" s="33">
        <f t="shared" si="5"/>
        <v>0.33051291017721779</v>
      </c>
      <c r="K10" s="31">
        <v>43869</v>
      </c>
      <c r="L10" s="25">
        <v>53.94</v>
      </c>
      <c r="M10" s="32"/>
      <c r="N10" s="25">
        <v>47.877699999999997</v>
      </c>
      <c r="O10" s="25">
        <f t="shared" si="6"/>
        <v>-0.11238969225064888</v>
      </c>
      <c r="P10" s="33">
        <f t="shared" si="1"/>
        <v>0.11238969225064888</v>
      </c>
      <c r="Q10" s="33"/>
      <c r="R10" s="25">
        <v>72.730276239999995</v>
      </c>
      <c r="S10" s="25">
        <f t="shared" si="7"/>
        <v>0.3483551397849462</v>
      </c>
      <c r="T10" s="33">
        <f t="shared" si="8"/>
        <v>0.3483551397849462</v>
      </c>
      <c r="U10" s="31">
        <v>43869</v>
      </c>
      <c r="V10" s="25">
        <v>1.4</v>
      </c>
      <c r="W10" s="32"/>
      <c r="X10" s="25">
        <v>1.3362000000000001</v>
      </c>
      <c r="Y10" s="25">
        <f t="shared" si="9"/>
        <v>-4.5571428571428471E-2</v>
      </c>
      <c r="Z10" s="33">
        <f t="shared" si="2"/>
        <v>4.5571428571428471E-2</v>
      </c>
      <c r="AA10" s="33"/>
      <c r="AB10" s="25">
        <v>1.33347993761546</v>
      </c>
      <c r="AC10" s="25">
        <f t="shared" si="10"/>
        <v>-4.7514330274671356E-2</v>
      </c>
      <c r="AD10" s="21">
        <f t="shared" si="11"/>
        <v>4.7514330274671356E-2</v>
      </c>
    </row>
    <row r="11" spans="1:30" x14ac:dyDescent="0.35">
      <c r="A11" s="31">
        <v>43870</v>
      </c>
      <c r="B11" s="25">
        <v>2.7459324702589201</v>
      </c>
      <c r="C11" s="32"/>
      <c r="D11" s="25">
        <v>2.8267000000000002</v>
      </c>
      <c r="E11" s="25">
        <f t="shared" si="3"/>
        <v>2.9413516397751908E-2</v>
      </c>
      <c r="F11" s="33">
        <f t="shared" si="0"/>
        <v>2.9413516397751908E-2</v>
      </c>
      <c r="G11" s="33"/>
      <c r="H11" s="25">
        <v>4.3782161486531397</v>
      </c>
      <c r="I11" s="25">
        <f t="shared" si="4"/>
        <v>0.59443693392806118</v>
      </c>
      <c r="J11" s="33">
        <f t="shared" si="5"/>
        <v>0.59443693392806118</v>
      </c>
      <c r="K11" s="31">
        <v>43870</v>
      </c>
      <c r="L11" s="25">
        <v>60.2</v>
      </c>
      <c r="M11" s="32"/>
      <c r="N11" s="25">
        <v>47.610700000000001</v>
      </c>
      <c r="O11" s="25">
        <f t="shared" si="6"/>
        <v>-0.20912458471760798</v>
      </c>
      <c r="P11" s="33">
        <f t="shared" si="1"/>
        <v>0.20912458471760798</v>
      </c>
      <c r="Q11" s="33"/>
      <c r="R11" s="25">
        <v>75.118398290000002</v>
      </c>
      <c r="S11" s="25">
        <f t="shared" si="7"/>
        <v>0.24781392508305644</v>
      </c>
      <c r="T11" s="33">
        <f t="shared" si="8"/>
        <v>0.24781392508305644</v>
      </c>
      <c r="U11" s="31">
        <v>43870</v>
      </c>
      <c r="V11" s="25">
        <v>1.38</v>
      </c>
      <c r="W11" s="32"/>
      <c r="X11" s="25">
        <v>1.3389</v>
      </c>
      <c r="Y11" s="25">
        <f t="shared" si="9"/>
        <v>-2.9782608695652114E-2</v>
      </c>
      <c r="Z11" s="33">
        <f t="shared" si="2"/>
        <v>2.9782608695652114E-2</v>
      </c>
      <c r="AA11" s="33"/>
      <c r="AB11" s="25">
        <v>1.4522977994070601</v>
      </c>
      <c r="AC11" s="25">
        <f t="shared" si="10"/>
        <v>5.2389709715260989E-2</v>
      </c>
      <c r="AD11" s="21">
        <f t="shared" si="11"/>
        <v>5.2389709715260989E-2</v>
      </c>
    </row>
    <row r="12" spans="1:30" x14ac:dyDescent="0.35">
      <c r="A12" s="31">
        <v>43871</v>
      </c>
      <c r="B12" s="25">
        <v>2.66044874037788</v>
      </c>
      <c r="C12" s="32"/>
      <c r="D12" s="25">
        <v>2.8321999999999998</v>
      </c>
      <c r="E12" s="25">
        <f t="shared" si="3"/>
        <v>6.4557251946047597E-2</v>
      </c>
      <c r="F12" s="33">
        <f t="shared" si="0"/>
        <v>6.4557251946047597E-2</v>
      </c>
      <c r="G12" s="33"/>
      <c r="H12" s="25">
        <v>4.4491154232251002</v>
      </c>
      <c r="I12" s="25">
        <f t="shared" si="4"/>
        <v>0.67231766419719285</v>
      </c>
      <c r="J12" s="33">
        <f t="shared" si="5"/>
        <v>0.67231766419719285</v>
      </c>
      <c r="K12" s="31">
        <v>43871</v>
      </c>
      <c r="L12" s="25">
        <v>48.62</v>
      </c>
      <c r="M12" s="32"/>
      <c r="N12" s="25">
        <v>47.345300000000002</v>
      </c>
      <c r="O12" s="25">
        <f t="shared" si="6"/>
        <v>-2.621760592348819E-2</v>
      </c>
      <c r="P12" s="33">
        <f t="shared" si="1"/>
        <v>2.621760592348819E-2</v>
      </c>
      <c r="Q12" s="33"/>
      <c r="R12" s="25">
        <v>75.217615559999999</v>
      </c>
      <c r="S12" s="25">
        <f t="shared" si="7"/>
        <v>0.54705091649526949</v>
      </c>
      <c r="T12" s="33">
        <f t="shared" si="8"/>
        <v>0.54705091649526949</v>
      </c>
      <c r="U12" s="31">
        <v>43871</v>
      </c>
      <c r="V12" s="25">
        <v>1.34</v>
      </c>
      <c r="W12" s="32"/>
      <c r="X12" s="25">
        <v>1.3415999999999999</v>
      </c>
      <c r="Y12" s="25">
        <f t="shared" si="9"/>
        <v>1.194029850746137E-3</v>
      </c>
      <c r="Z12" s="33">
        <f t="shared" si="2"/>
        <v>1.194029850746137E-3</v>
      </c>
      <c r="AA12" s="33"/>
      <c r="AB12" s="25">
        <v>1.5840875820640501</v>
      </c>
      <c r="AC12" s="25">
        <f t="shared" si="10"/>
        <v>0.18215491198809702</v>
      </c>
      <c r="AD12" s="21">
        <f t="shared" si="11"/>
        <v>0.18215491198809702</v>
      </c>
    </row>
    <row r="13" spans="1:30" x14ac:dyDescent="0.35">
      <c r="A13" s="31">
        <v>43872</v>
      </c>
      <c r="B13" s="25">
        <v>2.7266602519244199</v>
      </c>
      <c r="C13" s="32"/>
      <c r="D13" s="25">
        <v>2.8376999999999999</v>
      </c>
      <c r="E13" s="25">
        <f t="shared" si="3"/>
        <v>4.0723719795016815E-2</v>
      </c>
      <c r="F13" s="33">
        <f t="shared" si="0"/>
        <v>4.0723719795016815E-2</v>
      </c>
      <c r="G13" s="33"/>
      <c r="H13" s="25">
        <v>4.0318619921858403</v>
      </c>
      <c r="I13" s="25">
        <f t="shared" si="4"/>
        <v>0.47868147098276592</v>
      </c>
      <c r="J13" s="33">
        <f t="shared" si="5"/>
        <v>0.47868147098276592</v>
      </c>
      <c r="K13" s="31">
        <v>43872</v>
      </c>
      <c r="L13" s="25">
        <v>38.89</v>
      </c>
      <c r="M13" s="32"/>
      <c r="N13" s="25">
        <v>47.081299999999999</v>
      </c>
      <c r="O13" s="25">
        <f t="shared" si="6"/>
        <v>0.21062741064541007</v>
      </c>
      <c r="P13" s="33">
        <f t="shared" si="1"/>
        <v>0.21062741064541007</v>
      </c>
      <c r="Q13" s="33"/>
      <c r="R13" s="25">
        <v>67.051621830000002</v>
      </c>
      <c r="S13" s="25">
        <f t="shared" si="7"/>
        <v>0.7241353003342762</v>
      </c>
      <c r="T13" s="33">
        <f t="shared" si="8"/>
        <v>0.7241353003342762</v>
      </c>
      <c r="U13" s="31">
        <v>43872</v>
      </c>
      <c r="V13" s="25">
        <v>1.29</v>
      </c>
      <c r="W13" s="32"/>
      <c r="X13" s="25">
        <v>1.3443000000000001</v>
      </c>
      <c r="Y13" s="25">
        <f t="shared" si="9"/>
        <v>4.2093023255813961E-2</v>
      </c>
      <c r="Z13" s="33">
        <f t="shared" si="2"/>
        <v>4.2093023255813961E-2</v>
      </c>
      <c r="AA13" s="33"/>
      <c r="AB13" s="25">
        <v>1.34530032640146</v>
      </c>
      <c r="AC13" s="25">
        <f t="shared" si="10"/>
        <v>4.2868470078651154E-2</v>
      </c>
      <c r="AD13" s="21">
        <f t="shared" si="11"/>
        <v>4.2868470078651154E-2</v>
      </c>
    </row>
    <row r="14" spans="1:30" x14ac:dyDescent="0.35">
      <c r="A14" s="31">
        <v>43873</v>
      </c>
      <c r="B14" s="25">
        <v>3.28499299964998</v>
      </c>
      <c r="C14" s="32"/>
      <c r="D14" s="25">
        <v>2.8431999999999999</v>
      </c>
      <c r="E14" s="25">
        <f t="shared" si="3"/>
        <v>-0.13448826213543033</v>
      </c>
      <c r="F14" s="33">
        <f t="shared" si="0"/>
        <v>0.13448826213543033</v>
      </c>
      <c r="G14" s="33"/>
      <c r="H14" s="25">
        <v>3.3487824847130501</v>
      </c>
      <c r="I14" s="25">
        <f t="shared" si="4"/>
        <v>1.9418453880987532E-2</v>
      </c>
      <c r="J14" s="33">
        <f t="shared" si="5"/>
        <v>1.9418453880987532E-2</v>
      </c>
      <c r="K14" s="31">
        <v>43873</v>
      </c>
      <c r="L14" s="25">
        <v>59.74</v>
      </c>
      <c r="M14" s="32"/>
      <c r="N14" s="25">
        <v>46.818800000000003</v>
      </c>
      <c r="O14" s="25">
        <f t="shared" si="6"/>
        <v>-0.21629059256779376</v>
      </c>
      <c r="P14" s="33">
        <f t="shared" si="1"/>
        <v>0.21629059256779376</v>
      </c>
      <c r="Q14" s="33"/>
      <c r="R14" s="25">
        <v>75.832210829999994</v>
      </c>
      <c r="S14" s="25">
        <f t="shared" si="7"/>
        <v>0.26937078724472702</v>
      </c>
      <c r="T14" s="33">
        <f t="shared" si="8"/>
        <v>0.26937078724472702</v>
      </c>
      <c r="U14" s="31">
        <v>43873</v>
      </c>
      <c r="V14" s="25">
        <v>1.43</v>
      </c>
      <c r="W14" s="32"/>
      <c r="X14" s="25">
        <v>1.3471</v>
      </c>
      <c r="Y14" s="25">
        <f t="shared" si="9"/>
        <v>-5.7972027972027954E-2</v>
      </c>
      <c r="Z14" s="33">
        <f t="shared" si="2"/>
        <v>5.7972027972027954E-2</v>
      </c>
      <c r="AA14" s="33"/>
      <c r="AB14" s="25">
        <v>1.3053552201493599</v>
      </c>
      <c r="AC14" s="25">
        <f t="shared" si="10"/>
        <v>-8.7164181713734301E-2</v>
      </c>
      <c r="AD14" s="21">
        <f t="shared" si="11"/>
        <v>8.7164181713734301E-2</v>
      </c>
    </row>
    <row r="15" spans="1:30" x14ac:dyDescent="0.35">
      <c r="A15" s="31">
        <v>43874</v>
      </c>
      <c r="B15" s="25">
        <v>2.6743351994401601</v>
      </c>
      <c r="C15" s="32"/>
      <c r="D15" s="25">
        <v>2.8487</v>
      </c>
      <c r="E15" s="25">
        <f t="shared" si="3"/>
        <v>6.5199306577702412E-2</v>
      </c>
      <c r="F15" s="33">
        <f t="shared" si="0"/>
        <v>6.5199306577702412E-2</v>
      </c>
      <c r="G15" s="33"/>
      <c r="H15" s="25">
        <v>3.3978419554802199</v>
      </c>
      <c r="I15" s="25">
        <f t="shared" si="4"/>
        <v>0.27053705017662605</v>
      </c>
      <c r="J15" s="33">
        <f t="shared" si="5"/>
        <v>0.27053705017662605</v>
      </c>
      <c r="K15" s="31">
        <v>43874</v>
      </c>
      <c r="L15" s="25">
        <v>43.07</v>
      </c>
      <c r="M15" s="32"/>
      <c r="N15" s="25">
        <v>46.5578</v>
      </c>
      <c r="O15" s="25">
        <f t="shared" si="6"/>
        <v>8.097980032505224E-2</v>
      </c>
      <c r="P15" s="33">
        <f t="shared" si="1"/>
        <v>8.097980032505224E-2</v>
      </c>
      <c r="Q15" s="33"/>
      <c r="R15" s="25">
        <v>71.168095660000006</v>
      </c>
      <c r="S15" s="25">
        <f t="shared" si="7"/>
        <v>0.65238206779661034</v>
      </c>
      <c r="T15" s="33">
        <f t="shared" si="8"/>
        <v>0.65238206779661034</v>
      </c>
      <c r="U15" s="31">
        <v>43874</v>
      </c>
      <c r="V15" s="25">
        <v>1.35</v>
      </c>
      <c r="W15" s="32"/>
      <c r="X15" s="25">
        <v>1.3498000000000001</v>
      </c>
      <c r="Y15" s="25">
        <f t="shared" si="9"/>
        <v>-1.4814814814813183E-4</v>
      </c>
      <c r="Z15" s="33">
        <f t="shared" si="2"/>
        <v>1.4814814814813183E-4</v>
      </c>
      <c r="AA15" s="33"/>
      <c r="AB15" s="25">
        <v>1.41804885065278</v>
      </c>
      <c r="AC15" s="25">
        <f t="shared" si="10"/>
        <v>5.0406556039096204E-2</v>
      </c>
      <c r="AD15" s="21">
        <f t="shared" si="11"/>
        <v>5.0406556039096204E-2</v>
      </c>
    </row>
    <row r="16" spans="1:30" x14ac:dyDescent="0.35">
      <c r="A16" s="31">
        <v>43875</v>
      </c>
      <c r="B16" s="25">
        <v>4.5258030090972703</v>
      </c>
      <c r="C16" s="32"/>
      <c r="D16" s="25">
        <v>2.8542999999999998</v>
      </c>
      <c r="E16" s="25">
        <f t="shared" si="3"/>
        <v>-0.36932738913677848</v>
      </c>
      <c r="F16" s="33">
        <f t="shared" si="0"/>
        <v>0.36932738913677848</v>
      </c>
      <c r="G16" s="33"/>
      <c r="H16" s="25">
        <v>3.4502446362781098</v>
      </c>
      <c r="I16" s="25">
        <f t="shared" si="4"/>
        <v>-0.2376502845256834</v>
      </c>
      <c r="J16" s="33">
        <f t="shared" si="5"/>
        <v>0.2376502845256834</v>
      </c>
      <c r="K16" s="31">
        <v>43875</v>
      </c>
      <c r="L16" s="25">
        <v>78.14</v>
      </c>
      <c r="M16" s="32"/>
      <c r="N16" s="25">
        <v>46.298200000000001</v>
      </c>
      <c r="O16" s="25">
        <f t="shared" si="6"/>
        <v>-0.40749680061428206</v>
      </c>
      <c r="P16" s="33">
        <f t="shared" si="1"/>
        <v>0.40749680061428206</v>
      </c>
      <c r="Q16" s="33"/>
      <c r="R16" s="25">
        <v>70.020760890000005</v>
      </c>
      <c r="S16" s="25">
        <f t="shared" si="7"/>
        <v>-0.10390631059636543</v>
      </c>
      <c r="T16" s="33">
        <f t="shared" si="8"/>
        <v>0.10390631059636543</v>
      </c>
      <c r="U16" s="31">
        <v>43875</v>
      </c>
      <c r="V16" s="25">
        <v>1.34</v>
      </c>
      <c r="W16" s="32"/>
      <c r="X16" s="25">
        <v>1.3525</v>
      </c>
      <c r="Y16" s="25">
        <f t="shared" si="9"/>
        <v>9.3283582089551901E-3</v>
      </c>
      <c r="Z16" s="33">
        <f t="shared" si="2"/>
        <v>9.3283582089551901E-3</v>
      </c>
      <c r="AA16" s="33"/>
      <c r="AB16" s="25">
        <v>1.38891145072033</v>
      </c>
      <c r="AC16" s="25">
        <f t="shared" si="10"/>
        <v>3.6501082627111846E-2</v>
      </c>
      <c r="AD16" s="21">
        <f t="shared" si="11"/>
        <v>3.6501082627111846E-2</v>
      </c>
    </row>
    <row r="17" spans="1:30" x14ac:dyDescent="0.35">
      <c r="A17" s="31">
        <v>43876</v>
      </c>
      <c r="B17" s="25">
        <v>4.1314057032890101</v>
      </c>
      <c r="C17" s="32"/>
      <c r="D17" s="25">
        <v>2.8597999999999999</v>
      </c>
      <c r="E17" s="25">
        <f t="shared" si="3"/>
        <v>-0.30779008274996705</v>
      </c>
      <c r="F17" s="33">
        <f t="shared" si="0"/>
        <v>0.30779008274996705</v>
      </c>
      <c r="G17" s="33"/>
      <c r="H17" s="25">
        <v>3.5217373112908801</v>
      </c>
      <c r="I17" s="25">
        <f t="shared" si="4"/>
        <v>-0.14756923811979378</v>
      </c>
      <c r="J17" s="33">
        <f t="shared" si="5"/>
        <v>0.14756923811979378</v>
      </c>
      <c r="K17" s="31">
        <v>43876</v>
      </c>
      <c r="L17" s="25">
        <v>60.33</v>
      </c>
      <c r="M17" s="32"/>
      <c r="N17" s="25">
        <v>46.040100000000002</v>
      </c>
      <c r="O17" s="25">
        <f t="shared" si="6"/>
        <v>-0.23686225758329182</v>
      </c>
      <c r="P17" s="33">
        <f t="shared" si="1"/>
        <v>0.23686225758329182</v>
      </c>
      <c r="Q17" s="33"/>
      <c r="R17" s="25">
        <v>61.832331680000003</v>
      </c>
      <c r="S17" s="25">
        <f t="shared" si="7"/>
        <v>2.4901900878501651E-2</v>
      </c>
      <c r="T17" s="33">
        <f t="shared" si="8"/>
        <v>2.4901900878501651E-2</v>
      </c>
      <c r="U17" s="31">
        <v>43876</v>
      </c>
      <c r="V17" s="25">
        <v>1.4</v>
      </c>
      <c r="W17" s="32"/>
      <c r="X17" s="25">
        <v>1.3552</v>
      </c>
      <c r="Y17" s="25">
        <f t="shared" si="9"/>
        <v>-3.1999999999999966E-2</v>
      </c>
      <c r="Z17" s="33">
        <f t="shared" si="2"/>
        <v>3.1999999999999966E-2</v>
      </c>
      <c r="AA17" s="33"/>
      <c r="AB17" s="25">
        <v>1.4122069608558601</v>
      </c>
      <c r="AC17" s="25">
        <f t="shared" si="10"/>
        <v>8.7192577541858208E-3</v>
      </c>
      <c r="AD17" s="21">
        <f t="shared" si="11"/>
        <v>8.7192577541858208E-3</v>
      </c>
    </row>
    <row r="18" spans="1:30" x14ac:dyDescent="0.35">
      <c r="A18" s="31">
        <v>43877</v>
      </c>
      <c r="B18" s="25">
        <v>4.0944637858642396</v>
      </c>
      <c r="C18" s="32"/>
      <c r="D18" s="25">
        <v>2.8654000000000002</v>
      </c>
      <c r="E18" s="25">
        <f t="shared" si="3"/>
        <v>-0.30017698290737588</v>
      </c>
      <c r="F18" s="33">
        <f t="shared" si="0"/>
        <v>0.30017698290737588</v>
      </c>
      <c r="G18" s="33"/>
      <c r="H18" s="25">
        <v>4.0238658907613196</v>
      </c>
      <c r="I18" s="25">
        <f t="shared" si="4"/>
        <v>-1.7242280990896239E-2</v>
      </c>
      <c r="J18" s="33">
        <f t="shared" si="5"/>
        <v>1.7242280990896239E-2</v>
      </c>
      <c r="K18" s="31">
        <v>43877</v>
      </c>
      <c r="L18" s="25">
        <v>42.31</v>
      </c>
      <c r="M18" s="32"/>
      <c r="N18" s="25">
        <v>45.7834</v>
      </c>
      <c r="O18" s="25">
        <f t="shared" si="6"/>
        <v>8.2094067596312881E-2</v>
      </c>
      <c r="P18" s="33">
        <f t="shared" si="1"/>
        <v>8.2094067596312881E-2</v>
      </c>
      <c r="Q18" s="33"/>
      <c r="R18" s="25">
        <v>57.771903520000002</v>
      </c>
      <c r="S18" s="25">
        <f t="shared" si="7"/>
        <v>0.36544324084140861</v>
      </c>
      <c r="T18" s="33">
        <f t="shared" si="8"/>
        <v>0.36544324084140861</v>
      </c>
      <c r="U18" s="31">
        <v>43877</v>
      </c>
      <c r="V18" s="25">
        <v>1.37</v>
      </c>
      <c r="W18" s="32"/>
      <c r="X18" s="25">
        <v>1.3580000000000001</v>
      </c>
      <c r="Y18" s="25">
        <f t="shared" si="9"/>
        <v>-8.7591240875912486E-3</v>
      </c>
      <c r="Z18" s="33">
        <f t="shared" si="2"/>
        <v>8.7591240875912486E-3</v>
      </c>
      <c r="AA18" s="33"/>
      <c r="AB18" s="25">
        <v>1.3996398165666399</v>
      </c>
      <c r="AC18" s="25">
        <f t="shared" si="10"/>
        <v>2.1634902603386737E-2</v>
      </c>
      <c r="AD18" s="21">
        <f t="shared" si="11"/>
        <v>2.1634902603386737E-2</v>
      </c>
    </row>
    <row r="19" spans="1:30" x14ac:dyDescent="0.35">
      <c r="A19" s="31">
        <v>43878</v>
      </c>
      <c r="B19" s="25">
        <v>4.8477868135711697</v>
      </c>
      <c r="C19" s="32"/>
      <c r="D19" s="25">
        <v>2.8708999999999998</v>
      </c>
      <c r="E19" s="25">
        <f t="shared" si="3"/>
        <v>-0.40779161493590449</v>
      </c>
      <c r="F19" s="33">
        <f t="shared" si="0"/>
        <v>0.40779161493590449</v>
      </c>
      <c r="G19" s="33"/>
      <c r="H19" s="25">
        <v>3.4240374308544599</v>
      </c>
      <c r="I19" s="25">
        <f t="shared" si="4"/>
        <v>-0.29369059273212778</v>
      </c>
      <c r="J19" s="33">
        <f t="shared" si="5"/>
        <v>0.29369059273212778</v>
      </c>
      <c r="K19" s="31">
        <v>43878</v>
      </c>
      <c r="L19" s="25">
        <v>66.08</v>
      </c>
      <c r="M19" s="32"/>
      <c r="N19" s="25">
        <v>45.528100000000002</v>
      </c>
      <c r="O19" s="25">
        <f t="shared" si="6"/>
        <v>-0.31101543583535102</v>
      </c>
      <c r="P19" s="33">
        <f t="shared" si="1"/>
        <v>0.31101543583535102</v>
      </c>
      <c r="Q19" s="33"/>
      <c r="R19" s="25">
        <v>61.974760330000002</v>
      </c>
      <c r="S19" s="25">
        <f t="shared" si="7"/>
        <v>-6.2125297669491465E-2</v>
      </c>
      <c r="T19" s="33">
        <f t="shared" si="8"/>
        <v>6.2125297669491465E-2</v>
      </c>
      <c r="U19" s="31">
        <v>43878</v>
      </c>
      <c r="V19" s="25">
        <v>1.39</v>
      </c>
      <c r="W19" s="32"/>
      <c r="X19" s="25">
        <v>1.3607</v>
      </c>
      <c r="Y19" s="25">
        <f t="shared" si="9"/>
        <v>-2.1079136690647399E-2</v>
      </c>
      <c r="Z19" s="33">
        <f t="shared" si="2"/>
        <v>2.1079136690647399E-2</v>
      </c>
      <c r="AA19" s="33"/>
      <c r="AB19" s="25">
        <v>1.3528492544861099</v>
      </c>
      <c r="AC19" s="25">
        <f t="shared" si="10"/>
        <v>-2.6727155045964009E-2</v>
      </c>
      <c r="AD19" s="21">
        <f t="shared" si="11"/>
        <v>2.6727155045964009E-2</v>
      </c>
    </row>
    <row r="20" spans="1:30" x14ac:dyDescent="0.35">
      <c r="A20" s="31">
        <v>43879</v>
      </c>
      <c r="B20" s="25">
        <v>5.2499133403361302</v>
      </c>
      <c r="C20" s="32"/>
      <c r="D20" s="25">
        <v>2.8765000000000001</v>
      </c>
      <c r="E20" s="25">
        <f t="shared" si="3"/>
        <v>-0.45208619389975879</v>
      </c>
      <c r="F20" s="33">
        <f t="shared" si="0"/>
        <v>0.45208619389975879</v>
      </c>
      <c r="G20" s="33"/>
      <c r="H20" s="25">
        <v>3.3189753295270301</v>
      </c>
      <c r="I20" s="25">
        <f t="shared" si="4"/>
        <v>-0.36780378753556153</v>
      </c>
      <c r="J20" s="33">
        <f t="shared" si="5"/>
        <v>0.36780378753556153</v>
      </c>
      <c r="K20" s="31">
        <v>43879</v>
      </c>
      <c r="L20" s="25">
        <v>94.23</v>
      </c>
      <c r="M20" s="32"/>
      <c r="N20" s="25">
        <v>45.274299999999997</v>
      </c>
      <c r="O20" s="25">
        <f t="shared" si="6"/>
        <v>-0.51953411864586652</v>
      </c>
      <c r="P20" s="33">
        <f t="shared" si="1"/>
        <v>0.51953411864586652</v>
      </c>
      <c r="Q20" s="33"/>
      <c r="R20" s="25">
        <v>64.730576389999996</v>
      </c>
      <c r="S20" s="25">
        <f t="shared" si="7"/>
        <v>-0.31305766327072065</v>
      </c>
      <c r="T20" s="33">
        <f t="shared" si="8"/>
        <v>0.31305766327072065</v>
      </c>
      <c r="U20" s="31">
        <v>43879</v>
      </c>
      <c r="V20" s="25">
        <v>1.35</v>
      </c>
      <c r="W20" s="32"/>
      <c r="X20" s="25">
        <v>1.3634999999999999</v>
      </c>
      <c r="Y20" s="25">
        <f t="shared" si="9"/>
        <v>9.9999999999998857E-3</v>
      </c>
      <c r="Z20" s="33">
        <f t="shared" si="2"/>
        <v>9.9999999999998857E-3</v>
      </c>
      <c r="AA20" s="33"/>
      <c r="AB20" s="25">
        <v>1.29407833790755</v>
      </c>
      <c r="AC20" s="25">
        <f t="shared" si="10"/>
        <v>-4.1423453401814879E-2</v>
      </c>
      <c r="AD20" s="21">
        <f t="shared" si="11"/>
        <v>4.1423453401814879E-2</v>
      </c>
    </row>
    <row r="21" spans="1:30" x14ac:dyDescent="0.35">
      <c r="A21" s="31">
        <v>43880</v>
      </c>
      <c r="B21" s="25">
        <v>4.3478370098039196</v>
      </c>
      <c r="C21" s="32"/>
      <c r="D21" s="25">
        <v>2.8820999999999999</v>
      </c>
      <c r="E21" s="25">
        <f t="shared" si="3"/>
        <v>-0.33711866532688217</v>
      </c>
      <c r="F21" s="33">
        <f t="shared" si="0"/>
        <v>0.33711866532688217</v>
      </c>
      <c r="G21" s="33"/>
      <c r="H21" s="25">
        <v>3.17711055588408</v>
      </c>
      <c r="I21" s="25">
        <f t="shared" si="4"/>
        <v>-0.26926640793570999</v>
      </c>
      <c r="J21" s="33">
        <f t="shared" si="5"/>
        <v>0.26926640793570999</v>
      </c>
      <c r="K21" s="31">
        <v>43880</v>
      </c>
      <c r="L21" s="25">
        <v>61.6</v>
      </c>
      <c r="M21" s="32"/>
      <c r="N21" s="25">
        <v>45.021799999999999</v>
      </c>
      <c r="O21" s="25">
        <f t="shared" si="6"/>
        <v>-0.26912662337662341</v>
      </c>
      <c r="P21" s="33">
        <f t="shared" si="1"/>
        <v>0.26912662337662341</v>
      </c>
      <c r="Q21" s="33"/>
      <c r="R21" s="25">
        <v>59.956400029999998</v>
      </c>
      <c r="S21" s="25">
        <f t="shared" si="7"/>
        <v>-2.6681817694805259E-2</v>
      </c>
      <c r="T21" s="33">
        <f t="shared" si="8"/>
        <v>2.6681817694805259E-2</v>
      </c>
      <c r="U21" s="31">
        <v>43880</v>
      </c>
      <c r="V21" s="25">
        <v>1.36</v>
      </c>
      <c r="W21" s="32"/>
      <c r="X21" s="25">
        <v>1.3662000000000001</v>
      </c>
      <c r="Y21" s="25">
        <f t="shared" si="9"/>
        <v>4.5588235294117523E-3</v>
      </c>
      <c r="Z21" s="33">
        <f t="shared" si="2"/>
        <v>4.5588235294117523E-3</v>
      </c>
      <c r="AA21" s="33"/>
      <c r="AB21" s="25">
        <v>1.2745333978698801</v>
      </c>
      <c r="AC21" s="25">
        <f t="shared" si="10"/>
        <v>-6.2843089801558838E-2</v>
      </c>
      <c r="AD21" s="21">
        <f t="shared" si="11"/>
        <v>6.2843089801558838E-2</v>
      </c>
    </row>
    <row r="22" spans="1:30" x14ac:dyDescent="0.35">
      <c r="A22" s="31">
        <v>43881</v>
      </c>
      <c r="B22" s="25">
        <v>4.4823363095237996</v>
      </c>
      <c r="C22" s="32"/>
      <c r="D22" s="25">
        <v>2.8877000000000002</v>
      </c>
      <c r="E22" s="25">
        <f t="shared" si="3"/>
        <v>-0.35576007675631383</v>
      </c>
      <c r="F22" s="33">
        <f t="shared" si="0"/>
        <v>0.35576007675631383</v>
      </c>
      <c r="G22" s="33"/>
      <c r="H22" s="25">
        <v>3.0887891571861901</v>
      </c>
      <c r="I22" s="25">
        <f t="shared" si="4"/>
        <v>-0.31089749989903348</v>
      </c>
      <c r="J22" s="33">
        <f t="shared" si="5"/>
        <v>0.31089749989903348</v>
      </c>
      <c r="K22" s="31">
        <v>43881</v>
      </c>
      <c r="L22" s="25">
        <v>65.180000000000007</v>
      </c>
      <c r="M22" s="32"/>
      <c r="N22" s="25">
        <v>44.770800000000001</v>
      </c>
      <c r="O22" s="25">
        <f t="shared" si="6"/>
        <v>-0.31312058913777235</v>
      </c>
      <c r="P22" s="33">
        <f t="shared" si="1"/>
        <v>0.31312058913777235</v>
      </c>
      <c r="Q22" s="33"/>
      <c r="R22" s="25">
        <v>70.990471360000001</v>
      </c>
      <c r="S22" s="25">
        <f t="shared" si="7"/>
        <v>8.9145003988953558E-2</v>
      </c>
      <c r="T22" s="33">
        <f t="shared" si="8"/>
        <v>8.9145003988953558E-2</v>
      </c>
      <c r="U22" s="31">
        <v>43881</v>
      </c>
      <c r="V22" s="25">
        <v>1.44</v>
      </c>
      <c r="W22" s="32"/>
      <c r="X22" s="25">
        <v>1.369</v>
      </c>
      <c r="Y22" s="25">
        <f t="shared" si="9"/>
        <v>-4.9305555555555526E-2</v>
      </c>
      <c r="Z22" s="33">
        <f t="shared" si="2"/>
        <v>4.9305555555555526E-2</v>
      </c>
      <c r="AA22" s="33"/>
      <c r="AB22" s="25">
        <v>1.2537426024109199</v>
      </c>
      <c r="AC22" s="25">
        <f t="shared" si="10"/>
        <v>-0.12934541499241667</v>
      </c>
      <c r="AD22" s="21">
        <f t="shared" si="11"/>
        <v>0.12934541499241667</v>
      </c>
    </row>
    <row r="23" spans="1:30" x14ac:dyDescent="0.35">
      <c r="A23" s="31">
        <v>43882</v>
      </c>
      <c r="B23" s="25">
        <v>4.4251565780265896</v>
      </c>
      <c r="C23" s="32"/>
      <c r="D23" s="25">
        <v>2.8933</v>
      </c>
      <c r="E23" s="25">
        <f t="shared" si="3"/>
        <v>-0.34617002834049437</v>
      </c>
      <c r="F23" s="33">
        <f t="shared" si="0"/>
        <v>0.34617002834049437</v>
      </c>
      <c r="G23" s="33"/>
      <c r="H23" s="25">
        <v>3.35991592307803</v>
      </c>
      <c r="I23" s="25">
        <f t="shared" si="4"/>
        <v>-0.24072383342051287</v>
      </c>
      <c r="J23" s="33">
        <f t="shared" si="5"/>
        <v>0.24072383342051287</v>
      </c>
      <c r="K23" s="31">
        <v>43882</v>
      </c>
      <c r="L23" s="25">
        <v>68.73</v>
      </c>
      <c r="M23" s="32"/>
      <c r="N23" s="25">
        <v>44.5212</v>
      </c>
      <c r="O23" s="25">
        <f t="shared" si="6"/>
        <v>-0.35223046704495858</v>
      </c>
      <c r="P23" s="33">
        <f t="shared" si="1"/>
        <v>0.35223046704495858</v>
      </c>
      <c r="Q23" s="33"/>
      <c r="R23" s="25">
        <v>60.077051560000001</v>
      </c>
      <c r="S23" s="25">
        <f t="shared" si="7"/>
        <v>-0.1258976930016005</v>
      </c>
      <c r="T23" s="33">
        <f t="shared" si="8"/>
        <v>0.1258976930016005</v>
      </c>
      <c r="U23" s="31">
        <v>43882</v>
      </c>
      <c r="V23" s="25">
        <v>1.47</v>
      </c>
      <c r="W23" s="32"/>
      <c r="X23" s="25">
        <v>1.3717999999999999</v>
      </c>
      <c r="Y23" s="25">
        <f t="shared" si="9"/>
        <v>-6.6802721088435421E-2</v>
      </c>
      <c r="Z23" s="33">
        <f t="shared" si="2"/>
        <v>6.6802721088435421E-2</v>
      </c>
      <c r="AA23" s="33"/>
      <c r="AB23" s="25">
        <v>1.2990725010236199</v>
      </c>
      <c r="AC23" s="25">
        <f t="shared" si="10"/>
        <v>-0.11627721018801364</v>
      </c>
      <c r="AD23" s="21">
        <f t="shared" si="11"/>
        <v>0.11627721018801364</v>
      </c>
    </row>
    <row r="24" spans="1:30" x14ac:dyDescent="0.35">
      <c r="A24" s="31">
        <v>43883</v>
      </c>
      <c r="B24" s="25">
        <v>4.3320531654424599</v>
      </c>
      <c r="C24" s="32"/>
      <c r="D24" s="25">
        <v>2.8988999999999998</v>
      </c>
      <c r="E24" s="25">
        <f t="shared" si="3"/>
        <v>-0.33082538711089043</v>
      </c>
      <c r="F24" s="33">
        <f t="shared" si="0"/>
        <v>0.33082538711089043</v>
      </c>
      <c r="G24" s="33"/>
      <c r="H24" s="25">
        <v>3.2555177952690699</v>
      </c>
      <c r="I24" s="25">
        <f t="shared" si="4"/>
        <v>-0.24850465335030961</v>
      </c>
      <c r="J24" s="33">
        <f t="shared" si="5"/>
        <v>0.24850465335030961</v>
      </c>
      <c r="K24" s="31">
        <v>43883</v>
      </c>
      <c r="L24" s="25">
        <v>60.64</v>
      </c>
      <c r="M24" s="32"/>
      <c r="N24" s="25">
        <v>44.273000000000003</v>
      </c>
      <c r="O24" s="25">
        <f t="shared" si="6"/>
        <v>-0.26990435356200521</v>
      </c>
      <c r="P24" s="33">
        <f t="shared" si="1"/>
        <v>0.26990435356200521</v>
      </c>
      <c r="Q24" s="33"/>
      <c r="R24" s="25">
        <v>59.45298828</v>
      </c>
      <c r="S24" s="25">
        <f t="shared" si="7"/>
        <v>-1.9574731530343024E-2</v>
      </c>
      <c r="T24" s="33">
        <f t="shared" si="8"/>
        <v>1.9574731530343024E-2</v>
      </c>
      <c r="U24" s="31">
        <v>43883</v>
      </c>
      <c r="V24" s="25">
        <v>1.52</v>
      </c>
      <c r="W24" s="32"/>
      <c r="X24" s="25">
        <v>1.3745000000000001</v>
      </c>
      <c r="Y24" s="25">
        <f t="shared" si="9"/>
        <v>-9.5723684210526294E-2</v>
      </c>
      <c r="Z24" s="33">
        <f t="shared" si="2"/>
        <v>9.5723684210526294E-2</v>
      </c>
      <c r="AA24" s="33"/>
      <c r="AB24" s="25">
        <v>1.49755655386187</v>
      </c>
      <c r="AC24" s="25">
        <f t="shared" si="10"/>
        <v>-1.476542509087499E-2</v>
      </c>
      <c r="AD24" s="21">
        <f t="shared" si="11"/>
        <v>1.476542509087499E-2</v>
      </c>
    </row>
    <row r="25" spans="1:30" x14ac:dyDescent="0.35">
      <c r="A25" s="31">
        <v>43884</v>
      </c>
      <c r="B25" s="25">
        <v>4.28758228291316</v>
      </c>
      <c r="C25" s="32"/>
      <c r="D25" s="25">
        <v>2.9045000000000001</v>
      </c>
      <c r="E25" s="25">
        <f t="shared" si="3"/>
        <v>-0.32257859829886154</v>
      </c>
      <c r="F25" s="33">
        <f t="shared" si="0"/>
        <v>0.32257859829886154</v>
      </c>
      <c r="G25" s="33"/>
      <c r="H25" s="25">
        <v>3.1489797165939302</v>
      </c>
      <c r="I25" s="25">
        <f t="shared" si="4"/>
        <v>-0.26555818435410095</v>
      </c>
      <c r="J25" s="33">
        <f t="shared" si="5"/>
        <v>0.26555818435410095</v>
      </c>
      <c r="K25" s="31">
        <v>43884</v>
      </c>
      <c r="L25" s="25">
        <v>59.12</v>
      </c>
      <c r="M25" s="32"/>
      <c r="N25" s="25">
        <v>44.0261</v>
      </c>
      <c r="O25" s="25">
        <f t="shared" si="6"/>
        <v>-0.25530953991880917</v>
      </c>
      <c r="P25" s="33">
        <f t="shared" si="1"/>
        <v>0.25530953991880917</v>
      </c>
      <c r="Q25" s="33"/>
      <c r="R25" s="25">
        <v>68.797492599999998</v>
      </c>
      <c r="S25" s="25">
        <f t="shared" si="7"/>
        <v>0.16369236468200274</v>
      </c>
      <c r="T25" s="33">
        <f t="shared" si="8"/>
        <v>0.16369236468200274</v>
      </c>
      <c r="U25" s="31">
        <v>43884</v>
      </c>
      <c r="V25" s="25">
        <v>1.45</v>
      </c>
      <c r="W25" s="32"/>
      <c r="X25" s="25">
        <v>1.3773</v>
      </c>
      <c r="Y25" s="25">
        <f t="shared" si="9"/>
        <v>-5.0137931034482754E-2</v>
      </c>
      <c r="Z25" s="33">
        <f t="shared" si="2"/>
        <v>5.0137931034482754E-2</v>
      </c>
      <c r="AA25" s="33"/>
      <c r="AB25" s="25">
        <v>1.3654871303295899</v>
      </c>
      <c r="AC25" s="25">
        <f t="shared" si="10"/>
        <v>-5.828473770373107E-2</v>
      </c>
      <c r="AD25" s="21">
        <f t="shared" si="11"/>
        <v>5.828473770373107E-2</v>
      </c>
    </row>
    <row r="26" spans="1:30" x14ac:dyDescent="0.35">
      <c r="A26" s="31">
        <v>43885</v>
      </c>
      <c r="B26" s="25">
        <v>4.2260671798460399</v>
      </c>
      <c r="C26" s="32"/>
      <c r="D26" s="25">
        <v>2.9102000000000001</v>
      </c>
      <c r="E26" s="25">
        <f t="shared" si="3"/>
        <v>-0.31136920542138147</v>
      </c>
      <c r="F26" s="33">
        <f t="shared" si="0"/>
        <v>0.31136920542138147</v>
      </c>
      <c r="G26" s="33"/>
      <c r="H26" s="25">
        <v>2.9850621215051101</v>
      </c>
      <c r="I26" s="25">
        <f t="shared" si="4"/>
        <v>-0.29365483451357272</v>
      </c>
      <c r="J26" s="33">
        <f t="shared" si="5"/>
        <v>0.29365483451357272</v>
      </c>
      <c r="K26" s="31">
        <v>43885</v>
      </c>
      <c r="L26" s="25">
        <v>62.58</v>
      </c>
      <c r="M26" s="32"/>
      <c r="N26" s="25">
        <v>43.780700000000003</v>
      </c>
      <c r="O26" s="25">
        <f t="shared" si="6"/>
        <v>-0.30040428251837642</v>
      </c>
      <c r="P26" s="33">
        <f t="shared" si="1"/>
        <v>0.30040428251837642</v>
      </c>
      <c r="Q26" s="33"/>
      <c r="R26" s="25">
        <v>59.444328679999998</v>
      </c>
      <c r="S26" s="25">
        <f t="shared" si="7"/>
        <v>-5.0106604666027489E-2</v>
      </c>
      <c r="T26" s="33">
        <f t="shared" si="8"/>
        <v>5.0106604666027489E-2</v>
      </c>
      <c r="U26" s="31">
        <v>43885</v>
      </c>
      <c r="V26" s="25">
        <v>1.44</v>
      </c>
      <c r="W26" s="32"/>
      <c r="X26" s="25">
        <v>1.3801000000000001</v>
      </c>
      <c r="Y26" s="25">
        <f t="shared" si="9"/>
        <v>-4.1597222222222112E-2</v>
      </c>
      <c r="Z26" s="33">
        <f t="shared" si="2"/>
        <v>4.1597222222222112E-2</v>
      </c>
      <c r="AA26" s="33"/>
      <c r="AB26" s="25">
        <v>1.29359842217121</v>
      </c>
      <c r="AC26" s="25">
        <f t="shared" si="10"/>
        <v>-0.10166776238110412</v>
      </c>
      <c r="AD26" s="21">
        <f t="shared" si="11"/>
        <v>0.10166776238110412</v>
      </c>
    </row>
    <row r="27" spans="1:30" x14ac:dyDescent="0.35">
      <c r="A27" s="31">
        <v>43886</v>
      </c>
      <c r="B27" s="25">
        <v>4.2159254723582897</v>
      </c>
      <c r="C27" s="32"/>
      <c r="D27" s="25">
        <v>2.9157999999999999</v>
      </c>
      <c r="E27" s="25">
        <f t="shared" si="3"/>
        <v>-0.3083843585192767</v>
      </c>
      <c r="F27" s="33">
        <f t="shared" si="0"/>
        <v>0.3083843585192767</v>
      </c>
      <c r="G27" s="33"/>
      <c r="H27" s="25">
        <v>3.2092297319906198</v>
      </c>
      <c r="I27" s="25">
        <f t="shared" si="4"/>
        <v>-0.2387840456308038</v>
      </c>
      <c r="J27" s="33">
        <f t="shared" si="5"/>
        <v>0.2387840456308038</v>
      </c>
      <c r="K27" s="31">
        <v>43886</v>
      </c>
      <c r="L27" s="25">
        <v>60.08</v>
      </c>
      <c r="M27" s="32"/>
      <c r="N27" s="25">
        <v>43.5366</v>
      </c>
      <c r="O27" s="25">
        <f t="shared" si="6"/>
        <v>-0.27535619174434084</v>
      </c>
      <c r="P27" s="33">
        <f t="shared" si="1"/>
        <v>0.27535619174434084</v>
      </c>
      <c r="Q27" s="33"/>
      <c r="R27" s="25">
        <v>57.768828079999999</v>
      </c>
      <c r="S27" s="25">
        <f t="shared" si="7"/>
        <v>-3.8468241011984018E-2</v>
      </c>
      <c r="T27" s="33">
        <f t="shared" si="8"/>
        <v>3.8468241011984018E-2</v>
      </c>
      <c r="U27" s="31">
        <v>43886</v>
      </c>
      <c r="V27" s="25">
        <v>1.45</v>
      </c>
      <c r="W27" s="32"/>
      <c r="X27" s="25">
        <v>1.3829</v>
      </c>
      <c r="Y27" s="25">
        <f t="shared" si="9"/>
        <v>-4.6275862068965473E-2</v>
      </c>
      <c r="Z27" s="33">
        <f t="shared" si="2"/>
        <v>4.6275862068965473E-2</v>
      </c>
      <c r="AA27" s="33"/>
      <c r="AB27" s="25">
        <v>1.3321207694760899</v>
      </c>
      <c r="AC27" s="25">
        <f t="shared" si="10"/>
        <v>-8.1296021050972431E-2</v>
      </c>
      <c r="AD27" s="21">
        <f t="shared" si="11"/>
        <v>8.1296021050972431E-2</v>
      </c>
    </row>
    <row r="28" spans="1:30" x14ac:dyDescent="0.35">
      <c r="A28" s="31">
        <v>43887</v>
      </c>
      <c r="B28" s="25">
        <v>4.3638195173137397</v>
      </c>
      <c r="C28" s="32"/>
      <c r="D28" s="25">
        <v>2.9215</v>
      </c>
      <c r="E28" s="25">
        <f t="shared" si="3"/>
        <v>-0.33051768332563769</v>
      </c>
      <c r="F28" s="33">
        <f t="shared" si="0"/>
        <v>0.33051768332563769</v>
      </c>
      <c r="G28" s="33"/>
      <c r="H28" s="25">
        <v>3.6290051168386599</v>
      </c>
      <c r="I28" s="25">
        <f t="shared" si="4"/>
        <v>-0.16838789907778165</v>
      </c>
      <c r="J28" s="33">
        <f t="shared" si="5"/>
        <v>0.16838789907778165</v>
      </c>
      <c r="K28" s="31">
        <v>43887</v>
      </c>
      <c r="L28" s="25">
        <v>67.260000000000005</v>
      </c>
      <c r="M28" s="32"/>
      <c r="N28" s="25">
        <v>43.293799999999997</v>
      </c>
      <c r="O28" s="25">
        <f t="shared" si="6"/>
        <v>-0.3563217365447518</v>
      </c>
      <c r="P28" s="33">
        <f t="shared" si="1"/>
        <v>0.3563217365447518</v>
      </c>
      <c r="Q28" s="33"/>
      <c r="R28" s="25">
        <v>61.911178999999997</v>
      </c>
      <c r="S28" s="25">
        <f t="shared" si="7"/>
        <v>-7.9524546535831214E-2</v>
      </c>
      <c r="T28" s="33">
        <f t="shared" si="8"/>
        <v>7.9524546535831214E-2</v>
      </c>
      <c r="U28" s="31">
        <v>43887</v>
      </c>
      <c r="V28" s="25">
        <v>1.42</v>
      </c>
      <c r="W28" s="32"/>
      <c r="X28" s="25">
        <v>1.3856999999999999</v>
      </c>
      <c r="Y28" s="25">
        <f t="shared" si="9"/>
        <v>-2.4154929577464786E-2</v>
      </c>
      <c r="Z28" s="33">
        <f t="shared" si="2"/>
        <v>2.4154929577464786E-2</v>
      </c>
      <c r="AA28" s="33"/>
      <c r="AB28" s="25">
        <v>1.6152187219532499</v>
      </c>
      <c r="AC28" s="25">
        <f t="shared" si="10"/>
        <v>0.13747797320651406</v>
      </c>
      <c r="AD28" s="21">
        <f t="shared" si="11"/>
        <v>0.13747797320651406</v>
      </c>
    </row>
    <row r="29" spans="1:30" x14ac:dyDescent="0.35">
      <c r="A29" s="31">
        <v>43888</v>
      </c>
      <c r="B29" s="25">
        <v>4.3853010150507501</v>
      </c>
      <c r="C29" s="32"/>
      <c r="D29" s="25">
        <v>2.9270999999999998</v>
      </c>
      <c r="E29" s="25">
        <f t="shared" si="3"/>
        <v>-0.33252016453285016</v>
      </c>
      <c r="F29" s="33">
        <f t="shared" si="0"/>
        <v>0.33252016453285016</v>
      </c>
      <c r="G29" s="33"/>
      <c r="H29" s="25">
        <v>3.4953230696441602</v>
      </c>
      <c r="I29" s="25">
        <f t="shared" si="4"/>
        <v>-0.20294569115144093</v>
      </c>
      <c r="J29" s="33">
        <f t="shared" si="5"/>
        <v>0.20294569115144093</v>
      </c>
      <c r="K29" s="31">
        <v>43888</v>
      </c>
      <c r="L29" s="25">
        <v>61.56</v>
      </c>
      <c r="M29" s="32"/>
      <c r="N29" s="25">
        <v>43.052500000000002</v>
      </c>
      <c r="O29" s="25">
        <f t="shared" si="6"/>
        <v>-0.30064165042235219</v>
      </c>
      <c r="P29" s="33">
        <f t="shared" si="1"/>
        <v>0.30064165042235219</v>
      </c>
      <c r="Q29" s="33"/>
      <c r="R29" s="25">
        <v>69.665887060000003</v>
      </c>
      <c r="S29" s="25">
        <f t="shared" si="7"/>
        <v>0.13167457862248214</v>
      </c>
      <c r="T29" s="33">
        <f>ABS((L29-R29)/L29)</f>
        <v>0.13167457862248214</v>
      </c>
      <c r="U29" s="31">
        <v>43888</v>
      </c>
      <c r="V29" s="25">
        <v>1.47</v>
      </c>
      <c r="W29" s="32"/>
      <c r="X29" s="25">
        <v>1.3885000000000001</v>
      </c>
      <c r="Y29" s="25">
        <f t="shared" si="9"/>
        <v>-5.5442176870748233E-2</v>
      </c>
      <c r="Z29" s="33">
        <f t="shared" si="2"/>
        <v>5.5442176870748233E-2</v>
      </c>
      <c r="AA29" s="33"/>
      <c r="AB29" s="25">
        <v>1.3771370348093299</v>
      </c>
      <c r="AC29" s="25">
        <f t="shared" si="10"/>
        <v>-6.3172085163721123E-2</v>
      </c>
      <c r="AD29" s="21">
        <f t="shared" si="11"/>
        <v>6.3172085163721123E-2</v>
      </c>
    </row>
    <row r="30" spans="1:30" x14ac:dyDescent="0.35">
      <c r="A30" s="31">
        <v>43889</v>
      </c>
      <c r="B30" s="25">
        <v>3.6949125262421201</v>
      </c>
      <c r="C30" s="32"/>
      <c r="D30" s="25">
        <v>2.9327999999999999</v>
      </c>
      <c r="E30" s="25">
        <f t="shared" si="3"/>
        <v>-0.20625996443201874</v>
      </c>
      <c r="F30" s="33">
        <f t="shared" si="0"/>
        <v>0.20625996443201874</v>
      </c>
      <c r="G30" s="33"/>
      <c r="H30" s="25">
        <v>2.8894768232871901</v>
      </c>
      <c r="I30" s="25">
        <f t="shared" si="4"/>
        <v>-0.21798505302481183</v>
      </c>
      <c r="J30" s="33">
        <f t="shared" si="5"/>
        <v>0.21798505302481183</v>
      </c>
      <c r="K30" s="31">
        <v>43889</v>
      </c>
      <c r="L30" s="25">
        <v>58.88</v>
      </c>
      <c r="M30" s="32"/>
      <c r="N30" s="25">
        <v>42.812399999999997</v>
      </c>
      <c r="O30" s="25">
        <f t="shared" si="6"/>
        <v>-0.27288722826086964</v>
      </c>
      <c r="P30" s="33">
        <f t="shared" si="1"/>
        <v>0.27288722826086964</v>
      </c>
      <c r="Q30" s="33"/>
      <c r="R30" s="25">
        <v>23.421715729999999</v>
      </c>
      <c r="S30" s="25">
        <f t="shared" si="7"/>
        <v>-0.60221270838994578</v>
      </c>
      <c r="T30" s="33">
        <f t="shared" si="8"/>
        <v>0.60221270838994578</v>
      </c>
      <c r="U30" s="31">
        <v>43889</v>
      </c>
      <c r="V30" s="25">
        <v>0.79</v>
      </c>
      <c r="W30" s="32"/>
      <c r="X30" s="25">
        <v>1.3913</v>
      </c>
      <c r="Y30" s="25">
        <f t="shared" si="9"/>
        <v>0.76113924050632897</v>
      </c>
      <c r="Z30" s="33">
        <f t="shared" si="2"/>
        <v>0.76113924050632897</v>
      </c>
      <c r="AA30" s="33"/>
      <c r="AB30" s="25">
        <v>1.3085247531494699</v>
      </c>
      <c r="AC30" s="25">
        <f t="shared" si="10"/>
        <v>0.65636044702464535</v>
      </c>
      <c r="AD30" s="21">
        <f t="shared" si="11"/>
        <v>0.65636044702464535</v>
      </c>
    </row>
    <row r="31" spans="1:30" x14ac:dyDescent="0.35">
      <c r="A31" s="31">
        <v>43890</v>
      </c>
      <c r="B31" s="25">
        <v>3.14869447359216</v>
      </c>
      <c r="C31" s="32"/>
      <c r="D31" s="25">
        <v>2.9384999999999999</v>
      </c>
      <c r="E31" s="25">
        <f t="shared" si="3"/>
        <v>-6.6756071557607072E-2</v>
      </c>
      <c r="F31" s="33">
        <f t="shared" si="0"/>
        <v>6.6756071557607072E-2</v>
      </c>
      <c r="G31" s="33"/>
      <c r="H31" s="25">
        <v>2.89778836258483</v>
      </c>
      <c r="I31" s="25">
        <f t="shared" si="4"/>
        <v>-7.9685759641546311E-2</v>
      </c>
      <c r="J31" s="33">
        <f t="shared" si="5"/>
        <v>7.9685759641546311E-2</v>
      </c>
      <c r="K31" s="31">
        <v>43890</v>
      </c>
      <c r="L31" s="25">
        <v>58.66</v>
      </c>
      <c r="M31" s="32"/>
      <c r="N31" s="25">
        <v>42.573700000000002</v>
      </c>
      <c r="O31" s="25">
        <f t="shared" si="6"/>
        <v>-0.27422945789294229</v>
      </c>
      <c r="P31" s="33">
        <f t="shared" si="1"/>
        <v>0.27422945789294229</v>
      </c>
      <c r="Q31" s="33"/>
      <c r="R31" s="25">
        <v>59.510913049999999</v>
      </c>
      <c r="S31" s="25">
        <f t="shared" si="7"/>
        <v>1.4505848107739562E-2</v>
      </c>
      <c r="T31" s="33">
        <f t="shared" si="8"/>
        <v>1.4505848107739562E-2</v>
      </c>
      <c r="U31" s="31">
        <v>43890</v>
      </c>
      <c r="V31" s="25">
        <v>0.75</v>
      </c>
      <c r="W31" s="32"/>
      <c r="X31" s="25">
        <v>1.3940999999999999</v>
      </c>
      <c r="Y31" s="25">
        <f t="shared" si="9"/>
        <v>0.8587999999999999</v>
      </c>
      <c r="Z31" s="33">
        <f t="shared" si="2"/>
        <v>0.8587999999999999</v>
      </c>
      <c r="AA31" s="33"/>
      <c r="AB31" s="25">
        <v>1.37427423590057</v>
      </c>
      <c r="AC31" s="25">
        <f t="shared" si="10"/>
        <v>0.83236564786742662</v>
      </c>
      <c r="AD31" s="21">
        <f t="shared" si="11"/>
        <v>0.83236564786742662</v>
      </c>
    </row>
    <row r="32" spans="1:30" x14ac:dyDescent="0.35">
      <c r="A32" s="31"/>
      <c r="B32" s="32"/>
      <c r="C32" s="32"/>
      <c r="D32" s="25"/>
      <c r="E32" s="25"/>
      <c r="F32" s="33"/>
      <c r="G32" s="33"/>
      <c r="H32" s="25"/>
      <c r="I32" s="34"/>
      <c r="J32" s="33"/>
      <c r="K32" s="31"/>
      <c r="L32" s="32"/>
      <c r="M32" s="32"/>
      <c r="N32" s="25"/>
      <c r="O32" s="25"/>
      <c r="P32" s="33"/>
      <c r="Q32" s="33"/>
      <c r="R32" s="25"/>
      <c r="S32" s="34"/>
      <c r="T32" s="33"/>
      <c r="U32" s="31"/>
      <c r="V32" s="32"/>
      <c r="W32" s="32"/>
      <c r="X32" s="25"/>
      <c r="Y32" s="25"/>
      <c r="Z32" s="33"/>
      <c r="AA32" s="33"/>
      <c r="AB32" s="25"/>
      <c r="AC32" s="34"/>
      <c r="AD32" s="21"/>
    </row>
    <row r="33" spans="1:29" x14ac:dyDescent="0.35">
      <c r="A33" s="32" t="s">
        <v>25</v>
      </c>
      <c r="B33" s="25">
        <v>1.0685590044046167</v>
      </c>
      <c r="C33" s="25"/>
      <c r="D33" s="25">
        <v>1.5825172413793107</v>
      </c>
      <c r="E33" s="25"/>
      <c r="F33" s="25"/>
      <c r="G33" s="25"/>
      <c r="H33" s="25">
        <v>2.5124589595549724</v>
      </c>
      <c r="I33" s="25"/>
      <c r="J33" s="35"/>
      <c r="K33" s="25" t="s">
        <v>15</v>
      </c>
      <c r="L33" s="25">
        <f>AVERAGE(L3:L31)</f>
        <v>58.489310344827594</v>
      </c>
      <c r="M33" s="25"/>
      <c r="N33" s="25">
        <f>AVERAGE(N3:N31)</f>
        <v>46.090448275862073</v>
      </c>
      <c r="O33" s="25"/>
      <c r="P33" s="35"/>
      <c r="Q33" s="25"/>
      <c r="R33" s="25">
        <f>AVERAGE(R3:R31)</f>
        <v>64.535854704137918</v>
      </c>
      <c r="S33" s="25"/>
      <c r="T33" s="35"/>
      <c r="U33" s="25" t="s">
        <v>15</v>
      </c>
      <c r="V33" s="25">
        <f>AVERAGE(V3:V31)</f>
        <v>1.3424137931034483</v>
      </c>
      <c r="W33" s="25"/>
      <c r="X33" s="25">
        <f>AVERAGE(X3:X31)</f>
        <v>1.3554344827586207</v>
      </c>
      <c r="Y33" s="25"/>
      <c r="Z33" s="35"/>
      <c r="AA33" s="25"/>
      <c r="AB33" s="25">
        <f>AVERAGE(AB3:AB31)</f>
        <v>1.380486686365439</v>
      </c>
      <c r="AC33" s="32"/>
    </row>
    <row r="34" spans="1:29" x14ac:dyDescent="0.35">
      <c r="A34" s="32" t="s">
        <v>26</v>
      </c>
      <c r="B34" s="25">
        <v>0.78436234460936605</v>
      </c>
      <c r="C34" s="25"/>
      <c r="D34" s="25">
        <v>1.5821000000000001</v>
      </c>
      <c r="E34" s="25"/>
      <c r="F34" s="25"/>
      <c r="G34" s="25"/>
      <c r="H34" s="25">
        <v>2.0639996733870798</v>
      </c>
      <c r="I34" s="25"/>
      <c r="J34" s="35"/>
      <c r="K34" s="25" t="s">
        <v>14</v>
      </c>
      <c r="L34" s="25">
        <f>MEDIAN(L3:L31)</f>
        <v>60.08</v>
      </c>
      <c r="M34" s="25"/>
      <c r="N34" s="25">
        <f>MEDIAN(N3:N31)</f>
        <v>46.040100000000002</v>
      </c>
      <c r="O34" s="25"/>
      <c r="P34" s="35"/>
      <c r="Q34" s="25"/>
      <c r="R34" s="25">
        <f>MEDIAN(R3:R31)</f>
        <v>64.730576389999996</v>
      </c>
      <c r="S34" s="25"/>
      <c r="T34" s="35"/>
      <c r="U34" s="25" t="s">
        <v>14</v>
      </c>
      <c r="V34" s="25">
        <f>MEDIAN(V3:V31)</f>
        <v>1.37</v>
      </c>
      <c r="W34" s="25"/>
      <c r="X34" s="25">
        <f>MEDIAN(X3:X31)</f>
        <v>1.3552</v>
      </c>
      <c r="Y34" s="25"/>
      <c r="Z34" s="35"/>
      <c r="AA34" s="25"/>
      <c r="AB34" s="25">
        <f>MEDIAN(AB3:AB31)</f>
        <v>1.3528492544861099</v>
      </c>
      <c r="AC34" s="32"/>
    </row>
    <row r="35" spans="1:29" x14ac:dyDescent="0.35">
      <c r="A35" s="32" t="s">
        <v>24</v>
      </c>
      <c r="B35" s="25">
        <v>0.99808685248671725</v>
      </c>
      <c r="C35" s="25"/>
      <c r="D35" s="25">
        <v>3.9013404921216459E-2</v>
      </c>
      <c r="E35" s="25"/>
      <c r="F35" s="25"/>
      <c r="G35" s="25"/>
      <c r="H35" s="25">
        <v>1.2967769495887578</v>
      </c>
      <c r="I35" s="25"/>
      <c r="J35" s="35"/>
      <c r="K35" s="25" t="s">
        <v>13</v>
      </c>
      <c r="L35" s="25">
        <f>_xlfn.STDEV.S(L3:L31)</f>
        <v>12.037305385174855</v>
      </c>
      <c r="M35" s="25"/>
      <c r="N35" s="25">
        <f t="shared" ref="N35" si="12">_xlfn.STDEV.S(N3:N31)</f>
        <v>2.1936988684510346</v>
      </c>
      <c r="O35" s="25"/>
      <c r="P35" s="35"/>
      <c r="Q35" s="25"/>
      <c r="R35" s="25">
        <f t="shared" ref="R35" si="13">_xlfn.STDEV.S(R3:R31)</f>
        <v>10.474868150338882</v>
      </c>
      <c r="S35" s="25"/>
      <c r="T35" s="35"/>
      <c r="U35" s="25" t="s">
        <v>13</v>
      </c>
      <c r="V35" s="25">
        <f>_xlfn.STDEV.S(V3:V31)</f>
        <v>0.16885444222790963</v>
      </c>
      <c r="W35" s="25"/>
      <c r="X35" s="25">
        <f t="shared" ref="X35" si="14">_xlfn.STDEV.S(X3:X31)</f>
        <v>2.3306241896325748E-2</v>
      </c>
      <c r="Y35" s="25"/>
      <c r="Z35" s="35"/>
      <c r="AA35" s="25"/>
      <c r="AB35" s="25">
        <f t="shared" ref="AB35" si="15">_xlfn.STDEV.S(AB3:AB31)</f>
        <v>0.11233503910760879</v>
      </c>
      <c r="AC35" s="32"/>
    </row>
    <row r="36" spans="1:29" x14ac:dyDescent="0.35">
      <c r="A36" s="32" t="s">
        <v>23</v>
      </c>
      <c r="B36" s="32"/>
      <c r="C36" s="32"/>
      <c r="D36" s="25">
        <f>SUM(F3:F32)</f>
        <v>6.169232946751233</v>
      </c>
      <c r="E36" s="32"/>
      <c r="F36" s="24"/>
      <c r="G36" s="24"/>
      <c r="H36" s="25">
        <f>SUM(J3:J32)</f>
        <v>7.8807881469822574</v>
      </c>
      <c r="I36" s="32"/>
      <c r="J36" s="32"/>
      <c r="K36" s="32"/>
      <c r="L36" s="32"/>
      <c r="M36" s="24"/>
      <c r="N36" s="25">
        <f>SUM(P3:P32)</f>
        <v>6.7183381815548069</v>
      </c>
      <c r="O36" s="25"/>
      <c r="P36" s="24"/>
      <c r="Q36" s="24"/>
      <c r="R36" s="25">
        <f>SUM(T3:T32)</f>
        <v>7.2299814749342142</v>
      </c>
      <c r="S36" s="25"/>
      <c r="T36" s="25"/>
      <c r="U36" s="25"/>
      <c r="V36" s="25"/>
      <c r="W36" s="24"/>
      <c r="X36" s="25">
        <f>SUM(Z3:Z32)</f>
        <v>2.456967550515138</v>
      </c>
      <c r="Y36" s="25"/>
      <c r="Z36" s="24"/>
      <c r="AA36" s="24"/>
      <c r="AB36" s="25">
        <f>SUM(AD3:AD32)</f>
        <v>3.4384955466072826</v>
      </c>
      <c r="AC36" s="25"/>
    </row>
    <row r="37" spans="1:29" x14ac:dyDescent="0.35">
      <c r="A37" s="32" t="s">
        <v>1</v>
      </c>
      <c r="B37" s="32"/>
      <c r="C37" s="32"/>
      <c r="D37" s="26">
        <f>COUNT(D1:D31)</f>
        <v>29</v>
      </c>
      <c r="E37" s="32"/>
      <c r="F37" s="24"/>
      <c r="G37" s="24"/>
      <c r="H37" s="26">
        <f>COUNT(H1:H31)</f>
        <v>29</v>
      </c>
      <c r="I37" s="32"/>
      <c r="J37" s="32"/>
      <c r="K37" s="32"/>
      <c r="L37" s="32"/>
      <c r="M37" s="24"/>
      <c r="N37" s="26">
        <f>COUNT(N3:N32)</f>
        <v>29</v>
      </c>
      <c r="O37" s="25"/>
      <c r="P37" s="24"/>
      <c r="Q37" s="24"/>
      <c r="R37" s="26">
        <f>COUNT(R3:R32)</f>
        <v>29</v>
      </c>
      <c r="S37" s="25"/>
      <c r="T37" s="25"/>
      <c r="U37" s="25"/>
      <c r="V37" s="25"/>
      <c r="W37" s="24"/>
      <c r="X37" s="26">
        <f>COUNT(X3:X32)</f>
        <v>29</v>
      </c>
      <c r="Y37" s="25"/>
      <c r="Z37" s="24"/>
      <c r="AA37" s="24"/>
      <c r="AB37" s="26">
        <f>COUNT(AB3:AB32)</f>
        <v>29</v>
      </c>
      <c r="AC37" s="25"/>
    </row>
    <row r="38" spans="1:29" x14ac:dyDescent="0.35">
      <c r="A38" s="32" t="s">
        <v>4</v>
      </c>
      <c r="B38" s="32"/>
      <c r="C38" s="32"/>
      <c r="D38" s="25">
        <f>(D36/D37)*100</f>
        <v>21.273217057762871</v>
      </c>
      <c r="E38" s="25"/>
      <c r="F38" s="24"/>
      <c r="G38" s="24"/>
      <c r="H38" s="25">
        <f>(H36/H37)*100</f>
        <v>27.17513154131813</v>
      </c>
      <c r="I38" s="32"/>
      <c r="J38" s="32"/>
      <c r="K38" s="32"/>
      <c r="L38" s="32"/>
      <c r="M38" s="24"/>
      <c r="N38" s="25">
        <f>(N36/N37)*100</f>
        <v>23.166683384671749</v>
      </c>
      <c r="O38" s="25"/>
      <c r="P38" s="24"/>
      <c r="Q38" s="24"/>
      <c r="R38" s="25">
        <f>(R36/R37)*100</f>
        <v>24.930970603221429</v>
      </c>
      <c r="S38" s="25"/>
      <c r="T38" s="25"/>
      <c r="U38" s="25"/>
      <c r="V38" s="25"/>
      <c r="W38" s="24"/>
      <c r="X38" s="25">
        <f>(X36/X37)*100</f>
        <v>8.4723018983280625</v>
      </c>
      <c r="Y38" s="25"/>
      <c r="Z38" s="24"/>
      <c r="AA38" s="24"/>
      <c r="AB38" s="25">
        <f>(AB36/AB37)*100</f>
        <v>11.856881195197525</v>
      </c>
      <c r="AC38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zoomScale="80" zoomScaleNormal="80" workbookViewId="0">
      <selection activeCell="B1" sqref="B1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8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9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43862</v>
      </c>
      <c r="B3" s="5">
        <v>0.50437886156581802</v>
      </c>
      <c r="C3" s="3"/>
      <c r="D3" s="5">
        <v>1.6475</v>
      </c>
      <c r="E3" s="5">
        <f t="shared" ref="E3:E31" si="0">(D3-B3)/B3</f>
        <v>2.2663938272223021</v>
      </c>
      <c r="F3" s="6">
        <f t="shared" ref="F3:F31" si="1">ABS((B3-D3)/B3)</f>
        <v>2.2663938272223021</v>
      </c>
      <c r="G3" s="6"/>
      <c r="H3" s="5">
        <v>0.50437886156581802</v>
      </c>
      <c r="I3" s="5">
        <f t="shared" ref="I3:I31" si="2">(H3-B3)/B3</f>
        <v>0</v>
      </c>
      <c r="J3" s="6">
        <f t="shared" ref="J3:J31" si="3">ABS((B3-H3)/B3)</f>
        <v>0</v>
      </c>
    </row>
    <row r="4" spans="1:10" x14ac:dyDescent="0.35">
      <c r="A4" s="4">
        <v>43863</v>
      </c>
      <c r="B4" s="5">
        <v>0.371223458978864</v>
      </c>
      <c r="C4" s="3"/>
      <c r="D4" s="5">
        <v>1.6427</v>
      </c>
      <c r="E4" s="5">
        <f t="shared" si="0"/>
        <v>3.4250974992761138</v>
      </c>
      <c r="F4" s="6">
        <f t="shared" si="1"/>
        <v>3.4250974992761138</v>
      </c>
      <c r="G4" s="6"/>
      <c r="H4" s="5">
        <v>3.55004282552007</v>
      </c>
      <c r="I4" s="5">
        <f t="shared" si="2"/>
        <v>8.5630885916673591</v>
      </c>
      <c r="J4" s="6">
        <f t="shared" si="3"/>
        <v>8.5630885916673591</v>
      </c>
    </row>
    <row r="5" spans="1:10" x14ac:dyDescent="0.35">
      <c r="A5" s="4">
        <v>43864</v>
      </c>
      <c r="B5" s="5">
        <v>0.690497465928395</v>
      </c>
      <c r="C5" s="3"/>
      <c r="D5" s="5">
        <v>1.6379999999999999</v>
      </c>
      <c r="E5" s="5">
        <f t="shared" si="0"/>
        <v>1.3722027680400806</v>
      </c>
      <c r="F5" s="6">
        <f t="shared" si="1"/>
        <v>1.3722027680400806</v>
      </c>
      <c r="G5" s="6"/>
      <c r="H5" s="5">
        <v>5.6450247183218396</v>
      </c>
      <c r="I5" s="5">
        <f t="shared" si="2"/>
        <v>7.1753011370315907</v>
      </c>
      <c r="J5" s="6">
        <f t="shared" si="3"/>
        <v>7.1753011370315907</v>
      </c>
    </row>
    <row r="6" spans="1:10" x14ac:dyDescent="0.35">
      <c r="A6" s="4">
        <v>43865</v>
      </c>
      <c r="B6" s="5">
        <v>1.70471139351526</v>
      </c>
      <c r="C6" s="3"/>
      <c r="D6" s="5">
        <v>1.6333</v>
      </c>
      <c r="E6" s="5">
        <f t="shared" si="0"/>
        <v>-4.1890606108992839E-2</v>
      </c>
      <c r="F6" s="6">
        <f t="shared" si="1"/>
        <v>4.1890606108992839E-2</v>
      </c>
      <c r="G6" s="6"/>
      <c r="H6" s="5">
        <v>3.50517661147732</v>
      </c>
      <c r="I6" s="5">
        <f t="shared" si="2"/>
        <v>1.0561701088002629</v>
      </c>
      <c r="J6" s="6">
        <f t="shared" si="3"/>
        <v>1.0561701088002629</v>
      </c>
    </row>
    <row r="7" spans="1:10" x14ac:dyDescent="0.35">
      <c r="A7" s="4">
        <v>43866</v>
      </c>
      <c r="B7" s="5">
        <v>4.8537985391087002</v>
      </c>
      <c r="C7" s="3"/>
      <c r="D7" s="5">
        <v>1.6285000000000001</v>
      </c>
      <c r="E7" s="5">
        <f t="shared" si="0"/>
        <v>-0.66448957720873181</v>
      </c>
      <c r="F7" s="6">
        <f t="shared" si="1"/>
        <v>0.66448957720873181</v>
      </c>
      <c r="G7" s="6"/>
      <c r="H7" s="5">
        <v>2.46038013358018</v>
      </c>
      <c r="I7" s="5">
        <f t="shared" si="2"/>
        <v>-0.49310213150462195</v>
      </c>
      <c r="J7" s="6">
        <f t="shared" si="3"/>
        <v>0.49310213150462195</v>
      </c>
    </row>
    <row r="8" spans="1:10" x14ac:dyDescent="0.35">
      <c r="A8" s="4">
        <v>43867</v>
      </c>
      <c r="B8" s="5">
        <v>2.6555073320865601</v>
      </c>
      <c r="C8" s="3"/>
      <c r="D8" s="5">
        <v>1.6237999999999999</v>
      </c>
      <c r="E8" s="5">
        <f t="shared" si="0"/>
        <v>-0.38851609243191132</v>
      </c>
      <c r="F8" s="6">
        <f t="shared" si="1"/>
        <v>0.38851609243191132</v>
      </c>
      <c r="G8" s="6"/>
      <c r="H8" s="5">
        <v>1.55101101651184</v>
      </c>
      <c r="I8" s="5">
        <f t="shared" si="2"/>
        <v>-0.41592666765746195</v>
      </c>
      <c r="J8" s="6">
        <f t="shared" si="3"/>
        <v>0.41592666765746195</v>
      </c>
    </row>
    <row r="9" spans="1:10" x14ac:dyDescent="0.35">
      <c r="A9" s="4">
        <v>43868</v>
      </c>
      <c r="B9" s="5">
        <v>0.78436234460936605</v>
      </c>
      <c r="C9" s="3"/>
      <c r="D9" s="5">
        <v>1.6191</v>
      </c>
      <c r="E9" s="5">
        <f t="shared" si="0"/>
        <v>1.0642245400068973</v>
      </c>
      <c r="F9" s="6">
        <f t="shared" si="1"/>
        <v>1.0642245400068973</v>
      </c>
      <c r="G9" s="6"/>
      <c r="H9" s="5">
        <v>2.0867038322852398</v>
      </c>
      <c r="I9" s="5">
        <f t="shared" si="2"/>
        <v>1.6603824707118946</v>
      </c>
      <c r="J9" s="6">
        <f t="shared" si="3"/>
        <v>1.6603824707118946</v>
      </c>
    </row>
    <row r="10" spans="1:10" x14ac:dyDescent="0.35">
      <c r="A10" s="4">
        <v>43869</v>
      </c>
      <c r="B10" s="5">
        <v>0.50170967777569997</v>
      </c>
      <c r="C10" s="3"/>
      <c r="D10" s="5">
        <v>1.6145</v>
      </c>
      <c r="E10" s="5">
        <f t="shared" si="0"/>
        <v>2.2179965257154093</v>
      </c>
      <c r="F10" s="6">
        <f t="shared" si="1"/>
        <v>2.2179965257154093</v>
      </c>
      <c r="G10" s="6"/>
      <c r="H10" s="5">
        <v>1.47203434263493</v>
      </c>
      <c r="I10" s="5">
        <f t="shared" si="2"/>
        <v>1.9340361723957704</v>
      </c>
      <c r="J10" s="6">
        <f t="shared" si="3"/>
        <v>1.9340361723957704</v>
      </c>
    </row>
    <row r="11" spans="1:10" x14ac:dyDescent="0.35">
      <c r="A11" s="4">
        <v>43870</v>
      </c>
      <c r="B11" s="5">
        <v>0.284343003729634</v>
      </c>
      <c r="C11" s="3"/>
      <c r="D11" s="5">
        <v>1.6097999999999999</v>
      </c>
      <c r="E11" s="5">
        <f t="shared" si="0"/>
        <v>4.6614721617369899</v>
      </c>
      <c r="F11" s="6">
        <f t="shared" si="1"/>
        <v>4.6614721617369899</v>
      </c>
      <c r="G11" s="6"/>
      <c r="H11" s="5">
        <v>3.6244423459644399</v>
      </c>
      <c r="I11" s="5">
        <f t="shared" si="2"/>
        <v>11.746725955707779</v>
      </c>
      <c r="J11" s="6">
        <f t="shared" si="3"/>
        <v>11.746725955707779</v>
      </c>
    </row>
    <row r="12" spans="1:10" x14ac:dyDescent="0.35">
      <c r="A12" s="4">
        <v>43871</v>
      </c>
      <c r="B12" s="5">
        <v>0.63024161524242805</v>
      </c>
      <c r="C12" s="3"/>
      <c r="D12" s="5">
        <v>1.6051</v>
      </c>
      <c r="E12" s="5">
        <f t="shared" si="0"/>
        <v>1.5468010381741992</v>
      </c>
      <c r="F12" s="6">
        <f t="shared" si="1"/>
        <v>1.5468010381741992</v>
      </c>
      <c r="G12" s="6"/>
      <c r="H12" s="5">
        <v>4.8030910376510203</v>
      </c>
      <c r="I12" s="5">
        <f t="shared" si="2"/>
        <v>6.6210312386361032</v>
      </c>
      <c r="J12" s="6">
        <f t="shared" si="3"/>
        <v>6.6210312386361032</v>
      </c>
    </row>
    <row r="13" spans="1:10" x14ac:dyDescent="0.35">
      <c r="A13" s="4">
        <v>43872</v>
      </c>
      <c r="B13" s="5">
        <v>1.07256759754971</v>
      </c>
      <c r="C13" s="3"/>
      <c r="D13" s="5">
        <v>1.6005</v>
      </c>
      <c r="E13" s="5">
        <f t="shared" si="0"/>
        <v>0.49221364103890164</v>
      </c>
      <c r="F13" s="6">
        <f t="shared" si="1"/>
        <v>0.49221364103890164</v>
      </c>
      <c r="G13" s="6"/>
      <c r="H13" s="5">
        <v>3.59490079036568</v>
      </c>
      <c r="I13" s="5">
        <f t="shared" si="2"/>
        <v>2.3516775992284891</v>
      </c>
      <c r="J13" s="6">
        <f t="shared" si="3"/>
        <v>2.3516775992284891</v>
      </c>
    </row>
    <row r="14" spans="1:10" x14ac:dyDescent="0.35">
      <c r="A14" s="4">
        <v>43873</v>
      </c>
      <c r="B14" s="5">
        <v>3.2221600499418002</v>
      </c>
      <c r="C14" s="3"/>
      <c r="D14" s="5">
        <v>1.5959000000000001</v>
      </c>
      <c r="E14" s="5">
        <f t="shared" si="0"/>
        <v>-0.50471113313293492</v>
      </c>
      <c r="F14" s="6">
        <f t="shared" si="1"/>
        <v>0.50471113313293492</v>
      </c>
      <c r="G14" s="6"/>
      <c r="H14" s="5">
        <v>2.8801945964855999</v>
      </c>
      <c r="I14" s="5">
        <f t="shared" si="2"/>
        <v>-0.1061292574409446</v>
      </c>
      <c r="J14" s="6">
        <f t="shared" si="3"/>
        <v>0.1061292574409446</v>
      </c>
    </row>
    <row r="15" spans="1:10" x14ac:dyDescent="0.35">
      <c r="A15" s="4">
        <v>43874</v>
      </c>
      <c r="B15" s="5">
        <v>1.11242096347835</v>
      </c>
      <c r="C15" s="3"/>
      <c r="D15" s="5">
        <v>1.5911999999999999</v>
      </c>
      <c r="E15" s="5">
        <f t="shared" si="0"/>
        <v>0.43039375581757278</v>
      </c>
      <c r="F15" s="6">
        <f t="shared" si="1"/>
        <v>0.43039375581757278</v>
      </c>
      <c r="G15" s="6"/>
      <c r="H15" s="5">
        <v>1.1496548896635299</v>
      </c>
      <c r="I15" s="5">
        <f t="shared" si="2"/>
        <v>3.3471075615795515E-2</v>
      </c>
      <c r="J15" s="6">
        <f t="shared" si="3"/>
        <v>3.3471075615795515E-2</v>
      </c>
    </row>
    <row r="16" spans="1:10" x14ac:dyDescent="0.35">
      <c r="A16" s="4">
        <v>43875</v>
      </c>
      <c r="B16" s="5">
        <v>0.70564999779065396</v>
      </c>
      <c r="C16" s="3"/>
      <c r="D16" s="5">
        <v>1.5866</v>
      </c>
      <c r="E16" s="5">
        <f t="shared" si="0"/>
        <v>1.2484234464218031</v>
      </c>
      <c r="F16" s="6">
        <f t="shared" si="1"/>
        <v>1.2484234464218031</v>
      </c>
      <c r="G16" s="6"/>
      <c r="H16" s="5">
        <v>1.3082208234106101</v>
      </c>
      <c r="I16" s="5">
        <f t="shared" si="2"/>
        <v>0.85392308865098521</v>
      </c>
      <c r="J16" s="6">
        <f t="shared" si="3"/>
        <v>0.85392308865098521</v>
      </c>
    </row>
    <row r="17" spans="1:10" x14ac:dyDescent="0.35">
      <c r="A17" s="4">
        <v>43876</v>
      </c>
      <c r="B17" s="5">
        <v>0.50945731335216005</v>
      </c>
      <c r="C17" s="3"/>
      <c r="D17" s="5">
        <v>1.5821000000000001</v>
      </c>
      <c r="E17" s="5">
        <f t="shared" si="0"/>
        <v>2.1054613576748884</v>
      </c>
      <c r="F17" s="6">
        <f t="shared" si="1"/>
        <v>2.1054613576748884</v>
      </c>
      <c r="G17" s="6"/>
      <c r="H17" s="5">
        <v>1.4987636901672401</v>
      </c>
      <c r="I17" s="5">
        <f t="shared" si="2"/>
        <v>1.9418827660075744</v>
      </c>
      <c r="J17" s="6">
        <f t="shared" si="3"/>
        <v>1.9418827660075744</v>
      </c>
    </row>
    <row r="18" spans="1:10" x14ac:dyDescent="0.35">
      <c r="A18" s="4">
        <v>43877</v>
      </c>
      <c r="B18" s="5">
        <v>0.370045198996861</v>
      </c>
      <c r="C18" s="3"/>
      <c r="D18" s="5">
        <v>1.5774999999999999</v>
      </c>
      <c r="E18" s="5">
        <f t="shared" si="0"/>
        <v>3.2629927486598236</v>
      </c>
      <c r="F18" s="6">
        <f t="shared" si="1"/>
        <v>3.2629927486598236</v>
      </c>
      <c r="G18" s="6"/>
      <c r="H18" s="5">
        <v>2.9574211571523099</v>
      </c>
      <c r="I18" s="5">
        <f t="shared" si="2"/>
        <v>6.9920538495552726</v>
      </c>
      <c r="J18" s="6">
        <f t="shared" si="3"/>
        <v>6.9920538495552726</v>
      </c>
    </row>
    <row r="19" spans="1:10" x14ac:dyDescent="0.35">
      <c r="A19" s="4">
        <v>43878</v>
      </c>
      <c r="B19" s="5">
        <v>1.1459977792368901</v>
      </c>
      <c r="C19" s="3"/>
      <c r="D19" s="5">
        <v>1.5729</v>
      </c>
      <c r="E19" s="5">
        <f t="shared" si="0"/>
        <v>0.37251574871932158</v>
      </c>
      <c r="F19" s="6">
        <f t="shared" si="1"/>
        <v>0.37251574871932158</v>
      </c>
      <c r="G19" s="6"/>
      <c r="H19" s="5">
        <v>1.59954850730636</v>
      </c>
      <c r="I19" s="5">
        <f t="shared" si="2"/>
        <v>0.39576929055786253</v>
      </c>
      <c r="J19" s="6">
        <f t="shared" si="3"/>
        <v>0.39576929055786253</v>
      </c>
    </row>
    <row r="20" spans="1:10" x14ac:dyDescent="0.35">
      <c r="A20" s="4">
        <v>43879</v>
      </c>
      <c r="B20" s="5">
        <v>1.19201206299993</v>
      </c>
      <c r="C20" s="3"/>
      <c r="D20" s="5">
        <v>1.5684</v>
      </c>
      <c r="E20" s="5">
        <f t="shared" si="0"/>
        <v>0.31575849664878108</v>
      </c>
      <c r="F20" s="6">
        <f t="shared" si="1"/>
        <v>0.31575849664878108</v>
      </c>
      <c r="G20" s="6"/>
      <c r="H20" s="5">
        <v>1.3857826318973401</v>
      </c>
      <c r="I20" s="5">
        <f t="shared" si="2"/>
        <v>0.16255755701813016</v>
      </c>
      <c r="J20" s="6">
        <f t="shared" si="3"/>
        <v>0.16255755701813016</v>
      </c>
    </row>
    <row r="21" spans="1:10" x14ac:dyDescent="0.35">
      <c r="A21" s="4">
        <v>43880</v>
      </c>
      <c r="B21" s="5">
        <v>0.91536328724641702</v>
      </c>
      <c r="C21" s="3"/>
      <c r="D21" s="5">
        <v>1.5638000000000001</v>
      </c>
      <c r="E21" s="5">
        <f t="shared" si="0"/>
        <v>0.70839274612400205</v>
      </c>
      <c r="F21" s="6">
        <f t="shared" si="1"/>
        <v>0.70839274612400205</v>
      </c>
      <c r="G21" s="6"/>
      <c r="H21" s="5">
        <v>1.9729573644741401</v>
      </c>
      <c r="I21" s="5">
        <f t="shared" si="2"/>
        <v>1.155381794270079</v>
      </c>
      <c r="J21" s="6">
        <f t="shared" si="3"/>
        <v>1.155381794270079</v>
      </c>
    </row>
    <row r="22" spans="1:10" x14ac:dyDescent="0.35">
      <c r="A22" s="4">
        <v>43881</v>
      </c>
      <c r="B22" s="5">
        <v>1.3176696757475499</v>
      </c>
      <c r="C22" s="3"/>
      <c r="D22" s="5">
        <v>1.5592999999999999</v>
      </c>
      <c r="E22" s="5">
        <f t="shared" si="0"/>
        <v>0.18337700920025085</v>
      </c>
      <c r="F22" s="6">
        <f t="shared" si="1"/>
        <v>0.18337700920025085</v>
      </c>
      <c r="G22" s="6"/>
      <c r="H22" s="5">
        <v>1.4442468171696199</v>
      </c>
      <c r="I22" s="5">
        <f t="shared" si="2"/>
        <v>9.6061360257273382E-2</v>
      </c>
      <c r="J22" s="6">
        <f t="shared" si="3"/>
        <v>9.6061360257273382E-2</v>
      </c>
    </row>
    <row r="23" spans="1:10" x14ac:dyDescent="0.35">
      <c r="A23" s="4">
        <v>43882</v>
      </c>
      <c r="B23" s="5">
        <v>0.848913643757502</v>
      </c>
      <c r="C23" s="3"/>
      <c r="D23" s="5">
        <v>1.5548</v>
      </c>
      <c r="E23" s="5">
        <f t="shared" si="0"/>
        <v>0.83151727084756244</v>
      </c>
      <c r="F23" s="6">
        <f t="shared" si="1"/>
        <v>0.83151727084756244</v>
      </c>
      <c r="G23" s="6"/>
      <c r="H23" s="5">
        <v>3.6410859038626899</v>
      </c>
      <c r="I23" s="5">
        <f t="shared" si="2"/>
        <v>3.289112244381351</v>
      </c>
      <c r="J23" s="6">
        <f t="shared" si="3"/>
        <v>3.289112244381351</v>
      </c>
    </row>
    <row r="24" spans="1:10" x14ac:dyDescent="0.35">
      <c r="A24" s="4">
        <v>43883</v>
      </c>
      <c r="B24" s="5">
        <v>0.51333696312374499</v>
      </c>
      <c r="C24" s="3"/>
      <c r="D24" s="5">
        <v>1.5503</v>
      </c>
      <c r="E24" s="5">
        <f t="shared" si="0"/>
        <v>2.0200435802755252</v>
      </c>
      <c r="F24" s="6">
        <f t="shared" si="1"/>
        <v>2.0200435802755252</v>
      </c>
      <c r="G24" s="6"/>
      <c r="H24" s="5">
        <v>1.9205226635366599</v>
      </c>
      <c r="I24" s="5">
        <f t="shared" si="2"/>
        <v>2.7412514615155401</v>
      </c>
      <c r="J24" s="6">
        <f t="shared" si="3"/>
        <v>2.7412514615155401</v>
      </c>
    </row>
    <row r="25" spans="1:10" x14ac:dyDescent="0.35">
      <c r="A25" s="4">
        <v>43884</v>
      </c>
      <c r="B25" s="5">
        <v>0.25477934877077701</v>
      </c>
      <c r="C25" s="3"/>
      <c r="D25" s="5">
        <v>1.5458000000000001</v>
      </c>
      <c r="E25" s="5">
        <f t="shared" si="0"/>
        <v>5.0672107353204057</v>
      </c>
      <c r="F25" s="6">
        <f t="shared" si="1"/>
        <v>5.0672107353204057</v>
      </c>
      <c r="G25" s="6"/>
      <c r="H25" s="5">
        <v>1.3926990562538899</v>
      </c>
      <c r="I25" s="5">
        <f t="shared" si="2"/>
        <v>4.4662949056632151</v>
      </c>
      <c r="J25" s="6">
        <f t="shared" si="3"/>
        <v>4.4662949056632151</v>
      </c>
    </row>
    <row r="26" spans="1:10" x14ac:dyDescent="0.35">
      <c r="A26" s="4">
        <v>43885</v>
      </c>
      <c r="B26" s="5">
        <v>0.28823383781645001</v>
      </c>
      <c r="C26" s="3"/>
      <c r="D26" s="5">
        <v>1.5414000000000001</v>
      </c>
      <c r="E26" s="5">
        <f t="shared" si="0"/>
        <v>4.3477413050357328</v>
      </c>
      <c r="F26" s="6">
        <f t="shared" si="1"/>
        <v>4.3477413050357328</v>
      </c>
      <c r="G26" s="6"/>
      <c r="H26" s="5">
        <v>1.95593421935616</v>
      </c>
      <c r="I26" s="5">
        <f t="shared" si="2"/>
        <v>5.785928516143608</v>
      </c>
      <c r="J26" s="6">
        <f t="shared" si="3"/>
        <v>5.785928516143608</v>
      </c>
    </row>
    <row r="27" spans="1:10" x14ac:dyDescent="0.35">
      <c r="A27" s="4">
        <v>43886</v>
      </c>
      <c r="B27" s="5">
        <v>0.31793024539947501</v>
      </c>
      <c r="C27" s="3"/>
      <c r="D27" s="5">
        <v>1.5368999999999999</v>
      </c>
      <c r="E27" s="5">
        <f t="shared" si="0"/>
        <v>3.834079242976415</v>
      </c>
      <c r="F27" s="6">
        <f t="shared" si="1"/>
        <v>3.834079242976415</v>
      </c>
      <c r="G27" s="6"/>
      <c r="H27" s="5">
        <v>5.3776662424996999</v>
      </c>
      <c r="I27" s="5">
        <f t="shared" si="2"/>
        <v>15.914610422618757</v>
      </c>
      <c r="J27" s="6">
        <f t="shared" si="3"/>
        <v>15.914610422618757</v>
      </c>
    </row>
    <row r="28" spans="1:10" x14ac:dyDescent="0.35">
      <c r="A28" s="4">
        <v>43887</v>
      </c>
      <c r="B28" s="5">
        <v>1.6105727076530401</v>
      </c>
      <c r="C28" s="3"/>
      <c r="D28" s="5">
        <v>1.5325</v>
      </c>
      <c r="E28" s="5">
        <f t="shared" si="0"/>
        <v>-4.8475121478253072E-2</v>
      </c>
      <c r="F28" s="6">
        <f t="shared" si="1"/>
        <v>4.8475121478253072E-2</v>
      </c>
      <c r="G28" s="6"/>
      <c r="H28" s="5">
        <v>3.4999066173151299</v>
      </c>
      <c r="I28" s="5">
        <f t="shared" si="2"/>
        <v>1.1730820351570879</v>
      </c>
      <c r="J28" s="6">
        <f t="shared" si="3"/>
        <v>1.1730820351570879</v>
      </c>
    </row>
    <row r="29" spans="1:10" x14ac:dyDescent="0.35">
      <c r="A29" s="4">
        <v>43888</v>
      </c>
      <c r="B29" s="5">
        <v>1.08422499696413</v>
      </c>
      <c r="C29" s="3"/>
      <c r="D29" s="5">
        <v>1.528</v>
      </c>
      <c r="E29" s="5">
        <f t="shared" si="0"/>
        <v>0.40930157880371365</v>
      </c>
      <c r="F29" s="6">
        <f t="shared" si="1"/>
        <v>0.40930157880371365</v>
      </c>
      <c r="G29" s="6"/>
      <c r="H29" s="5">
        <v>2.0639996733870798</v>
      </c>
      <c r="I29" s="5">
        <f t="shared" si="2"/>
        <v>0.90366361148871777</v>
      </c>
      <c r="J29" s="6">
        <f t="shared" si="3"/>
        <v>0.90366361148871777</v>
      </c>
    </row>
    <row r="30" spans="1:10" x14ac:dyDescent="0.35">
      <c r="A30" s="4">
        <v>43889</v>
      </c>
      <c r="B30" s="5">
        <v>1.0222863396008799</v>
      </c>
      <c r="C30" s="3"/>
      <c r="D30" s="5">
        <v>1.5236000000000001</v>
      </c>
      <c r="E30" s="5">
        <f t="shared" si="0"/>
        <v>0.49038477868621683</v>
      </c>
      <c r="F30" s="6">
        <f t="shared" si="1"/>
        <v>0.49038477868621683</v>
      </c>
      <c r="G30" s="6"/>
      <c r="H30" s="5">
        <v>2.1598125803974799</v>
      </c>
      <c r="I30" s="5">
        <f t="shared" si="2"/>
        <v>1.1127276152792103</v>
      </c>
      <c r="J30" s="6">
        <f t="shared" si="3"/>
        <v>1.1127276152792103</v>
      </c>
    </row>
    <row r="31" spans="1:10" x14ac:dyDescent="0.35">
      <c r="A31" s="4">
        <v>43890</v>
      </c>
      <c r="B31" s="5">
        <v>0.50381542576683802</v>
      </c>
      <c r="C31" s="3"/>
      <c r="D31" s="5">
        <v>1.5192000000000001</v>
      </c>
      <c r="E31" s="5">
        <f t="shared" si="0"/>
        <v>2.015390006543933</v>
      </c>
      <c r="F31" s="6">
        <f t="shared" si="1"/>
        <v>2.015390006543933</v>
      </c>
      <c r="G31" s="6"/>
      <c r="H31" s="5">
        <v>1.8557058768803001</v>
      </c>
      <c r="I31" s="5">
        <f t="shared" si="2"/>
        <v>2.6833050001511998</v>
      </c>
      <c r="J31" s="6">
        <f t="shared" si="3"/>
        <v>2.6833050001511998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 t="s">
        <v>15</v>
      </c>
      <c r="B34" s="5">
        <f>AVERAGE(B3:B31)</f>
        <v>1.0685590044046167</v>
      </c>
      <c r="C34" s="3"/>
      <c r="D34" s="5">
        <f>AVERAGE(D3:D31)</f>
        <v>1.5825172413793107</v>
      </c>
      <c r="E34" s="3"/>
      <c r="F34" s="5">
        <f>SUM(F3:F33)</f>
        <v>46.337468339327671</v>
      </c>
      <c r="G34" s="5"/>
      <c r="H34" s="5">
        <f>AVERAGE(H3:H31)</f>
        <v>2.5124589595549724</v>
      </c>
      <c r="I34" s="3"/>
      <c r="J34" s="5">
        <f>SUM(J3:J31)</f>
        <v>91.824647925113965</v>
      </c>
    </row>
    <row r="35" spans="1:10" x14ac:dyDescent="0.35">
      <c r="A35" s="3" t="s">
        <v>14</v>
      </c>
      <c r="B35" s="5">
        <f>MEDIAN(B3:B31)</f>
        <v>0.78436234460936605</v>
      </c>
      <c r="C35" s="3"/>
      <c r="D35" s="5">
        <f>MEDIAN(D3:D31)</f>
        <v>1.5821000000000001</v>
      </c>
      <c r="E35" s="3" t="s">
        <v>1</v>
      </c>
      <c r="F35" s="8">
        <f>COUNT(D3:D33)</f>
        <v>29</v>
      </c>
      <c r="G35" s="8"/>
      <c r="H35" s="5">
        <f>MEDIAN(H3:H31)</f>
        <v>2.0639996733870798</v>
      </c>
      <c r="I35" s="3" t="s">
        <v>1</v>
      </c>
      <c r="J35" s="8">
        <f>COUNT(H3:H33)</f>
        <v>29</v>
      </c>
    </row>
    <row r="36" spans="1:10" x14ac:dyDescent="0.35">
      <c r="A36" s="3" t="s">
        <v>13</v>
      </c>
      <c r="B36" s="3">
        <f>_xlfn.STDEV.S(B3:B31)</f>
        <v>0.99808685248671725</v>
      </c>
      <c r="C36" s="3"/>
      <c r="D36" s="3">
        <f t="shared" ref="D36" si="4">_xlfn.STDEV.S(D3:D31)</f>
        <v>3.9013404921216459E-2</v>
      </c>
      <c r="E36" s="3" t="s">
        <v>4</v>
      </c>
      <c r="F36" s="5">
        <f>(F34/F35)*100</f>
        <v>159.78437358388854</v>
      </c>
      <c r="G36" s="5"/>
      <c r="H36" s="3">
        <f t="shared" ref="H36" si="5">_xlfn.STDEV.S(H3:H31)</f>
        <v>1.2967769495887578</v>
      </c>
      <c r="I36" s="3" t="s">
        <v>4</v>
      </c>
      <c r="J36" s="5">
        <f>(J34/J35)*100</f>
        <v>316.63671698315159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zoomScale="90" zoomScaleNormal="90" workbookViewId="0">
      <selection activeCell="A33" sqref="A33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12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43862</v>
      </c>
      <c r="B3" s="5">
        <v>1.4945494822117</v>
      </c>
      <c r="C3" s="3"/>
      <c r="D3" s="5">
        <v>13.323</v>
      </c>
      <c r="E3" s="5">
        <f>(D3-B3)/B3</f>
        <v>7.914392034905422</v>
      </c>
      <c r="F3" s="6">
        <f t="shared" ref="F3:F31" si="0">ABS((B3-D3)/B3)</f>
        <v>7.914392034905422</v>
      </c>
      <c r="G3" s="6"/>
      <c r="H3" s="5">
        <v>1.4945494822117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1.74495859808392</v>
      </c>
      <c r="C4" s="3"/>
      <c r="D4" s="5">
        <v>13.4237</v>
      </c>
      <c r="E4" s="5">
        <f t="shared" ref="E4:E31" si="1">(D4-B4)/B4</f>
        <v>6.692847277144633</v>
      </c>
      <c r="F4" s="6">
        <f t="shared" si="0"/>
        <v>6.692847277144633</v>
      </c>
      <c r="G4" s="6"/>
      <c r="H4" s="5">
        <v>11.892630669938001</v>
      </c>
      <c r="I4" s="5">
        <f t="shared" ref="I4:I31" si="2">(H4-B4)/B4</f>
        <v>5.8154228318063792</v>
      </c>
      <c r="J4" s="6">
        <f t="shared" ref="J4:J31" si="3">ABS((B4-H4)/B4)</f>
        <v>5.8154228318063792</v>
      </c>
    </row>
    <row r="5" spans="1:10" x14ac:dyDescent="0.35">
      <c r="A5" s="4">
        <v>43864</v>
      </c>
      <c r="B5" s="5">
        <v>3.8749956819746201</v>
      </c>
      <c r="C5" s="3"/>
      <c r="D5" s="5">
        <v>13.5252</v>
      </c>
      <c r="E5" s="5">
        <f t="shared" si="1"/>
        <v>2.4903780829783608</v>
      </c>
      <c r="F5" s="6">
        <f t="shared" si="0"/>
        <v>2.4903780829783608</v>
      </c>
      <c r="G5" s="6"/>
      <c r="H5" s="5">
        <v>39.241539511437097</v>
      </c>
      <c r="I5" s="5">
        <f t="shared" si="2"/>
        <v>9.126860190832625</v>
      </c>
      <c r="J5" s="6">
        <f t="shared" si="3"/>
        <v>9.126860190832625</v>
      </c>
    </row>
    <row r="6" spans="1:10" x14ac:dyDescent="0.35">
      <c r="A6" s="4">
        <v>43865</v>
      </c>
      <c r="B6" s="5">
        <v>6.7523267202907098</v>
      </c>
      <c r="C6" s="3"/>
      <c r="D6" s="5">
        <v>13.6275</v>
      </c>
      <c r="E6" s="5">
        <f t="shared" si="1"/>
        <v>1.0181932190943053</v>
      </c>
      <c r="F6" s="6">
        <f t="shared" si="0"/>
        <v>1.0181932190943053</v>
      </c>
      <c r="G6" s="6"/>
      <c r="H6" s="5">
        <v>43.736871889362703</v>
      </c>
      <c r="I6" s="5">
        <f t="shared" si="2"/>
        <v>5.4773038540824173</v>
      </c>
      <c r="J6" s="6">
        <f>ABS((B6-H6)/B6)</f>
        <v>5.4773038540824173</v>
      </c>
    </row>
    <row r="7" spans="1:10" x14ac:dyDescent="0.35">
      <c r="A7" s="4">
        <v>43866</v>
      </c>
      <c r="B7" s="5">
        <v>38.711588884062202</v>
      </c>
      <c r="C7" s="3"/>
      <c r="D7" s="5">
        <v>13.730600000000001</v>
      </c>
      <c r="E7" s="5">
        <f t="shared" si="1"/>
        <v>-0.64531034773276963</v>
      </c>
      <c r="F7" s="6">
        <f t="shared" si="0"/>
        <v>0.64531034773276963</v>
      </c>
      <c r="G7" s="6"/>
      <c r="H7" s="5">
        <v>18.476819388062399</v>
      </c>
      <c r="I7" s="5">
        <f t="shared" si="2"/>
        <v>-0.52270573436293599</v>
      </c>
      <c r="J7" s="6">
        <f t="shared" si="3"/>
        <v>0.52270573436293599</v>
      </c>
    </row>
    <row r="8" spans="1:10" x14ac:dyDescent="0.35">
      <c r="A8" s="4">
        <v>43867</v>
      </c>
      <c r="B8" s="5">
        <v>24.191576974259402</v>
      </c>
      <c r="C8" s="3"/>
      <c r="D8" s="5">
        <v>13.8344</v>
      </c>
      <c r="E8" s="5">
        <f t="shared" si="1"/>
        <v>-0.42813153459486181</v>
      </c>
      <c r="F8" s="6">
        <f t="shared" si="0"/>
        <v>0.42813153459486181</v>
      </c>
      <c r="G8" s="6"/>
      <c r="H8" s="5">
        <v>9.6718643732431495</v>
      </c>
      <c r="I8" s="5">
        <f t="shared" si="2"/>
        <v>-0.6001970279352058</v>
      </c>
      <c r="J8" s="6">
        <f t="shared" si="3"/>
        <v>0.6001970279352058</v>
      </c>
    </row>
    <row r="9" spans="1:10" x14ac:dyDescent="0.35">
      <c r="A9" s="4">
        <v>43868</v>
      </c>
      <c r="B9" s="5">
        <v>3.0315341307057202</v>
      </c>
      <c r="C9" s="3"/>
      <c r="D9" s="5">
        <v>13.939</v>
      </c>
      <c r="E9" s="5">
        <f t="shared" si="1"/>
        <v>3.5980020013019272</v>
      </c>
      <c r="F9" s="6">
        <f t="shared" si="0"/>
        <v>3.5980020013019272</v>
      </c>
      <c r="G9" s="6"/>
      <c r="H9" s="5">
        <v>3.8095110591108101</v>
      </c>
      <c r="I9" s="5">
        <f t="shared" si="2"/>
        <v>0.25662812782648181</v>
      </c>
      <c r="J9" s="6">
        <f t="shared" si="3"/>
        <v>0.25662812782648181</v>
      </c>
    </row>
    <row r="10" spans="1:10" x14ac:dyDescent="0.35">
      <c r="A10" s="4">
        <v>43869</v>
      </c>
      <c r="B10" s="5">
        <v>1.67069167163636</v>
      </c>
      <c r="C10" s="3"/>
      <c r="D10" s="5">
        <v>14.0444</v>
      </c>
      <c r="E10" s="5">
        <f t="shared" si="1"/>
        <v>7.4063386670529114</v>
      </c>
      <c r="F10" s="6">
        <f t="shared" si="0"/>
        <v>7.4063386670529114</v>
      </c>
      <c r="G10" s="6"/>
      <c r="H10" s="5">
        <v>0.26936340394963298</v>
      </c>
      <c r="I10" s="5">
        <f t="shared" si="2"/>
        <v>-0.83877132536022947</v>
      </c>
      <c r="J10" s="6">
        <f t="shared" si="3"/>
        <v>0.83877132536022947</v>
      </c>
    </row>
    <row r="11" spans="1:10" x14ac:dyDescent="0.35">
      <c r="A11" s="4">
        <v>43870</v>
      </c>
      <c r="B11" s="5">
        <v>1.3932217531025199</v>
      </c>
      <c r="C11" s="3"/>
      <c r="D11" s="5">
        <v>14.150600000000001</v>
      </c>
      <c r="E11" s="5">
        <f t="shared" si="1"/>
        <v>9.1567463818939761</v>
      </c>
      <c r="F11" s="6">
        <f t="shared" si="0"/>
        <v>9.1567463818939761</v>
      </c>
      <c r="G11" s="6"/>
      <c r="H11" s="5">
        <v>12.1214675109709</v>
      </c>
      <c r="I11" s="5">
        <f t="shared" si="2"/>
        <v>7.7003145651279139</v>
      </c>
      <c r="J11" s="6">
        <f t="shared" si="3"/>
        <v>7.7003145651279139</v>
      </c>
    </row>
    <row r="12" spans="1:10" x14ac:dyDescent="0.35">
      <c r="A12" s="4">
        <v>43871</v>
      </c>
      <c r="B12" s="5">
        <v>3.8269191582997601</v>
      </c>
      <c r="C12" s="3"/>
      <c r="D12" s="5">
        <v>14.2576</v>
      </c>
      <c r="E12" s="5">
        <f t="shared" si="1"/>
        <v>2.7256078349808748</v>
      </c>
      <c r="F12" s="6">
        <f t="shared" si="0"/>
        <v>2.7256078349808748</v>
      </c>
      <c r="G12" s="6"/>
      <c r="H12" s="5">
        <v>8.7572506327401491</v>
      </c>
      <c r="I12" s="5">
        <f t="shared" si="2"/>
        <v>1.2883291416667546</v>
      </c>
      <c r="J12" s="6">
        <f t="shared" si="3"/>
        <v>1.2883291416667546</v>
      </c>
    </row>
    <row r="13" spans="1:10" x14ac:dyDescent="0.35">
      <c r="A13" s="4">
        <v>43872</v>
      </c>
      <c r="B13" s="5">
        <v>8.1765380575527509</v>
      </c>
      <c r="C13" s="3"/>
      <c r="D13" s="5">
        <v>14.365399999999999</v>
      </c>
      <c r="E13" s="5">
        <f t="shared" si="1"/>
        <v>0.75690492710793833</v>
      </c>
      <c r="F13" s="6">
        <f t="shared" si="0"/>
        <v>0.75690492710793833</v>
      </c>
      <c r="G13" s="6"/>
      <c r="H13" s="5">
        <v>18.710637558836702</v>
      </c>
      <c r="I13" s="5">
        <f t="shared" si="2"/>
        <v>1.288332473613756</v>
      </c>
      <c r="J13" s="6">
        <f t="shared" si="3"/>
        <v>1.288332473613756</v>
      </c>
    </row>
    <row r="14" spans="1:10" x14ac:dyDescent="0.35">
      <c r="A14" s="4">
        <v>43873</v>
      </c>
      <c r="B14" s="5">
        <v>23.2812319470776</v>
      </c>
      <c r="C14" s="3"/>
      <c r="D14" s="5">
        <v>14.4741</v>
      </c>
      <c r="E14" s="5">
        <f t="shared" si="1"/>
        <v>-0.37829320918660081</v>
      </c>
      <c r="F14" s="6">
        <f t="shared" si="0"/>
        <v>0.37829320918660081</v>
      </c>
      <c r="G14" s="6"/>
      <c r="H14" s="5">
        <v>6.0387189757629196</v>
      </c>
      <c r="I14" s="5">
        <f t="shared" si="2"/>
        <v>-0.74061858111761414</v>
      </c>
      <c r="J14" s="6">
        <f t="shared" si="3"/>
        <v>0.74061858111761414</v>
      </c>
    </row>
    <row r="15" spans="1:10" x14ac:dyDescent="0.35">
      <c r="A15" s="4">
        <v>43874</v>
      </c>
      <c r="B15" s="5">
        <v>4.1518574311438101</v>
      </c>
      <c r="C15" s="3"/>
      <c r="D15" s="5">
        <v>14.583500000000001</v>
      </c>
      <c r="E15" s="5">
        <f t="shared" si="1"/>
        <v>2.5125242718130472</v>
      </c>
      <c r="F15" s="6">
        <f t="shared" si="0"/>
        <v>2.5125242718130472</v>
      </c>
      <c r="G15" s="6"/>
      <c r="H15" s="5">
        <v>0.58947607838479199</v>
      </c>
      <c r="I15" s="5">
        <f t="shared" si="2"/>
        <v>-0.85802111749718846</v>
      </c>
      <c r="J15" s="6">
        <f t="shared" si="3"/>
        <v>0.85802111749718846</v>
      </c>
    </row>
    <row r="16" spans="1:10" x14ac:dyDescent="0.35">
      <c r="A16" s="4">
        <v>43875</v>
      </c>
      <c r="B16" s="5">
        <v>3.4686376485559598</v>
      </c>
      <c r="C16" s="3"/>
      <c r="D16" s="5">
        <v>14.6938</v>
      </c>
      <c r="E16" s="5">
        <f t="shared" si="1"/>
        <v>3.2361876588974994</v>
      </c>
      <c r="F16" s="6">
        <f t="shared" si="0"/>
        <v>3.2361876588974994</v>
      </c>
      <c r="G16" s="6"/>
      <c r="H16" s="5">
        <v>-0.10885989115714099</v>
      </c>
      <c r="I16" s="5">
        <f t="shared" si="2"/>
        <v>-1.0313840482018815</v>
      </c>
      <c r="J16" s="6">
        <f t="shared" si="3"/>
        <v>1.0313840482018815</v>
      </c>
    </row>
    <row r="17" spans="1:10" x14ac:dyDescent="0.35">
      <c r="A17" s="4">
        <v>43876</v>
      </c>
      <c r="B17" s="5">
        <v>1.65094088514645</v>
      </c>
      <c r="C17" s="3"/>
      <c r="D17" s="5">
        <v>14.8049</v>
      </c>
      <c r="E17" s="5">
        <f t="shared" si="1"/>
        <v>7.9675530681928093</v>
      </c>
      <c r="F17" s="6">
        <f t="shared" si="0"/>
        <v>7.9675530681928093</v>
      </c>
      <c r="G17" s="6"/>
      <c r="H17" s="5">
        <v>0.13033589471580501</v>
      </c>
      <c r="I17" s="5">
        <f t="shared" si="2"/>
        <v>-0.92105356655199477</v>
      </c>
      <c r="J17" s="6">
        <f t="shared" si="3"/>
        <v>0.92105356655199477</v>
      </c>
    </row>
    <row r="18" spans="1:10" x14ac:dyDescent="0.35">
      <c r="A18" s="4">
        <v>43877</v>
      </c>
      <c r="B18" s="5">
        <v>2.0528006388081401</v>
      </c>
      <c r="C18" s="3"/>
      <c r="D18" s="5">
        <v>14.9169</v>
      </c>
      <c r="E18" s="5">
        <f t="shared" si="1"/>
        <v>6.2666091962348469</v>
      </c>
      <c r="F18" s="6">
        <f t="shared" si="0"/>
        <v>6.2666091962348469</v>
      </c>
      <c r="G18" s="6"/>
      <c r="H18" s="5">
        <v>7.6741972637687104</v>
      </c>
      <c r="I18" s="5">
        <f t="shared" si="2"/>
        <v>2.738403583225872</v>
      </c>
      <c r="J18" s="6">
        <f t="shared" si="3"/>
        <v>2.738403583225872</v>
      </c>
    </row>
    <row r="19" spans="1:10" x14ac:dyDescent="0.35">
      <c r="A19" s="4">
        <v>43878</v>
      </c>
      <c r="B19" s="5">
        <v>5.2183091792795304</v>
      </c>
      <c r="C19" s="3"/>
      <c r="D19" s="5">
        <v>15.0297</v>
      </c>
      <c r="E19" s="5">
        <f t="shared" si="1"/>
        <v>1.8801858003505814</v>
      </c>
      <c r="F19" s="6">
        <f t="shared" si="0"/>
        <v>1.8801858003505814</v>
      </c>
      <c r="G19" s="6"/>
      <c r="H19" s="5">
        <v>2.1031590580113302</v>
      </c>
      <c r="I19" s="5">
        <f t="shared" si="2"/>
        <v>-0.59696541815452486</v>
      </c>
      <c r="J19" s="6">
        <f t="shared" si="3"/>
        <v>0.59696541815452486</v>
      </c>
    </row>
    <row r="20" spans="1:10" x14ac:dyDescent="0.35">
      <c r="A20" s="4">
        <v>43879</v>
      </c>
      <c r="B20" s="5">
        <v>5.8368076701958902</v>
      </c>
      <c r="C20" s="3"/>
      <c r="D20" s="5">
        <v>15.1433</v>
      </c>
      <c r="E20" s="5">
        <f t="shared" si="1"/>
        <v>1.5944490303021708</v>
      </c>
      <c r="F20" s="6">
        <f t="shared" si="0"/>
        <v>1.5944490303021708</v>
      </c>
      <c r="G20" s="6"/>
      <c r="H20" s="5">
        <v>6.6257552618893403</v>
      </c>
      <c r="I20" s="5">
        <f t="shared" si="2"/>
        <v>0.13516765264032968</v>
      </c>
      <c r="J20" s="6">
        <f t="shared" si="3"/>
        <v>0.13516765264032968</v>
      </c>
    </row>
    <row r="21" spans="1:10" x14ac:dyDescent="0.35">
      <c r="A21" s="4">
        <v>43880</v>
      </c>
      <c r="B21" s="5">
        <v>4.6740394039564901</v>
      </c>
      <c r="C21" s="3"/>
      <c r="D21" s="5">
        <v>15.2578</v>
      </c>
      <c r="E21" s="5">
        <f t="shared" si="1"/>
        <v>2.2643712817407029</v>
      </c>
      <c r="F21" s="6">
        <f t="shared" si="0"/>
        <v>2.2643712817407029</v>
      </c>
      <c r="G21" s="6"/>
      <c r="H21" s="5">
        <v>4.2482107796773398</v>
      </c>
      <c r="I21" s="5">
        <f t="shared" si="2"/>
        <v>-9.1105056563856521E-2</v>
      </c>
      <c r="J21" s="6">
        <f t="shared" si="3"/>
        <v>9.1105056563856521E-2</v>
      </c>
    </row>
    <row r="22" spans="1:10" x14ac:dyDescent="0.35">
      <c r="A22" s="4">
        <v>43881</v>
      </c>
      <c r="B22" s="5">
        <v>5.1139509810341703</v>
      </c>
      <c r="C22" s="3"/>
      <c r="D22" s="5">
        <v>15.373200000000001</v>
      </c>
      <c r="E22" s="5">
        <f t="shared" si="1"/>
        <v>2.0061297139948633</v>
      </c>
      <c r="F22" s="6">
        <f t="shared" si="0"/>
        <v>2.0061297139948633</v>
      </c>
      <c r="G22" s="6"/>
      <c r="H22" s="5">
        <v>1.1251740879952199</v>
      </c>
      <c r="I22" s="5">
        <f t="shared" si="2"/>
        <v>-0.779979492926684</v>
      </c>
      <c r="J22" s="6">
        <f t="shared" si="3"/>
        <v>0.779979492926684</v>
      </c>
    </row>
    <row r="23" spans="1:10" x14ac:dyDescent="0.35">
      <c r="A23" s="4">
        <v>43882</v>
      </c>
      <c r="B23" s="5">
        <v>3.28380690945519</v>
      </c>
      <c r="C23" s="3"/>
      <c r="D23" s="5">
        <v>15.4894</v>
      </c>
      <c r="E23" s="5">
        <f t="shared" si="1"/>
        <v>3.7169034072620959</v>
      </c>
      <c r="F23" s="6">
        <f t="shared" si="0"/>
        <v>3.7169034072620959</v>
      </c>
      <c r="G23" s="6"/>
      <c r="H23" s="5">
        <v>23.781227815273802</v>
      </c>
      <c r="I23" s="5">
        <f t="shared" si="2"/>
        <v>6.2419689923909987</v>
      </c>
      <c r="J23" s="6">
        <f t="shared" si="3"/>
        <v>6.2419689923909987</v>
      </c>
    </row>
    <row r="24" spans="1:10" x14ac:dyDescent="0.35">
      <c r="A24" s="4">
        <v>43883</v>
      </c>
      <c r="B24" s="5">
        <v>1.7397035347090799</v>
      </c>
      <c r="C24" s="3"/>
      <c r="D24" s="5">
        <v>15.6066</v>
      </c>
      <c r="E24" s="5">
        <f t="shared" si="1"/>
        <v>7.9708388174366718</v>
      </c>
      <c r="F24" s="6">
        <f t="shared" si="0"/>
        <v>7.9708388174366718</v>
      </c>
      <c r="G24" s="6"/>
      <c r="H24" s="5">
        <v>-1.7784779419955901</v>
      </c>
      <c r="I24" s="5">
        <f t="shared" si="2"/>
        <v>-2.0222879395902327</v>
      </c>
      <c r="J24" s="6">
        <f t="shared" si="3"/>
        <v>2.0222879395902327</v>
      </c>
    </row>
    <row r="25" spans="1:10" x14ac:dyDescent="0.35">
      <c r="A25" s="4">
        <v>43884</v>
      </c>
      <c r="B25" s="5">
        <v>1.38325414591365</v>
      </c>
      <c r="C25" s="3"/>
      <c r="D25" s="5">
        <v>15.724600000000001</v>
      </c>
      <c r="E25" s="5">
        <f t="shared" si="1"/>
        <v>10.36783146210184</v>
      </c>
      <c r="F25" s="6">
        <f t="shared" si="0"/>
        <v>10.36783146210184</v>
      </c>
      <c r="G25" s="6"/>
      <c r="H25" s="5">
        <v>-1.6187347533476499</v>
      </c>
      <c r="I25" s="5">
        <f t="shared" si="2"/>
        <v>-2.1702366901481169</v>
      </c>
      <c r="J25" s="6">
        <f t="shared" si="3"/>
        <v>2.1702366901481169</v>
      </c>
    </row>
    <row r="26" spans="1:10" x14ac:dyDescent="0.35">
      <c r="A26" s="4">
        <v>43885</v>
      </c>
      <c r="B26" s="5">
        <v>1.5181775583161199</v>
      </c>
      <c r="C26" s="3"/>
      <c r="D26" s="5">
        <v>15.843500000000001</v>
      </c>
      <c r="E26" s="5">
        <f t="shared" si="1"/>
        <v>9.4358676053496335</v>
      </c>
      <c r="F26" s="6">
        <f t="shared" si="0"/>
        <v>9.4358676053496335</v>
      </c>
      <c r="G26" s="6"/>
      <c r="H26" s="5">
        <v>-8.5909874042412095</v>
      </c>
      <c r="I26" s="5">
        <f t="shared" si="2"/>
        <v>-6.6587500962468882</v>
      </c>
      <c r="J26" s="6">
        <f t="shared" si="3"/>
        <v>6.6587500962468882</v>
      </c>
    </row>
    <row r="27" spans="1:10" x14ac:dyDescent="0.35">
      <c r="A27" s="4">
        <v>43886</v>
      </c>
      <c r="B27" s="5">
        <v>1.87080547942055</v>
      </c>
      <c r="C27" s="3"/>
      <c r="D27" s="5">
        <v>15.9633</v>
      </c>
      <c r="E27" s="5">
        <f t="shared" si="1"/>
        <v>7.5328486449293273</v>
      </c>
      <c r="F27" s="6">
        <f t="shared" si="0"/>
        <v>7.5328486449293273</v>
      </c>
      <c r="G27" s="6"/>
      <c r="H27" s="5">
        <v>2.08103153319413</v>
      </c>
      <c r="I27" s="5">
        <f t="shared" si="2"/>
        <v>0.11237194678235279</v>
      </c>
      <c r="J27" s="6">
        <f t="shared" si="3"/>
        <v>0.11237194678235279</v>
      </c>
    </row>
    <row r="28" spans="1:10" x14ac:dyDescent="0.35">
      <c r="A28" s="4">
        <v>43887</v>
      </c>
      <c r="B28" s="5">
        <v>5.0418470435672296</v>
      </c>
      <c r="C28" s="3"/>
      <c r="D28" s="5">
        <v>16.084</v>
      </c>
      <c r="E28" s="5">
        <f t="shared" si="1"/>
        <v>2.1901007430443937</v>
      </c>
      <c r="F28" s="6">
        <f t="shared" si="0"/>
        <v>2.1901007430443937</v>
      </c>
      <c r="G28" s="6"/>
      <c r="H28" s="5">
        <v>8.0890011698283093</v>
      </c>
      <c r="I28" s="5">
        <f t="shared" si="2"/>
        <v>0.60437258408084193</v>
      </c>
      <c r="J28" s="6">
        <f t="shared" si="3"/>
        <v>0.60437258408084193</v>
      </c>
    </row>
    <row r="29" spans="1:10" x14ac:dyDescent="0.35">
      <c r="A29" s="4">
        <v>43888</v>
      </c>
      <c r="B29" s="5">
        <v>5.43101864324675</v>
      </c>
      <c r="C29" s="3"/>
      <c r="D29" s="5">
        <v>16.2056</v>
      </c>
      <c r="E29" s="5">
        <f t="shared" si="1"/>
        <v>1.983896956448677</v>
      </c>
      <c r="F29" s="6">
        <f t="shared" si="0"/>
        <v>1.983896956448677</v>
      </c>
      <c r="G29" s="6"/>
      <c r="H29" s="5">
        <v>8.7352088877892093</v>
      </c>
      <c r="I29" s="5">
        <f t="shared" si="2"/>
        <v>0.60839235907449607</v>
      </c>
      <c r="J29" s="6">
        <f t="shared" si="3"/>
        <v>0.60839235907449607</v>
      </c>
    </row>
    <row r="30" spans="1:10" x14ac:dyDescent="0.35">
      <c r="A30" s="4">
        <v>43889</v>
      </c>
      <c r="B30" s="5">
        <v>3.3665445228417701</v>
      </c>
      <c r="C30" s="3"/>
      <c r="D30" s="5">
        <v>16.328199999999999</v>
      </c>
      <c r="E30" s="5">
        <f t="shared" si="1"/>
        <v>3.850136360655354</v>
      </c>
      <c r="F30" s="6">
        <f t="shared" si="0"/>
        <v>3.850136360655354</v>
      </c>
      <c r="G30" s="6"/>
      <c r="H30" s="5">
        <v>6.9444992760271704</v>
      </c>
      <c r="I30" s="5">
        <f t="shared" si="2"/>
        <v>1.0627973962349901</v>
      </c>
      <c r="J30" s="6">
        <f t="shared" si="3"/>
        <v>1.0627973962349901</v>
      </c>
    </row>
    <row r="31" spans="1:10" x14ac:dyDescent="0.35">
      <c r="A31" s="4">
        <v>43890</v>
      </c>
      <c r="B31" s="5">
        <v>1.6651044593916999</v>
      </c>
      <c r="C31" s="3"/>
      <c r="D31" s="5">
        <v>16.451699999999999</v>
      </c>
      <c r="E31" s="5">
        <f t="shared" si="1"/>
        <v>8.8802810281405264</v>
      </c>
      <c r="F31" s="6">
        <f t="shared" si="0"/>
        <v>8.8802810281405264</v>
      </c>
      <c r="G31" s="6"/>
      <c r="H31" s="5">
        <v>0.79856684336936401</v>
      </c>
      <c r="I31" s="5">
        <f t="shared" si="2"/>
        <v>-0.52041036292636056</v>
      </c>
      <c r="J31" s="6">
        <f t="shared" si="3"/>
        <v>0.52041036292636056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 t="s">
        <v>15</v>
      </c>
      <c r="B34" s="3">
        <f>AVERAGE(B3:B31)</f>
        <v>6.0557841101461998</v>
      </c>
      <c r="C34" s="3"/>
      <c r="D34" s="3">
        <f>AVERAGE(D3:D31)</f>
        <v>14.834327586206898</v>
      </c>
      <c r="E34" s="3"/>
      <c r="F34" s="5">
        <f>SUM(F3:F33)</f>
        <v>126.86786056486964</v>
      </c>
      <c r="G34" s="5"/>
      <c r="H34" s="3">
        <f>AVERAGE(H3:H31)</f>
        <v>8.1051727039589352</v>
      </c>
      <c r="I34" s="3"/>
      <c r="J34" s="5">
        <f>SUM(J3:J31)</f>
        <v>60.80915215696993</v>
      </c>
    </row>
    <row r="35" spans="1:10" x14ac:dyDescent="0.35">
      <c r="A35" s="3" t="s">
        <v>14</v>
      </c>
      <c r="B35" s="3">
        <f>MEDIAN(B3:B31)</f>
        <v>3.4686376485559598</v>
      </c>
      <c r="C35" s="3"/>
      <c r="D35" s="3">
        <f>MEDIAN(D3:D31)</f>
        <v>14.8049</v>
      </c>
      <c r="E35" s="3" t="s">
        <v>1</v>
      </c>
      <c r="F35" s="8">
        <f>COUNT(D3:D33)</f>
        <v>29</v>
      </c>
      <c r="G35" s="8"/>
      <c r="H35" s="3">
        <f>MEDIAN(H3:H31)</f>
        <v>6.0387189757629196</v>
      </c>
      <c r="I35" s="3" t="s">
        <v>1</v>
      </c>
      <c r="J35" s="8">
        <f>COUNT(H3:H33)</f>
        <v>29</v>
      </c>
    </row>
    <row r="36" spans="1:10" x14ac:dyDescent="0.35">
      <c r="A36" s="3" t="s">
        <v>13</v>
      </c>
      <c r="B36" s="3">
        <f>_xlfn.STDEV.S(B3:B31)</f>
        <v>8.3659630695892329</v>
      </c>
      <c r="C36" s="3"/>
      <c r="D36" s="3">
        <f t="shared" ref="D36" si="4">_xlfn.STDEV.S(D3:D31)</f>
        <v>0.95116618493020433</v>
      </c>
      <c r="E36" s="3" t="s">
        <v>4</v>
      </c>
      <c r="F36" s="5">
        <f>(F34/F35)*100</f>
        <v>437.47538125817124</v>
      </c>
      <c r="G36" s="5"/>
      <c r="H36" s="3">
        <f t="shared" ref="H36" si="5">_xlfn.STDEV.S(H3:H31)</f>
        <v>11.523312301224198</v>
      </c>
      <c r="I36" s="3" t="s">
        <v>4</v>
      </c>
      <c r="J36" s="5">
        <f>(J34/J35)*100</f>
        <v>209.68673157575836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590A-0369-4051-B45A-D34098145246}">
  <dimension ref="A1:S38"/>
  <sheetViews>
    <sheetView workbookViewId="0">
      <selection activeCell="B2" sqref="B2"/>
    </sheetView>
  </sheetViews>
  <sheetFormatPr defaultRowHeight="14.5" x14ac:dyDescent="0.35"/>
  <cols>
    <col min="1" max="1" width="10.6328125" bestFit="1" customWidth="1"/>
    <col min="2" max="2" width="10.54296875" customWidth="1"/>
    <col min="3" max="3" width="0" hidden="1" customWidth="1"/>
    <col min="4" max="4" width="9.26953125" customWidth="1"/>
    <col min="6" max="7" width="0" hidden="1" customWidth="1"/>
    <col min="8" max="8" width="9.1796875" customWidth="1"/>
    <col min="10" max="10" width="0" hidden="1" customWidth="1"/>
    <col min="11" max="11" width="11.08984375" customWidth="1"/>
    <col min="12" max="12" width="0" hidden="1" customWidth="1"/>
    <col min="13" max="13" width="10.6328125" customWidth="1"/>
    <col min="15" max="16" width="0" hidden="1" customWidth="1"/>
    <col min="17" max="17" width="9.81640625" customWidth="1"/>
    <col min="19" max="19" width="0" hidden="1" customWidth="1"/>
  </cols>
  <sheetData>
    <row r="1" spans="1:19" ht="42.5" thickBot="1" x14ac:dyDescent="0.4">
      <c r="A1" s="27"/>
      <c r="B1" s="28" t="s">
        <v>9</v>
      </c>
      <c r="C1" s="27"/>
      <c r="D1" s="28" t="s">
        <v>3</v>
      </c>
      <c r="E1" s="29"/>
      <c r="F1" s="30"/>
      <c r="G1" s="30"/>
      <c r="H1" s="28" t="s">
        <v>5</v>
      </c>
      <c r="I1" s="28"/>
      <c r="J1" s="27"/>
      <c r="K1" s="28" t="s">
        <v>12</v>
      </c>
      <c r="L1" s="27"/>
      <c r="M1" s="28" t="s">
        <v>3</v>
      </c>
      <c r="N1" s="29"/>
      <c r="O1" s="30"/>
      <c r="P1" s="30"/>
      <c r="Q1" s="28" t="s">
        <v>5</v>
      </c>
      <c r="R1" s="28"/>
      <c r="S1" s="14"/>
    </row>
    <row r="2" spans="1:19" ht="28.5" thickBot="1" x14ac:dyDescent="0.4">
      <c r="A2" s="28" t="s">
        <v>0</v>
      </c>
      <c r="B2" s="28" t="s">
        <v>16</v>
      </c>
      <c r="C2" s="28"/>
      <c r="D2" s="28" t="s">
        <v>17</v>
      </c>
      <c r="E2" s="28" t="s">
        <v>19</v>
      </c>
      <c r="F2" s="28" t="s">
        <v>21</v>
      </c>
      <c r="G2" s="28"/>
      <c r="H2" s="28" t="s">
        <v>18</v>
      </c>
      <c r="I2" s="28" t="s">
        <v>20</v>
      </c>
      <c r="J2" s="28" t="s">
        <v>22</v>
      </c>
      <c r="K2" s="28" t="s">
        <v>16</v>
      </c>
      <c r="L2" s="28"/>
      <c r="M2" s="28" t="s">
        <v>17</v>
      </c>
      <c r="N2" s="28" t="s">
        <v>19</v>
      </c>
      <c r="O2" s="28" t="s">
        <v>21</v>
      </c>
      <c r="P2" s="28"/>
      <c r="Q2" s="28" t="s">
        <v>18</v>
      </c>
      <c r="R2" s="28" t="s">
        <v>20</v>
      </c>
      <c r="S2" s="15" t="s">
        <v>22</v>
      </c>
    </row>
    <row r="3" spans="1:19" x14ac:dyDescent="0.35">
      <c r="A3" s="31">
        <v>43862</v>
      </c>
      <c r="B3" s="25">
        <v>0.50437886156581802</v>
      </c>
      <c r="C3" s="32"/>
      <c r="D3" s="25">
        <v>1.6475</v>
      </c>
      <c r="E3" s="25">
        <f t="shared" ref="E3:E31" si="0">(D3-B3)/B3</f>
        <v>2.2663938272223021</v>
      </c>
      <c r="F3" s="33">
        <f t="shared" ref="F3:F31" si="1">ABS((B3-D3)/B3)</f>
        <v>2.2663938272223021</v>
      </c>
      <c r="G3" s="33"/>
      <c r="H3" s="25">
        <v>0.50437886156581802</v>
      </c>
      <c r="I3" s="25">
        <f t="shared" ref="I3:I31" si="2">(H3-B3)/B3</f>
        <v>0</v>
      </c>
      <c r="J3" s="33">
        <f t="shared" ref="J3:J31" si="3">ABS((B3-H3)/B3)</f>
        <v>0</v>
      </c>
      <c r="K3" s="25">
        <v>1.4945494822117</v>
      </c>
      <c r="L3" s="32"/>
      <c r="M3" s="25">
        <v>13.323</v>
      </c>
      <c r="N3" s="25">
        <f>(M3-K3)/K3</f>
        <v>7.914392034905422</v>
      </c>
      <c r="O3" s="33">
        <f t="shared" ref="O3:O31" si="4">ABS((K3-M3)/K3)</f>
        <v>7.914392034905422</v>
      </c>
      <c r="P3" s="33"/>
      <c r="Q3" s="25">
        <v>1.4945494822117</v>
      </c>
      <c r="R3" s="25">
        <f>(Q3-K3)/K3</f>
        <v>0</v>
      </c>
      <c r="S3" s="21">
        <f>ABS((K3-Q3)/K3)</f>
        <v>0</v>
      </c>
    </row>
    <row r="4" spans="1:19" x14ac:dyDescent="0.35">
      <c r="A4" s="31">
        <v>43863</v>
      </c>
      <c r="B4" s="25">
        <v>0.371223458978864</v>
      </c>
      <c r="C4" s="32"/>
      <c r="D4" s="25">
        <v>1.6427</v>
      </c>
      <c r="E4" s="25">
        <f t="shared" si="0"/>
        <v>3.4250974992761138</v>
      </c>
      <c r="F4" s="33">
        <f t="shared" si="1"/>
        <v>3.4250974992761138</v>
      </c>
      <c r="G4" s="33"/>
      <c r="H4" s="25">
        <v>3.55004282552007</v>
      </c>
      <c r="I4" s="25">
        <f t="shared" si="2"/>
        <v>8.5630885916673591</v>
      </c>
      <c r="J4" s="33">
        <f t="shared" si="3"/>
        <v>8.5630885916673591</v>
      </c>
      <c r="K4" s="25">
        <v>1.74495859808392</v>
      </c>
      <c r="L4" s="32"/>
      <c r="M4" s="25">
        <v>13.4237</v>
      </c>
      <c r="N4" s="25">
        <f t="shared" ref="N4:N31" si="5">(M4-K4)/K4</f>
        <v>6.692847277144633</v>
      </c>
      <c r="O4" s="33">
        <f t="shared" si="4"/>
        <v>6.692847277144633</v>
      </c>
      <c r="P4" s="33"/>
      <c r="Q4" s="25">
        <v>11.892630669938001</v>
      </c>
      <c r="R4" s="25">
        <f t="shared" ref="R4:R31" si="6">(Q4-K4)/K4</f>
        <v>5.8154228318063792</v>
      </c>
      <c r="S4" s="21">
        <f t="shared" ref="S4:S31" si="7">ABS((K4-Q4)/K4)</f>
        <v>5.8154228318063792</v>
      </c>
    </row>
    <row r="5" spans="1:19" x14ac:dyDescent="0.35">
      <c r="A5" s="31">
        <v>43864</v>
      </c>
      <c r="B5" s="25">
        <v>0.690497465928395</v>
      </c>
      <c r="C5" s="32"/>
      <c r="D5" s="25">
        <v>1.6379999999999999</v>
      </c>
      <c r="E5" s="25">
        <f t="shared" si="0"/>
        <v>1.3722027680400806</v>
      </c>
      <c r="F5" s="33">
        <f t="shared" si="1"/>
        <v>1.3722027680400806</v>
      </c>
      <c r="G5" s="33"/>
      <c r="H5" s="25">
        <v>5.6450247183218396</v>
      </c>
      <c r="I5" s="25">
        <f t="shared" si="2"/>
        <v>7.1753011370315907</v>
      </c>
      <c r="J5" s="33">
        <f t="shared" si="3"/>
        <v>7.1753011370315907</v>
      </c>
      <c r="K5" s="25">
        <v>3.8749956819746201</v>
      </c>
      <c r="L5" s="32"/>
      <c r="M5" s="25">
        <v>13.5252</v>
      </c>
      <c r="N5" s="25">
        <f t="shared" si="5"/>
        <v>2.4903780829783608</v>
      </c>
      <c r="O5" s="33">
        <f t="shared" si="4"/>
        <v>2.4903780829783608</v>
      </c>
      <c r="P5" s="33"/>
      <c r="Q5" s="25">
        <v>39.241539511437097</v>
      </c>
      <c r="R5" s="25">
        <f t="shared" si="6"/>
        <v>9.126860190832625</v>
      </c>
      <c r="S5" s="21">
        <f t="shared" si="7"/>
        <v>9.126860190832625</v>
      </c>
    </row>
    <row r="6" spans="1:19" x14ac:dyDescent="0.35">
      <c r="A6" s="31">
        <v>43865</v>
      </c>
      <c r="B6" s="25">
        <v>1.70471139351526</v>
      </c>
      <c r="C6" s="32"/>
      <c r="D6" s="25">
        <v>1.6333</v>
      </c>
      <c r="E6" s="25">
        <f t="shared" si="0"/>
        <v>-4.1890606108992839E-2</v>
      </c>
      <c r="F6" s="33">
        <f t="shared" si="1"/>
        <v>4.1890606108992839E-2</v>
      </c>
      <c r="G6" s="33"/>
      <c r="H6" s="25">
        <v>3.50517661147732</v>
      </c>
      <c r="I6" s="25">
        <f t="shared" si="2"/>
        <v>1.0561701088002629</v>
      </c>
      <c r="J6" s="33">
        <f t="shared" si="3"/>
        <v>1.0561701088002629</v>
      </c>
      <c r="K6" s="25">
        <v>6.7523267202907098</v>
      </c>
      <c r="L6" s="32"/>
      <c r="M6" s="25">
        <v>13.6275</v>
      </c>
      <c r="N6" s="25">
        <f t="shared" si="5"/>
        <v>1.0181932190943053</v>
      </c>
      <c r="O6" s="33">
        <f t="shared" si="4"/>
        <v>1.0181932190943053</v>
      </c>
      <c r="P6" s="33"/>
      <c r="Q6" s="25">
        <v>43.736871889362703</v>
      </c>
      <c r="R6" s="25">
        <f t="shared" si="6"/>
        <v>5.4773038540824173</v>
      </c>
      <c r="S6" s="21">
        <f>ABS((K6-Q6)/K6)</f>
        <v>5.4773038540824173</v>
      </c>
    </row>
    <row r="7" spans="1:19" x14ac:dyDescent="0.35">
      <c r="A7" s="31">
        <v>43866</v>
      </c>
      <c r="B7" s="25">
        <v>4.8537985391087002</v>
      </c>
      <c r="C7" s="32"/>
      <c r="D7" s="25">
        <v>1.6285000000000001</v>
      </c>
      <c r="E7" s="25">
        <f t="shared" si="0"/>
        <v>-0.66448957720873181</v>
      </c>
      <c r="F7" s="33">
        <f t="shared" si="1"/>
        <v>0.66448957720873181</v>
      </c>
      <c r="G7" s="33"/>
      <c r="H7" s="25">
        <v>2.46038013358018</v>
      </c>
      <c r="I7" s="25">
        <f t="shared" si="2"/>
        <v>-0.49310213150462195</v>
      </c>
      <c r="J7" s="33">
        <f t="shared" si="3"/>
        <v>0.49310213150462195</v>
      </c>
      <c r="K7" s="25">
        <v>38.711588884062202</v>
      </c>
      <c r="L7" s="32"/>
      <c r="M7" s="25">
        <v>13.730600000000001</v>
      </c>
      <c r="N7" s="25">
        <f t="shared" si="5"/>
        <v>-0.64531034773276963</v>
      </c>
      <c r="O7" s="33">
        <f t="shared" si="4"/>
        <v>0.64531034773276963</v>
      </c>
      <c r="P7" s="33"/>
      <c r="Q7" s="25">
        <v>18.476819388062399</v>
      </c>
      <c r="R7" s="25">
        <f t="shared" si="6"/>
        <v>-0.52270573436293599</v>
      </c>
      <c r="S7" s="21">
        <f t="shared" si="7"/>
        <v>0.52270573436293599</v>
      </c>
    </row>
    <row r="8" spans="1:19" x14ac:dyDescent="0.35">
      <c r="A8" s="31">
        <v>43867</v>
      </c>
      <c r="B8" s="25">
        <v>2.6555073320865601</v>
      </c>
      <c r="C8" s="32"/>
      <c r="D8" s="25">
        <v>1.6237999999999999</v>
      </c>
      <c r="E8" s="25">
        <f t="shared" si="0"/>
        <v>-0.38851609243191132</v>
      </c>
      <c r="F8" s="33">
        <f t="shared" si="1"/>
        <v>0.38851609243191132</v>
      </c>
      <c r="G8" s="33"/>
      <c r="H8" s="25">
        <v>1.55101101651184</v>
      </c>
      <c r="I8" s="25">
        <f t="shared" si="2"/>
        <v>-0.41592666765746195</v>
      </c>
      <c r="J8" s="33">
        <f t="shared" si="3"/>
        <v>0.41592666765746195</v>
      </c>
      <c r="K8" s="25">
        <v>24.191576974259402</v>
      </c>
      <c r="L8" s="32"/>
      <c r="M8" s="25">
        <v>13.8344</v>
      </c>
      <c r="N8" s="25">
        <f t="shared" si="5"/>
        <v>-0.42813153459486181</v>
      </c>
      <c r="O8" s="33">
        <f t="shared" si="4"/>
        <v>0.42813153459486181</v>
      </c>
      <c r="P8" s="33"/>
      <c r="Q8" s="25">
        <v>9.6718643732431495</v>
      </c>
      <c r="R8" s="25">
        <f t="shared" si="6"/>
        <v>-0.6001970279352058</v>
      </c>
      <c r="S8" s="21">
        <f t="shared" si="7"/>
        <v>0.6001970279352058</v>
      </c>
    </row>
    <row r="9" spans="1:19" x14ac:dyDescent="0.35">
      <c r="A9" s="31">
        <v>43868</v>
      </c>
      <c r="B9" s="25">
        <v>0.78436234460936605</v>
      </c>
      <c r="C9" s="32"/>
      <c r="D9" s="25">
        <v>1.6191</v>
      </c>
      <c r="E9" s="25">
        <f t="shared" si="0"/>
        <v>1.0642245400068973</v>
      </c>
      <c r="F9" s="33">
        <f t="shared" si="1"/>
        <v>1.0642245400068973</v>
      </c>
      <c r="G9" s="33"/>
      <c r="H9" s="25">
        <v>2.0867038322852398</v>
      </c>
      <c r="I9" s="25">
        <f t="shared" si="2"/>
        <v>1.6603824707118946</v>
      </c>
      <c r="J9" s="33">
        <f t="shared" si="3"/>
        <v>1.6603824707118946</v>
      </c>
      <c r="K9" s="25">
        <v>3.0315341307057202</v>
      </c>
      <c r="L9" s="32"/>
      <c r="M9" s="25">
        <v>13.939</v>
      </c>
      <c r="N9" s="25">
        <f t="shared" si="5"/>
        <v>3.5980020013019272</v>
      </c>
      <c r="O9" s="33">
        <f t="shared" si="4"/>
        <v>3.5980020013019272</v>
      </c>
      <c r="P9" s="33"/>
      <c r="Q9" s="25">
        <v>3.8095110591108101</v>
      </c>
      <c r="R9" s="25">
        <f t="shared" si="6"/>
        <v>0.25662812782648181</v>
      </c>
      <c r="S9" s="21">
        <f t="shared" si="7"/>
        <v>0.25662812782648181</v>
      </c>
    </row>
    <row r="10" spans="1:19" x14ac:dyDescent="0.35">
      <c r="A10" s="31">
        <v>43869</v>
      </c>
      <c r="B10" s="25">
        <v>0.50170967777569997</v>
      </c>
      <c r="C10" s="32"/>
      <c r="D10" s="25">
        <v>1.6145</v>
      </c>
      <c r="E10" s="25">
        <f t="shared" si="0"/>
        <v>2.2179965257154093</v>
      </c>
      <c r="F10" s="33">
        <f t="shared" si="1"/>
        <v>2.2179965257154093</v>
      </c>
      <c r="G10" s="33"/>
      <c r="H10" s="25">
        <v>1.47203434263493</v>
      </c>
      <c r="I10" s="25">
        <f t="shared" si="2"/>
        <v>1.9340361723957704</v>
      </c>
      <c r="J10" s="33">
        <f t="shared" si="3"/>
        <v>1.9340361723957704</v>
      </c>
      <c r="K10" s="25">
        <v>1.67069167163636</v>
      </c>
      <c r="L10" s="32"/>
      <c r="M10" s="25">
        <v>14.0444</v>
      </c>
      <c r="N10" s="25">
        <f t="shared" si="5"/>
        <v>7.4063386670529114</v>
      </c>
      <c r="O10" s="33">
        <f t="shared" si="4"/>
        <v>7.4063386670529114</v>
      </c>
      <c r="P10" s="33"/>
      <c r="Q10" s="25">
        <v>0.26936340394963298</v>
      </c>
      <c r="R10" s="25">
        <f t="shared" si="6"/>
        <v>-0.83877132536022947</v>
      </c>
      <c r="S10" s="21">
        <f t="shared" si="7"/>
        <v>0.83877132536022947</v>
      </c>
    </row>
    <row r="11" spans="1:19" x14ac:dyDescent="0.35">
      <c r="A11" s="31">
        <v>43870</v>
      </c>
      <c r="B11" s="25">
        <v>0.284343003729634</v>
      </c>
      <c r="C11" s="32"/>
      <c r="D11" s="25">
        <v>1.6097999999999999</v>
      </c>
      <c r="E11" s="25">
        <f t="shared" si="0"/>
        <v>4.6614721617369899</v>
      </c>
      <c r="F11" s="33">
        <f t="shared" si="1"/>
        <v>4.6614721617369899</v>
      </c>
      <c r="G11" s="33"/>
      <c r="H11" s="25">
        <v>3.6244423459644399</v>
      </c>
      <c r="I11" s="25">
        <f t="shared" si="2"/>
        <v>11.746725955707779</v>
      </c>
      <c r="J11" s="33">
        <f t="shared" si="3"/>
        <v>11.746725955707779</v>
      </c>
      <c r="K11" s="25">
        <v>1.3932217531025199</v>
      </c>
      <c r="L11" s="32"/>
      <c r="M11" s="25">
        <v>14.150600000000001</v>
      </c>
      <c r="N11" s="25">
        <f t="shared" si="5"/>
        <v>9.1567463818939761</v>
      </c>
      <c r="O11" s="33">
        <f t="shared" si="4"/>
        <v>9.1567463818939761</v>
      </c>
      <c r="P11" s="33"/>
      <c r="Q11" s="25">
        <v>12.1214675109709</v>
      </c>
      <c r="R11" s="25">
        <f t="shared" si="6"/>
        <v>7.7003145651279139</v>
      </c>
      <c r="S11" s="21">
        <f t="shared" si="7"/>
        <v>7.7003145651279139</v>
      </c>
    </row>
    <row r="12" spans="1:19" x14ac:dyDescent="0.35">
      <c r="A12" s="31">
        <v>43871</v>
      </c>
      <c r="B12" s="25">
        <v>0.63024161524242805</v>
      </c>
      <c r="C12" s="32"/>
      <c r="D12" s="25">
        <v>1.6051</v>
      </c>
      <c r="E12" s="25">
        <f t="shared" si="0"/>
        <v>1.5468010381741992</v>
      </c>
      <c r="F12" s="33">
        <f t="shared" si="1"/>
        <v>1.5468010381741992</v>
      </c>
      <c r="G12" s="33"/>
      <c r="H12" s="25">
        <v>4.8030910376510203</v>
      </c>
      <c r="I12" s="25">
        <f t="shared" si="2"/>
        <v>6.6210312386361032</v>
      </c>
      <c r="J12" s="33">
        <f t="shared" si="3"/>
        <v>6.6210312386361032</v>
      </c>
      <c r="K12" s="25">
        <v>3.8269191582997601</v>
      </c>
      <c r="L12" s="32"/>
      <c r="M12" s="25">
        <v>14.2576</v>
      </c>
      <c r="N12" s="25">
        <f t="shared" si="5"/>
        <v>2.7256078349808748</v>
      </c>
      <c r="O12" s="33">
        <f t="shared" si="4"/>
        <v>2.7256078349808748</v>
      </c>
      <c r="P12" s="33"/>
      <c r="Q12" s="25">
        <v>8.7572506327401491</v>
      </c>
      <c r="R12" s="25">
        <f t="shared" si="6"/>
        <v>1.2883291416667546</v>
      </c>
      <c r="S12" s="21">
        <f t="shared" si="7"/>
        <v>1.2883291416667546</v>
      </c>
    </row>
    <row r="13" spans="1:19" x14ac:dyDescent="0.35">
      <c r="A13" s="31">
        <v>43872</v>
      </c>
      <c r="B13" s="25">
        <v>1.07256759754971</v>
      </c>
      <c r="C13" s="32"/>
      <c r="D13" s="25">
        <v>1.6005</v>
      </c>
      <c r="E13" s="25">
        <f t="shared" si="0"/>
        <v>0.49221364103890164</v>
      </c>
      <c r="F13" s="33">
        <f t="shared" si="1"/>
        <v>0.49221364103890164</v>
      </c>
      <c r="G13" s="33"/>
      <c r="H13" s="25">
        <v>3.59490079036568</v>
      </c>
      <c r="I13" s="25">
        <f t="shared" si="2"/>
        <v>2.3516775992284891</v>
      </c>
      <c r="J13" s="33">
        <f t="shared" si="3"/>
        <v>2.3516775992284891</v>
      </c>
      <c r="K13" s="25">
        <v>8.1765380575527509</v>
      </c>
      <c r="L13" s="32"/>
      <c r="M13" s="25">
        <v>14.365399999999999</v>
      </c>
      <c r="N13" s="25">
        <f t="shared" si="5"/>
        <v>0.75690492710793833</v>
      </c>
      <c r="O13" s="33">
        <f t="shared" si="4"/>
        <v>0.75690492710793833</v>
      </c>
      <c r="P13" s="33"/>
      <c r="Q13" s="25">
        <v>18.710637558836702</v>
      </c>
      <c r="R13" s="25">
        <f t="shared" si="6"/>
        <v>1.288332473613756</v>
      </c>
      <c r="S13" s="21">
        <f t="shared" si="7"/>
        <v>1.288332473613756</v>
      </c>
    </row>
    <row r="14" spans="1:19" x14ac:dyDescent="0.35">
      <c r="A14" s="31">
        <v>43873</v>
      </c>
      <c r="B14" s="25">
        <v>3.2221600499418002</v>
      </c>
      <c r="C14" s="32"/>
      <c r="D14" s="25">
        <v>1.5959000000000001</v>
      </c>
      <c r="E14" s="25">
        <f t="shared" si="0"/>
        <v>-0.50471113313293492</v>
      </c>
      <c r="F14" s="33">
        <f t="shared" si="1"/>
        <v>0.50471113313293492</v>
      </c>
      <c r="G14" s="33"/>
      <c r="H14" s="25">
        <v>2.8801945964855999</v>
      </c>
      <c r="I14" s="25">
        <f t="shared" si="2"/>
        <v>-0.1061292574409446</v>
      </c>
      <c r="J14" s="33">
        <f t="shared" si="3"/>
        <v>0.1061292574409446</v>
      </c>
      <c r="K14" s="25">
        <v>23.2812319470776</v>
      </c>
      <c r="L14" s="32"/>
      <c r="M14" s="25">
        <v>14.4741</v>
      </c>
      <c r="N14" s="25">
        <f t="shared" si="5"/>
        <v>-0.37829320918660081</v>
      </c>
      <c r="O14" s="33">
        <f t="shared" si="4"/>
        <v>0.37829320918660081</v>
      </c>
      <c r="P14" s="33"/>
      <c r="Q14" s="25">
        <v>6.0387189757629196</v>
      </c>
      <c r="R14" s="25">
        <f t="shared" si="6"/>
        <v>-0.74061858111761414</v>
      </c>
      <c r="S14" s="21">
        <f t="shared" si="7"/>
        <v>0.74061858111761414</v>
      </c>
    </row>
    <row r="15" spans="1:19" x14ac:dyDescent="0.35">
      <c r="A15" s="31">
        <v>43874</v>
      </c>
      <c r="B15" s="25">
        <v>1.11242096347835</v>
      </c>
      <c r="C15" s="32"/>
      <c r="D15" s="25">
        <v>1.5911999999999999</v>
      </c>
      <c r="E15" s="25">
        <f t="shared" si="0"/>
        <v>0.43039375581757278</v>
      </c>
      <c r="F15" s="33">
        <f t="shared" si="1"/>
        <v>0.43039375581757278</v>
      </c>
      <c r="G15" s="33"/>
      <c r="H15" s="25">
        <v>1.1496548896635299</v>
      </c>
      <c r="I15" s="25">
        <f t="shared" si="2"/>
        <v>3.3471075615795515E-2</v>
      </c>
      <c r="J15" s="33">
        <f t="shared" si="3"/>
        <v>3.3471075615795515E-2</v>
      </c>
      <c r="K15" s="25">
        <v>4.1518574311438101</v>
      </c>
      <c r="L15" s="32"/>
      <c r="M15" s="25">
        <v>14.583500000000001</v>
      </c>
      <c r="N15" s="25">
        <f t="shared" si="5"/>
        <v>2.5125242718130472</v>
      </c>
      <c r="O15" s="33">
        <f t="shared" si="4"/>
        <v>2.5125242718130472</v>
      </c>
      <c r="P15" s="33"/>
      <c r="Q15" s="25">
        <v>0.58947607838479199</v>
      </c>
      <c r="R15" s="25">
        <f t="shared" si="6"/>
        <v>-0.85802111749718846</v>
      </c>
      <c r="S15" s="21">
        <f t="shared" si="7"/>
        <v>0.85802111749718846</v>
      </c>
    </row>
    <row r="16" spans="1:19" x14ac:dyDescent="0.35">
      <c r="A16" s="31">
        <v>43875</v>
      </c>
      <c r="B16" s="25">
        <v>0.70564999779065396</v>
      </c>
      <c r="C16" s="32"/>
      <c r="D16" s="25">
        <v>1.5866</v>
      </c>
      <c r="E16" s="25">
        <f t="shared" si="0"/>
        <v>1.2484234464218031</v>
      </c>
      <c r="F16" s="33">
        <f t="shared" si="1"/>
        <v>1.2484234464218031</v>
      </c>
      <c r="G16" s="33"/>
      <c r="H16" s="25">
        <v>1.3082208234106101</v>
      </c>
      <c r="I16" s="25">
        <f t="shared" si="2"/>
        <v>0.85392308865098521</v>
      </c>
      <c r="J16" s="33">
        <f t="shared" si="3"/>
        <v>0.85392308865098521</v>
      </c>
      <c r="K16" s="25">
        <v>3.4686376485559598</v>
      </c>
      <c r="L16" s="32"/>
      <c r="M16" s="25">
        <v>14.6938</v>
      </c>
      <c r="N16" s="25">
        <f t="shared" si="5"/>
        <v>3.2361876588974994</v>
      </c>
      <c r="O16" s="33">
        <f t="shared" si="4"/>
        <v>3.2361876588974994</v>
      </c>
      <c r="P16" s="33"/>
      <c r="Q16" s="25">
        <v>-0.10885989115714099</v>
      </c>
      <c r="R16" s="25">
        <f t="shared" si="6"/>
        <v>-1.0313840482018815</v>
      </c>
      <c r="S16" s="21">
        <f t="shared" si="7"/>
        <v>1.0313840482018815</v>
      </c>
    </row>
    <row r="17" spans="1:19" x14ac:dyDescent="0.35">
      <c r="A17" s="31">
        <v>43876</v>
      </c>
      <c r="B17" s="25">
        <v>0.50945731335216005</v>
      </c>
      <c r="C17" s="32"/>
      <c r="D17" s="25">
        <v>1.5821000000000001</v>
      </c>
      <c r="E17" s="25">
        <f t="shared" si="0"/>
        <v>2.1054613576748884</v>
      </c>
      <c r="F17" s="33">
        <f t="shared" si="1"/>
        <v>2.1054613576748884</v>
      </c>
      <c r="G17" s="33"/>
      <c r="H17" s="25">
        <v>1.4987636901672401</v>
      </c>
      <c r="I17" s="25">
        <f t="shared" si="2"/>
        <v>1.9418827660075744</v>
      </c>
      <c r="J17" s="33">
        <f t="shared" si="3"/>
        <v>1.9418827660075744</v>
      </c>
      <c r="K17" s="25">
        <v>1.65094088514645</v>
      </c>
      <c r="L17" s="32"/>
      <c r="M17" s="25">
        <v>14.8049</v>
      </c>
      <c r="N17" s="25">
        <f t="shared" si="5"/>
        <v>7.9675530681928093</v>
      </c>
      <c r="O17" s="33">
        <f t="shared" si="4"/>
        <v>7.9675530681928093</v>
      </c>
      <c r="P17" s="33"/>
      <c r="Q17" s="25">
        <v>0.13033589471580501</v>
      </c>
      <c r="R17" s="25">
        <f t="shared" si="6"/>
        <v>-0.92105356655199477</v>
      </c>
      <c r="S17" s="21">
        <f t="shared" si="7"/>
        <v>0.92105356655199477</v>
      </c>
    </row>
    <row r="18" spans="1:19" x14ac:dyDescent="0.35">
      <c r="A18" s="31">
        <v>43877</v>
      </c>
      <c r="B18" s="25">
        <v>0.370045198996861</v>
      </c>
      <c r="C18" s="32"/>
      <c r="D18" s="25">
        <v>1.5774999999999999</v>
      </c>
      <c r="E18" s="25">
        <f t="shared" si="0"/>
        <v>3.2629927486598236</v>
      </c>
      <c r="F18" s="33">
        <f t="shared" si="1"/>
        <v>3.2629927486598236</v>
      </c>
      <c r="G18" s="33"/>
      <c r="H18" s="25">
        <v>2.9574211571523099</v>
      </c>
      <c r="I18" s="25">
        <f t="shared" si="2"/>
        <v>6.9920538495552726</v>
      </c>
      <c r="J18" s="33">
        <f t="shared" si="3"/>
        <v>6.9920538495552726</v>
      </c>
      <c r="K18" s="25">
        <v>2.0528006388081401</v>
      </c>
      <c r="L18" s="32"/>
      <c r="M18" s="25">
        <v>14.9169</v>
      </c>
      <c r="N18" s="25">
        <f t="shared" si="5"/>
        <v>6.2666091962348469</v>
      </c>
      <c r="O18" s="33">
        <f t="shared" si="4"/>
        <v>6.2666091962348469</v>
      </c>
      <c r="P18" s="33"/>
      <c r="Q18" s="25">
        <v>7.6741972637687104</v>
      </c>
      <c r="R18" s="25">
        <f t="shared" si="6"/>
        <v>2.738403583225872</v>
      </c>
      <c r="S18" s="21">
        <f t="shared" si="7"/>
        <v>2.738403583225872</v>
      </c>
    </row>
    <row r="19" spans="1:19" x14ac:dyDescent="0.35">
      <c r="A19" s="31">
        <v>43878</v>
      </c>
      <c r="B19" s="25">
        <v>1.1459977792368901</v>
      </c>
      <c r="C19" s="32"/>
      <c r="D19" s="25">
        <v>1.5729</v>
      </c>
      <c r="E19" s="25">
        <f t="shared" si="0"/>
        <v>0.37251574871932158</v>
      </c>
      <c r="F19" s="33">
        <f t="shared" si="1"/>
        <v>0.37251574871932158</v>
      </c>
      <c r="G19" s="33"/>
      <c r="H19" s="25">
        <v>1.59954850730636</v>
      </c>
      <c r="I19" s="25">
        <f t="shared" si="2"/>
        <v>0.39576929055786253</v>
      </c>
      <c r="J19" s="33">
        <f t="shared" si="3"/>
        <v>0.39576929055786253</v>
      </c>
      <c r="K19" s="25">
        <v>5.2183091792795304</v>
      </c>
      <c r="L19" s="32"/>
      <c r="M19" s="25">
        <v>15.0297</v>
      </c>
      <c r="N19" s="25">
        <f t="shared" si="5"/>
        <v>1.8801858003505814</v>
      </c>
      <c r="O19" s="33">
        <f t="shared" si="4"/>
        <v>1.8801858003505814</v>
      </c>
      <c r="P19" s="33"/>
      <c r="Q19" s="25">
        <v>2.1031590580113302</v>
      </c>
      <c r="R19" s="25">
        <f t="shared" si="6"/>
        <v>-0.59696541815452486</v>
      </c>
      <c r="S19" s="21">
        <f t="shared" si="7"/>
        <v>0.59696541815452486</v>
      </c>
    </row>
    <row r="20" spans="1:19" x14ac:dyDescent="0.35">
      <c r="A20" s="31">
        <v>43879</v>
      </c>
      <c r="B20" s="25">
        <v>1.19201206299993</v>
      </c>
      <c r="C20" s="32"/>
      <c r="D20" s="25">
        <v>1.5684</v>
      </c>
      <c r="E20" s="25">
        <f t="shared" si="0"/>
        <v>0.31575849664878108</v>
      </c>
      <c r="F20" s="33">
        <f t="shared" si="1"/>
        <v>0.31575849664878108</v>
      </c>
      <c r="G20" s="33"/>
      <c r="H20" s="25">
        <v>1.3857826318973401</v>
      </c>
      <c r="I20" s="25">
        <f t="shared" si="2"/>
        <v>0.16255755701813016</v>
      </c>
      <c r="J20" s="33">
        <f t="shared" si="3"/>
        <v>0.16255755701813016</v>
      </c>
      <c r="K20" s="25">
        <v>5.8368076701958902</v>
      </c>
      <c r="L20" s="32"/>
      <c r="M20" s="25">
        <v>15.1433</v>
      </c>
      <c r="N20" s="25">
        <f t="shared" si="5"/>
        <v>1.5944490303021708</v>
      </c>
      <c r="O20" s="33">
        <f t="shared" si="4"/>
        <v>1.5944490303021708</v>
      </c>
      <c r="P20" s="33"/>
      <c r="Q20" s="25">
        <v>6.6257552618893403</v>
      </c>
      <c r="R20" s="25">
        <f t="shared" si="6"/>
        <v>0.13516765264032968</v>
      </c>
      <c r="S20" s="21">
        <f t="shared" si="7"/>
        <v>0.13516765264032968</v>
      </c>
    </row>
    <row r="21" spans="1:19" x14ac:dyDescent="0.35">
      <c r="A21" s="31">
        <v>43880</v>
      </c>
      <c r="B21" s="25">
        <v>0.91536328724641702</v>
      </c>
      <c r="C21" s="32"/>
      <c r="D21" s="25">
        <v>1.5638000000000001</v>
      </c>
      <c r="E21" s="25">
        <f t="shared" si="0"/>
        <v>0.70839274612400205</v>
      </c>
      <c r="F21" s="33">
        <f t="shared" si="1"/>
        <v>0.70839274612400205</v>
      </c>
      <c r="G21" s="33"/>
      <c r="H21" s="25">
        <v>1.9729573644741401</v>
      </c>
      <c r="I21" s="25">
        <f t="shared" si="2"/>
        <v>1.155381794270079</v>
      </c>
      <c r="J21" s="33">
        <f t="shared" si="3"/>
        <v>1.155381794270079</v>
      </c>
      <c r="K21" s="25">
        <v>4.6740394039564901</v>
      </c>
      <c r="L21" s="32"/>
      <c r="M21" s="25">
        <v>15.2578</v>
      </c>
      <c r="N21" s="25">
        <f t="shared" si="5"/>
        <v>2.2643712817407029</v>
      </c>
      <c r="O21" s="33">
        <f t="shared" si="4"/>
        <v>2.2643712817407029</v>
      </c>
      <c r="P21" s="33"/>
      <c r="Q21" s="25">
        <v>4.2482107796773398</v>
      </c>
      <c r="R21" s="25">
        <f t="shared" si="6"/>
        <v>-9.1105056563856521E-2</v>
      </c>
      <c r="S21" s="21">
        <f t="shared" si="7"/>
        <v>9.1105056563856521E-2</v>
      </c>
    </row>
    <row r="22" spans="1:19" x14ac:dyDescent="0.35">
      <c r="A22" s="31">
        <v>43881</v>
      </c>
      <c r="B22" s="25">
        <v>1.3176696757475499</v>
      </c>
      <c r="C22" s="32"/>
      <c r="D22" s="25">
        <v>1.5592999999999999</v>
      </c>
      <c r="E22" s="25">
        <f t="shared" si="0"/>
        <v>0.18337700920025085</v>
      </c>
      <c r="F22" s="33">
        <f t="shared" si="1"/>
        <v>0.18337700920025085</v>
      </c>
      <c r="G22" s="33"/>
      <c r="H22" s="25">
        <v>1.4442468171696199</v>
      </c>
      <c r="I22" s="25">
        <f t="shared" si="2"/>
        <v>9.6061360257273382E-2</v>
      </c>
      <c r="J22" s="33">
        <f t="shared" si="3"/>
        <v>9.6061360257273382E-2</v>
      </c>
      <c r="K22" s="25">
        <v>5.1139509810341703</v>
      </c>
      <c r="L22" s="32"/>
      <c r="M22" s="25">
        <v>15.373200000000001</v>
      </c>
      <c r="N22" s="25">
        <f t="shared" si="5"/>
        <v>2.0061297139948633</v>
      </c>
      <c r="O22" s="33">
        <f t="shared" si="4"/>
        <v>2.0061297139948633</v>
      </c>
      <c r="P22" s="33"/>
      <c r="Q22" s="25">
        <v>1.1251740879952199</v>
      </c>
      <c r="R22" s="25">
        <f t="shared" si="6"/>
        <v>-0.779979492926684</v>
      </c>
      <c r="S22" s="21">
        <f t="shared" si="7"/>
        <v>0.779979492926684</v>
      </c>
    </row>
    <row r="23" spans="1:19" x14ac:dyDescent="0.35">
      <c r="A23" s="31">
        <v>43882</v>
      </c>
      <c r="B23" s="25">
        <v>0.848913643757502</v>
      </c>
      <c r="C23" s="32"/>
      <c r="D23" s="25">
        <v>1.5548</v>
      </c>
      <c r="E23" s="25">
        <f t="shared" si="0"/>
        <v>0.83151727084756244</v>
      </c>
      <c r="F23" s="33">
        <f t="shared" si="1"/>
        <v>0.83151727084756244</v>
      </c>
      <c r="G23" s="33"/>
      <c r="H23" s="25">
        <v>3.6410859038626899</v>
      </c>
      <c r="I23" s="25">
        <f t="shared" si="2"/>
        <v>3.289112244381351</v>
      </c>
      <c r="J23" s="33">
        <f t="shared" si="3"/>
        <v>3.289112244381351</v>
      </c>
      <c r="K23" s="25">
        <v>3.28380690945519</v>
      </c>
      <c r="L23" s="32"/>
      <c r="M23" s="25">
        <v>15.4894</v>
      </c>
      <c r="N23" s="25">
        <f t="shared" si="5"/>
        <v>3.7169034072620959</v>
      </c>
      <c r="O23" s="33">
        <f t="shared" si="4"/>
        <v>3.7169034072620959</v>
      </c>
      <c r="P23" s="33"/>
      <c r="Q23" s="25">
        <v>23.781227815273802</v>
      </c>
      <c r="R23" s="25">
        <f t="shared" si="6"/>
        <v>6.2419689923909987</v>
      </c>
      <c r="S23" s="21">
        <f t="shared" si="7"/>
        <v>6.2419689923909987</v>
      </c>
    </row>
    <row r="24" spans="1:19" x14ac:dyDescent="0.35">
      <c r="A24" s="31">
        <v>43883</v>
      </c>
      <c r="B24" s="25">
        <v>0.51333696312374499</v>
      </c>
      <c r="C24" s="32"/>
      <c r="D24" s="25">
        <v>1.5503</v>
      </c>
      <c r="E24" s="25">
        <f t="shared" si="0"/>
        <v>2.0200435802755252</v>
      </c>
      <c r="F24" s="33">
        <f t="shared" si="1"/>
        <v>2.0200435802755252</v>
      </c>
      <c r="G24" s="33"/>
      <c r="H24" s="25">
        <v>1.9205226635366599</v>
      </c>
      <c r="I24" s="25">
        <f t="shared" si="2"/>
        <v>2.7412514615155401</v>
      </c>
      <c r="J24" s="33">
        <f t="shared" si="3"/>
        <v>2.7412514615155401</v>
      </c>
      <c r="K24" s="25">
        <v>1.7397035347090799</v>
      </c>
      <c r="L24" s="32"/>
      <c r="M24" s="25">
        <v>15.6066</v>
      </c>
      <c r="N24" s="25">
        <f t="shared" si="5"/>
        <v>7.9708388174366718</v>
      </c>
      <c r="O24" s="33">
        <f t="shared" si="4"/>
        <v>7.9708388174366718</v>
      </c>
      <c r="P24" s="33"/>
      <c r="Q24" s="25">
        <v>-1.7784779419955901</v>
      </c>
      <c r="R24" s="25">
        <f t="shared" si="6"/>
        <v>-2.0222879395902327</v>
      </c>
      <c r="S24" s="21">
        <f t="shared" si="7"/>
        <v>2.0222879395902327</v>
      </c>
    </row>
    <row r="25" spans="1:19" x14ac:dyDescent="0.35">
      <c r="A25" s="31">
        <v>43884</v>
      </c>
      <c r="B25" s="25">
        <v>0.25477934877077701</v>
      </c>
      <c r="C25" s="32"/>
      <c r="D25" s="25">
        <v>1.5458000000000001</v>
      </c>
      <c r="E25" s="25">
        <f t="shared" si="0"/>
        <v>5.0672107353204057</v>
      </c>
      <c r="F25" s="33">
        <f t="shared" si="1"/>
        <v>5.0672107353204057</v>
      </c>
      <c r="G25" s="33"/>
      <c r="H25" s="25">
        <v>1.3926990562538899</v>
      </c>
      <c r="I25" s="25">
        <f t="shared" si="2"/>
        <v>4.4662949056632151</v>
      </c>
      <c r="J25" s="33">
        <f t="shared" si="3"/>
        <v>4.4662949056632151</v>
      </c>
      <c r="K25" s="25">
        <v>1.38325414591365</v>
      </c>
      <c r="L25" s="32"/>
      <c r="M25" s="25">
        <v>15.724600000000001</v>
      </c>
      <c r="N25" s="25">
        <f t="shared" si="5"/>
        <v>10.36783146210184</v>
      </c>
      <c r="O25" s="33">
        <f t="shared" si="4"/>
        <v>10.36783146210184</v>
      </c>
      <c r="P25" s="33"/>
      <c r="Q25" s="25">
        <v>-1.6187347533476499</v>
      </c>
      <c r="R25" s="25">
        <f t="shared" si="6"/>
        <v>-2.1702366901481169</v>
      </c>
      <c r="S25" s="21">
        <f t="shared" si="7"/>
        <v>2.1702366901481169</v>
      </c>
    </row>
    <row r="26" spans="1:19" x14ac:dyDescent="0.35">
      <c r="A26" s="31">
        <v>43885</v>
      </c>
      <c r="B26" s="25">
        <v>0.28823383781645001</v>
      </c>
      <c r="C26" s="32"/>
      <c r="D26" s="25">
        <v>1.5414000000000001</v>
      </c>
      <c r="E26" s="25">
        <f t="shared" si="0"/>
        <v>4.3477413050357328</v>
      </c>
      <c r="F26" s="33">
        <f t="shared" si="1"/>
        <v>4.3477413050357328</v>
      </c>
      <c r="G26" s="33"/>
      <c r="H26" s="25">
        <v>1.95593421935616</v>
      </c>
      <c r="I26" s="25">
        <f t="shared" si="2"/>
        <v>5.785928516143608</v>
      </c>
      <c r="J26" s="33">
        <f t="shared" si="3"/>
        <v>5.785928516143608</v>
      </c>
      <c r="K26" s="25">
        <v>1.5181775583161199</v>
      </c>
      <c r="L26" s="32"/>
      <c r="M26" s="25">
        <v>15.843500000000001</v>
      </c>
      <c r="N26" s="25">
        <f t="shared" si="5"/>
        <v>9.4358676053496335</v>
      </c>
      <c r="O26" s="33">
        <f t="shared" si="4"/>
        <v>9.4358676053496335</v>
      </c>
      <c r="P26" s="33"/>
      <c r="Q26" s="25">
        <v>-8.5909874042412095</v>
      </c>
      <c r="R26" s="25">
        <f t="shared" si="6"/>
        <v>-6.6587500962468882</v>
      </c>
      <c r="S26" s="21">
        <f t="shared" si="7"/>
        <v>6.6587500962468882</v>
      </c>
    </row>
    <row r="27" spans="1:19" x14ac:dyDescent="0.35">
      <c r="A27" s="31">
        <v>43886</v>
      </c>
      <c r="B27" s="25">
        <v>0.31793024539947501</v>
      </c>
      <c r="C27" s="32"/>
      <c r="D27" s="25">
        <v>1.5368999999999999</v>
      </c>
      <c r="E27" s="25">
        <f t="shared" si="0"/>
        <v>3.834079242976415</v>
      </c>
      <c r="F27" s="33">
        <f t="shared" si="1"/>
        <v>3.834079242976415</v>
      </c>
      <c r="G27" s="33"/>
      <c r="H27" s="25">
        <v>5.3776662424996999</v>
      </c>
      <c r="I27" s="25">
        <f t="shared" si="2"/>
        <v>15.914610422618757</v>
      </c>
      <c r="J27" s="33">
        <f t="shared" si="3"/>
        <v>15.914610422618757</v>
      </c>
      <c r="K27" s="25">
        <v>1.87080547942055</v>
      </c>
      <c r="L27" s="32"/>
      <c r="M27" s="25">
        <v>15.9633</v>
      </c>
      <c r="N27" s="25">
        <f t="shared" si="5"/>
        <v>7.5328486449293273</v>
      </c>
      <c r="O27" s="33">
        <f t="shared" si="4"/>
        <v>7.5328486449293273</v>
      </c>
      <c r="P27" s="33"/>
      <c r="Q27" s="25">
        <v>2.08103153319413</v>
      </c>
      <c r="R27" s="25">
        <f t="shared" si="6"/>
        <v>0.11237194678235279</v>
      </c>
      <c r="S27" s="21">
        <f t="shared" si="7"/>
        <v>0.11237194678235279</v>
      </c>
    </row>
    <row r="28" spans="1:19" x14ac:dyDescent="0.35">
      <c r="A28" s="31">
        <v>43887</v>
      </c>
      <c r="B28" s="25">
        <v>1.6105727076530401</v>
      </c>
      <c r="C28" s="32"/>
      <c r="D28" s="25">
        <v>1.5325</v>
      </c>
      <c r="E28" s="25">
        <f t="shared" si="0"/>
        <v>-4.8475121478253072E-2</v>
      </c>
      <c r="F28" s="33">
        <f t="shared" si="1"/>
        <v>4.8475121478253072E-2</v>
      </c>
      <c r="G28" s="33"/>
      <c r="H28" s="25">
        <v>3.4999066173151299</v>
      </c>
      <c r="I28" s="25">
        <f t="shared" si="2"/>
        <v>1.1730820351570879</v>
      </c>
      <c r="J28" s="33">
        <f t="shared" si="3"/>
        <v>1.1730820351570879</v>
      </c>
      <c r="K28" s="25">
        <v>5.0418470435672296</v>
      </c>
      <c r="L28" s="32"/>
      <c r="M28" s="25">
        <v>16.084</v>
      </c>
      <c r="N28" s="25">
        <f t="shared" si="5"/>
        <v>2.1901007430443937</v>
      </c>
      <c r="O28" s="33">
        <f t="shared" si="4"/>
        <v>2.1901007430443937</v>
      </c>
      <c r="P28" s="33"/>
      <c r="Q28" s="25">
        <v>8.0890011698283093</v>
      </c>
      <c r="R28" s="25">
        <f t="shared" si="6"/>
        <v>0.60437258408084193</v>
      </c>
      <c r="S28" s="21">
        <f t="shared" si="7"/>
        <v>0.60437258408084193</v>
      </c>
    </row>
    <row r="29" spans="1:19" x14ac:dyDescent="0.35">
      <c r="A29" s="31">
        <v>43888</v>
      </c>
      <c r="B29" s="25">
        <v>1.08422499696413</v>
      </c>
      <c r="C29" s="32"/>
      <c r="D29" s="25">
        <v>1.528</v>
      </c>
      <c r="E29" s="25">
        <f t="shared" si="0"/>
        <v>0.40930157880371365</v>
      </c>
      <c r="F29" s="33">
        <f t="shared" si="1"/>
        <v>0.40930157880371365</v>
      </c>
      <c r="G29" s="33"/>
      <c r="H29" s="25">
        <v>2.0639996733870798</v>
      </c>
      <c r="I29" s="25">
        <f t="shared" si="2"/>
        <v>0.90366361148871777</v>
      </c>
      <c r="J29" s="33">
        <f t="shared" si="3"/>
        <v>0.90366361148871777</v>
      </c>
      <c r="K29" s="25">
        <v>5.43101864324675</v>
      </c>
      <c r="L29" s="32"/>
      <c r="M29" s="25">
        <v>16.2056</v>
      </c>
      <c r="N29" s="25">
        <f t="shared" si="5"/>
        <v>1.983896956448677</v>
      </c>
      <c r="O29" s="33">
        <f t="shared" si="4"/>
        <v>1.983896956448677</v>
      </c>
      <c r="P29" s="33"/>
      <c r="Q29" s="25">
        <v>8.7352088877892093</v>
      </c>
      <c r="R29" s="25">
        <f t="shared" si="6"/>
        <v>0.60839235907449607</v>
      </c>
      <c r="S29" s="21">
        <f t="shared" si="7"/>
        <v>0.60839235907449607</v>
      </c>
    </row>
    <row r="30" spans="1:19" x14ac:dyDescent="0.35">
      <c r="A30" s="31">
        <v>43889</v>
      </c>
      <c r="B30" s="25">
        <v>1.0222863396008799</v>
      </c>
      <c r="C30" s="32"/>
      <c r="D30" s="25">
        <v>1.5236000000000001</v>
      </c>
      <c r="E30" s="25">
        <f t="shared" si="0"/>
        <v>0.49038477868621683</v>
      </c>
      <c r="F30" s="33">
        <f t="shared" si="1"/>
        <v>0.49038477868621683</v>
      </c>
      <c r="G30" s="33"/>
      <c r="H30" s="25">
        <v>2.1598125803974799</v>
      </c>
      <c r="I30" s="25">
        <f t="shared" si="2"/>
        <v>1.1127276152792103</v>
      </c>
      <c r="J30" s="33">
        <f t="shared" si="3"/>
        <v>1.1127276152792103</v>
      </c>
      <c r="K30" s="25">
        <v>3.3665445228417701</v>
      </c>
      <c r="L30" s="32"/>
      <c r="M30" s="25">
        <v>16.328199999999999</v>
      </c>
      <c r="N30" s="25">
        <f t="shared" si="5"/>
        <v>3.850136360655354</v>
      </c>
      <c r="O30" s="33">
        <f t="shared" si="4"/>
        <v>3.850136360655354</v>
      </c>
      <c r="P30" s="33"/>
      <c r="Q30" s="25">
        <v>6.9444992760271704</v>
      </c>
      <c r="R30" s="25">
        <f t="shared" si="6"/>
        <v>1.0627973962349901</v>
      </c>
      <c r="S30" s="21">
        <f t="shared" si="7"/>
        <v>1.0627973962349901</v>
      </c>
    </row>
    <row r="31" spans="1:19" x14ac:dyDescent="0.35">
      <c r="A31" s="31">
        <v>43890</v>
      </c>
      <c r="B31" s="25">
        <v>0.50381542576683802</v>
      </c>
      <c r="C31" s="32"/>
      <c r="D31" s="25">
        <v>1.5192000000000001</v>
      </c>
      <c r="E31" s="25">
        <f t="shared" si="0"/>
        <v>2.015390006543933</v>
      </c>
      <c r="F31" s="33">
        <f t="shared" si="1"/>
        <v>2.015390006543933</v>
      </c>
      <c r="G31" s="33"/>
      <c r="H31" s="25">
        <v>1.8557058768803001</v>
      </c>
      <c r="I31" s="25">
        <f t="shared" si="2"/>
        <v>2.6833050001511998</v>
      </c>
      <c r="J31" s="33">
        <f t="shared" si="3"/>
        <v>2.6833050001511998</v>
      </c>
      <c r="K31" s="25">
        <v>1.6651044593916999</v>
      </c>
      <c r="L31" s="32"/>
      <c r="M31" s="25">
        <v>16.451699999999999</v>
      </c>
      <c r="N31" s="25">
        <f t="shared" si="5"/>
        <v>8.8802810281405264</v>
      </c>
      <c r="O31" s="33">
        <f t="shared" si="4"/>
        <v>8.8802810281405264</v>
      </c>
      <c r="P31" s="33"/>
      <c r="Q31" s="25">
        <v>0.79856684336936401</v>
      </c>
      <c r="R31" s="25">
        <f t="shared" si="6"/>
        <v>-0.52041036292636056</v>
      </c>
      <c r="S31" s="21">
        <f t="shared" si="7"/>
        <v>0.52041036292636056</v>
      </c>
    </row>
    <row r="32" spans="1:19" x14ac:dyDescent="0.35">
      <c r="A32" s="31"/>
      <c r="B32" s="32"/>
      <c r="C32" s="32"/>
      <c r="D32" s="25"/>
      <c r="E32" s="25"/>
      <c r="F32" s="33"/>
      <c r="G32" s="33"/>
      <c r="H32" s="25"/>
      <c r="I32" s="34"/>
      <c r="J32" s="33"/>
      <c r="K32" s="32"/>
      <c r="L32" s="32"/>
      <c r="M32" s="25"/>
      <c r="N32" s="25"/>
      <c r="O32" s="33"/>
      <c r="P32" s="33"/>
      <c r="Q32" s="25"/>
      <c r="R32" s="34"/>
      <c r="S32" s="21"/>
    </row>
    <row r="33" spans="1:18" x14ac:dyDescent="0.35">
      <c r="A33" s="32" t="s">
        <v>15</v>
      </c>
      <c r="B33" s="25">
        <f>AVERAGE(B3:B31)</f>
        <v>1.0685590044046167</v>
      </c>
      <c r="C33" s="25"/>
      <c r="D33" s="25">
        <f>AVERAGE(D3:D31)</f>
        <v>1.5825172413793107</v>
      </c>
      <c r="E33" s="25"/>
      <c r="F33" s="35"/>
      <c r="G33" s="25"/>
      <c r="H33" s="25">
        <f>AVERAGE(H3:H31)</f>
        <v>2.5124589595549724</v>
      </c>
      <c r="I33" s="25"/>
      <c r="J33" s="35"/>
      <c r="K33" s="25">
        <f>AVERAGE(K3:K31)</f>
        <v>6.0557841101461998</v>
      </c>
      <c r="L33" s="25"/>
      <c r="M33" s="25">
        <f>AVERAGE(M3:M31)</f>
        <v>14.834327586206898</v>
      </c>
      <c r="N33" s="25"/>
      <c r="O33" s="35"/>
      <c r="P33" s="25"/>
      <c r="Q33" s="25">
        <f>AVERAGE(Q3:Q31)</f>
        <v>8.1051727039589352</v>
      </c>
      <c r="R33" s="32"/>
    </row>
    <row r="34" spans="1:18" x14ac:dyDescent="0.35">
      <c r="A34" s="32" t="s">
        <v>14</v>
      </c>
      <c r="B34" s="25">
        <f>MEDIAN(B3:B31)</f>
        <v>0.78436234460936605</v>
      </c>
      <c r="C34" s="25"/>
      <c r="D34" s="25">
        <f>MEDIAN(D3:D31)</f>
        <v>1.5821000000000001</v>
      </c>
      <c r="E34" s="25"/>
      <c r="F34" s="35"/>
      <c r="G34" s="25"/>
      <c r="H34" s="25">
        <f>MEDIAN(H3:H31)</f>
        <v>2.0639996733870798</v>
      </c>
      <c r="I34" s="25"/>
      <c r="J34" s="35"/>
      <c r="K34" s="25">
        <f>MEDIAN(K3:K31)</f>
        <v>3.4686376485559598</v>
      </c>
      <c r="L34" s="25"/>
      <c r="M34" s="25">
        <f>MEDIAN(M3:M31)</f>
        <v>14.8049</v>
      </c>
      <c r="N34" s="25"/>
      <c r="O34" s="35"/>
      <c r="P34" s="25"/>
      <c r="Q34" s="25">
        <f>MEDIAN(Q3:Q31)</f>
        <v>6.0387189757629196</v>
      </c>
      <c r="R34" s="32"/>
    </row>
    <row r="35" spans="1:18" x14ac:dyDescent="0.35">
      <c r="A35" s="32" t="s">
        <v>13</v>
      </c>
      <c r="B35" s="25">
        <f>_xlfn.STDEV.S(B3:B31)</f>
        <v>0.99808685248671725</v>
      </c>
      <c r="C35" s="25"/>
      <c r="D35" s="25">
        <f t="shared" ref="D35" si="8">_xlfn.STDEV.S(D3:D31)</f>
        <v>3.9013404921216459E-2</v>
      </c>
      <c r="E35" s="25"/>
      <c r="F35" s="35"/>
      <c r="G35" s="25"/>
      <c r="H35" s="25">
        <f t="shared" ref="H35" si="9">_xlfn.STDEV.S(H3:H31)</f>
        <v>1.2967769495887578</v>
      </c>
      <c r="I35" s="25"/>
      <c r="J35" s="35"/>
      <c r="K35" s="25">
        <f>_xlfn.STDEV.S(K3:K31)</f>
        <v>8.3659630695892329</v>
      </c>
      <c r="L35" s="25"/>
      <c r="M35" s="25">
        <f>_xlfn.STDEV.S(M3:M31)</f>
        <v>0.95116618493020433</v>
      </c>
      <c r="N35" s="25"/>
      <c r="O35" s="35"/>
      <c r="P35" s="25"/>
      <c r="Q35" s="25">
        <f t="shared" ref="Q35" si="10">_xlfn.STDEV.S(Q3:Q31)</f>
        <v>11.523312301224198</v>
      </c>
      <c r="R35" s="32"/>
    </row>
    <row r="36" spans="1:18" x14ac:dyDescent="0.35">
      <c r="A36" s="32" t="s">
        <v>23</v>
      </c>
      <c r="B36" s="35"/>
      <c r="C36" s="35"/>
      <c r="D36" s="25">
        <f>SUM(F3:F32)</f>
        <v>46.337468339327671</v>
      </c>
      <c r="E36" s="35"/>
      <c r="F36" s="35"/>
      <c r="G36" s="35"/>
      <c r="H36" s="25">
        <f>SUM(J3:J31)</f>
        <v>91.824647925113965</v>
      </c>
      <c r="I36" s="35"/>
      <c r="J36" s="35"/>
      <c r="K36" s="35"/>
      <c r="L36" s="35"/>
      <c r="M36" s="25">
        <f>SUM(O3:O32)</f>
        <v>126.86786056486964</v>
      </c>
      <c r="N36" s="35"/>
      <c r="O36" s="35"/>
      <c r="P36" s="35"/>
      <c r="Q36" s="25">
        <f>SUM(S3:S31)</f>
        <v>60.80915215696993</v>
      </c>
      <c r="R36" s="24"/>
    </row>
    <row r="37" spans="1:18" x14ac:dyDescent="0.35">
      <c r="A37" s="32" t="s">
        <v>1</v>
      </c>
      <c r="B37" s="35"/>
      <c r="C37" s="35"/>
      <c r="D37" s="25">
        <f>COUNT(D3:D32)</f>
        <v>29</v>
      </c>
      <c r="E37" s="35"/>
      <c r="F37" s="35"/>
      <c r="G37" s="35"/>
      <c r="H37" s="25">
        <f>COUNT(H3:H32)</f>
        <v>29</v>
      </c>
      <c r="I37" s="35"/>
      <c r="J37" s="35"/>
      <c r="K37" s="35"/>
      <c r="L37" s="35"/>
      <c r="M37" s="25">
        <f>COUNT(M3:M32)</f>
        <v>29</v>
      </c>
      <c r="N37" s="35"/>
      <c r="O37" s="35"/>
      <c r="P37" s="35"/>
      <c r="Q37" s="25">
        <f>COUNT(Q3:Q32)</f>
        <v>29</v>
      </c>
      <c r="R37" s="24"/>
    </row>
    <row r="38" spans="1:18" x14ac:dyDescent="0.35">
      <c r="A38" s="32" t="s">
        <v>4</v>
      </c>
      <c r="B38" s="35"/>
      <c r="C38" s="35"/>
      <c r="D38" s="25">
        <f>(D36/D37)*100</f>
        <v>159.78437358388854</v>
      </c>
      <c r="E38" s="35"/>
      <c r="F38" s="35"/>
      <c r="G38" s="35"/>
      <c r="H38" s="25">
        <f>(H36/H37)*100</f>
        <v>316.63671698315159</v>
      </c>
      <c r="I38" s="35"/>
      <c r="J38" s="35"/>
      <c r="K38" s="35"/>
      <c r="L38" s="35"/>
      <c r="M38" s="25">
        <f>(M36/M37)*100</f>
        <v>437.47538125817124</v>
      </c>
      <c r="N38" s="35"/>
      <c r="O38" s="35"/>
      <c r="P38" s="35"/>
      <c r="Q38" s="25">
        <f>(Q36/Q37)*100</f>
        <v>209.68673157575836</v>
      </c>
      <c r="R38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zoomScale="85" zoomScaleNormal="85"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11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43862</v>
      </c>
      <c r="B3" s="5">
        <v>99.250313870410096</v>
      </c>
      <c r="C3" s="3"/>
      <c r="D3" s="5">
        <v>33.745699999999999</v>
      </c>
      <c r="E3" s="5">
        <f>(D3-B3)/B3</f>
        <v>-0.65999402234574955</v>
      </c>
      <c r="F3" s="6">
        <f t="shared" ref="F3:F31" si="0">ABS((B3-D3)/B3)</f>
        <v>0.65999402234574955</v>
      </c>
      <c r="G3" s="6"/>
      <c r="H3" s="5">
        <v>99.250313870410096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99.743072660240799</v>
      </c>
      <c r="C4" s="3"/>
      <c r="D4" s="5">
        <v>34.055900000000001</v>
      </c>
      <c r="E4" s="5">
        <f t="shared" ref="E4:E31" si="1">(D4-B4)/B4</f>
        <v>-0.65856375694374181</v>
      </c>
      <c r="F4" s="6">
        <f t="shared" si="0"/>
        <v>0.65856375694374181</v>
      </c>
      <c r="G4" s="6"/>
      <c r="H4" s="5">
        <v>97.580467421655896</v>
      </c>
      <c r="I4" s="5">
        <f t="shared" ref="I4:I31" si="2">(H4-B4)/B4</f>
        <v>-2.1681758751823089E-2</v>
      </c>
      <c r="J4" s="6">
        <f t="shared" ref="J4:J31" si="3">ABS((B4-H4)/B4)</f>
        <v>2.1681758751823089E-2</v>
      </c>
    </row>
    <row r="5" spans="1:10" x14ac:dyDescent="0.35">
      <c r="A5" s="4">
        <v>43864</v>
      </c>
      <c r="B5" s="5">
        <v>101.116410749872</v>
      </c>
      <c r="C5" s="3"/>
      <c r="D5" s="5">
        <v>34.369</v>
      </c>
      <c r="E5" s="5">
        <f t="shared" si="1"/>
        <v>-0.66010462846612161</v>
      </c>
      <c r="F5" s="6">
        <f t="shared" si="0"/>
        <v>0.66010462846612161</v>
      </c>
      <c r="G5" s="6"/>
      <c r="H5" s="5">
        <v>81.764391209532604</v>
      </c>
      <c r="I5" s="5">
        <f t="shared" si="2"/>
        <v>-0.19138356866928147</v>
      </c>
      <c r="J5" s="6">
        <f t="shared" si="3"/>
        <v>0.19138356866928147</v>
      </c>
    </row>
    <row r="6" spans="1:10" x14ac:dyDescent="0.35">
      <c r="A6" s="4">
        <v>43865</v>
      </c>
      <c r="B6" s="5">
        <v>101.67212813784001</v>
      </c>
      <c r="C6" s="3"/>
      <c r="D6" s="5">
        <v>34.684899999999999</v>
      </c>
      <c r="E6" s="5">
        <f t="shared" si="1"/>
        <v>-0.6588553752609897</v>
      </c>
      <c r="F6" s="6">
        <f t="shared" si="0"/>
        <v>0.6588553752609897</v>
      </c>
      <c r="G6" s="6"/>
      <c r="H6" s="5">
        <v>114.765604232795</v>
      </c>
      <c r="I6" s="5">
        <f t="shared" si="2"/>
        <v>0.12878137140204018</v>
      </c>
      <c r="J6" s="6">
        <f t="shared" si="3"/>
        <v>0.12878137140204018</v>
      </c>
    </row>
    <row r="7" spans="1:10" x14ac:dyDescent="0.35">
      <c r="A7" s="4">
        <v>43866</v>
      </c>
      <c r="B7" s="5">
        <v>112.215261763109</v>
      </c>
      <c r="C7" s="3"/>
      <c r="D7" s="5">
        <v>35.003700000000002</v>
      </c>
      <c r="E7" s="5">
        <f t="shared" si="1"/>
        <v>-0.68806649425374733</v>
      </c>
      <c r="F7" s="6">
        <f t="shared" si="0"/>
        <v>0.68806649425374733</v>
      </c>
      <c r="G7" s="6"/>
      <c r="H7" s="5">
        <v>85.840874242011495</v>
      </c>
      <c r="I7" s="5">
        <f t="shared" si="2"/>
        <v>-0.23503387245823043</v>
      </c>
      <c r="J7" s="6">
        <f t="shared" si="3"/>
        <v>0.23503387245823043</v>
      </c>
    </row>
    <row r="8" spans="1:10" x14ac:dyDescent="0.35">
      <c r="A8" s="4">
        <v>43867</v>
      </c>
      <c r="B8" s="5">
        <v>102.196057645108</v>
      </c>
      <c r="C8" s="3"/>
      <c r="D8" s="5">
        <v>35.325499999999998</v>
      </c>
      <c r="E8" s="5">
        <f t="shared" si="1"/>
        <v>-0.65433598111315217</v>
      </c>
      <c r="F8" s="6">
        <f t="shared" si="0"/>
        <v>0.65433598111315217</v>
      </c>
      <c r="G8" s="6"/>
      <c r="H8" s="5">
        <v>95.045345569480702</v>
      </c>
      <c r="I8" s="5">
        <f t="shared" si="2"/>
        <v>-6.9970527634825974E-2</v>
      </c>
      <c r="J8" s="6">
        <f t="shared" si="3"/>
        <v>6.9970527634825974E-2</v>
      </c>
    </row>
    <row r="9" spans="1:10" x14ac:dyDescent="0.35">
      <c r="A9" s="4">
        <v>43868</v>
      </c>
      <c r="B9" s="5">
        <v>102.00162733744</v>
      </c>
      <c r="C9" s="3"/>
      <c r="D9" s="5">
        <v>35.650300000000001</v>
      </c>
      <c r="E9" s="5">
        <f t="shared" si="1"/>
        <v>-0.65049283104021172</v>
      </c>
      <c r="F9" s="6">
        <f t="shared" si="0"/>
        <v>0.65049283104021172</v>
      </c>
      <c r="G9" s="6"/>
      <c r="H9" s="5">
        <v>85.227633528370106</v>
      </c>
      <c r="I9" s="5">
        <f t="shared" si="2"/>
        <v>-0.16444829604118433</v>
      </c>
      <c r="J9" s="6">
        <f t="shared" si="3"/>
        <v>0.16444829604118433</v>
      </c>
    </row>
    <row r="10" spans="1:10" x14ac:dyDescent="0.35">
      <c r="A10" s="4">
        <v>43869</v>
      </c>
      <c r="B10" s="5">
        <v>99.809816049489697</v>
      </c>
      <c r="C10" s="3"/>
      <c r="D10" s="5">
        <v>35.978000000000002</v>
      </c>
      <c r="E10" s="5">
        <f t="shared" si="1"/>
        <v>-0.63953445238131013</v>
      </c>
      <c r="F10" s="6">
        <f t="shared" si="0"/>
        <v>0.63953445238131013</v>
      </c>
      <c r="G10" s="6"/>
      <c r="H10" s="5">
        <v>85.848268414505995</v>
      </c>
      <c r="I10" s="5">
        <f t="shared" si="2"/>
        <v>-0.13988150852879047</v>
      </c>
      <c r="J10" s="6">
        <f t="shared" si="3"/>
        <v>0.13988150852879047</v>
      </c>
    </row>
    <row r="11" spans="1:10" x14ac:dyDescent="0.35">
      <c r="A11" s="4">
        <v>43870</v>
      </c>
      <c r="B11" s="5">
        <v>96.240428867605004</v>
      </c>
      <c r="C11" s="3"/>
      <c r="D11" s="5">
        <v>36.308700000000002</v>
      </c>
      <c r="E11" s="5">
        <f t="shared" si="1"/>
        <v>-0.6227292373151333</v>
      </c>
      <c r="F11" s="6">
        <f t="shared" si="0"/>
        <v>0.6227292373151333</v>
      </c>
      <c r="G11" s="6"/>
      <c r="H11" s="5">
        <v>84.8652683584248</v>
      </c>
      <c r="I11" s="5">
        <f t="shared" si="2"/>
        <v>-0.11819523918403006</v>
      </c>
      <c r="J11" s="6">
        <f t="shared" si="3"/>
        <v>0.11819523918403006</v>
      </c>
    </row>
    <row r="12" spans="1:10" x14ac:dyDescent="0.35">
      <c r="A12" s="4">
        <v>43871</v>
      </c>
      <c r="B12" s="5">
        <v>100.556905331545</v>
      </c>
      <c r="C12" s="3"/>
      <c r="D12" s="5">
        <v>36.642499999999998</v>
      </c>
      <c r="E12" s="5">
        <f t="shared" si="1"/>
        <v>-0.63560433886478074</v>
      </c>
      <c r="F12" s="6">
        <f t="shared" si="0"/>
        <v>0.63560433886478074</v>
      </c>
      <c r="G12" s="6"/>
      <c r="H12" s="5">
        <v>84.9416767396811</v>
      </c>
      <c r="I12" s="5">
        <f t="shared" si="2"/>
        <v>-0.1552874816540854</v>
      </c>
      <c r="J12" s="6">
        <f t="shared" si="3"/>
        <v>0.1552874816540854</v>
      </c>
    </row>
    <row r="13" spans="1:10" x14ac:dyDescent="0.35">
      <c r="A13" s="4">
        <v>43872</v>
      </c>
      <c r="B13" s="5">
        <v>100.985820710506</v>
      </c>
      <c r="C13" s="3"/>
      <c r="D13" s="5">
        <v>36.979300000000002</v>
      </c>
      <c r="E13" s="5">
        <f t="shared" si="1"/>
        <v>-0.633816908751895</v>
      </c>
      <c r="F13" s="6">
        <f t="shared" si="0"/>
        <v>0.633816908751895</v>
      </c>
      <c r="G13" s="6"/>
      <c r="H13" s="5">
        <v>84.020330078714693</v>
      </c>
      <c r="I13" s="5">
        <f t="shared" si="2"/>
        <v>-0.16799873994613498</v>
      </c>
      <c r="J13" s="6">
        <f t="shared" si="3"/>
        <v>0.16799873994613498</v>
      </c>
    </row>
    <row r="14" spans="1:10" x14ac:dyDescent="0.35">
      <c r="A14" s="4">
        <v>43873</v>
      </c>
      <c r="B14" s="5">
        <v>101.500157728042</v>
      </c>
      <c r="C14" s="3"/>
      <c r="D14" s="5">
        <v>37.319299999999998</v>
      </c>
      <c r="E14" s="5">
        <f t="shared" si="1"/>
        <v>-0.6323227388474334</v>
      </c>
      <c r="F14" s="6">
        <f t="shared" si="0"/>
        <v>0.6323227388474334</v>
      </c>
      <c r="G14" s="6"/>
      <c r="H14" s="5">
        <v>83.085389716694095</v>
      </c>
      <c r="I14" s="5">
        <f t="shared" si="2"/>
        <v>-0.18142600389536492</v>
      </c>
      <c r="J14" s="6">
        <f t="shared" si="3"/>
        <v>0.18142600389536492</v>
      </c>
    </row>
    <row r="15" spans="1:10" x14ac:dyDescent="0.35">
      <c r="A15" s="4">
        <v>43874</v>
      </c>
      <c r="B15" s="5">
        <v>101.26248839169</v>
      </c>
      <c r="C15" s="3"/>
      <c r="D15" s="5">
        <v>37.662300000000002</v>
      </c>
      <c r="E15" s="5">
        <f t="shared" si="1"/>
        <v>-0.62807254099544008</v>
      </c>
      <c r="F15" s="6">
        <f t="shared" si="0"/>
        <v>0.62807254099544008</v>
      </c>
      <c r="G15" s="6"/>
      <c r="H15" s="5">
        <v>81.927010791830298</v>
      </c>
      <c r="I15" s="5">
        <f t="shared" si="2"/>
        <v>-0.19094412854115134</v>
      </c>
      <c r="J15" s="6">
        <f t="shared" si="3"/>
        <v>0.19094412854115134</v>
      </c>
    </row>
    <row r="16" spans="1:10" x14ac:dyDescent="0.35">
      <c r="A16" s="4">
        <v>43875</v>
      </c>
      <c r="B16" s="5">
        <v>97.495440118544593</v>
      </c>
      <c r="C16" s="3"/>
      <c r="D16" s="5">
        <v>38.008499999999998</v>
      </c>
      <c r="E16" s="5">
        <f t="shared" si="1"/>
        <v>-0.61015099830530017</v>
      </c>
      <c r="F16" s="6">
        <f t="shared" si="0"/>
        <v>0.61015099830530017</v>
      </c>
      <c r="G16" s="6"/>
      <c r="H16" s="5">
        <v>81.987127711860694</v>
      </c>
      <c r="I16" s="5">
        <f t="shared" si="2"/>
        <v>-0.159067053677868</v>
      </c>
      <c r="J16" s="6">
        <f t="shared" si="3"/>
        <v>0.159067053677868</v>
      </c>
    </row>
    <row r="17" spans="1:10" x14ac:dyDescent="0.35">
      <c r="A17" s="4">
        <v>43876</v>
      </c>
      <c r="B17" s="5">
        <v>96.683553411755298</v>
      </c>
      <c r="C17" s="3"/>
      <c r="D17" s="5">
        <v>38.357900000000001</v>
      </c>
      <c r="E17" s="5">
        <f t="shared" si="1"/>
        <v>-0.60326344402504917</v>
      </c>
      <c r="F17" s="6">
        <f t="shared" si="0"/>
        <v>0.60326344402504917</v>
      </c>
      <c r="G17" s="6"/>
      <c r="H17" s="5">
        <v>81.962437204774105</v>
      </c>
      <c r="I17" s="5">
        <f t="shared" si="2"/>
        <v>-0.1522608105257261</v>
      </c>
      <c r="J17" s="6">
        <f t="shared" si="3"/>
        <v>0.1522608105257261</v>
      </c>
    </row>
    <row r="18" spans="1:10" x14ac:dyDescent="0.35">
      <c r="A18" s="4">
        <v>43877</v>
      </c>
      <c r="B18" s="5">
        <v>94.018068799926098</v>
      </c>
      <c r="C18" s="3"/>
      <c r="D18" s="5">
        <v>38.710500000000003</v>
      </c>
      <c r="E18" s="5">
        <f t="shared" si="1"/>
        <v>-0.58826531437933094</v>
      </c>
      <c r="F18" s="6">
        <f t="shared" si="0"/>
        <v>0.58826531437933094</v>
      </c>
      <c r="G18" s="6"/>
      <c r="H18" s="5">
        <v>80.548761995872894</v>
      </c>
      <c r="I18" s="5">
        <f t="shared" si="2"/>
        <v>-0.14326295972656472</v>
      </c>
      <c r="J18" s="6">
        <f t="shared" si="3"/>
        <v>0.14326295972656472</v>
      </c>
    </row>
    <row r="19" spans="1:10" x14ac:dyDescent="0.35">
      <c r="A19" s="4">
        <v>43878</v>
      </c>
      <c r="B19" s="5">
        <v>101.421833632469</v>
      </c>
      <c r="C19" s="3"/>
      <c r="D19" s="5">
        <v>39.066400000000002</v>
      </c>
      <c r="E19" s="5">
        <f t="shared" si="1"/>
        <v>-0.61481272226285844</v>
      </c>
      <c r="F19" s="6">
        <f t="shared" si="0"/>
        <v>0.61481272226285844</v>
      </c>
      <c r="G19" s="6"/>
      <c r="H19" s="5">
        <v>79.142506798808895</v>
      </c>
      <c r="I19" s="5">
        <f t="shared" si="2"/>
        <v>-0.21966992742800939</v>
      </c>
      <c r="J19" s="6">
        <f t="shared" si="3"/>
        <v>0.21966992742800939</v>
      </c>
    </row>
    <row r="20" spans="1:10" x14ac:dyDescent="0.35">
      <c r="A20" s="4">
        <v>43879</v>
      </c>
      <c r="B20" s="5">
        <v>103.13621014202</v>
      </c>
      <c r="C20" s="3"/>
      <c r="D20" s="5">
        <v>39.4255</v>
      </c>
      <c r="E20" s="5">
        <f t="shared" si="1"/>
        <v>-0.61773367524644807</v>
      </c>
      <c r="F20" s="6">
        <f t="shared" si="0"/>
        <v>0.61773367524644807</v>
      </c>
      <c r="G20" s="6"/>
      <c r="H20" s="5">
        <v>80.054676536467994</v>
      </c>
      <c r="I20" s="5">
        <f t="shared" si="2"/>
        <v>-0.2237966042553669</v>
      </c>
      <c r="J20" s="6">
        <f t="shared" si="3"/>
        <v>0.2237966042553669</v>
      </c>
    </row>
    <row r="21" spans="1:10" x14ac:dyDescent="0.35">
      <c r="A21" s="4">
        <v>43880</v>
      </c>
      <c r="B21" s="5">
        <v>95.698308912214898</v>
      </c>
      <c r="C21" s="3"/>
      <c r="D21" s="5">
        <v>39.7879</v>
      </c>
      <c r="E21" s="5">
        <f t="shared" si="1"/>
        <v>-0.58423612232795175</v>
      </c>
      <c r="F21" s="6">
        <f t="shared" si="0"/>
        <v>0.58423612232795175</v>
      </c>
      <c r="G21" s="6"/>
      <c r="H21" s="5">
        <v>79.957566786923607</v>
      </c>
      <c r="I21" s="5">
        <f t="shared" si="2"/>
        <v>-0.16448297053744643</v>
      </c>
      <c r="J21" s="6">
        <f t="shared" si="3"/>
        <v>0.16448297053744643</v>
      </c>
    </row>
    <row r="22" spans="1:10" x14ac:dyDescent="0.35">
      <c r="A22" s="4">
        <v>43881</v>
      </c>
      <c r="B22" s="5">
        <v>98.316307253085299</v>
      </c>
      <c r="C22" s="3"/>
      <c r="D22" s="5">
        <v>40.153700000000001</v>
      </c>
      <c r="E22" s="5">
        <f t="shared" si="1"/>
        <v>-0.59158657274793114</v>
      </c>
      <c r="F22" s="6">
        <f t="shared" si="0"/>
        <v>0.59158657274793114</v>
      </c>
      <c r="G22" s="6"/>
      <c r="H22" s="5">
        <v>80.018718999382898</v>
      </c>
      <c r="I22" s="5">
        <f t="shared" si="2"/>
        <v>-0.18610939288637895</v>
      </c>
      <c r="J22" s="6">
        <f t="shared" si="3"/>
        <v>0.18610939288637895</v>
      </c>
    </row>
    <row r="23" spans="1:10" x14ac:dyDescent="0.35">
      <c r="A23" s="4">
        <v>43882</v>
      </c>
      <c r="B23" s="5">
        <v>99.345839860651196</v>
      </c>
      <c r="C23" s="3"/>
      <c r="D23" s="5">
        <v>40.522799999999997</v>
      </c>
      <c r="E23" s="5">
        <f t="shared" si="1"/>
        <v>-0.59210370502841536</v>
      </c>
      <c r="F23" s="6">
        <f t="shared" si="0"/>
        <v>0.59210370502841536</v>
      </c>
      <c r="G23" s="6"/>
      <c r="H23" s="5">
        <v>80.834068358517897</v>
      </c>
      <c r="I23" s="5">
        <f t="shared" si="2"/>
        <v>-0.18633665514428274</v>
      </c>
      <c r="J23" s="6">
        <f t="shared" si="3"/>
        <v>0.18633665514428274</v>
      </c>
    </row>
    <row r="24" spans="1:10" x14ac:dyDescent="0.35">
      <c r="A24" s="4">
        <v>43883</v>
      </c>
      <c r="B24" s="5">
        <v>99.122544647269706</v>
      </c>
      <c r="C24" s="3"/>
      <c r="D24" s="5">
        <v>40.895299999999999</v>
      </c>
      <c r="E24" s="5">
        <f t="shared" si="1"/>
        <v>-0.5874268548539886</v>
      </c>
      <c r="F24" s="6">
        <f t="shared" si="0"/>
        <v>0.5874268548539886</v>
      </c>
      <c r="G24" s="6"/>
      <c r="H24" s="5">
        <v>77.513513590106896</v>
      </c>
      <c r="I24" s="5">
        <f t="shared" si="2"/>
        <v>-0.21800319124230658</v>
      </c>
      <c r="J24" s="6">
        <f t="shared" si="3"/>
        <v>0.21800319124230658</v>
      </c>
    </row>
    <row r="25" spans="1:10" x14ac:dyDescent="0.35">
      <c r="A25" s="4">
        <v>43884</v>
      </c>
      <c r="B25" s="5">
        <v>96.995711466230503</v>
      </c>
      <c r="C25" s="3"/>
      <c r="D25" s="5">
        <v>41.2712</v>
      </c>
      <c r="E25" s="5">
        <f t="shared" si="1"/>
        <v>-0.57450489948342964</v>
      </c>
      <c r="F25" s="6">
        <f t="shared" si="0"/>
        <v>0.57450489948342964</v>
      </c>
      <c r="G25" s="6"/>
      <c r="H25" s="5">
        <v>79.101504422935903</v>
      </c>
      <c r="I25" s="5">
        <f t="shared" si="2"/>
        <v>-0.18448451764307691</v>
      </c>
      <c r="J25" s="6">
        <f t="shared" si="3"/>
        <v>0.18448451764307691</v>
      </c>
    </row>
    <row r="26" spans="1:10" x14ac:dyDescent="0.35">
      <c r="A26" s="4">
        <v>43885</v>
      </c>
      <c r="B26" s="5">
        <v>97.1629361055559</v>
      </c>
      <c r="C26" s="3"/>
      <c r="D26" s="5">
        <v>41.650599999999997</v>
      </c>
      <c r="E26" s="5">
        <f t="shared" si="1"/>
        <v>-0.57133242706095655</v>
      </c>
      <c r="F26" s="6">
        <f t="shared" si="0"/>
        <v>0.57133242706095655</v>
      </c>
      <c r="G26" s="6"/>
      <c r="H26" s="5">
        <v>79.614933689725802</v>
      </c>
      <c r="I26" s="5">
        <f t="shared" si="2"/>
        <v>-0.18060387138534278</v>
      </c>
      <c r="J26" s="6">
        <f t="shared" si="3"/>
        <v>0.18060387138534278</v>
      </c>
    </row>
    <row r="27" spans="1:10" x14ac:dyDescent="0.35">
      <c r="A27" s="4">
        <v>43886</v>
      </c>
      <c r="B27" s="5">
        <v>97.277512659311199</v>
      </c>
      <c r="C27" s="3"/>
      <c r="D27" s="5">
        <v>42.033499999999997</v>
      </c>
      <c r="E27" s="5">
        <f t="shared" si="1"/>
        <v>-0.56790116388757561</v>
      </c>
      <c r="F27" s="6">
        <f t="shared" si="0"/>
        <v>0.56790116388757561</v>
      </c>
      <c r="G27" s="6"/>
      <c r="H27" s="5">
        <v>82.295583429853394</v>
      </c>
      <c r="I27" s="5">
        <f t="shared" si="2"/>
        <v>-0.15401225648036515</v>
      </c>
      <c r="J27" s="6">
        <f t="shared" si="3"/>
        <v>0.15401225648036515</v>
      </c>
    </row>
    <row r="28" spans="1:10" x14ac:dyDescent="0.35">
      <c r="A28" s="4">
        <v>43887</v>
      </c>
      <c r="B28" s="5">
        <v>97.553038895885095</v>
      </c>
      <c r="C28" s="3"/>
      <c r="D28" s="5">
        <v>42.419899999999998</v>
      </c>
      <c r="E28" s="5">
        <f t="shared" si="1"/>
        <v>-0.56516065024613682</v>
      </c>
      <c r="F28" s="6">
        <f t="shared" si="0"/>
        <v>0.56516065024613682</v>
      </c>
      <c r="G28" s="6"/>
      <c r="H28" s="5">
        <v>79.422088347781397</v>
      </c>
      <c r="I28" s="5">
        <f t="shared" si="2"/>
        <v>-0.18585736285933871</v>
      </c>
      <c r="J28" s="6">
        <f t="shared" si="3"/>
        <v>0.18585736285933871</v>
      </c>
    </row>
    <row r="29" spans="1:10" x14ac:dyDescent="0.35">
      <c r="A29" s="4">
        <v>43888</v>
      </c>
      <c r="B29" s="5">
        <v>101.511430139422</v>
      </c>
      <c r="C29" s="3"/>
      <c r="D29" s="5">
        <v>42.809899999999999</v>
      </c>
      <c r="E29" s="5">
        <f t="shared" si="1"/>
        <v>-0.57827507758286667</v>
      </c>
      <c r="F29" s="6">
        <f t="shared" si="0"/>
        <v>0.57827507758286667</v>
      </c>
      <c r="G29" s="6"/>
      <c r="H29" s="5">
        <v>97.320236799575</v>
      </c>
      <c r="I29" s="5">
        <f t="shared" si="2"/>
        <v>-4.1287895698943096E-2</v>
      </c>
      <c r="J29" s="6">
        <f t="shared" si="3"/>
        <v>4.1287895698943096E-2</v>
      </c>
    </row>
    <row r="30" spans="1:10" x14ac:dyDescent="0.35">
      <c r="A30" s="4">
        <v>43889</v>
      </c>
      <c r="B30" s="5">
        <v>151.39484268136101</v>
      </c>
      <c r="C30" s="3"/>
      <c r="D30" s="5">
        <v>43.203400000000002</v>
      </c>
      <c r="E30" s="5">
        <f t="shared" si="1"/>
        <v>-0.71463096605655385</v>
      </c>
      <c r="F30" s="6">
        <f t="shared" si="0"/>
        <v>0.71463096605655385</v>
      </c>
      <c r="G30" s="6"/>
      <c r="H30" s="5">
        <v>90.265417496432605</v>
      </c>
      <c r="I30" s="5">
        <f t="shared" si="2"/>
        <v>-0.40377481889252204</v>
      </c>
      <c r="J30" s="6">
        <f t="shared" si="3"/>
        <v>0.40377481889252204</v>
      </c>
    </row>
    <row r="31" spans="1:10" x14ac:dyDescent="0.35">
      <c r="A31" s="4">
        <v>43890</v>
      </c>
      <c r="B31" s="5">
        <v>95.463617643336406</v>
      </c>
      <c r="C31" s="3"/>
      <c r="D31" s="5">
        <v>43.600499999999997</v>
      </c>
      <c r="E31" s="5">
        <f t="shared" si="1"/>
        <v>-0.54327626506993765</v>
      </c>
      <c r="F31" s="6">
        <f t="shared" si="0"/>
        <v>0.54327626506993765</v>
      </c>
      <c r="G31" s="6"/>
      <c r="H31" s="5">
        <v>91.8283453782457</v>
      </c>
      <c r="I31" s="5">
        <f t="shared" si="2"/>
        <v>-3.8080185465760592E-2</v>
      </c>
      <c r="J31" s="6">
        <f t="shared" si="3"/>
        <v>3.8080185465760592E-2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 t="s">
        <v>15</v>
      </c>
      <c r="B34" s="3">
        <f>AVERAGE(B3:B31)</f>
        <v>101.41888571075641</v>
      </c>
      <c r="C34" s="3"/>
      <c r="D34" s="3">
        <f>AVERAGE(D3:D31)</f>
        <v>38.470434482758634</v>
      </c>
      <c r="E34" s="3"/>
      <c r="F34" s="5">
        <f>SUM(F3:F33)</f>
        <v>17.92715416514444</v>
      </c>
      <c r="G34" s="5"/>
      <c r="H34" s="3">
        <f>AVERAGE(H3:H31)</f>
        <v>85.725174542116278</v>
      </c>
      <c r="I34" s="3"/>
      <c r="J34" s="5">
        <f>SUM(J3:J33)</f>
        <v>4.6061229705562416</v>
      </c>
    </row>
    <row r="35" spans="1:10" x14ac:dyDescent="0.35">
      <c r="A35" s="3" t="s">
        <v>14</v>
      </c>
      <c r="B35" s="3">
        <f>MEDIAN(B3:B31)</f>
        <v>99.743072660240799</v>
      </c>
      <c r="C35" s="3"/>
      <c r="D35" s="3">
        <f>MEDIAN(D3:D31)</f>
        <v>38.357900000000001</v>
      </c>
      <c r="E35" s="3" t="s">
        <v>1</v>
      </c>
      <c r="F35" s="8">
        <f>COUNT(D3:D33)</f>
        <v>29</v>
      </c>
      <c r="G35" s="8"/>
      <c r="H35" s="3">
        <f>MEDIAN(H3:H31)</f>
        <v>82.295583429853394</v>
      </c>
      <c r="I35" s="3" t="s">
        <v>1</v>
      </c>
      <c r="J35" s="8">
        <f>COUNT(H3:H33)</f>
        <v>29</v>
      </c>
    </row>
    <row r="36" spans="1:10" x14ac:dyDescent="0.35">
      <c r="A36" s="3" t="s">
        <v>13</v>
      </c>
      <c r="B36" s="3">
        <f>_xlfn.STDEV.S(B3:B31)</f>
        <v>10.187250974605535</v>
      </c>
      <c r="C36" s="3"/>
      <c r="D36" s="3">
        <f t="shared" ref="D36" si="4">_xlfn.STDEV.S(D3:D31)</f>
        <v>2.9956328874923259</v>
      </c>
      <c r="E36" s="3" t="s">
        <v>4</v>
      </c>
      <c r="F36" s="5">
        <f>(F34/F35)*100</f>
        <v>61.817772983256688</v>
      </c>
      <c r="G36" s="5"/>
      <c r="H36" s="3">
        <f t="shared" ref="H36" si="5">_xlfn.STDEV.S(H3:H31)</f>
        <v>8.2546749646613709</v>
      </c>
      <c r="I36" s="3" t="s">
        <v>4</v>
      </c>
      <c r="J36" s="5">
        <f>(J34/J35)*100</f>
        <v>15.883182657090488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9" t="s">
        <v>0</v>
      </c>
      <c r="B1" s="12" t="s">
        <v>8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43862</v>
      </c>
      <c r="B3" s="5">
        <v>3.757309221662581</v>
      </c>
      <c r="C3" s="3"/>
      <c r="D3" s="5">
        <v>2.8243</v>
      </c>
      <c r="E3" s="5">
        <f>(D3-B3)/B3</f>
        <v>-0.24831845520814796</v>
      </c>
      <c r="F3" s="6">
        <f t="shared" ref="F3:F31" si="0">ABS((B3-D3)/B3)</f>
        <v>0.24831845520814796</v>
      </c>
      <c r="G3" s="6"/>
      <c r="H3" s="5">
        <v>3.7573092216998298</v>
      </c>
      <c r="I3" s="5">
        <f>(H3-B3)/B3</f>
        <v>9.9137091085921739E-12</v>
      </c>
      <c r="J3" s="6">
        <f>ABS((B3-H3)/B3)</f>
        <v>9.9137091085921739E-12</v>
      </c>
    </row>
    <row r="4" spans="1:10" x14ac:dyDescent="0.35">
      <c r="A4" s="4">
        <v>43863</v>
      </c>
      <c r="B4" s="5">
        <v>3.7372086439281702</v>
      </c>
      <c r="C4" s="3"/>
      <c r="D4" s="5">
        <v>2.8294999999999999</v>
      </c>
      <c r="E4" s="5">
        <f t="shared" ref="E4:E31" si="1">(D4-B4)/B4</f>
        <v>-0.24288412299455675</v>
      </c>
      <c r="F4" s="6">
        <f t="shared" si="0"/>
        <v>0.24288412299455675</v>
      </c>
      <c r="G4" s="6"/>
      <c r="H4" s="5">
        <v>2.8434497455702399</v>
      </c>
      <c r="I4" s="5">
        <f t="shared" ref="I4:I31" si="2">(H4-B4)/B4</f>
        <v>-0.2391514586187253</v>
      </c>
      <c r="J4" s="6">
        <f t="shared" ref="J4:J31" si="3">ABS((B4-H4)/B4)</f>
        <v>0.2391514586187253</v>
      </c>
    </row>
    <row r="5" spans="1:10" x14ac:dyDescent="0.35">
      <c r="A5" s="4">
        <v>43864</v>
      </c>
      <c r="B5" s="5">
        <v>3.76362210419029</v>
      </c>
      <c r="C5" s="3"/>
      <c r="D5" s="5">
        <v>2.8347000000000002</v>
      </c>
      <c r="E5" s="5">
        <f t="shared" si="1"/>
        <v>-0.24681598696002427</v>
      </c>
      <c r="F5" s="6">
        <f t="shared" si="0"/>
        <v>0.24681598696002427</v>
      </c>
      <c r="G5" s="6"/>
      <c r="H5" s="5">
        <v>3.0503450515398698</v>
      </c>
      <c r="I5" s="5">
        <f t="shared" si="2"/>
        <v>-0.18951877550519261</v>
      </c>
      <c r="J5" s="6">
        <f t="shared" si="3"/>
        <v>0.18951877550519261</v>
      </c>
    </row>
    <row r="6" spans="1:10" x14ac:dyDescent="0.35">
      <c r="A6" s="4">
        <v>43865</v>
      </c>
      <c r="B6" s="5">
        <v>3.6897666808217764</v>
      </c>
      <c r="C6" s="3"/>
      <c r="D6" s="5">
        <v>2.8399000000000001</v>
      </c>
      <c r="E6" s="5">
        <f t="shared" si="1"/>
        <v>-0.23033073750682143</v>
      </c>
      <c r="F6" s="6">
        <f t="shared" si="0"/>
        <v>0.23033073750682143</v>
      </c>
      <c r="G6" s="6"/>
      <c r="H6" s="5">
        <v>3.38967601173808</v>
      </c>
      <c r="I6" s="5">
        <f t="shared" si="2"/>
        <v>-8.133052711529741E-2</v>
      </c>
      <c r="J6" s="6">
        <f t="shared" si="3"/>
        <v>8.133052711529741E-2</v>
      </c>
    </row>
    <row r="7" spans="1:10" x14ac:dyDescent="0.35">
      <c r="A7" s="4">
        <v>43866</v>
      </c>
      <c r="B7" s="5">
        <v>3.7511512413620949</v>
      </c>
      <c r="C7" s="3"/>
      <c r="D7" s="5">
        <v>2.8451</v>
      </c>
      <c r="E7" s="5">
        <f t="shared" si="1"/>
        <v>-0.2415395122893246</v>
      </c>
      <c r="F7" s="6">
        <f t="shared" si="0"/>
        <v>0.2415395122893246</v>
      </c>
      <c r="G7" s="6"/>
      <c r="H7" s="5">
        <v>2.7620266317722502</v>
      </c>
      <c r="I7" s="5">
        <f t="shared" si="2"/>
        <v>-0.26368561168188992</v>
      </c>
      <c r="J7" s="6">
        <f t="shared" si="3"/>
        <v>0.26368561168188992</v>
      </c>
    </row>
    <row r="8" spans="1:10" x14ac:dyDescent="0.35">
      <c r="A8" s="4">
        <v>43867</v>
      </c>
      <c r="B8" s="5">
        <v>3.9153989106416702</v>
      </c>
      <c r="C8" s="3"/>
      <c r="D8" s="5">
        <v>2.8502999999999998</v>
      </c>
      <c r="E8" s="5">
        <f t="shared" si="1"/>
        <v>-0.27202819813501916</v>
      </c>
      <c r="F8" s="6">
        <f t="shared" si="0"/>
        <v>0.27202819813501916</v>
      </c>
      <c r="G8" s="6"/>
      <c r="H8" s="5">
        <v>2.8439845135499602</v>
      </c>
      <c r="I8" s="5">
        <f t="shared" si="2"/>
        <v>-0.27364118485595701</v>
      </c>
      <c r="J8" s="6">
        <f t="shared" si="3"/>
        <v>0.27364118485595701</v>
      </c>
    </row>
    <row r="9" spans="1:10" x14ac:dyDescent="0.35">
      <c r="A9" s="4">
        <v>43868</v>
      </c>
      <c r="B9" s="5">
        <v>3.599816432222724</v>
      </c>
      <c r="C9" s="3"/>
      <c r="D9" s="5">
        <v>2.8555000000000001</v>
      </c>
      <c r="E9" s="5">
        <f t="shared" si="1"/>
        <v>-0.20676510767609949</v>
      </c>
      <c r="F9" s="6">
        <f t="shared" si="0"/>
        <v>0.20676510767609949</v>
      </c>
      <c r="G9" s="6"/>
      <c r="H9" s="5">
        <v>2.7763792547670501</v>
      </c>
      <c r="I9" s="5">
        <f t="shared" si="2"/>
        <v>-0.22874421320068219</v>
      </c>
      <c r="J9" s="6">
        <f t="shared" si="3"/>
        <v>0.22874421320068219</v>
      </c>
    </row>
    <row r="10" spans="1:10" x14ac:dyDescent="0.35">
      <c r="A10" s="4">
        <v>43869</v>
      </c>
      <c r="B10" s="5">
        <v>3.5666980445384979</v>
      </c>
      <c r="C10" s="3"/>
      <c r="D10" s="5">
        <v>2.8607</v>
      </c>
      <c r="E10" s="5">
        <f t="shared" si="1"/>
        <v>-0.1979416355751103</v>
      </c>
      <c r="F10" s="6">
        <f t="shared" si="0"/>
        <v>0.1979416355751103</v>
      </c>
      <c r="G10" s="6"/>
      <c r="H10" s="5">
        <v>3.0395806741864999</v>
      </c>
      <c r="I10" s="5">
        <f t="shared" si="2"/>
        <v>-0.14778861674571692</v>
      </c>
      <c r="J10" s="6">
        <f t="shared" si="3"/>
        <v>0.14778861674571692</v>
      </c>
    </row>
    <row r="11" spans="1:10" x14ac:dyDescent="0.35">
      <c r="A11" s="4">
        <v>43870</v>
      </c>
      <c r="B11" s="5">
        <v>3.6599219813942909</v>
      </c>
      <c r="C11" s="3"/>
      <c r="D11" s="5">
        <v>2.8658999999999999</v>
      </c>
      <c r="E11" s="5">
        <f t="shared" si="1"/>
        <v>-0.21695052119438865</v>
      </c>
      <c r="F11" s="6">
        <f t="shared" si="0"/>
        <v>0.21695052119438865</v>
      </c>
      <c r="G11" s="6"/>
      <c r="H11" s="5">
        <v>2.9751742463967101</v>
      </c>
      <c r="I11" s="5">
        <f t="shared" si="2"/>
        <v>-0.18709353327163492</v>
      </c>
      <c r="J11" s="6">
        <f t="shared" si="3"/>
        <v>0.18709353327163492</v>
      </c>
    </row>
    <row r="12" spans="1:10" x14ac:dyDescent="0.35">
      <c r="A12" s="4">
        <v>43871</v>
      </c>
      <c r="B12" s="5">
        <v>3.5207941420376301</v>
      </c>
      <c r="C12" s="3"/>
      <c r="D12" s="5">
        <v>2.8712</v>
      </c>
      <c r="E12" s="5">
        <f t="shared" si="1"/>
        <v>-0.18450216508872141</v>
      </c>
      <c r="F12" s="6">
        <f t="shared" si="0"/>
        <v>0.18450216508872141</v>
      </c>
      <c r="G12" s="6"/>
      <c r="H12" s="5">
        <v>2.9009653076980801</v>
      </c>
      <c r="I12" s="5">
        <f t="shared" si="2"/>
        <v>-0.17604801909288262</v>
      </c>
      <c r="J12" s="6">
        <f t="shared" si="3"/>
        <v>0.17604801909288262</v>
      </c>
    </row>
    <row r="13" spans="1:10" x14ac:dyDescent="0.35">
      <c r="A13" s="4">
        <v>43872</v>
      </c>
      <c r="B13" s="5">
        <v>3.5409706151112914</v>
      </c>
      <c r="C13" s="3"/>
      <c r="D13" s="5">
        <v>2.8765000000000001</v>
      </c>
      <c r="E13" s="5">
        <f t="shared" si="1"/>
        <v>-0.18765211218518041</v>
      </c>
      <c r="F13" s="6">
        <f t="shared" si="0"/>
        <v>0.18765211218518041</v>
      </c>
      <c r="G13" s="6"/>
      <c r="H13" s="5">
        <v>2.8553141051803599</v>
      </c>
      <c r="I13" s="5">
        <f t="shared" si="2"/>
        <v>-0.19363518776599098</v>
      </c>
      <c r="J13" s="6">
        <f t="shared" si="3"/>
        <v>0.19363518776599098</v>
      </c>
    </row>
    <row r="14" spans="1:10" x14ac:dyDescent="0.35">
      <c r="A14" s="4">
        <v>43873</v>
      </c>
      <c r="B14" s="5">
        <v>3.7458483381196856</v>
      </c>
      <c r="C14" s="3"/>
      <c r="D14" s="5">
        <v>2.8816999999999999</v>
      </c>
      <c r="E14" s="5">
        <f t="shared" si="1"/>
        <v>-0.23069496149261204</v>
      </c>
      <c r="F14" s="6">
        <f t="shared" si="0"/>
        <v>0.23069496149261204</v>
      </c>
      <c r="G14" s="6"/>
      <c r="H14" s="5">
        <v>2.9306991829244202</v>
      </c>
      <c r="I14" s="5">
        <f t="shared" si="2"/>
        <v>-0.21761403068562252</v>
      </c>
      <c r="J14" s="6">
        <f t="shared" si="3"/>
        <v>0.21761403068562252</v>
      </c>
    </row>
    <row r="15" spans="1:10" x14ac:dyDescent="0.35">
      <c r="A15" s="4">
        <v>43874</v>
      </c>
      <c r="B15" s="5">
        <v>3.6902084164321423</v>
      </c>
      <c r="C15" s="3"/>
      <c r="D15" s="5">
        <v>2.887</v>
      </c>
      <c r="E15" s="5">
        <f t="shared" si="1"/>
        <v>-0.21765936386019083</v>
      </c>
      <c r="F15" s="6">
        <f t="shared" si="0"/>
        <v>0.21765936386019083</v>
      </c>
      <c r="G15" s="6"/>
      <c r="H15" s="5">
        <v>2.9381660793172899</v>
      </c>
      <c r="I15" s="5">
        <f t="shared" si="2"/>
        <v>-0.20379400083910718</v>
      </c>
      <c r="J15" s="6">
        <f t="shared" si="3"/>
        <v>0.20379400083910718</v>
      </c>
    </row>
    <row r="16" spans="1:10" x14ac:dyDescent="0.35">
      <c r="A16" s="4">
        <v>43875</v>
      </c>
      <c r="B16" s="5">
        <v>4.0071493498980999</v>
      </c>
      <c r="C16" s="3"/>
      <c r="D16" s="5">
        <v>2.8923000000000001</v>
      </c>
      <c r="E16" s="5">
        <f t="shared" si="1"/>
        <v>-0.27821507324813088</v>
      </c>
      <c r="F16" s="6">
        <f t="shared" si="0"/>
        <v>0.27821507324813088</v>
      </c>
      <c r="G16" s="6"/>
      <c r="H16" s="5">
        <v>3.18839714967209</v>
      </c>
      <c r="I16" s="5">
        <f t="shared" si="2"/>
        <v>-0.2043228561587879</v>
      </c>
      <c r="J16" s="6">
        <f t="shared" si="3"/>
        <v>0.2043228561587879</v>
      </c>
    </row>
    <row r="17" spans="1:15" x14ac:dyDescent="0.35">
      <c r="A17" s="4">
        <v>43876</v>
      </c>
      <c r="B17" s="5">
        <v>4.1212931191548705</v>
      </c>
      <c r="C17" s="3"/>
      <c r="D17" s="5">
        <v>2.8976000000000002</v>
      </c>
      <c r="E17" s="5">
        <f t="shared" si="1"/>
        <v>-0.29691970063168083</v>
      </c>
      <c r="F17" s="6">
        <f t="shared" si="0"/>
        <v>0.29691970063168083</v>
      </c>
      <c r="G17" s="6"/>
      <c r="H17" s="5">
        <v>2.8772110814143801</v>
      </c>
      <c r="I17" s="5">
        <f t="shared" si="2"/>
        <v>-0.30186691452696457</v>
      </c>
      <c r="J17" s="6">
        <f t="shared" si="3"/>
        <v>0.30186691452696457</v>
      </c>
    </row>
    <row r="18" spans="1:15" x14ac:dyDescent="0.35">
      <c r="A18" s="4">
        <v>43877</v>
      </c>
      <c r="B18" s="5">
        <v>4.0027593867853284</v>
      </c>
      <c r="C18" s="3"/>
      <c r="D18" s="5">
        <v>2.9028999999999998</v>
      </c>
      <c r="E18" s="5">
        <f t="shared" si="1"/>
        <v>-0.27477529386762389</v>
      </c>
      <c r="F18" s="6">
        <f t="shared" si="0"/>
        <v>0.27477529386762389</v>
      </c>
      <c r="G18" s="6"/>
      <c r="H18" s="5">
        <v>3.0883848650341599</v>
      </c>
      <c r="I18" s="5">
        <f t="shared" si="2"/>
        <v>-0.22843604458711053</v>
      </c>
      <c r="J18" s="6">
        <f t="shared" si="3"/>
        <v>0.22843604458711053</v>
      </c>
    </row>
    <row r="19" spans="1:15" x14ac:dyDescent="0.35">
      <c r="A19" s="4">
        <v>43878</v>
      </c>
      <c r="B19" s="5">
        <v>3.5894028320908546</v>
      </c>
      <c r="C19" s="3"/>
      <c r="D19" s="5">
        <v>2.9081999999999999</v>
      </c>
      <c r="E19" s="5">
        <f t="shared" si="1"/>
        <v>-0.18978166117232623</v>
      </c>
      <c r="F19" s="6">
        <f t="shared" si="0"/>
        <v>0.18978166117232623</v>
      </c>
      <c r="G19" s="6"/>
      <c r="H19" s="5">
        <v>3.0002785020910698</v>
      </c>
      <c r="I19" s="5">
        <f t="shared" si="2"/>
        <v>-0.16412878619606353</v>
      </c>
      <c r="J19" s="6">
        <f t="shared" si="3"/>
        <v>0.16412878619606353</v>
      </c>
    </row>
    <row r="20" spans="1:15" x14ac:dyDescent="0.35">
      <c r="A20" s="4">
        <v>43879</v>
      </c>
      <c r="B20" s="5">
        <v>3.8780208481475711</v>
      </c>
      <c r="C20" s="3"/>
      <c r="D20" s="5">
        <v>2.9135</v>
      </c>
      <c r="E20" s="5">
        <f t="shared" si="1"/>
        <v>-0.24871471451946872</v>
      </c>
      <c r="F20" s="6">
        <f t="shared" si="0"/>
        <v>0.24871471451946872</v>
      </c>
      <c r="G20" s="6"/>
      <c r="H20" s="5">
        <v>2.86510158993572</v>
      </c>
      <c r="I20" s="5">
        <f t="shared" si="2"/>
        <v>-0.26119489757144965</v>
      </c>
      <c r="J20" s="6">
        <f t="shared" si="3"/>
        <v>0.26119489757144965</v>
      </c>
    </row>
    <row r="21" spans="1:15" x14ac:dyDescent="0.35">
      <c r="A21" s="4">
        <v>43880</v>
      </c>
      <c r="B21" s="5">
        <v>3.850490222685039</v>
      </c>
      <c r="C21" s="3"/>
      <c r="D21" s="5">
        <v>2.9188999999999998</v>
      </c>
      <c r="E21" s="5">
        <f t="shared" si="1"/>
        <v>-0.24194067996760657</v>
      </c>
      <c r="F21" s="6">
        <f t="shared" si="0"/>
        <v>0.24194067996760657</v>
      </c>
      <c r="G21" s="6"/>
      <c r="H21" s="5">
        <v>2.9960556875265798</v>
      </c>
      <c r="I21" s="5">
        <f t="shared" si="2"/>
        <v>-0.22190279308452354</v>
      </c>
      <c r="J21" s="6">
        <f t="shared" si="3"/>
        <v>0.22190279308452354</v>
      </c>
    </row>
    <row r="22" spans="1:15" x14ac:dyDescent="0.35">
      <c r="A22" s="4">
        <v>43881</v>
      </c>
      <c r="B22" s="5">
        <v>3.932465155608952</v>
      </c>
      <c r="C22" s="3"/>
      <c r="D22" s="5">
        <v>2.9241999999999999</v>
      </c>
      <c r="E22" s="5">
        <f t="shared" si="1"/>
        <v>-0.25639519123795512</v>
      </c>
      <c r="F22" s="6">
        <f t="shared" si="0"/>
        <v>0.25639519123795512</v>
      </c>
      <c r="G22" s="6"/>
      <c r="H22" s="5">
        <v>2.9646468107167498</v>
      </c>
      <c r="I22" s="5">
        <f t="shared" si="2"/>
        <v>-0.24610983355104468</v>
      </c>
      <c r="J22" s="6">
        <f t="shared" si="3"/>
        <v>0.24610983355104468</v>
      </c>
    </row>
    <row r="23" spans="1:15" x14ac:dyDescent="0.35">
      <c r="A23" s="4">
        <v>43882</v>
      </c>
      <c r="B23" s="5">
        <v>3.6668059825897217</v>
      </c>
      <c r="C23" s="3"/>
      <c r="D23" s="5">
        <v>2.9296000000000002</v>
      </c>
      <c r="E23" s="5">
        <f t="shared" si="1"/>
        <v>-0.20104853818010346</v>
      </c>
      <c r="F23" s="6">
        <f t="shared" si="0"/>
        <v>0.20104853818010346</v>
      </c>
      <c r="G23" s="6"/>
      <c r="H23" s="5">
        <v>2.9130789295273201</v>
      </c>
      <c r="I23" s="5">
        <f t="shared" si="2"/>
        <v>-0.20555411348218475</v>
      </c>
      <c r="J23" s="6">
        <f t="shared" si="3"/>
        <v>0.20555411348218475</v>
      </c>
    </row>
    <row r="24" spans="1:15" x14ac:dyDescent="0.35">
      <c r="A24" s="4">
        <v>43883</v>
      </c>
      <c r="B24" s="5">
        <v>3.7059869114309549</v>
      </c>
      <c r="C24" s="3"/>
      <c r="D24" s="5">
        <v>2.9348999999999998</v>
      </c>
      <c r="E24" s="5">
        <f t="shared" si="1"/>
        <v>-0.2080652009462233</v>
      </c>
      <c r="F24" s="6">
        <f t="shared" si="0"/>
        <v>0.2080652009462233</v>
      </c>
      <c r="G24" s="6"/>
      <c r="H24" s="5">
        <v>3.1142806736356401</v>
      </c>
      <c r="I24" s="5">
        <f t="shared" si="2"/>
        <v>-0.15966225783750687</v>
      </c>
      <c r="J24" s="6">
        <f t="shared" si="3"/>
        <v>0.15966225783750687</v>
      </c>
    </row>
    <row r="25" spans="1:15" x14ac:dyDescent="0.35">
      <c r="A25" s="4">
        <v>43884</v>
      </c>
      <c r="B25" s="5">
        <v>3.9092693822458386</v>
      </c>
      <c r="C25" s="3"/>
      <c r="D25" s="5">
        <v>2.9403000000000001</v>
      </c>
      <c r="E25" s="5">
        <f t="shared" si="1"/>
        <v>-0.24786457199559236</v>
      </c>
      <c r="F25" s="6">
        <f t="shared" si="0"/>
        <v>0.24786457199559236</v>
      </c>
      <c r="G25" s="6"/>
      <c r="H25" s="5">
        <v>2.8724174778937401</v>
      </c>
      <c r="I25" s="5">
        <f t="shared" si="2"/>
        <v>-0.26522907555591291</v>
      </c>
      <c r="J25" s="6">
        <f t="shared" si="3"/>
        <v>0.26522907555591291</v>
      </c>
    </row>
    <row r="26" spans="1:15" x14ac:dyDescent="0.35">
      <c r="A26" s="4">
        <v>43885</v>
      </c>
      <c r="B26" s="5">
        <v>3.9475943287834525</v>
      </c>
      <c r="C26" s="3"/>
      <c r="D26" s="5">
        <v>2.9457</v>
      </c>
      <c r="E26" s="5">
        <f t="shared" si="1"/>
        <v>-0.25379870506912261</v>
      </c>
      <c r="F26" s="6">
        <f t="shared" si="0"/>
        <v>0.25379870506912261</v>
      </c>
      <c r="G26" s="6"/>
      <c r="H26" s="5">
        <v>2.89834396036956</v>
      </c>
      <c r="I26" s="5">
        <f t="shared" si="2"/>
        <v>-0.26579488190146544</v>
      </c>
      <c r="J26" s="6">
        <f t="shared" si="3"/>
        <v>0.26579488190146544</v>
      </c>
    </row>
    <row r="27" spans="1:15" x14ac:dyDescent="0.35">
      <c r="A27" s="4">
        <v>43886</v>
      </c>
      <c r="B27" s="5">
        <v>3.96119465213269</v>
      </c>
      <c r="C27" s="3"/>
      <c r="D27" s="5">
        <v>2.9510999999999998</v>
      </c>
      <c r="E27" s="5">
        <f t="shared" si="1"/>
        <v>-0.25499747950756713</v>
      </c>
      <c r="F27" s="6">
        <f t="shared" si="0"/>
        <v>0.25499747950756713</v>
      </c>
      <c r="G27" s="6"/>
      <c r="H27" s="5">
        <v>3.0947245770944098</v>
      </c>
      <c r="I27" s="5">
        <f t="shared" si="2"/>
        <v>-0.21873958518341843</v>
      </c>
      <c r="J27" s="6">
        <f t="shared" si="3"/>
        <v>0.21873958518341843</v>
      </c>
    </row>
    <row r="28" spans="1:15" x14ac:dyDescent="0.35">
      <c r="A28" s="4">
        <v>43887</v>
      </c>
      <c r="B28" s="5">
        <v>3.9736598934978247</v>
      </c>
      <c r="C28" s="3"/>
      <c r="D28" s="5">
        <v>2.9565000000000001</v>
      </c>
      <c r="E28" s="5">
        <f t="shared" si="1"/>
        <v>-0.25597557938016352</v>
      </c>
      <c r="F28" s="6">
        <f t="shared" si="0"/>
        <v>0.25597557938016352</v>
      </c>
      <c r="G28" s="6"/>
      <c r="H28" s="5">
        <v>2.9750929979560499</v>
      </c>
      <c r="I28" s="5">
        <f t="shared" si="2"/>
        <v>-0.25129651814835707</v>
      </c>
      <c r="J28" s="6">
        <f t="shared" si="3"/>
        <v>0.25129651814835707</v>
      </c>
    </row>
    <row r="29" spans="1:15" x14ac:dyDescent="0.35">
      <c r="A29" s="4">
        <v>43888</v>
      </c>
      <c r="B29" s="5">
        <v>4.0241377605125308</v>
      </c>
      <c r="C29" s="3"/>
      <c r="D29" s="5">
        <v>2.9619</v>
      </c>
      <c r="E29" s="5">
        <f t="shared" si="1"/>
        <v>-0.26396654978760964</v>
      </c>
      <c r="F29" s="6">
        <f t="shared" si="0"/>
        <v>0.26396654978760964</v>
      </c>
      <c r="G29" s="6"/>
      <c r="H29" s="5">
        <v>3.2888933510373</v>
      </c>
      <c r="I29" s="5">
        <f t="shared" si="2"/>
        <v>-0.18270855851157219</v>
      </c>
      <c r="J29" s="6">
        <f t="shared" si="3"/>
        <v>0.18270855851157219</v>
      </c>
    </row>
    <row r="30" spans="1:15" x14ac:dyDescent="0.35">
      <c r="A30" s="4">
        <v>43889</v>
      </c>
      <c r="B30" s="5">
        <v>4.2116705281659961</v>
      </c>
      <c r="C30" s="3"/>
      <c r="D30" s="5">
        <v>2.9672999999999998</v>
      </c>
      <c r="E30" s="5">
        <f t="shared" si="1"/>
        <v>-0.29545770967698815</v>
      </c>
      <c r="F30" s="6">
        <f t="shared" si="0"/>
        <v>0.29545770967698815</v>
      </c>
      <c r="G30" s="6"/>
      <c r="H30" s="5">
        <v>1.84012469111281</v>
      </c>
      <c r="I30" s="5">
        <f t="shared" si="2"/>
        <v>-0.56308911658526473</v>
      </c>
      <c r="J30" s="6">
        <f t="shared" si="3"/>
        <v>0.56308911658526473</v>
      </c>
    </row>
    <row r="31" spans="1:15" x14ac:dyDescent="0.35">
      <c r="A31" s="4">
        <v>43890</v>
      </c>
      <c r="B31" s="5">
        <v>4.3464879104867578</v>
      </c>
      <c r="C31" s="3"/>
      <c r="D31" s="5">
        <v>2.9727000000000001</v>
      </c>
      <c r="E31" s="5">
        <f t="shared" si="1"/>
        <v>-0.31606849916048863</v>
      </c>
      <c r="F31" s="6">
        <f t="shared" si="0"/>
        <v>0.31606849916048863</v>
      </c>
      <c r="G31" s="6"/>
      <c r="H31" s="5">
        <v>2.96210305957471</v>
      </c>
      <c r="I31" s="5">
        <f t="shared" si="2"/>
        <v>-0.31850654584174659</v>
      </c>
      <c r="J31" s="6">
        <f t="shared" si="3"/>
        <v>0.31850654584174659</v>
      </c>
      <c r="M31" s="1"/>
      <c r="O31" s="2"/>
    </row>
    <row r="32" spans="1:15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 t="s">
        <v>15</v>
      </c>
      <c r="B34" s="3">
        <f>AVERAGE(B3:B31)</f>
        <v>3.8299001047130803</v>
      </c>
      <c r="C34" s="3"/>
      <c r="D34" s="3">
        <f>AVERAGE(D3:D31)</f>
        <v>2.8979275862068965</v>
      </c>
      <c r="E34" s="3"/>
      <c r="F34" s="5">
        <f>SUM(F3:F33)</f>
        <v>7.0080680285148489</v>
      </c>
      <c r="G34" s="5"/>
      <c r="H34" s="3">
        <f>AVERAGE(H3:H31)</f>
        <v>2.9655932907218254</v>
      </c>
      <c r="I34" s="3"/>
      <c r="J34" s="5">
        <f>SUM(J3:J33)</f>
        <v>6.4605879381119866</v>
      </c>
    </row>
    <row r="35" spans="1:10" x14ac:dyDescent="0.35">
      <c r="A35" s="3" t="s">
        <v>14</v>
      </c>
      <c r="B35" s="3">
        <f>MEDIAN(B3:B31)</f>
        <v>3.76362210419029</v>
      </c>
      <c r="C35" s="3"/>
      <c r="D35" s="3">
        <f>MEDIAN(D3:D31)</f>
        <v>2.8976000000000002</v>
      </c>
      <c r="E35" s="3" t="s">
        <v>1</v>
      </c>
      <c r="F35" s="8">
        <f>COUNT(D3:D33)</f>
        <v>29</v>
      </c>
      <c r="G35" s="8"/>
      <c r="H35" s="3">
        <f>MEDIAN(H3:H31)</f>
        <v>2.96210305957471</v>
      </c>
      <c r="I35" s="3" t="s">
        <v>1</v>
      </c>
      <c r="J35" s="8">
        <f>COUNT(H3:H33)</f>
        <v>29</v>
      </c>
    </row>
    <row r="36" spans="1:10" x14ac:dyDescent="0.35">
      <c r="A36" s="3" t="s">
        <v>13</v>
      </c>
      <c r="B36" s="3">
        <f>_xlfn.STDEV.S(B3:B31)</f>
        <v>0.20491901927118353</v>
      </c>
      <c r="C36" s="3"/>
      <c r="D36" s="3">
        <f t="shared" ref="D36" si="4">_xlfn.STDEV.S(D3:D31)</f>
        <v>4.5131442132570018E-2</v>
      </c>
      <c r="E36" s="3" t="s">
        <v>4</v>
      </c>
      <c r="F36" s="5">
        <f>(F34/F35)*100</f>
        <v>24.165751822464994</v>
      </c>
      <c r="G36" s="5"/>
      <c r="H36" s="3">
        <f t="shared" ref="H36" si="5">_xlfn.STDEV.S(H3:H31)</f>
        <v>0.29613445414798106</v>
      </c>
      <c r="I36" s="3" t="s">
        <v>4</v>
      </c>
      <c r="J36" s="5">
        <f>(J34/J35)*100</f>
        <v>22.27788944176547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NetIn_Out_ALL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2021-03-06T04:31:06Z</dcterms:modified>
</cp:coreProperties>
</file>