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<sst xmlns="http://schemas.openxmlformats.org/spreadsheetml/2006/main" count="167" uniqueCount="71">
  <si>
    <t>Motor</t>
  </si>
  <si>
    <t>Name</t>
  </si>
  <si>
    <t>Manufacturer</t>
  </si>
  <si>
    <t>reference</t>
  </si>
  <si>
    <t>Sensored</t>
  </si>
  <si>
    <t>kv</t>
  </si>
  <si>
    <t>ke</t>
  </si>
  <si>
    <t>kt</t>
  </si>
  <si>
    <t>rated current</t>
  </si>
  <si>
    <t>rated power</t>
  </si>
  <si>
    <t>rated voltage</t>
  </si>
  <si>
    <t>max torque</t>
  </si>
  <si>
    <t>max rpm aproximation</t>
  </si>
  <si>
    <t>price</t>
  </si>
  <si>
    <t>Turnigy CA120 150kv Brushless Outrunner (100cc equiv)</t>
  </si>
  <si>
    <t>Turnigy</t>
  </si>
  <si>
    <t>N</t>
  </si>
  <si>
    <t>Turnigy RotoMax 150cc Size Brushless Outrunner Motor</t>
  </si>
  <si>
    <t>Turnigy CA80 160kv Brushless Outrunner (50~80cc Eq)</t>
  </si>
  <si>
    <t>Turnigy RotoMax 100cc Size Brushless Outrunner Motor 167kv</t>
  </si>
  <si>
    <t>Turnigy RotoMax 50cc Size Brushless Outrunner Motor</t>
  </si>
  <si>
    <t>9235-100KV Turnigy Multistar Brushless Multi-Rotor Motor</t>
  </si>
  <si>
    <t>Turnigy SK8 6374-149KV Sensored Brushless Motor (14P)</t>
  </si>
  <si>
    <t>Y</t>
  </si>
  <si>
    <t>Turnigy SK8 6374-192KV Sensored Brushless Motor (14P)</t>
  </si>
  <si>
    <t>Turnigy SK8 6374-130KV Sensored Brushless Motor (14P)</t>
  </si>
  <si>
    <t>KEDA 63-64 190KV Brushless Outrunner 10S 2000W</t>
  </si>
  <si>
    <t>KEDA</t>
  </si>
  <si>
    <t>Turnigy Aerodrive SK3 - 6374-149KV Brushless Outrunner Motor</t>
  </si>
  <si>
    <t>Turnigy Aerodrive SK3 - 6374-168KV Brushless Outrunner Motor</t>
  </si>
  <si>
    <t>Turnigy Aerodrive SK3 - 6374-192KV Brushless Outrunner Motor</t>
  </si>
  <si>
    <t>KEDA 56-63 195KV Brushless Outrunner 6S 1500W</t>
  </si>
  <si>
    <t>9225-90KV Turnigy Multistar Brushless Multi-Rotor Motor</t>
  </si>
  <si>
    <t>Turnigy SK8 6364-110KV Sensored Brushless Motor (14P)</t>
  </si>
  <si>
    <t>Turnigy D5035-125KV Sensored Brushless Motor</t>
  </si>
  <si>
    <t>Turnigy RotoMax 1.60 Brushless Outrunner Motor</t>
  </si>
  <si>
    <t>Turnigy Aerodrive SK3 - 6364-190KV Brushless Outrunner Motor</t>
  </si>
  <si>
    <t>PROPDRIVE v2 5060 270KV Brushless Outrunner Motor</t>
  </si>
  <si>
    <t>PROPDRIVE</t>
  </si>
  <si>
    <t>Turnigy SK8 6364-245KV Sensored Brushless Motor (14P)</t>
  </si>
  <si>
    <t>Turnigy SK8 6364-190KV Sensored Brushless Motor (14P)</t>
  </si>
  <si>
    <t>Turnigy Aerodrive SK3 - 6364-213KV Brushless Outrunner Motor</t>
  </si>
  <si>
    <t>9225-160KV Turnigy Multistar Brushless Multi-Rotor Motor</t>
  </si>
  <si>
    <t>Turnigy SK8 6354-140KV Sensored Brushless Motor (14P)</t>
  </si>
  <si>
    <t>Turnigy Aerodrive SK3 - 6364-245Kv Brushless Outrunner Motor</t>
  </si>
  <si>
    <t>Turnigy SK8 6354-200KV Sensored Brushless Motor (14P)</t>
  </si>
  <si>
    <t>Turnigy Aerodrive SK3 - 6354-260KV Brushless Outrunner Motor</t>
  </si>
  <si>
    <t>Turnigy SK8 6354-260KV Sensored Brushless Motor (14P)</t>
  </si>
  <si>
    <t>Turnigy G160 Brushless Outrunner 290kv (160 Glow)</t>
  </si>
  <si>
    <t>Turnigy Aerodrive SK3 - 5065-236Kv Brushless Outrunner Motor</t>
  </si>
  <si>
    <t>PROPDRIVE v2 5060 380KV Brushless Outrunner Motor</t>
  </si>
  <si>
    <t>Turnigy Aerodrive SK3 - 5065-275KV Brushless Outrunner Motor</t>
  </si>
  <si>
    <t>Turnigy Aerodrive SK3 - 5065-320kv Brushless Outrunner Motor</t>
  </si>
  <si>
    <t>Turnigy G60 Brushless Outrunner 300kv (.60 Glow)</t>
  </si>
  <si>
    <t>Turnigy Aerodrive SK3 - 5055-280KV Brushless Outrunner Motor</t>
  </si>
  <si>
    <t>Turnigy Aerodrive SK3 - 5055-320Kv Brushless Outrunner Motor</t>
  </si>
  <si>
    <t>Turnigy Aerodrive SK3 - 5055-380KV Brushless Outrunner Motor</t>
  </si>
  <si>
    <t>Turnigy Aerodrive SK3 - 5055-430KV Brushless Outrunner Motor</t>
  </si>
  <si>
    <t>Turnigy G60 Brushless Outrunner 400kv (.60 Glow)</t>
  </si>
  <si>
    <t>Turnigy Aerodrive SK3 - 4250-350KV Brushless Outrunner Motor</t>
  </si>
  <si>
    <t>Turnigy Aerodrive SK3 - 4250-410KV Brushless Outrunner Motor</t>
  </si>
  <si>
    <t>Turnigy G46 Brushless Outrunner 420kv (.46 Glow)</t>
  </si>
  <si>
    <t>4112-320KV Turnigy Multistar 22 Pole Brushless Multi-Rotor Motor With Extra Long Leads</t>
  </si>
  <si>
    <t>Multistar Elite 3508-268kv Multi-Rotor Motor with NMB Bearings</t>
  </si>
  <si>
    <t>4010-375KV Turnigy Multistar 22 Pole Brushless Multi-Rotor Motor With Extra Long Leads</t>
  </si>
  <si>
    <t>Quanum MT Series 5206 320KV Brushless Multirotor Motor Built by DYS</t>
  </si>
  <si>
    <t>DYS</t>
  </si>
  <si>
    <t>Quanum MT Series 4108 370KV Brushless Multirotor Motor Built by DYS</t>
  </si>
  <si>
    <t>Multistar Elite 3510-350kv Carbon Case Multi-Rotor Motor</t>
  </si>
  <si>
    <t>Turnigy Multistar 4822-390Kv 22Pole Multi-Rotor Outrunner</t>
  </si>
  <si>
    <t>Turnigy Multistar 4225-390Kv 16Pole Multi-Rotor Outrunner</t>
  </si>
</sst>
</file>

<file path=xl/styles.xml><?xml version="1.0" encoding="utf-8"?>
<styleSheet xmlns="http://schemas.openxmlformats.org/spreadsheetml/2006/main">
  <numFmts count="13">
    <numFmt numFmtId="176" formatCode="0\ &quot;rpm&quot;"/>
    <numFmt numFmtId="177" formatCode="0\ &quot;V&quot;;\ 0.00\ &quot;V&quot;"/>
    <numFmt numFmtId="178" formatCode="0\ &quot;W&quot;"/>
    <numFmt numFmtId="179" formatCode="0.000\ &quot;Nm&quot;"/>
    <numFmt numFmtId="180" formatCode="#,000_);[Red]\(#,000\)"/>
    <numFmt numFmtId="181" formatCode="#,##0.00&quot;€&quot;;\-#,##0.00&quot;€&quot;"/>
    <numFmt numFmtId="182" formatCode="0.000000_ "/>
    <numFmt numFmtId="41" formatCode="_-* #,##0_-;\-* #,##0_-;_-* &quot;-&quot;_-;_-@_-"/>
    <numFmt numFmtId="44" formatCode="_-&quot;£&quot;* #,##0.00_-;\-&quot;£&quot;* #,##0.00_-;_-&quot;£&quot;* &quot;-&quot;??_-;_-@_-"/>
    <numFmt numFmtId="183" formatCode="0_ "/>
    <numFmt numFmtId="42" formatCode="_-&quot;£&quot;* #,##0_-;\-&quot;£&quot;* #,##0_-;_-&quot;£&quot;* &quot;-&quot;_-;_-@_-"/>
    <numFmt numFmtId="184" formatCode="0\ &quot;A&quot;"/>
    <numFmt numFmtId="43" formatCode="_-* #,##0.00_-;\-* #,##0.00_-;_-* &quot;-&quot;??_-;_-@_-"/>
  </numFmts>
  <fonts count="23">
    <font>
      <sz val="11"/>
      <color theme="1"/>
      <name val="Georgia"/>
      <charset val="134"/>
      <scheme val="minor"/>
    </font>
    <font>
      <sz val="12"/>
      <color theme="1"/>
      <name val="Georgia"/>
      <charset val="134"/>
      <scheme val="minor"/>
    </font>
    <font>
      <sz val="12"/>
      <color theme="0"/>
      <name val="Georgia"/>
      <charset val="134"/>
      <scheme val="minor"/>
    </font>
    <font>
      <sz val="10"/>
      <color theme="0"/>
      <name val="Georgia"/>
      <charset val="134"/>
      <scheme val="minor"/>
    </font>
    <font>
      <sz val="11"/>
      <color theme="0"/>
      <name val="Georgia"/>
      <charset val="0"/>
      <scheme val="minor"/>
    </font>
    <font>
      <b/>
      <sz val="11"/>
      <color rgb="FFFFFFFF"/>
      <name val="Georgia"/>
      <charset val="0"/>
      <scheme val="minor"/>
    </font>
    <font>
      <u/>
      <sz val="11"/>
      <color rgb="FF0000FF"/>
      <name val="Georgia"/>
      <charset val="0"/>
      <scheme val="minor"/>
    </font>
    <font>
      <u/>
      <sz val="11"/>
      <color rgb="FF800080"/>
      <name val="Georgia"/>
      <charset val="0"/>
      <scheme val="minor"/>
    </font>
    <font>
      <sz val="11"/>
      <color rgb="FFFF0000"/>
      <name val="Georgia"/>
      <charset val="0"/>
      <scheme val="minor"/>
    </font>
    <font>
      <sz val="11"/>
      <color theme="1"/>
      <name val="Georgia"/>
      <charset val="0"/>
      <scheme val="minor"/>
    </font>
    <font>
      <b/>
      <sz val="15"/>
      <color theme="3"/>
      <name val="Georgia"/>
      <charset val="134"/>
      <scheme val="minor"/>
    </font>
    <font>
      <i/>
      <sz val="11"/>
      <color rgb="FF7F7F7F"/>
      <name val="Georgia"/>
      <charset val="0"/>
      <scheme val="minor"/>
    </font>
    <font>
      <b/>
      <sz val="11"/>
      <color rgb="FFFA7D00"/>
      <name val="Georgia"/>
      <charset val="0"/>
      <scheme val="minor"/>
    </font>
    <font>
      <b/>
      <sz val="11"/>
      <color theme="3"/>
      <name val="Georgia"/>
      <charset val="134"/>
      <scheme val="minor"/>
    </font>
    <font>
      <sz val="11"/>
      <color rgb="FF9C0006"/>
      <name val="Georgia"/>
      <charset val="0"/>
      <scheme val="minor"/>
    </font>
    <font>
      <sz val="11"/>
      <color rgb="FF006100"/>
      <name val="Georgia"/>
      <charset val="0"/>
      <scheme val="minor"/>
    </font>
    <font>
      <sz val="11"/>
      <color rgb="FF3F3F76"/>
      <name val="Georgia"/>
      <charset val="0"/>
      <scheme val="minor"/>
    </font>
    <font>
      <b/>
      <sz val="11"/>
      <color rgb="FF3F3F3F"/>
      <name val="Georgia"/>
      <charset val="0"/>
      <scheme val="minor"/>
    </font>
    <font>
      <sz val="11"/>
      <color rgb="FF9C6500"/>
      <name val="Georgia"/>
      <charset val="0"/>
      <scheme val="minor"/>
    </font>
    <font>
      <b/>
      <sz val="11"/>
      <color theme="1"/>
      <name val="Georgia"/>
      <charset val="0"/>
      <scheme val="minor"/>
    </font>
    <font>
      <sz val="11"/>
      <color rgb="FFFA7D00"/>
      <name val="Georgia"/>
      <charset val="0"/>
      <scheme val="minor"/>
    </font>
    <font>
      <b/>
      <sz val="13"/>
      <color theme="3"/>
      <name val="Georgia"/>
      <charset val="134"/>
      <scheme val="minor"/>
    </font>
    <font>
      <b/>
      <sz val="18"/>
      <color theme="3"/>
      <name val="Georgia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31" borderId="17" applyNumberFormat="0" applyFont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 applyAlignment="1">
      <alignment horizontal="center" vertical="center"/>
    </xf>
    <xf numFmtId="180" fontId="2" fillId="4" borderId="6" xfId="0" applyNumberFormat="1" applyFont="1" applyFill="1" applyBorder="1" applyAlignment="1">
      <alignment horizontal="center" vertical="center" wrapText="1"/>
    </xf>
    <xf numFmtId="182" fontId="2" fillId="4" borderId="6" xfId="0" applyNumberFormat="1" applyFont="1" applyFill="1" applyBorder="1" applyAlignment="1">
      <alignment horizontal="center" vertical="center" wrapText="1"/>
    </xf>
    <xf numFmtId="180" fontId="2" fillId="4" borderId="6" xfId="0" applyNumberFormat="1" applyFont="1" applyFill="1" applyBorder="1" applyAlignment="1">
      <alignment horizontal="center" vertical="center"/>
    </xf>
    <xf numFmtId="183" fontId="2" fillId="4" borderId="6" xfId="0" applyNumberFormat="1" applyFont="1" applyFill="1" applyBorder="1" applyAlignment="1">
      <alignment horizontal="center" vertical="center" wrapText="1"/>
    </xf>
    <xf numFmtId="184" fontId="2" fillId="4" borderId="6" xfId="0" applyNumberFormat="1" applyFont="1" applyFill="1" applyBorder="1" applyAlignment="1">
      <alignment horizontal="center" vertical="center" wrapText="1"/>
    </xf>
    <xf numFmtId="178" fontId="2" fillId="4" borderId="6" xfId="0" applyNumberFormat="1" applyFont="1" applyFill="1" applyBorder="1" applyAlignment="1">
      <alignment horizontal="center" vertical="center" wrapText="1"/>
    </xf>
    <xf numFmtId="177" fontId="2" fillId="4" borderId="6" xfId="0" applyNumberFormat="1" applyFont="1" applyFill="1" applyBorder="1" applyAlignment="1">
      <alignment horizontal="center" vertical="center" wrapText="1"/>
    </xf>
    <xf numFmtId="179" fontId="2" fillId="4" borderId="6" xfId="0" applyNumberFormat="1" applyFont="1" applyFill="1" applyBorder="1" applyAlignment="1">
      <alignment horizontal="center" vertical="center" wrapText="1"/>
    </xf>
    <xf numFmtId="184" fontId="2" fillId="4" borderId="6" xfId="0" applyNumberFormat="1" applyFont="1" applyFill="1" applyBorder="1" applyAlignment="1">
      <alignment horizontal="center" vertical="center"/>
    </xf>
    <xf numFmtId="178" fontId="2" fillId="4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4" borderId="6" xfId="0" applyNumberFormat="1" applyFont="1" applyFill="1" applyBorder="1" applyAlignment="1">
      <alignment horizontal="right" vertical="center" wrapText="1"/>
    </xf>
    <xf numFmtId="181" fontId="2" fillId="4" borderId="9" xfId="47" applyNumberFormat="1" applyFont="1" applyFill="1" applyBorder="1" applyAlignment="1">
      <alignment horizontal="center" vertical="center" wrapText="1"/>
    </xf>
    <xf numFmtId="181" fontId="2" fillId="4" borderId="9" xfId="47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>
      <alignment vertical="center"/>
    </xf>
    <xf numFmtId="0" fontId="3" fillId="3" borderId="6" xfId="0" applyFont="1" applyFill="1" applyBorder="1" applyAlignment="1">
      <alignment horizontal="center" vertical="center"/>
    </xf>
    <xf numFmtId="180" fontId="3" fillId="3" borderId="6" xfId="0" applyNumberFormat="1" applyFont="1" applyFill="1" applyBorder="1" applyAlignment="1">
      <alignment horizontal="center" vertical="center" wrapText="1"/>
    </xf>
    <xf numFmtId="182" fontId="3" fillId="3" borderId="6" xfId="0" applyNumberFormat="1" applyFont="1" applyFill="1" applyBorder="1" applyAlignment="1">
      <alignment horizontal="center" vertical="center" wrapText="1"/>
    </xf>
    <xf numFmtId="184" fontId="3" fillId="3" borderId="6" xfId="0" applyNumberFormat="1" applyFont="1" applyFill="1" applyBorder="1" applyAlignment="1">
      <alignment horizontal="center" vertical="center" wrapText="1"/>
    </xf>
    <xf numFmtId="178" fontId="3" fillId="3" borderId="6" xfId="0" applyNumberFormat="1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179" fontId="3" fillId="3" borderId="6" xfId="0" applyNumberFormat="1" applyFont="1" applyFill="1" applyBorder="1" applyAlignment="1">
      <alignment horizontal="center" vertical="center" wrapText="1"/>
    </xf>
    <xf numFmtId="176" fontId="3" fillId="3" borderId="6" xfId="0" applyNumberFormat="1" applyFont="1" applyFill="1" applyBorder="1" applyAlignment="1">
      <alignment horizontal="right" vertical="center" wrapText="1"/>
    </xf>
    <xf numFmtId="181" fontId="3" fillId="3" borderId="9" xfId="47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D3DAE3"/>
      </a:dk1>
      <a:lt1>
        <a:sysClr val="window" lastClr="404552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95"/>
  <sheetViews>
    <sheetView showGridLines="0" tabSelected="1" workbookViewId="0">
      <selection activeCell="N13" sqref="I13:N13"/>
    </sheetView>
  </sheetViews>
  <sheetFormatPr defaultColWidth="11" defaultRowHeight="14.25"/>
  <cols>
    <col min="1" max="1" width="3.375" customWidth="1"/>
    <col min="2" max="2" width="73.375" customWidth="1"/>
    <col min="3" max="3" width="13.5" customWidth="1"/>
    <col min="6" max="6" width="15.625" style="1"/>
    <col min="7" max="7" width="15.625"/>
    <col min="12" max="12" width="15.625"/>
    <col min="13" max="13" width="14.25"/>
  </cols>
  <sheetData>
    <row r="2" ht="16.5" spans="2:1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1"/>
    </row>
    <row r="3" ht="30" spans="2:14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22" t="s">
        <v>13</v>
      </c>
    </row>
    <row r="4" ht="15.75" spans="2:14">
      <c r="B4" s="6" t="s">
        <v>14</v>
      </c>
      <c r="C4" s="7" t="s">
        <v>15</v>
      </c>
      <c r="D4" s="8"/>
      <c r="E4" s="10" t="s">
        <v>16</v>
      </c>
      <c r="F4" s="11">
        <v>150</v>
      </c>
      <c r="G4" s="12">
        <f t="shared" ref="G4:G54" si="0">1/F4</f>
        <v>0.00666666666666667</v>
      </c>
      <c r="H4" s="12">
        <f t="shared" ref="H4:H54" si="1">G4</f>
        <v>0.00666666666666667</v>
      </c>
      <c r="I4" s="15">
        <v>250</v>
      </c>
      <c r="J4" s="16">
        <v>15000</v>
      </c>
      <c r="K4" s="17">
        <v>70</v>
      </c>
      <c r="L4" s="18">
        <f t="shared" ref="L4:L54" si="2">I4*H4</f>
        <v>1.66666666666667</v>
      </c>
      <c r="M4" s="23">
        <f t="shared" ref="M4:M54" si="3">0.7*K4*F4</f>
        <v>7350</v>
      </c>
      <c r="N4" s="24">
        <v>303.19</v>
      </c>
    </row>
    <row r="5" ht="15.75" spans="2:14">
      <c r="B5" s="6" t="s">
        <v>17</v>
      </c>
      <c r="C5" s="7" t="s">
        <v>15</v>
      </c>
      <c r="D5" s="8"/>
      <c r="E5" s="10" t="s">
        <v>16</v>
      </c>
      <c r="F5" s="11">
        <v>150</v>
      </c>
      <c r="G5" s="12">
        <f t="shared" si="0"/>
        <v>0.00666666666666667</v>
      </c>
      <c r="H5" s="12">
        <f t="shared" si="1"/>
        <v>0.00666666666666667</v>
      </c>
      <c r="I5" s="15">
        <v>190</v>
      </c>
      <c r="J5" s="16">
        <v>9800</v>
      </c>
      <c r="K5" s="17">
        <v>52</v>
      </c>
      <c r="L5" s="18">
        <f t="shared" si="2"/>
        <v>1.26666666666667</v>
      </c>
      <c r="M5" s="23">
        <f t="shared" si="3"/>
        <v>5460</v>
      </c>
      <c r="N5" s="24">
        <v>0</v>
      </c>
    </row>
    <row r="6" ht="15.75" spans="2:14">
      <c r="B6" s="6" t="s">
        <v>18</v>
      </c>
      <c r="C6" s="7" t="s">
        <v>15</v>
      </c>
      <c r="D6" s="8"/>
      <c r="E6" s="10" t="s">
        <v>16</v>
      </c>
      <c r="F6" s="11">
        <v>160</v>
      </c>
      <c r="G6" s="12">
        <f t="shared" si="0"/>
        <v>0.00625</v>
      </c>
      <c r="H6" s="12">
        <f t="shared" si="1"/>
        <v>0.00625</v>
      </c>
      <c r="I6" s="15">
        <v>200</v>
      </c>
      <c r="J6" s="16">
        <v>10000</v>
      </c>
      <c r="K6" s="17">
        <v>50</v>
      </c>
      <c r="L6" s="18">
        <f t="shared" si="2"/>
        <v>1.25</v>
      </c>
      <c r="M6" s="23">
        <f t="shared" si="3"/>
        <v>5600</v>
      </c>
      <c r="N6" s="24">
        <v>147.74</v>
      </c>
    </row>
    <row r="7" ht="15.75" spans="2:14">
      <c r="B7" s="6" t="s">
        <v>19</v>
      </c>
      <c r="C7" s="7" t="s">
        <v>15</v>
      </c>
      <c r="D7" s="8"/>
      <c r="E7" s="10" t="s">
        <v>16</v>
      </c>
      <c r="F7" s="11">
        <v>167</v>
      </c>
      <c r="G7" s="12">
        <f t="shared" si="0"/>
        <v>0.00598802395209581</v>
      </c>
      <c r="H7" s="12">
        <f t="shared" si="1"/>
        <v>0.00598802395209581</v>
      </c>
      <c r="I7" s="15">
        <v>170</v>
      </c>
      <c r="J7" s="16">
        <v>7992</v>
      </c>
      <c r="K7" s="17">
        <v>44</v>
      </c>
      <c r="L7" s="18">
        <f t="shared" si="2"/>
        <v>1.01796407185629</v>
      </c>
      <c r="M7" s="23">
        <f t="shared" si="3"/>
        <v>5143.6</v>
      </c>
      <c r="N7" s="24">
        <v>300.16</v>
      </c>
    </row>
    <row r="8" ht="15.75" spans="2:14">
      <c r="B8" s="6" t="s">
        <v>20</v>
      </c>
      <c r="C8" s="7" t="s">
        <v>15</v>
      </c>
      <c r="D8" s="8"/>
      <c r="E8" s="10" t="s">
        <v>16</v>
      </c>
      <c r="F8" s="11">
        <v>172</v>
      </c>
      <c r="G8" s="12">
        <f t="shared" si="0"/>
        <v>0.00581395348837209</v>
      </c>
      <c r="H8" s="12">
        <f t="shared" si="1"/>
        <v>0.00581395348837209</v>
      </c>
      <c r="I8" s="15">
        <v>120</v>
      </c>
      <c r="J8" s="16">
        <v>5300</v>
      </c>
      <c r="K8" s="17">
        <v>44</v>
      </c>
      <c r="L8" s="18">
        <f t="shared" si="2"/>
        <v>0.697674418604651</v>
      </c>
      <c r="M8" s="23">
        <f t="shared" si="3"/>
        <v>5297.6</v>
      </c>
      <c r="N8" s="24">
        <v>199.24</v>
      </c>
    </row>
    <row r="9" ht="15.75" spans="2:14">
      <c r="B9" s="6" t="s">
        <v>21</v>
      </c>
      <c r="C9" s="7" t="s">
        <v>15</v>
      </c>
      <c r="D9" s="8"/>
      <c r="E9" s="10" t="s">
        <v>16</v>
      </c>
      <c r="F9" s="11">
        <v>100</v>
      </c>
      <c r="G9" s="12">
        <f t="shared" si="0"/>
        <v>0.01</v>
      </c>
      <c r="H9" s="12">
        <f t="shared" si="1"/>
        <v>0.01</v>
      </c>
      <c r="I9" s="15">
        <v>57</v>
      </c>
      <c r="J9" s="16">
        <v>2800</v>
      </c>
      <c r="K9" s="17">
        <v>45</v>
      </c>
      <c r="L9" s="18">
        <f t="shared" si="2"/>
        <v>0.57</v>
      </c>
      <c r="M9" s="23">
        <f t="shared" si="3"/>
        <v>3150</v>
      </c>
      <c r="N9" s="24">
        <v>93</v>
      </c>
    </row>
    <row r="10" ht="15.75" spans="2:14">
      <c r="B10" s="9" t="s">
        <v>22</v>
      </c>
      <c r="C10" s="7" t="s">
        <v>15</v>
      </c>
      <c r="D10" s="8"/>
      <c r="E10" s="10" t="s">
        <v>23</v>
      </c>
      <c r="F10" s="13">
        <v>149</v>
      </c>
      <c r="G10" s="12">
        <f t="shared" si="0"/>
        <v>0.00671140939597315</v>
      </c>
      <c r="H10" s="12">
        <f t="shared" si="1"/>
        <v>0.00671140939597315</v>
      </c>
      <c r="I10" s="19">
        <v>80</v>
      </c>
      <c r="J10" s="20">
        <v>3500</v>
      </c>
      <c r="K10" s="17">
        <v>44</v>
      </c>
      <c r="L10" s="18">
        <f t="shared" si="2"/>
        <v>0.536912751677852</v>
      </c>
      <c r="M10" s="23">
        <f t="shared" si="3"/>
        <v>4589.2</v>
      </c>
      <c r="N10" s="25">
        <v>86.06</v>
      </c>
    </row>
    <row r="11" ht="15.75" spans="2:14">
      <c r="B11" s="6" t="s">
        <v>24</v>
      </c>
      <c r="C11" s="7" t="s">
        <v>15</v>
      </c>
      <c r="D11" s="8"/>
      <c r="E11" s="10" t="s">
        <v>23</v>
      </c>
      <c r="F11" s="11">
        <v>192</v>
      </c>
      <c r="G11" s="12">
        <f t="shared" si="0"/>
        <v>0.00520833333333333</v>
      </c>
      <c r="H11" s="12">
        <f t="shared" si="1"/>
        <v>0.00520833333333333</v>
      </c>
      <c r="I11" s="15">
        <v>100</v>
      </c>
      <c r="J11" s="16">
        <v>4400</v>
      </c>
      <c r="K11" s="17">
        <v>45</v>
      </c>
      <c r="L11" s="18">
        <f t="shared" si="2"/>
        <v>0.520833333333333</v>
      </c>
      <c r="M11" s="23">
        <f t="shared" si="3"/>
        <v>6048</v>
      </c>
      <c r="N11" s="24">
        <v>85.9</v>
      </c>
    </row>
    <row r="12" ht="15.75" spans="2:14">
      <c r="B12" s="6" t="s">
        <v>25</v>
      </c>
      <c r="C12" s="7" t="s">
        <v>15</v>
      </c>
      <c r="D12" s="8"/>
      <c r="E12" s="10" t="s">
        <v>23</v>
      </c>
      <c r="F12" s="11">
        <v>130</v>
      </c>
      <c r="G12" s="12">
        <f t="shared" si="0"/>
        <v>0.00769230769230769</v>
      </c>
      <c r="H12" s="12">
        <f t="shared" si="1"/>
        <v>0.00769230769230769</v>
      </c>
      <c r="I12" s="15">
        <v>65</v>
      </c>
      <c r="J12" s="16">
        <v>2800</v>
      </c>
      <c r="K12" s="17">
        <v>45</v>
      </c>
      <c r="L12" s="18">
        <f t="shared" si="2"/>
        <v>0.5</v>
      </c>
      <c r="M12" s="23">
        <f t="shared" si="3"/>
        <v>4095</v>
      </c>
      <c r="N12" s="24">
        <v>85.69</v>
      </c>
    </row>
    <row r="13" ht="15.75" spans="2:14">
      <c r="B13" s="6" t="s">
        <v>26</v>
      </c>
      <c r="C13" s="7" t="s">
        <v>27</v>
      </c>
      <c r="D13" s="8"/>
      <c r="E13" s="10" t="s">
        <v>16</v>
      </c>
      <c r="F13" s="11">
        <v>190</v>
      </c>
      <c r="G13" s="12">
        <f t="shared" si="0"/>
        <v>0.00526315789473684</v>
      </c>
      <c r="H13" s="12">
        <f t="shared" si="1"/>
        <v>0.00526315789473684</v>
      </c>
      <c r="I13" s="15">
        <v>90</v>
      </c>
      <c r="J13" s="16">
        <v>2000</v>
      </c>
      <c r="K13" s="17">
        <v>37</v>
      </c>
      <c r="L13" s="18">
        <f t="shared" si="2"/>
        <v>0.473684210526316</v>
      </c>
      <c r="M13" s="23">
        <f t="shared" si="3"/>
        <v>4921</v>
      </c>
      <c r="N13" s="24">
        <v>45.46</v>
      </c>
    </row>
    <row r="14" ht="15.75" spans="2:14">
      <c r="B14" s="9" t="s">
        <v>28</v>
      </c>
      <c r="C14" s="7" t="s">
        <v>15</v>
      </c>
      <c r="D14" s="8"/>
      <c r="E14" s="10" t="s">
        <v>16</v>
      </c>
      <c r="F14" s="13">
        <v>149</v>
      </c>
      <c r="G14" s="12">
        <f t="shared" si="0"/>
        <v>0.00671140939597315</v>
      </c>
      <c r="H14" s="12">
        <f t="shared" si="1"/>
        <v>0.00671140939597315</v>
      </c>
      <c r="I14" s="19">
        <v>70</v>
      </c>
      <c r="J14" s="20">
        <v>2250</v>
      </c>
      <c r="K14" s="17">
        <v>44</v>
      </c>
      <c r="L14" s="18">
        <f t="shared" si="2"/>
        <v>0.469798657718121</v>
      </c>
      <c r="M14" s="23">
        <f t="shared" si="3"/>
        <v>4589.2</v>
      </c>
      <c r="N14" s="25">
        <v>86.21</v>
      </c>
    </row>
    <row r="15" ht="15.75" spans="2:14">
      <c r="B15" s="6" t="s">
        <v>29</v>
      </c>
      <c r="C15" s="7" t="s">
        <v>15</v>
      </c>
      <c r="D15" s="8"/>
      <c r="E15" s="10" t="s">
        <v>16</v>
      </c>
      <c r="F15" s="11">
        <v>168</v>
      </c>
      <c r="G15" s="12">
        <f t="shared" si="0"/>
        <v>0.00595238095238095</v>
      </c>
      <c r="H15" s="12">
        <f t="shared" si="1"/>
        <v>0.00595238095238095</v>
      </c>
      <c r="I15" s="15">
        <v>70</v>
      </c>
      <c r="J15" s="16">
        <v>2400</v>
      </c>
      <c r="K15" s="17">
        <v>44</v>
      </c>
      <c r="L15" s="18">
        <f t="shared" si="2"/>
        <v>0.416666666666667</v>
      </c>
      <c r="M15" s="23">
        <f t="shared" si="3"/>
        <v>5174.4</v>
      </c>
      <c r="N15" s="24">
        <v>74.88</v>
      </c>
    </row>
    <row r="16" ht="15.75" spans="2:14">
      <c r="B16" s="6" t="s">
        <v>30</v>
      </c>
      <c r="C16" s="7" t="s">
        <v>15</v>
      </c>
      <c r="D16" s="8"/>
      <c r="E16" s="10" t="s">
        <v>16</v>
      </c>
      <c r="F16" s="11">
        <v>192</v>
      </c>
      <c r="G16" s="12">
        <f t="shared" si="0"/>
        <v>0.00520833333333333</v>
      </c>
      <c r="H16" s="12">
        <f t="shared" si="1"/>
        <v>0.00520833333333333</v>
      </c>
      <c r="I16" s="15">
        <v>80</v>
      </c>
      <c r="J16" s="16">
        <v>2750</v>
      </c>
      <c r="K16" s="17">
        <v>44</v>
      </c>
      <c r="L16" s="18">
        <f t="shared" si="2"/>
        <v>0.416666666666667</v>
      </c>
      <c r="M16" s="23">
        <f t="shared" si="3"/>
        <v>5913.6</v>
      </c>
      <c r="N16" s="24">
        <v>74.77</v>
      </c>
    </row>
    <row r="17" ht="15.75" spans="2:14">
      <c r="B17" s="6" t="s">
        <v>31</v>
      </c>
      <c r="C17" s="7" t="s">
        <v>27</v>
      </c>
      <c r="D17" s="8"/>
      <c r="E17" s="10" t="s">
        <v>16</v>
      </c>
      <c r="F17" s="11">
        <v>195</v>
      </c>
      <c r="G17" s="12">
        <f t="shared" si="0"/>
        <v>0.00512820512820513</v>
      </c>
      <c r="H17" s="12">
        <f t="shared" si="1"/>
        <v>0.00512820512820513</v>
      </c>
      <c r="I17" s="15">
        <v>80</v>
      </c>
      <c r="J17" s="16">
        <v>1500</v>
      </c>
      <c r="K17" s="17">
        <v>22</v>
      </c>
      <c r="L17" s="18">
        <f t="shared" si="2"/>
        <v>0.41025641025641</v>
      </c>
      <c r="M17" s="23">
        <f t="shared" si="3"/>
        <v>3003</v>
      </c>
      <c r="N17" s="24">
        <v>36.92</v>
      </c>
    </row>
    <row r="18" ht="15.75" spans="2:14">
      <c r="B18" s="6" t="s">
        <v>32</v>
      </c>
      <c r="C18" s="7" t="s">
        <v>15</v>
      </c>
      <c r="D18" s="8"/>
      <c r="E18" s="10" t="s">
        <v>16</v>
      </c>
      <c r="F18" s="14">
        <v>90</v>
      </c>
      <c r="G18" s="12">
        <f t="shared" si="0"/>
        <v>0.0111111111111111</v>
      </c>
      <c r="H18" s="12">
        <f t="shared" si="1"/>
        <v>0.0111111111111111</v>
      </c>
      <c r="I18" s="15">
        <v>36</v>
      </c>
      <c r="J18" s="16">
        <v>1200</v>
      </c>
      <c r="K18" s="17">
        <v>45</v>
      </c>
      <c r="L18" s="18">
        <f t="shared" si="2"/>
        <v>0.4</v>
      </c>
      <c r="M18" s="23">
        <f t="shared" si="3"/>
        <v>2835</v>
      </c>
      <c r="N18" s="24">
        <v>148.72</v>
      </c>
    </row>
    <row r="19" ht="15.75" spans="2:14">
      <c r="B19" s="6" t="s">
        <v>33</v>
      </c>
      <c r="C19" s="7" t="s">
        <v>15</v>
      </c>
      <c r="D19" s="8"/>
      <c r="E19" s="10" t="s">
        <v>23</v>
      </c>
      <c r="F19" s="11">
        <v>110</v>
      </c>
      <c r="G19" s="12">
        <f t="shared" si="0"/>
        <v>0.00909090909090909</v>
      </c>
      <c r="H19" s="12">
        <f t="shared" si="1"/>
        <v>0.00909090909090909</v>
      </c>
      <c r="I19" s="15">
        <v>40</v>
      </c>
      <c r="J19" s="16">
        <v>1750</v>
      </c>
      <c r="K19" s="17">
        <v>45</v>
      </c>
      <c r="L19" s="18">
        <f t="shared" si="2"/>
        <v>0.363636363636364</v>
      </c>
      <c r="M19" s="23">
        <f t="shared" si="3"/>
        <v>3465</v>
      </c>
      <c r="N19" s="24">
        <v>80.39</v>
      </c>
    </row>
    <row r="20" ht="15.75" spans="2:14">
      <c r="B20" s="6" t="s">
        <v>34</v>
      </c>
      <c r="C20" s="7" t="s">
        <v>15</v>
      </c>
      <c r="D20" s="8"/>
      <c r="E20" s="10" t="s">
        <v>23</v>
      </c>
      <c r="F20" s="11">
        <v>125</v>
      </c>
      <c r="G20" s="12">
        <f t="shared" si="0"/>
        <v>0.008</v>
      </c>
      <c r="H20" s="12">
        <f t="shared" si="1"/>
        <v>0.008</v>
      </c>
      <c r="I20" s="15">
        <v>45</v>
      </c>
      <c r="J20" s="16">
        <v>2000</v>
      </c>
      <c r="K20" s="17">
        <v>44</v>
      </c>
      <c r="L20" s="18">
        <f t="shared" si="2"/>
        <v>0.36</v>
      </c>
      <c r="M20" s="23">
        <f t="shared" si="3"/>
        <v>3850</v>
      </c>
      <c r="N20" s="25">
        <v>91.41</v>
      </c>
    </row>
    <row r="21" ht="15.75" spans="2:14">
      <c r="B21" s="6" t="s">
        <v>35</v>
      </c>
      <c r="C21" s="7" t="s">
        <v>15</v>
      </c>
      <c r="D21" s="8"/>
      <c r="E21" s="10" t="s">
        <v>16</v>
      </c>
      <c r="F21" s="11">
        <v>231</v>
      </c>
      <c r="G21" s="12">
        <f t="shared" si="0"/>
        <v>0.00432900432900433</v>
      </c>
      <c r="H21" s="12">
        <f t="shared" si="1"/>
        <v>0.00432900432900433</v>
      </c>
      <c r="I21" s="15">
        <v>80</v>
      </c>
      <c r="J21" s="16">
        <v>2960</v>
      </c>
      <c r="K21" s="17">
        <v>37</v>
      </c>
      <c r="L21" s="18">
        <f t="shared" si="2"/>
        <v>0.346320346320346</v>
      </c>
      <c r="M21" s="23">
        <f t="shared" si="3"/>
        <v>5982.9</v>
      </c>
      <c r="N21" s="24">
        <v>121.94</v>
      </c>
    </row>
    <row r="22" ht="15.75" spans="2:14">
      <c r="B22" s="6" t="s">
        <v>36</v>
      </c>
      <c r="C22" s="7" t="s">
        <v>15</v>
      </c>
      <c r="D22" s="8"/>
      <c r="E22" s="10" t="s">
        <v>16</v>
      </c>
      <c r="F22" s="11">
        <v>190</v>
      </c>
      <c r="G22" s="12">
        <f t="shared" si="0"/>
        <v>0.00526315789473684</v>
      </c>
      <c r="H22" s="12">
        <f t="shared" si="1"/>
        <v>0.00526315789473684</v>
      </c>
      <c r="I22" s="15">
        <v>65</v>
      </c>
      <c r="J22" s="16">
        <v>2450</v>
      </c>
      <c r="K22" s="17">
        <v>37</v>
      </c>
      <c r="L22" s="18">
        <f t="shared" si="2"/>
        <v>0.342105263157895</v>
      </c>
      <c r="M22" s="23">
        <f t="shared" si="3"/>
        <v>4921</v>
      </c>
      <c r="N22" s="24">
        <v>78.97</v>
      </c>
    </row>
    <row r="23" ht="15.75" spans="2:14">
      <c r="B23" s="6" t="s">
        <v>37</v>
      </c>
      <c r="C23" s="7" t="s">
        <v>38</v>
      </c>
      <c r="D23" s="8"/>
      <c r="E23" s="10" t="s">
        <v>16</v>
      </c>
      <c r="F23" s="11">
        <v>270</v>
      </c>
      <c r="G23" s="12">
        <f t="shared" si="0"/>
        <v>0.0037037037037037</v>
      </c>
      <c r="H23" s="12">
        <f t="shared" si="1"/>
        <v>0.0037037037037037</v>
      </c>
      <c r="I23" s="15">
        <v>90</v>
      </c>
      <c r="J23" s="16">
        <v>2400</v>
      </c>
      <c r="K23" s="17">
        <v>30</v>
      </c>
      <c r="L23" s="18">
        <f t="shared" si="2"/>
        <v>0.333333333333333</v>
      </c>
      <c r="M23" s="23">
        <f t="shared" si="3"/>
        <v>5670</v>
      </c>
      <c r="N23" s="24">
        <v>49.94</v>
      </c>
    </row>
    <row r="24" ht="15.75" spans="2:14">
      <c r="B24" s="6" t="s">
        <v>39</v>
      </c>
      <c r="C24" s="7" t="s">
        <v>15</v>
      </c>
      <c r="D24" s="8"/>
      <c r="E24" s="10" t="s">
        <v>23</v>
      </c>
      <c r="F24" s="11">
        <v>245</v>
      </c>
      <c r="G24" s="12">
        <f t="shared" si="0"/>
        <v>0.00408163265306122</v>
      </c>
      <c r="H24" s="12">
        <f t="shared" si="1"/>
        <v>0.00408163265306122</v>
      </c>
      <c r="I24" s="15">
        <v>80</v>
      </c>
      <c r="J24" s="16">
        <v>3500</v>
      </c>
      <c r="K24" s="17">
        <v>45</v>
      </c>
      <c r="L24" s="18">
        <f t="shared" si="2"/>
        <v>0.326530612244898</v>
      </c>
      <c r="M24" s="23">
        <f t="shared" si="3"/>
        <v>7717.5</v>
      </c>
      <c r="N24" s="24">
        <v>80.39</v>
      </c>
    </row>
    <row r="25" ht="15.75" spans="2:14">
      <c r="B25" s="6" t="s">
        <v>40</v>
      </c>
      <c r="C25" s="7" t="s">
        <v>15</v>
      </c>
      <c r="D25" s="8"/>
      <c r="E25" s="10" t="s">
        <v>23</v>
      </c>
      <c r="F25" s="11">
        <v>190</v>
      </c>
      <c r="G25" s="12">
        <f t="shared" si="0"/>
        <v>0.00526315789473684</v>
      </c>
      <c r="H25" s="12">
        <f t="shared" si="1"/>
        <v>0.00526315789473684</v>
      </c>
      <c r="I25" s="15">
        <v>60</v>
      </c>
      <c r="J25" s="16">
        <v>2600</v>
      </c>
      <c r="K25" s="17">
        <v>45</v>
      </c>
      <c r="L25" s="18">
        <f t="shared" si="2"/>
        <v>0.315789473684211</v>
      </c>
      <c r="M25" s="23">
        <f t="shared" si="3"/>
        <v>5985</v>
      </c>
      <c r="N25" s="24">
        <v>80.39</v>
      </c>
    </row>
    <row r="26" ht="15.75" spans="2:14">
      <c r="B26" s="6" t="s">
        <v>41</v>
      </c>
      <c r="C26" s="7" t="s">
        <v>15</v>
      </c>
      <c r="D26" s="8"/>
      <c r="E26" s="10" t="s">
        <v>16</v>
      </c>
      <c r="F26" s="11">
        <v>213</v>
      </c>
      <c r="G26" s="12">
        <f t="shared" si="0"/>
        <v>0.00469483568075117</v>
      </c>
      <c r="H26" s="12">
        <f t="shared" si="1"/>
        <v>0.00469483568075117</v>
      </c>
      <c r="I26" s="15">
        <v>65</v>
      </c>
      <c r="J26" s="16">
        <v>2550</v>
      </c>
      <c r="K26" s="17">
        <v>37</v>
      </c>
      <c r="L26" s="18">
        <f t="shared" si="2"/>
        <v>0.305164319248826</v>
      </c>
      <c r="M26" s="23">
        <f t="shared" si="3"/>
        <v>5516.7</v>
      </c>
      <c r="N26" s="24">
        <v>66.09</v>
      </c>
    </row>
    <row r="27" ht="15.75" spans="2:14">
      <c r="B27" s="6" t="s">
        <v>42</v>
      </c>
      <c r="C27" s="7" t="s">
        <v>15</v>
      </c>
      <c r="D27" s="8"/>
      <c r="E27" s="10" t="s">
        <v>16</v>
      </c>
      <c r="F27" s="11">
        <v>160</v>
      </c>
      <c r="G27" s="12">
        <f t="shared" si="0"/>
        <v>0.00625</v>
      </c>
      <c r="H27" s="12">
        <f t="shared" si="1"/>
        <v>0.00625</v>
      </c>
      <c r="I27" s="15">
        <v>48</v>
      </c>
      <c r="J27" s="16">
        <v>1200</v>
      </c>
      <c r="K27" s="17">
        <v>35</v>
      </c>
      <c r="L27" s="18">
        <f t="shared" si="2"/>
        <v>0.3</v>
      </c>
      <c r="M27" s="23">
        <f t="shared" si="3"/>
        <v>3920</v>
      </c>
      <c r="N27" s="24">
        <v>93</v>
      </c>
    </row>
    <row r="28" ht="15.75" spans="2:14">
      <c r="B28" s="9" t="s">
        <v>43</v>
      </c>
      <c r="C28" s="7" t="s">
        <v>15</v>
      </c>
      <c r="D28" s="8"/>
      <c r="E28" s="10" t="s">
        <v>23</v>
      </c>
      <c r="F28" s="13">
        <v>140</v>
      </c>
      <c r="G28" s="12">
        <f t="shared" si="0"/>
        <v>0.00714285714285714</v>
      </c>
      <c r="H28" s="12">
        <f t="shared" si="1"/>
        <v>0.00714285714285714</v>
      </c>
      <c r="I28" s="19">
        <v>42</v>
      </c>
      <c r="J28" s="20">
        <v>1850</v>
      </c>
      <c r="K28" s="17">
        <v>45</v>
      </c>
      <c r="L28" s="18">
        <f t="shared" si="2"/>
        <v>0.3</v>
      </c>
      <c r="M28" s="23">
        <f t="shared" si="3"/>
        <v>4410</v>
      </c>
      <c r="N28" s="25">
        <v>71.06</v>
      </c>
    </row>
    <row r="29" ht="15.75" spans="2:14">
      <c r="B29" s="6" t="s">
        <v>44</v>
      </c>
      <c r="C29" s="7" t="s">
        <v>15</v>
      </c>
      <c r="D29" s="8"/>
      <c r="E29" s="10" t="s">
        <v>16</v>
      </c>
      <c r="F29" s="11">
        <v>245</v>
      </c>
      <c r="G29" s="12">
        <f t="shared" si="0"/>
        <v>0.00408163265306122</v>
      </c>
      <c r="H29" s="12">
        <f t="shared" si="1"/>
        <v>0.00408163265306122</v>
      </c>
      <c r="I29" s="15">
        <v>70</v>
      </c>
      <c r="J29" s="16">
        <v>2700</v>
      </c>
      <c r="K29" s="17">
        <v>37</v>
      </c>
      <c r="L29" s="18">
        <f t="shared" si="2"/>
        <v>0.285714285714286</v>
      </c>
      <c r="M29" s="23">
        <f t="shared" si="3"/>
        <v>6345.5</v>
      </c>
      <c r="N29" s="24">
        <v>70.57</v>
      </c>
    </row>
    <row r="30" ht="15.75" spans="2:14">
      <c r="B30" s="9" t="s">
        <v>45</v>
      </c>
      <c r="C30" s="7" t="s">
        <v>15</v>
      </c>
      <c r="D30" s="8"/>
      <c r="E30" s="10" t="s">
        <v>23</v>
      </c>
      <c r="F30" s="13">
        <v>200</v>
      </c>
      <c r="G30" s="12">
        <f t="shared" si="0"/>
        <v>0.005</v>
      </c>
      <c r="H30" s="12">
        <f t="shared" si="1"/>
        <v>0.005</v>
      </c>
      <c r="I30" s="19">
        <v>55</v>
      </c>
      <c r="J30" s="20">
        <v>2420</v>
      </c>
      <c r="K30" s="17">
        <v>45</v>
      </c>
      <c r="L30" s="18">
        <f t="shared" si="2"/>
        <v>0.275</v>
      </c>
      <c r="M30" s="23">
        <f t="shared" si="3"/>
        <v>6300</v>
      </c>
      <c r="N30" s="25">
        <v>71.14</v>
      </c>
    </row>
    <row r="31" ht="15.75" spans="2:14">
      <c r="B31" s="9" t="s">
        <v>46</v>
      </c>
      <c r="C31" s="7" t="s">
        <v>15</v>
      </c>
      <c r="D31" s="8"/>
      <c r="E31" s="10" t="s">
        <v>16</v>
      </c>
      <c r="F31" s="13">
        <v>260</v>
      </c>
      <c r="G31" s="12">
        <f t="shared" si="0"/>
        <v>0.00384615384615385</v>
      </c>
      <c r="H31" s="12">
        <f t="shared" si="1"/>
        <v>0.00384615384615385</v>
      </c>
      <c r="I31" s="19">
        <v>70</v>
      </c>
      <c r="J31" s="20">
        <v>2360</v>
      </c>
      <c r="K31" s="17">
        <v>37</v>
      </c>
      <c r="L31" s="18">
        <f t="shared" si="2"/>
        <v>0.269230769230769</v>
      </c>
      <c r="M31" s="23">
        <f t="shared" si="3"/>
        <v>6734</v>
      </c>
      <c r="N31" s="25">
        <v>67.2</v>
      </c>
    </row>
    <row r="32" ht="15.75" spans="2:14">
      <c r="B32" s="6" t="s">
        <v>47</v>
      </c>
      <c r="C32" s="7" t="s">
        <v>15</v>
      </c>
      <c r="D32" s="8"/>
      <c r="E32" s="10" t="s">
        <v>23</v>
      </c>
      <c r="F32" s="11">
        <v>260</v>
      </c>
      <c r="G32" s="12">
        <f t="shared" si="0"/>
        <v>0.00384615384615385</v>
      </c>
      <c r="H32" s="12">
        <f t="shared" si="1"/>
        <v>0.00384615384615385</v>
      </c>
      <c r="I32" s="15">
        <v>70</v>
      </c>
      <c r="J32" s="16">
        <v>3000</v>
      </c>
      <c r="K32" s="17">
        <v>45</v>
      </c>
      <c r="L32" s="18">
        <f t="shared" si="2"/>
        <v>0.269230769230769</v>
      </c>
      <c r="M32" s="23">
        <f t="shared" si="3"/>
        <v>8190</v>
      </c>
      <c r="N32" s="24">
        <v>70.66</v>
      </c>
    </row>
    <row r="33" ht="15.75" spans="2:14">
      <c r="B33" s="6" t="s">
        <v>48</v>
      </c>
      <c r="C33" s="7" t="s">
        <v>15</v>
      </c>
      <c r="D33" s="8"/>
      <c r="E33" s="10" t="s">
        <v>16</v>
      </c>
      <c r="F33" s="11">
        <v>290</v>
      </c>
      <c r="G33" s="12">
        <f t="shared" si="0"/>
        <v>0.00344827586206897</v>
      </c>
      <c r="H33" s="12">
        <f t="shared" si="1"/>
        <v>0.00344827586206897</v>
      </c>
      <c r="I33" s="15">
        <v>78</v>
      </c>
      <c r="J33" s="16">
        <v>2700</v>
      </c>
      <c r="K33" s="17">
        <v>37</v>
      </c>
      <c r="L33" s="18">
        <f t="shared" si="2"/>
        <v>0.268965517241379</v>
      </c>
      <c r="M33" s="23">
        <f t="shared" si="3"/>
        <v>7511</v>
      </c>
      <c r="N33" s="24">
        <v>84.26</v>
      </c>
    </row>
    <row r="34" ht="15.75" spans="2:14">
      <c r="B34" s="6" t="s">
        <v>49</v>
      </c>
      <c r="C34" s="7" t="s">
        <v>15</v>
      </c>
      <c r="D34" s="8"/>
      <c r="E34" s="10" t="s">
        <v>16</v>
      </c>
      <c r="F34" s="11">
        <v>236</v>
      </c>
      <c r="G34" s="12">
        <f t="shared" si="0"/>
        <v>0.00423728813559322</v>
      </c>
      <c r="H34" s="12">
        <f t="shared" si="1"/>
        <v>0.00423728813559322</v>
      </c>
      <c r="I34" s="15">
        <v>60</v>
      </c>
      <c r="J34" s="16">
        <v>1850</v>
      </c>
      <c r="K34" s="17">
        <v>37</v>
      </c>
      <c r="L34" s="18">
        <f t="shared" si="2"/>
        <v>0.254237288135593</v>
      </c>
      <c r="M34" s="23">
        <f t="shared" si="3"/>
        <v>6112.4</v>
      </c>
      <c r="N34" s="24">
        <v>61.32</v>
      </c>
    </row>
    <row r="35" ht="15.75" spans="2:14">
      <c r="B35" s="6" t="s">
        <v>50</v>
      </c>
      <c r="C35" s="7" t="s">
        <v>38</v>
      </c>
      <c r="D35" s="8"/>
      <c r="E35" s="10" t="s">
        <v>16</v>
      </c>
      <c r="F35" s="11">
        <v>380</v>
      </c>
      <c r="G35" s="12">
        <f t="shared" si="0"/>
        <v>0.00263157894736842</v>
      </c>
      <c r="H35" s="12">
        <f t="shared" si="1"/>
        <v>0.00263157894736842</v>
      </c>
      <c r="I35" s="15">
        <v>90</v>
      </c>
      <c r="J35" s="16">
        <v>2665</v>
      </c>
      <c r="K35" s="17">
        <v>36</v>
      </c>
      <c r="L35" s="18">
        <f t="shared" si="2"/>
        <v>0.236842105263158</v>
      </c>
      <c r="M35" s="23">
        <f t="shared" si="3"/>
        <v>9576</v>
      </c>
      <c r="N35" s="24">
        <v>42.13</v>
      </c>
    </row>
    <row r="36" ht="15.75" spans="2:14">
      <c r="B36" s="6" t="s">
        <v>51</v>
      </c>
      <c r="C36" s="7" t="s">
        <v>15</v>
      </c>
      <c r="D36" s="8"/>
      <c r="E36" s="10" t="s">
        <v>16</v>
      </c>
      <c r="F36" s="11">
        <v>275</v>
      </c>
      <c r="G36" s="12">
        <f t="shared" si="0"/>
        <v>0.00363636363636364</v>
      </c>
      <c r="H36" s="12">
        <f t="shared" si="1"/>
        <v>0.00363636363636364</v>
      </c>
      <c r="I36" s="15">
        <v>65</v>
      </c>
      <c r="J36" s="16">
        <v>2050</v>
      </c>
      <c r="K36" s="17">
        <v>37</v>
      </c>
      <c r="L36" s="18">
        <f t="shared" si="2"/>
        <v>0.236363636363636</v>
      </c>
      <c r="M36" s="23">
        <f t="shared" si="3"/>
        <v>7122.5</v>
      </c>
      <c r="N36" s="24">
        <v>53.16</v>
      </c>
    </row>
    <row r="37" ht="15.75" spans="2:14">
      <c r="B37" s="9" t="s">
        <v>52</v>
      </c>
      <c r="C37" s="7" t="s">
        <v>15</v>
      </c>
      <c r="D37" s="8"/>
      <c r="E37" s="10" t="s">
        <v>16</v>
      </c>
      <c r="F37" s="13">
        <v>320</v>
      </c>
      <c r="G37" s="12">
        <f t="shared" si="0"/>
        <v>0.003125</v>
      </c>
      <c r="H37" s="12">
        <f t="shared" si="1"/>
        <v>0.003125</v>
      </c>
      <c r="I37" s="19">
        <v>70</v>
      </c>
      <c r="J37" s="20">
        <v>2220</v>
      </c>
      <c r="K37" s="17">
        <v>37</v>
      </c>
      <c r="L37" s="18">
        <f t="shared" si="2"/>
        <v>0.21875</v>
      </c>
      <c r="M37" s="23">
        <f t="shared" si="3"/>
        <v>8288</v>
      </c>
      <c r="N37" s="25">
        <v>56.64</v>
      </c>
    </row>
    <row r="38" ht="15.75" spans="2:14">
      <c r="B38" s="6" t="s">
        <v>53</v>
      </c>
      <c r="C38" s="7" t="s">
        <v>15</v>
      </c>
      <c r="D38" s="8"/>
      <c r="E38" s="10" t="s">
        <v>16</v>
      </c>
      <c r="F38" s="11">
        <v>300</v>
      </c>
      <c r="G38" s="12">
        <f t="shared" si="0"/>
        <v>0.00333333333333333</v>
      </c>
      <c r="H38" s="12">
        <f t="shared" si="1"/>
        <v>0.00333333333333333</v>
      </c>
      <c r="I38" s="15">
        <v>65</v>
      </c>
      <c r="J38" s="16">
        <v>1425</v>
      </c>
      <c r="K38" s="17">
        <v>26</v>
      </c>
      <c r="L38" s="18">
        <f t="shared" si="2"/>
        <v>0.216666666666667</v>
      </c>
      <c r="M38" s="23">
        <f t="shared" si="3"/>
        <v>5460</v>
      </c>
      <c r="N38" s="24">
        <v>50.08</v>
      </c>
    </row>
    <row r="39" ht="15.75" spans="2:14">
      <c r="B39" s="6" t="s">
        <v>54</v>
      </c>
      <c r="C39" s="7" t="s">
        <v>15</v>
      </c>
      <c r="D39" s="8"/>
      <c r="E39" s="10" t="s">
        <v>16</v>
      </c>
      <c r="F39" s="11">
        <v>280</v>
      </c>
      <c r="G39" s="12">
        <f t="shared" si="0"/>
        <v>0.00357142857142857</v>
      </c>
      <c r="H39" s="12">
        <f t="shared" si="1"/>
        <v>0.00357142857142857</v>
      </c>
      <c r="I39" s="15">
        <v>60</v>
      </c>
      <c r="J39" s="16">
        <v>1510</v>
      </c>
      <c r="K39" s="17">
        <v>37</v>
      </c>
      <c r="L39" s="18">
        <f t="shared" si="2"/>
        <v>0.214285714285714</v>
      </c>
      <c r="M39" s="23">
        <f t="shared" si="3"/>
        <v>7252</v>
      </c>
      <c r="N39" s="24">
        <v>53.02</v>
      </c>
    </row>
    <row r="40" ht="15.75" spans="2:14">
      <c r="B40" s="6" t="s">
        <v>55</v>
      </c>
      <c r="C40" s="7" t="s">
        <v>15</v>
      </c>
      <c r="D40" s="8"/>
      <c r="E40" s="10" t="s">
        <v>16</v>
      </c>
      <c r="F40" s="11">
        <v>320</v>
      </c>
      <c r="G40" s="12">
        <f t="shared" si="0"/>
        <v>0.003125</v>
      </c>
      <c r="H40" s="12">
        <f t="shared" si="1"/>
        <v>0.003125</v>
      </c>
      <c r="I40" s="15">
        <v>65</v>
      </c>
      <c r="J40" s="16">
        <v>1650</v>
      </c>
      <c r="K40" s="17">
        <v>37</v>
      </c>
      <c r="L40" s="18">
        <f t="shared" si="2"/>
        <v>0.203125</v>
      </c>
      <c r="M40" s="23">
        <f t="shared" si="3"/>
        <v>8288</v>
      </c>
      <c r="N40" s="24">
        <v>53.11</v>
      </c>
    </row>
    <row r="41" ht="15.75" spans="2:14">
      <c r="B41" s="6" t="s">
        <v>56</v>
      </c>
      <c r="C41" s="7" t="s">
        <v>15</v>
      </c>
      <c r="D41" s="8"/>
      <c r="E41" s="10" t="s">
        <v>16</v>
      </c>
      <c r="F41" s="11">
        <v>380</v>
      </c>
      <c r="G41" s="12">
        <f t="shared" si="0"/>
        <v>0.00263157894736842</v>
      </c>
      <c r="H41" s="12">
        <f t="shared" si="1"/>
        <v>0.00263157894736842</v>
      </c>
      <c r="I41" s="15">
        <v>65</v>
      </c>
      <c r="J41" s="16">
        <v>1600</v>
      </c>
      <c r="K41" s="17">
        <v>37</v>
      </c>
      <c r="L41" s="18">
        <f t="shared" si="2"/>
        <v>0.171052631578947</v>
      </c>
      <c r="M41" s="23">
        <f t="shared" si="3"/>
        <v>9842</v>
      </c>
      <c r="N41" s="24">
        <v>43.29</v>
      </c>
    </row>
    <row r="42" ht="15.75" spans="2:14">
      <c r="B42" s="6" t="s">
        <v>57</v>
      </c>
      <c r="C42" s="7" t="s">
        <v>15</v>
      </c>
      <c r="D42" s="8"/>
      <c r="E42" s="10" t="s">
        <v>16</v>
      </c>
      <c r="F42" s="11">
        <v>430</v>
      </c>
      <c r="G42" s="12">
        <f t="shared" si="0"/>
        <v>0.00232558139534884</v>
      </c>
      <c r="H42" s="12">
        <f t="shared" si="1"/>
        <v>0.00232558139534884</v>
      </c>
      <c r="I42" s="15">
        <v>70</v>
      </c>
      <c r="J42" s="16">
        <v>1750</v>
      </c>
      <c r="K42" s="17">
        <v>30</v>
      </c>
      <c r="L42" s="18">
        <f t="shared" si="2"/>
        <v>0.162790697674419</v>
      </c>
      <c r="M42" s="23">
        <f t="shared" si="3"/>
        <v>9030</v>
      </c>
      <c r="N42" s="24">
        <v>46.03</v>
      </c>
    </row>
    <row r="43" ht="15.75" spans="2:14">
      <c r="B43" s="6" t="s">
        <v>58</v>
      </c>
      <c r="C43" s="7" t="s">
        <v>15</v>
      </c>
      <c r="D43" s="8"/>
      <c r="E43" s="10" t="s">
        <v>16</v>
      </c>
      <c r="F43" s="11">
        <v>400</v>
      </c>
      <c r="G43" s="12">
        <f t="shared" si="0"/>
        <v>0.0025</v>
      </c>
      <c r="H43" s="12">
        <f t="shared" si="1"/>
        <v>0.0025</v>
      </c>
      <c r="I43" s="15">
        <v>65</v>
      </c>
      <c r="J43" s="16">
        <v>1009</v>
      </c>
      <c r="K43" s="17">
        <v>26</v>
      </c>
      <c r="L43" s="18">
        <f t="shared" si="2"/>
        <v>0.1625</v>
      </c>
      <c r="M43" s="23">
        <f t="shared" si="3"/>
        <v>7280</v>
      </c>
      <c r="N43" s="24">
        <v>53.29</v>
      </c>
    </row>
    <row r="44" ht="15.75" spans="2:14">
      <c r="B44" s="6" t="s">
        <v>59</v>
      </c>
      <c r="C44" s="7" t="s">
        <v>15</v>
      </c>
      <c r="D44" s="8"/>
      <c r="E44" s="10" t="s">
        <v>16</v>
      </c>
      <c r="F44" s="11">
        <v>350</v>
      </c>
      <c r="G44" s="12">
        <f t="shared" si="0"/>
        <v>0.00285714285714286</v>
      </c>
      <c r="H44" s="12">
        <f t="shared" si="1"/>
        <v>0.00285714285714286</v>
      </c>
      <c r="I44" s="15">
        <v>53</v>
      </c>
      <c r="J44" s="16">
        <v>1190</v>
      </c>
      <c r="K44" s="17">
        <v>19</v>
      </c>
      <c r="L44" s="18">
        <f t="shared" si="2"/>
        <v>0.151428571428571</v>
      </c>
      <c r="M44" s="23">
        <f t="shared" si="3"/>
        <v>4655</v>
      </c>
      <c r="N44" s="24">
        <v>34.04</v>
      </c>
    </row>
    <row r="45" ht="15.75" spans="2:14">
      <c r="B45" s="6" t="s">
        <v>60</v>
      </c>
      <c r="C45" s="7" t="s">
        <v>15</v>
      </c>
      <c r="D45" s="8"/>
      <c r="E45" s="10" t="s">
        <v>16</v>
      </c>
      <c r="F45" s="11">
        <v>410</v>
      </c>
      <c r="G45" s="12">
        <f t="shared" si="0"/>
        <v>0.0024390243902439</v>
      </c>
      <c r="H45" s="12">
        <f t="shared" si="1"/>
        <v>0.0024390243902439</v>
      </c>
      <c r="I45" s="15">
        <v>55</v>
      </c>
      <c r="J45" s="16">
        <v>1310</v>
      </c>
      <c r="K45" s="17">
        <v>19</v>
      </c>
      <c r="L45" s="18">
        <f t="shared" si="2"/>
        <v>0.134146341463415</v>
      </c>
      <c r="M45" s="23">
        <f t="shared" si="3"/>
        <v>5453</v>
      </c>
      <c r="N45" s="24">
        <v>34.04</v>
      </c>
    </row>
    <row r="46" ht="15.75" spans="2:14">
      <c r="B46" s="6" t="s">
        <v>61</v>
      </c>
      <c r="C46" s="7" t="s">
        <v>15</v>
      </c>
      <c r="D46" s="8"/>
      <c r="E46" s="10" t="s">
        <v>16</v>
      </c>
      <c r="F46" s="11">
        <v>420</v>
      </c>
      <c r="G46" s="12">
        <f t="shared" si="0"/>
        <v>0.00238095238095238</v>
      </c>
      <c r="H46" s="12">
        <f t="shared" si="1"/>
        <v>0.00238095238095238</v>
      </c>
      <c r="I46" s="15">
        <v>55</v>
      </c>
      <c r="J46" s="16">
        <v>925</v>
      </c>
      <c r="K46" s="17">
        <v>19</v>
      </c>
      <c r="L46" s="18">
        <f t="shared" si="2"/>
        <v>0.130952380952381</v>
      </c>
      <c r="M46" s="23">
        <f t="shared" si="3"/>
        <v>5586</v>
      </c>
      <c r="N46" s="24">
        <v>46.44</v>
      </c>
    </row>
    <row r="47" ht="30" spans="2:14">
      <c r="B47" s="6" t="s">
        <v>62</v>
      </c>
      <c r="C47" s="7" t="s">
        <v>15</v>
      </c>
      <c r="D47" s="8"/>
      <c r="E47" s="10" t="s">
        <v>16</v>
      </c>
      <c r="F47" s="11">
        <v>320</v>
      </c>
      <c r="G47" s="12">
        <f t="shared" si="0"/>
        <v>0.003125</v>
      </c>
      <c r="H47" s="12">
        <f t="shared" si="1"/>
        <v>0.003125</v>
      </c>
      <c r="I47" s="15">
        <v>20</v>
      </c>
      <c r="J47" s="16">
        <v>660</v>
      </c>
      <c r="K47" s="17">
        <v>30</v>
      </c>
      <c r="L47" s="18">
        <f t="shared" si="2"/>
        <v>0.0625</v>
      </c>
      <c r="M47" s="23">
        <f t="shared" si="3"/>
        <v>6720</v>
      </c>
      <c r="N47" s="24">
        <v>37.18</v>
      </c>
    </row>
    <row r="48" ht="15.75" spans="2:14">
      <c r="B48" s="6" t="s">
        <v>63</v>
      </c>
      <c r="C48" s="7" t="s">
        <v>15</v>
      </c>
      <c r="D48" s="8"/>
      <c r="E48" s="10" t="s">
        <v>16</v>
      </c>
      <c r="F48" s="11">
        <v>268</v>
      </c>
      <c r="G48" s="12">
        <f t="shared" si="0"/>
        <v>0.00373134328358209</v>
      </c>
      <c r="H48" s="12">
        <f t="shared" si="1"/>
        <v>0.00373134328358209</v>
      </c>
      <c r="I48" s="15">
        <v>16</v>
      </c>
      <c r="J48" s="16">
        <v>400</v>
      </c>
      <c r="K48" s="17">
        <v>22.2</v>
      </c>
      <c r="L48" s="18">
        <f t="shared" si="2"/>
        <v>0.0597014925373134</v>
      </c>
      <c r="M48" s="23">
        <f t="shared" si="3"/>
        <v>4164.72</v>
      </c>
      <c r="N48" s="24">
        <v>31.12</v>
      </c>
    </row>
    <row r="49" ht="30" spans="2:14">
      <c r="B49" s="6" t="s">
        <v>64</v>
      </c>
      <c r="C49" s="7" t="s">
        <v>15</v>
      </c>
      <c r="D49" s="8"/>
      <c r="E49" s="10" t="s">
        <v>16</v>
      </c>
      <c r="F49" s="11">
        <v>375</v>
      </c>
      <c r="G49" s="12">
        <f t="shared" si="0"/>
        <v>0.00266666666666667</v>
      </c>
      <c r="H49" s="12">
        <f t="shared" si="1"/>
        <v>0.00266666666666667</v>
      </c>
      <c r="I49" s="15">
        <v>20</v>
      </c>
      <c r="J49" s="16">
        <v>450</v>
      </c>
      <c r="K49" s="17">
        <v>25</v>
      </c>
      <c r="L49" s="18">
        <f t="shared" si="2"/>
        <v>0.0533333333333333</v>
      </c>
      <c r="M49" s="23">
        <f t="shared" si="3"/>
        <v>6562.5</v>
      </c>
      <c r="N49" s="24">
        <v>38.49</v>
      </c>
    </row>
    <row r="50" ht="15.75" spans="2:14">
      <c r="B50" s="6" t="s">
        <v>65</v>
      </c>
      <c r="C50" s="7" t="s">
        <v>66</v>
      </c>
      <c r="D50" s="8"/>
      <c r="E50" s="10" t="s">
        <v>16</v>
      </c>
      <c r="F50" s="11">
        <v>320</v>
      </c>
      <c r="G50" s="12">
        <f t="shared" si="0"/>
        <v>0.003125</v>
      </c>
      <c r="H50" s="12">
        <f t="shared" si="1"/>
        <v>0.003125</v>
      </c>
      <c r="I50" s="15">
        <v>17</v>
      </c>
      <c r="J50" s="16">
        <v>384</v>
      </c>
      <c r="K50" s="17">
        <v>22</v>
      </c>
      <c r="L50" s="18">
        <f t="shared" si="2"/>
        <v>0.053125</v>
      </c>
      <c r="M50" s="23">
        <f t="shared" si="3"/>
        <v>4928</v>
      </c>
      <c r="N50" s="24">
        <v>33.5</v>
      </c>
    </row>
    <row r="51" ht="15.75" spans="2:14">
      <c r="B51" s="6" t="s">
        <v>67</v>
      </c>
      <c r="C51" s="7" t="s">
        <v>66</v>
      </c>
      <c r="D51" s="8"/>
      <c r="E51" s="10" t="s">
        <v>16</v>
      </c>
      <c r="F51" s="11">
        <v>370</v>
      </c>
      <c r="G51" s="12">
        <f t="shared" si="0"/>
        <v>0.0027027027027027</v>
      </c>
      <c r="H51" s="12">
        <f t="shared" si="1"/>
        <v>0.0027027027027027</v>
      </c>
      <c r="I51" s="15">
        <v>16</v>
      </c>
      <c r="J51" s="16">
        <v>355</v>
      </c>
      <c r="K51" s="17">
        <v>22</v>
      </c>
      <c r="L51" s="18">
        <f t="shared" si="2"/>
        <v>0.0432432432432432</v>
      </c>
      <c r="M51" s="23">
        <f t="shared" si="3"/>
        <v>5698</v>
      </c>
      <c r="N51" s="24">
        <v>30.38</v>
      </c>
    </row>
    <row r="52" ht="15.75" spans="2:14">
      <c r="B52" s="6" t="s">
        <v>68</v>
      </c>
      <c r="C52" s="7" t="s">
        <v>15</v>
      </c>
      <c r="D52" s="8"/>
      <c r="E52" s="10" t="s">
        <v>16</v>
      </c>
      <c r="F52" s="11">
        <v>350</v>
      </c>
      <c r="G52" s="12">
        <f t="shared" si="0"/>
        <v>0.00285714285714286</v>
      </c>
      <c r="H52" s="12">
        <f t="shared" si="1"/>
        <v>0.00285714285714286</v>
      </c>
      <c r="I52" s="15">
        <v>15</v>
      </c>
      <c r="J52" s="16">
        <v>330</v>
      </c>
      <c r="K52" s="17">
        <v>22</v>
      </c>
      <c r="L52" s="18">
        <f t="shared" si="2"/>
        <v>0.0428571428571429</v>
      </c>
      <c r="M52" s="23">
        <f t="shared" si="3"/>
        <v>5390</v>
      </c>
      <c r="N52" s="24">
        <v>35.35</v>
      </c>
    </row>
    <row r="53" ht="15.75" spans="2:14">
      <c r="B53" s="6" t="s">
        <v>69</v>
      </c>
      <c r="C53" s="7" t="s">
        <v>15</v>
      </c>
      <c r="D53" s="8"/>
      <c r="E53" s="10" t="s">
        <v>16</v>
      </c>
      <c r="F53" s="11">
        <v>390</v>
      </c>
      <c r="G53" s="12">
        <f t="shared" si="0"/>
        <v>0.00256410256410256</v>
      </c>
      <c r="H53" s="12">
        <f t="shared" si="1"/>
        <v>0.00256410256410256</v>
      </c>
      <c r="I53" s="15">
        <v>15</v>
      </c>
      <c r="J53" s="16">
        <v>300</v>
      </c>
      <c r="K53" s="17">
        <v>22</v>
      </c>
      <c r="L53" s="18">
        <f t="shared" si="2"/>
        <v>0.0384615384615385</v>
      </c>
      <c r="M53" s="23">
        <f t="shared" si="3"/>
        <v>6006</v>
      </c>
      <c r="N53" s="24">
        <v>34.22</v>
      </c>
    </row>
    <row r="54" ht="15.75" spans="2:14">
      <c r="B54" s="6" t="s">
        <v>70</v>
      </c>
      <c r="C54" s="7" t="s">
        <v>15</v>
      </c>
      <c r="D54" s="8"/>
      <c r="E54" s="10" t="s">
        <v>16</v>
      </c>
      <c r="F54" s="11">
        <v>390</v>
      </c>
      <c r="G54" s="12">
        <f t="shared" si="0"/>
        <v>0.00256410256410256</v>
      </c>
      <c r="H54" s="12">
        <f t="shared" si="1"/>
        <v>0.00256410256410256</v>
      </c>
      <c r="I54" s="15">
        <v>15</v>
      </c>
      <c r="J54" s="16">
        <v>330</v>
      </c>
      <c r="K54" s="17">
        <v>22</v>
      </c>
      <c r="L54" s="18">
        <f t="shared" si="2"/>
        <v>0.0384615384615385</v>
      </c>
      <c r="M54" s="23">
        <f t="shared" si="3"/>
        <v>6006</v>
      </c>
      <c r="N54" s="24">
        <v>31.77</v>
      </c>
    </row>
    <row r="95" spans="2:14">
      <c r="B95" s="26"/>
      <c r="C95" s="27"/>
      <c r="D95" s="28"/>
      <c r="E95" s="29"/>
      <c r="F95" s="30"/>
      <c r="G95" s="31" t="e">
        <f>1/F95</f>
        <v>#DIV/0!</v>
      </c>
      <c r="H95" s="31" t="e">
        <f>G95</f>
        <v>#DIV/0!</v>
      </c>
      <c r="I95" s="32"/>
      <c r="J95" s="33"/>
      <c r="K95" s="34"/>
      <c r="L95" s="35" t="e">
        <f>I95*H95</f>
        <v>#DIV/0!</v>
      </c>
      <c r="M95" s="36">
        <f>0.7*K95*F95</f>
        <v>0</v>
      </c>
      <c r="N95" s="37">
        <v>0</v>
      </c>
    </row>
  </sheetData>
  <sortState ref="B4:N54">
    <sortCondition ref="L6" descending="1"/>
  </sortState>
  <mergeCells count="1">
    <mergeCell ref="B2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2019-03-23T15:52:00Z</dcterms:created>
  <dcterms:modified xsi:type="dcterms:W3CDTF">2019-03-23T16:30:56Z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