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\"/>
    </mc:Choice>
  </mc:AlternateContent>
  <xr:revisionPtr revIDLastSave="0" documentId="13_ncr:1_{64B8E802-8B22-45AC-9800-3AEA9AC60EBF}" xr6:coauthVersionLast="47" xr6:coauthVersionMax="47" xr10:uidLastSave="{00000000-0000-0000-0000-000000000000}"/>
  <bookViews>
    <workbookView xWindow="-108" yWindow="-108" windowWidth="23256" windowHeight="13176" xr2:uid="{78FCADEF-F579-431F-B48C-F450C3FF7490}"/>
  </bookViews>
  <sheets>
    <sheet name="Dawuhan 1" sheetId="1" r:id="rId1"/>
    <sheet name="Dawuhan 2" sheetId="2" r:id="rId2"/>
    <sheet name="Kuwu 1" sheetId="3" r:id="rId3"/>
    <sheet name="Kuwu 2" sheetId="4" r:id="rId4"/>
    <sheet name="Tapelan 1" sheetId="5" r:id="rId5"/>
    <sheet name="Tapelan 2" sheetId="6" r:id="rId6"/>
    <sheet name="Segulung 1" sheetId="7" r:id="rId7"/>
    <sheet name="Segulung 2" sheetId="8" r:id="rId8"/>
    <sheet name="Ngetrep 1" sheetId="9" r:id="rId9"/>
    <sheet name="Ngetrep 2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O17" i="3" s="1"/>
  <c r="I16" i="3"/>
  <c r="O16" i="3" s="1"/>
  <c r="O15" i="3"/>
  <c r="I15" i="3"/>
  <c r="O14" i="3"/>
  <c r="I14" i="3"/>
  <c r="O13" i="3"/>
  <c r="I13" i="3"/>
  <c r="O12" i="3"/>
  <c r="I12" i="3"/>
  <c r="I11" i="3"/>
  <c r="O11" i="3" s="1"/>
  <c r="O39" i="2"/>
  <c r="O40" i="2"/>
  <c r="O38" i="2"/>
  <c r="N39" i="2"/>
  <c r="N40" i="2"/>
  <c r="N38" i="2"/>
  <c r="N37" i="2"/>
  <c r="I32" i="2"/>
  <c r="I27" i="2"/>
  <c r="I26" i="2"/>
  <c r="I20" i="2"/>
  <c r="I15" i="2"/>
  <c r="O15" i="2" s="1"/>
  <c r="I37" i="10"/>
  <c r="J37" i="10" s="1"/>
  <c r="J36" i="10"/>
  <c r="I36" i="10"/>
  <c r="I35" i="10"/>
  <c r="J35" i="10" s="1"/>
  <c r="J34" i="10"/>
  <c r="I34" i="10"/>
  <c r="I33" i="10"/>
  <c r="J33" i="10" s="1"/>
  <c r="J32" i="10"/>
  <c r="I32" i="10"/>
  <c r="I31" i="10"/>
  <c r="J31" i="10" s="1"/>
  <c r="I30" i="10"/>
  <c r="J30" i="10" s="1"/>
  <c r="I29" i="10"/>
  <c r="J29" i="10" s="1"/>
  <c r="I28" i="10"/>
  <c r="J28" i="10" s="1"/>
  <c r="J27" i="10"/>
  <c r="I27" i="10"/>
  <c r="I26" i="10"/>
  <c r="I25" i="10"/>
  <c r="J25" i="10" s="1"/>
  <c r="J24" i="10"/>
  <c r="N24" i="10" s="1"/>
  <c r="I24" i="10"/>
  <c r="I23" i="10"/>
  <c r="J23" i="10" s="1"/>
  <c r="N23" i="10" s="1"/>
  <c r="I22" i="10"/>
  <c r="J22" i="10" s="1"/>
  <c r="N22" i="10" s="1"/>
  <c r="I21" i="10"/>
  <c r="J20" i="10"/>
  <c r="N20" i="10" s="1"/>
  <c r="I20" i="10"/>
  <c r="I19" i="10"/>
  <c r="J19" i="10" s="1"/>
  <c r="N19" i="10" s="1"/>
  <c r="I18" i="10"/>
  <c r="J18" i="10" s="1"/>
  <c r="N18" i="10" s="1"/>
  <c r="J17" i="10"/>
  <c r="J26" i="10" s="1"/>
  <c r="I17" i="10"/>
  <c r="N17" i="10" s="1"/>
  <c r="I16" i="10"/>
  <c r="N16" i="10" s="1"/>
  <c r="N15" i="10"/>
  <c r="I15" i="10"/>
  <c r="I14" i="10"/>
  <c r="N14" i="10" s="1"/>
  <c r="I13" i="10"/>
  <c r="N13" i="10" s="1"/>
  <c r="N12" i="10"/>
  <c r="I12" i="10"/>
  <c r="N11" i="10"/>
  <c r="I11" i="10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N17" i="9" s="1"/>
  <c r="I16" i="9"/>
  <c r="N16" i="9" s="1"/>
  <c r="N15" i="9"/>
  <c r="I15" i="9"/>
  <c r="I14" i="9"/>
  <c r="N14" i="9" s="1"/>
  <c r="I13" i="9"/>
  <c r="N13" i="9" s="1"/>
  <c r="I12" i="9"/>
  <c r="N12" i="9" s="1"/>
  <c r="I11" i="9"/>
  <c r="N11" i="9" s="1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N17" i="8" s="1"/>
  <c r="I16" i="8"/>
  <c r="N16" i="8" s="1"/>
  <c r="N15" i="8"/>
  <c r="I15" i="8"/>
  <c r="I14" i="8"/>
  <c r="N14" i="8" s="1"/>
  <c r="I13" i="8"/>
  <c r="N13" i="8" s="1"/>
  <c r="N12" i="8"/>
  <c r="I12" i="8"/>
  <c r="I11" i="8"/>
  <c r="N11" i="8" s="1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N17" i="7" s="1"/>
  <c r="I16" i="7"/>
  <c r="N16" i="7" s="1"/>
  <c r="N15" i="7"/>
  <c r="I15" i="7"/>
  <c r="I14" i="7"/>
  <c r="N14" i="7" s="1"/>
  <c r="I13" i="7"/>
  <c r="N13" i="7" s="1"/>
  <c r="I12" i="7"/>
  <c r="N12" i="7" s="1"/>
  <c r="I11" i="7"/>
  <c r="N11" i="7" s="1"/>
  <c r="I37" i="6"/>
  <c r="J37" i="6" s="1"/>
  <c r="J36" i="6"/>
  <c r="I36" i="6"/>
  <c r="I35" i="6"/>
  <c r="J35" i="6" s="1"/>
  <c r="J34" i="6"/>
  <c r="I34" i="6"/>
  <c r="I33" i="6"/>
  <c r="J33" i="6" s="1"/>
  <c r="J32" i="6"/>
  <c r="I32" i="6"/>
  <c r="I31" i="6"/>
  <c r="J31" i="6" s="1"/>
  <c r="I30" i="6"/>
  <c r="J30" i="6" s="1"/>
  <c r="I29" i="6"/>
  <c r="J29" i="6" s="1"/>
  <c r="I28" i="6"/>
  <c r="J28" i="6" s="1"/>
  <c r="J27" i="6"/>
  <c r="I27" i="6"/>
  <c r="I26" i="6"/>
  <c r="I25" i="6"/>
  <c r="J25" i="6" s="1"/>
  <c r="J24" i="6"/>
  <c r="N24" i="6" s="1"/>
  <c r="I24" i="6"/>
  <c r="I23" i="6"/>
  <c r="J23" i="6" s="1"/>
  <c r="N23" i="6" s="1"/>
  <c r="I22" i="6"/>
  <c r="J22" i="6" s="1"/>
  <c r="N22" i="6" s="1"/>
  <c r="I21" i="6"/>
  <c r="J20" i="6"/>
  <c r="N20" i="6" s="1"/>
  <c r="I20" i="6"/>
  <c r="I19" i="6"/>
  <c r="J19" i="6" s="1"/>
  <c r="N19" i="6" s="1"/>
  <c r="I18" i="6"/>
  <c r="J18" i="6" s="1"/>
  <c r="N18" i="6" s="1"/>
  <c r="J17" i="6"/>
  <c r="J26" i="6" s="1"/>
  <c r="I17" i="6"/>
  <c r="N17" i="6" s="1"/>
  <c r="I16" i="6"/>
  <c r="N16" i="6" s="1"/>
  <c r="N15" i="6"/>
  <c r="I15" i="6"/>
  <c r="I14" i="6"/>
  <c r="N14" i="6" s="1"/>
  <c r="I13" i="6"/>
  <c r="N13" i="6" s="1"/>
  <c r="I12" i="6"/>
  <c r="N12" i="6" s="1"/>
  <c r="N11" i="6"/>
  <c r="I11" i="6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N17" i="5" s="1"/>
  <c r="I16" i="5"/>
  <c r="N16" i="5" s="1"/>
  <c r="N15" i="5"/>
  <c r="I15" i="5"/>
  <c r="I14" i="5"/>
  <c r="N14" i="5" s="1"/>
  <c r="I13" i="5"/>
  <c r="N13" i="5" s="1"/>
  <c r="N12" i="5"/>
  <c r="I12" i="5"/>
  <c r="I11" i="5"/>
  <c r="N11" i="5" s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N17" i="4" s="1"/>
  <c r="I16" i="4"/>
  <c r="N16" i="4" s="1"/>
  <c r="N15" i="4"/>
  <c r="I15" i="4"/>
  <c r="I14" i="4"/>
  <c r="N14" i="4" s="1"/>
  <c r="I13" i="4"/>
  <c r="N13" i="4" s="1"/>
  <c r="N12" i="4"/>
  <c r="I12" i="4"/>
  <c r="I11" i="4"/>
  <c r="N11" i="4" s="1"/>
  <c r="N34" i="1"/>
  <c r="N35" i="1"/>
  <c r="N36" i="1"/>
  <c r="N37" i="1"/>
  <c r="N33" i="1"/>
  <c r="N30" i="1"/>
  <c r="N31" i="1"/>
  <c r="N32" i="1"/>
  <c r="N29" i="1"/>
  <c r="N26" i="1"/>
  <c r="N27" i="1"/>
  <c r="N28" i="1"/>
  <c r="N25" i="1"/>
  <c r="N19" i="1"/>
  <c r="N20" i="1"/>
  <c r="N21" i="1"/>
  <c r="N22" i="1"/>
  <c r="N23" i="1"/>
  <c r="N24" i="1"/>
  <c r="N18" i="1"/>
  <c r="N12" i="1"/>
  <c r="N13" i="1"/>
  <c r="N14" i="1"/>
  <c r="N15" i="1"/>
  <c r="N16" i="1"/>
  <c r="N17" i="1"/>
  <c r="N11" i="1"/>
  <c r="M34" i="1"/>
  <c r="M35" i="1"/>
  <c r="M36" i="1"/>
  <c r="M37" i="1"/>
  <c r="M33" i="1"/>
  <c r="M32" i="1"/>
  <c r="L30" i="1"/>
  <c r="L31" i="1"/>
  <c r="L32" i="1"/>
  <c r="L33" i="1"/>
  <c r="L34" i="1"/>
  <c r="L35" i="1"/>
  <c r="L36" i="1"/>
  <c r="L37" i="1"/>
  <c r="L29" i="1"/>
  <c r="L28" i="1"/>
  <c r="K26" i="1"/>
  <c r="K27" i="1"/>
  <c r="K28" i="1"/>
  <c r="K29" i="1"/>
  <c r="K30" i="1"/>
  <c r="K31" i="1"/>
  <c r="K32" i="1"/>
  <c r="K33" i="1"/>
  <c r="K34" i="1"/>
  <c r="K35" i="1"/>
  <c r="K36" i="1"/>
  <c r="K37" i="1"/>
  <c r="K25" i="1"/>
  <c r="K24" i="1"/>
  <c r="G12" i="10"/>
  <c r="G11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13" i="10"/>
  <c r="G12" i="9"/>
  <c r="G11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13" i="9"/>
  <c r="G25" i="8"/>
  <c r="G18" i="8"/>
  <c r="G12" i="8"/>
  <c r="G13" i="8"/>
  <c r="G14" i="8"/>
  <c r="G15" i="8"/>
  <c r="G11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6" i="8"/>
  <c r="G20" i="8"/>
  <c r="G21" i="8"/>
  <c r="G22" i="8"/>
  <c r="G23" i="8"/>
  <c r="G24" i="8"/>
  <c r="G19" i="8"/>
  <c r="G17" i="8"/>
  <c r="G16" i="8"/>
  <c r="G12" i="7"/>
  <c r="G13" i="7"/>
  <c r="G14" i="7"/>
  <c r="G11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15" i="7"/>
  <c r="G11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12" i="6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11" i="5"/>
  <c r="G11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12" i="4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11" i="3"/>
  <c r="G12" i="2"/>
  <c r="I12" i="2" s="1"/>
  <c r="O12" i="2" s="1"/>
  <c r="G11" i="2"/>
  <c r="I11" i="2" s="1"/>
  <c r="O11" i="2" s="1"/>
  <c r="G19" i="2"/>
  <c r="I19" i="2" s="1"/>
  <c r="G20" i="2"/>
  <c r="G21" i="2"/>
  <c r="I21" i="2" s="1"/>
  <c r="G22" i="2"/>
  <c r="I22" i="2" s="1"/>
  <c r="G23" i="2"/>
  <c r="I23" i="2" s="1"/>
  <c r="G24" i="2"/>
  <c r="I24" i="2" s="1"/>
  <c r="G25" i="2"/>
  <c r="I25" i="2" s="1"/>
  <c r="G26" i="2"/>
  <c r="G27" i="2"/>
  <c r="G28" i="2"/>
  <c r="I28" i="2" s="1"/>
  <c r="G29" i="2"/>
  <c r="I29" i="2" s="1"/>
  <c r="G30" i="2"/>
  <c r="I30" i="2" s="1"/>
  <c r="G31" i="2"/>
  <c r="I31" i="2" s="1"/>
  <c r="G32" i="2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18" i="2"/>
  <c r="I18" i="2" s="1"/>
  <c r="G13" i="2"/>
  <c r="I13" i="2" s="1"/>
  <c r="O13" i="2" s="1"/>
  <c r="G14" i="2"/>
  <c r="I14" i="2" s="1"/>
  <c r="O14" i="2" s="1"/>
  <c r="G15" i="2"/>
  <c r="G16" i="2"/>
  <c r="I16" i="2" s="1"/>
  <c r="O16" i="2" s="1"/>
  <c r="G17" i="2"/>
  <c r="I17" i="2" s="1"/>
  <c r="O17" i="2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11" i="1"/>
  <c r="I11" i="1" s="1"/>
  <c r="J33" i="3" l="1"/>
  <c r="J22" i="3"/>
  <c r="O22" i="3" s="1"/>
  <c r="J35" i="3"/>
  <c r="J21" i="3"/>
  <c r="O21" i="3" s="1"/>
  <c r="J25" i="3"/>
  <c r="J37" i="3"/>
  <c r="J26" i="3"/>
  <c r="J38" i="3"/>
  <c r="J39" i="3"/>
  <c r="J28" i="3"/>
  <c r="J40" i="3"/>
  <c r="J17" i="3"/>
  <c r="J17" i="2"/>
  <c r="J40" i="2" s="1"/>
  <c r="K24" i="10"/>
  <c r="K29" i="10" s="1"/>
  <c r="K34" i="10"/>
  <c r="K35" i="10"/>
  <c r="K26" i="10"/>
  <c r="N26" i="10" s="1"/>
  <c r="K27" i="10"/>
  <c r="N27" i="10" s="1"/>
  <c r="K36" i="10"/>
  <c r="J21" i="10"/>
  <c r="N21" i="10" s="1"/>
  <c r="J34" i="9"/>
  <c r="J17" i="9"/>
  <c r="J26" i="9" s="1"/>
  <c r="J30" i="8"/>
  <c r="J28" i="8"/>
  <c r="J19" i="8"/>
  <c r="N19" i="8" s="1"/>
  <c r="J31" i="8"/>
  <c r="J21" i="8"/>
  <c r="N21" i="8" s="1"/>
  <c r="J33" i="8"/>
  <c r="J22" i="8"/>
  <c r="N22" i="8" s="1"/>
  <c r="J23" i="8"/>
  <c r="N23" i="8" s="1"/>
  <c r="J35" i="8"/>
  <c r="J25" i="8"/>
  <c r="J17" i="8"/>
  <c r="J18" i="8" s="1"/>
  <c r="N18" i="8" s="1"/>
  <c r="J19" i="7"/>
  <c r="N19" i="7" s="1"/>
  <c r="J31" i="7"/>
  <c r="J21" i="7"/>
  <c r="N21" i="7" s="1"/>
  <c r="J33" i="7"/>
  <c r="J28" i="7"/>
  <c r="J22" i="7"/>
  <c r="N22" i="7" s="1"/>
  <c r="J23" i="7"/>
  <c r="N23" i="7" s="1"/>
  <c r="J35" i="7"/>
  <c r="J18" i="7"/>
  <c r="N18" i="7" s="1"/>
  <c r="J25" i="7"/>
  <c r="J17" i="7"/>
  <c r="K24" i="6"/>
  <c r="K29" i="6" s="1"/>
  <c r="K25" i="6"/>
  <c r="N25" i="6" s="1"/>
  <c r="K34" i="6"/>
  <c r="K35" i="6"/>
  <c r="K26" i="6"/>
  <c r="N26" i="6" s="1"/>
  <c r="K31" i="6"/>
  <c r="K27" i="6"/>
  <c r="N27" i="6" s="1"/>
  <c r="K36" i="6"/>
  <c r="J21" i="6"/>
  <c r="N21" i="6" s="1"/>
  <c r="J18" i="5"/>
  <c r="N18" i="5" s="1"/>
  <c r="J30" i="5"/>
  <c r="J19" i="5"/>
  <c r="N19" i="5" s="1"/>
  <c r="J31" i="5"/>
  <c r="J21" i="5"/>
  <c r="N21" i="5" s="1"/>
  <c r="J33" i="5"/>
  <c r="J22" i="5"/>
  <c r="N22" i="5" s="1"/>
  <c r="J23" i="5"/>
  <c r="N23" i="5" s="1"/>
  <c r="J35" i="5"/>
  <c r="J25" i="5"/>
  <c r="J17" i="5"/>
  <c r="J21" i="4"/>
  <c r="N21" i="4" s="1"/>
  <c r="J17" i="4"/>
  <c r="J26" i="4" s="1"/>
  <c r="J17" i="1"/>
  <c r="J29" i="1" s="1"/>
  <c r="K24" i="3" l="1"/>
  <c r="K26" i="3" s="1"/>
  <c r="O26" i="3" s="1"/>
  <c r="K33" i="3"/>
  <c r="J31" i="3"/>
  <c r="K31" i="3" s="1"/>
  <c r="J19" i="3"/>
  <c r="O19" i="3" s="1"/>
  <c r="J23" i="3"/>
  <c r="O23" i="3" s="1"/>
  <c r="J30" i="3"/>
  <c r="J29" i="3"/>
  <c r="J36" i="3"/>
  <c r="J34" i="3"/>
  <c r="J32" i="3"/>
  <c r="J27" i="3"/>
  <c r="J24" i="3"/>
  <c r="O24" i="3" s="1"/>
  <c r="J20" i="3"/>
  <c r="O20" i="3" s="1"/>
  <c r="J18" i="3"/>
  <c r="O18" i="3" s="1"/>
  <c r="J32" i="2"/>
  <c r="J21" i="2"/>
  <c r="O21" i="2" s="1"/>
  <c r="J23" i="2"/>
  <c r="O23" i="2" s="1"/>
  <c r="J34" i="2"/>
  <c r="J27" i="2"/>
  <c r="J33" i="2"/>
  <c r="J38" i="2"/>
  <c r="J39" i="2"/>
  <c r="J26" i="2"/>
  <c r="J22" i="2"/>
  <c r="O22" i="2" s="1"/>
  <c r="J18" i="2"/>
  <c r="O18" i="2" s="1"/>
  <c r="J19" i="2"/>
  <c r="O19" i="2" s="1"/>
  <c r="J30" i="2"/>
  <c r="J25" i="2"/>
  <c r="J29" i="2"/>
  <c r="J20" i="2"/>
  <c r="O20" i="2" s="1"/>
  <c r="J37" i="2"/>
  <c r="J31" i="2"/>
  <c r="J36" i="2"/>
  <c r="J24" i="2"/>
  <c r="O24" i="2" s="1"/>
  <c r="J35" i="2"/>
  <c r="J28" i="2"/>
  <c r="K30" i="10"/>
  <c r="K25" i="10"/>
  <c r="N25" i="10" s="1"/>
  <c r="K33" i="10"/>
  <c r="K31" i="10"/>
  <c r="K37" i="10"/>
  <c r="K32" i="10"/>
  <c r="K28" i="10"/>
  <c r="N28" i="10" s="1"/>
  <c r="J22" i="9"/>
  <c r="N22" i="9" s="1"/>
  <c r="J21" i="9"/>
  <c r="N21" i="9" s="1"/>
  <c r="J20" i="9"/>
  <c r="N20" i="9" s="1"/>
  <c r="J24" i="9"/>
  <c r="N24" i="9" s="1"/>
  <c r="J33" i="9"/>
  <c r="J32" i="9"/>
  <c r="J25" i="9"/>
  <c r="J27" i="9"/>
  <c r="J36" i="9"/>
  <c r="J29" i="9"/>
  <c r="J37" i="9"/>
  <c r="J31" i="9"/>
  <c r="J19" i="9"/>
  <c r="N19" i="9" s="1"/>
  <c r="J30" i="9"/>
  <c r="J18" i="9"/>
  <c r="N18" i="9" s="1"/>
  <c r="J35" i="9"/>
  <c r="J23" i="9"/>
  <c r="N23" i="9" s="1"/>
  <c r="J28" i="9"/>
  <c r="J27" i="8"/>
  <c r="J20" i="8"/>
  <c r="N20" i="8" s="1"/>
  <c r="J26" i="8"/>
  <c r="J32" i="8"/>
  <c r="J36" i="8"/>
  <c r="J34" i="8"/>
  <c r="J24" i="8"/>
  <c r="N24" i="8" s="1"/>
  <c r="J37" i="8"/>
  <c r="J29" i="8"/>
  <c r="J24" i="7"/>
  <c r="N24" i="7" s="1"/>
  <c r="J34" i="7"/>
  <c r="J26" i="7"/>
  <c r="J27" i="7"/>
  <c r="J20" i="7"/>
  <c r="N20" i="7" s="1"/>
  <c r="J32" i="7"/>
  <c r="J36" i="7"/>
  <c r="J30" i="7"/>
  <c r="J37" i="7"/>
  <c r="J29" i="7"/>
  <c r="K30" i="6"/>
  <c r="K33" i="6"/>
  <c r="K37" i="6"/>
  <c r="K32" i="6"/>
  <c r="K28" i="6"/>
  <c r="N28" i="6" s="1"/>
  <c r="J24" i="5"/>
  <c r="N24" i="5" s="1"/>
  <c r="J20" i="5"/>
  <c r="N20" i="5" s="1"/>
  <c r="J26" i="5"/>
  <c r="J32" i="5"/>
  <c r="J34" i="5"/>
  <c r="J36" i="5"/>
  <c r="J27" i="5"/>
  <c r="J29" i="5"/>
  <c r="J37" i="5"/>
  <c r="J28" i="5"/>
  <c r="J33" i="4"/>
  <c r="J37" i="4"/>
  <c r="J36" i="4"/>
  <c r="J18" i="4"/>
  <c r="N18" i="4" s="1"/>
  <c r="J22" i="4"/>
  <c r="N22" i="4" s="1"/>
  <c r="J32" i="4"/>
  <c r="J31" i="4"/>
  <c r="J20" i="4"/>
  <c r="N20" i="4" s="1"/>
  <c r="J27" i="4"/>
  <c r="J30" i="4"/>
  <c r="J34" i="4"/>
  <c r="J29" i="4"/>
  <c r="J25" i="4"/>
  <c r="J19" i="4"/>
  <c r="N19" i="4" s="1"/>
  <c r="J24" i="4"/>
  <c r="N24" i="4" s="1"/>
  <c r="J35" i="4"/>
  <c r="J23" i="4"/>
  <c r="N23" i="4" s="1"/>
  <c r="J28" i="4"/>
  <c r="J19" i="1"/>
  <c r="J34" i="1"/>
  <c r="J24" i="1"/>
  <c r="J28" i="1"/>
  <c r="J22" i="1"/>
  <c r="J27" i="1"/>
  <c r="J31" i="1"/>
  <c r="J20" i="1"/>
  <c r="J37" i="1"/>
  <c r="J25" i="1"/>
  <c r="J33" i="1"/>
  <c r="J18" i="1"/>
  <c r="J36" i="1"/>
  <c r="J26" i="1"/>
  <c r="J21" i="1"/>
  <c r="J30" i="1"/>
  <c r="J23" i="1"/>
  <c r="J32" i="1"/>
  <c r="J35" i="1"/>
  <c r="K37" i="3" l="1"/>
  <c r="K40" i="3"/>
  <c r="K35" i="3"/>
  <c r="K27" i="3"/>
  <c r="O27" i="3" s="1"/>
  <c r="K38" i="3"/>
  <c r="K32" i="3"/>
  <c r="K39" i="3"/>
  <c r="K34" i="3"/>
  <c r="K30" i="3"/>
  <c r="K28" i="3"/>
  <c r="O28" i="3" s="1"/>
  <c r="K25" i="3"/>
  <c r="O25" i="3" s="1"/>
  <c r="K36" i="3"/>
  <c r="K29" i="3"/>
  <c r="K24" i="2"/>
  <c r="K40" i="2" s="1"/>
  <c r="K30" i="2"/>
  <c r="K28" i="2"/>
  <c r="O28" i="2" s="1"/>
  <c r="K26" i="2"/>
  <c r="O26" i="2" s="1"/>
  <c r="K36" i="2"/>
  <c r="K29" i="2"/>
  <c r="K35" i="2"/>
  <c r="K31" i="2"/>
  <c r="K37" i="2"/>
  <c r="L28" i="10"/>
  <c r="L37" i="10" s="1"/>
  <c r="K24" i="9"/>
  <c r="K27" i="9"/>
  <c r="N27" i="9" s="1"/>
  <c r="K35" i="9"/>
  <c r="K36" i="9"/>
  <c r="K32" i="9"/>
  <c r="K31" i="9"/>
  <c r="K30" i="9"/>
  <c r="K37" i="9"/>
  <c r="K24" i="8"/>
  <c r="K36" i="8" s="1"/>
  <c r="K24" i="7"/>
  <c r="K36" i="7" s="1"/>
  <c r="L28" i="6"/>
  <c r="L37" i="6" s="1"/>
  <c r="K24" i="5"/>
  <c r="K26" i="5"/>
  <c r="N26" i="5" s="1"/>
  <c r="K29" i="5"/>
  <c r="K34" i="5"/>
  <c r="K37" i="5"/>
  <c r="K27" i="5"/>
  <c r="N27" i="5" s="1"/>
  <c r="K24" i="4"/>
  <c r="K26" i="4" s="1"/>
  <c r="N26" i="4" s="1"/>
  <c r="K34" i="4"/>
  <c r="K31" i="4"/>
  <c r="K35" i="4"/>
  <c r="K29" i="4"/>
  <c r="L28" i="3" l="1"/>
  <c r="L32" i="3" s="1"/>
  <c r="O32" i="3" s="1"/>
  <c r="L29" i="3"/>
  <c r="O29" i="3" s="1"/>
  <c r="L40" i="3"/>
  <c r="L36" i="3"/>
  <c r="K39" i="2"/>
  <c r="K25" i="2"/>
  <c r="O25" i="2" s="1"/>
  <c r="K38" i="2"/>
  <c r="L38" i="2" s="1"/>
  <c r="L28" i="2"/>
  <c r="L31" i="2" s="1"/>
  <c r="O31" i="2" s="1"/>
  <c r="L29" i="2"/>
  <c r="O29" i="2" s="1"/>
  <c r="L30" i="2"/>
  <c r="O30" i="2" s="1"/>
  <c r="K27" i="2"/>
  <c r="O27" i="2" s="1"/>
  <c r="K34" i="2"/>
  <c r="L34" i="2" s="1"/>
  <c r="K32" i="2"/>
  <c r="L32" i="2" s="1"/>
  <c r="O32" i="2" s="1"/>
  <c r="K33" i="2"/>
  <c r="L33" i="2" s="1"/>
  <c r="L37" i="2"/>
  <c r="L30" i="10"/>
  <c r="N30" i="10" s="1"/>
  <c r="L35" i="10"/>
  <c r="L34" i="10"/>
  <c r="L29" i="10"/>
  <c r="N29" i="10" s="1"/>
  <c r="L36" i="10"/>
  <c r="L33" i="10"/>
  <c r="L32" i="10"/>
  <c r="N32" i="10" s="1"/>
  <c r="L31" i="10"/>
  <c r="N31" i="10" s="1"/>
  <c r="K34" i="9"/>
  <c r="K26" i="9"/>
  <c r="N26" i="9" s="1"/>
  <c r="K25" i="9"/>
  <c r="N25" i="9" s="1"/>
  <c r="K29" i="9"/>
  <c r="K33" i="9"/>
  <c r="K28" i="9"/>
  <c r="N28" i="9" s="1"/>
  <c r="K34" i="8"/>
  <c r="K29" i="8"/>
  <c r="K33" i="8"/>
  <c r="K25" i="8"/>
  <c r="N25" i="8" s="1"/>
  <c r="K28" i="8"/>
  <c r="N28" i="8" s="1"/>
  <c r="K31" i="8"/>
  <c r="K30" i="8"/>
  <c r="K35" i="8"/>
  <c r="K37" i="8"/>
  <c r="K27" i="8"/>
  <c r="N27" i="8" s="1"/>
  <c r="K32" i="8"/>
  <c r="K26" i="8"/>
  <c r="N26" i="8" s="1"/>
  <c r="K28" i="7"/>
  <c r="N28" i="7" s="1"/>
  <c r="K33" i="7"/>
  <c r="K25" i="7"/>
  <c r="N25" i="7" s="1"/>
  <c r="K31" i="7"/>
  <c r="K35" i="7"/>
  <c r="K30" i="7"/>
  <c r="K37" i="7"/>
  <c r="K29" i="7"/>
  <c r="K26" i="7"/>
  <c r="N26" i="7" s="1"/>
  <c r="K32" i="7"/>
  <c r="K34" i="7"/>
  <c r="K27" i="7"/>
  <c r="N27" i="7" s="1"/>
  <c r="L31" i="6"/>
  <c r="N31" i="6" s="1"/>
  <c r="L34" i="6"/>
  <c r="L29" i="6"/>
  <c r="N29" i="6" s="1"/>
  <c r="L35" i="6"/>
  <c r="L36" i="6"/>
  <c r="L33" i="6"/>
  <c r="L30" i="6"/>
  <c r="N30" i="6" s="1"/>
  <c r="L32" i="6"/>
  <c r="N32" i="6" s="1"/>
  <c r="K30" i="5"/>
  <c r="K25" i="5"/>
  <c r="N25" i="5" s="1"/>
  <c r="K35" i="5"/>
  <c r="K31" i="5"/>
  <c r="K33" i="5"/>
  <c r="K32" i="5"/>
  <c r="K28" i="5"/>
  <c r="N28" i="5" s="1"/>
  <c r="K36" i="5"/>
  <c r="K37" i="4"/>
  <c r="K25" i="4"/>
  <c r="N25" i="4" s="1"/>
  <c r="K32" i="4"/>
  <c r="K30" i="4"/>
  <c r="K36" i="4"/>
  <c r="K27" i="4"/>
  <c r="N27" i="4" s="1"/>
  <c r="K33" i="4"/>
  <c r="K28" i="4"/>
  <c r="N28" i="4" s="1"/>
  <c r="L37" i="3" l="1"/>
  <c r="L31" i="3"/>
  <c r="O31" i="3" s="1"/>
  <c r="L33" i="3"/>
  <c r="L34" i="3"/>
  <c r="L39" i="3"/>
  <c r="L35" i="3"/>
  <c r="L38" i="3"/>
  <c r="L30" i="3"/>
  <c r="O30" i="3" s="1"/>
  <c r="L40" i="2"/>
  <c r="L36" i="2"/>
  <c r="L39" i="2"/>
  <c r="L35" i="2"/>
  <c r="M32" i="2"/>
  <c r="M37" i="2" s="1"/>
  <c r="O37" i="2" s="1"/>
  <c r="M32" i="10"/>
  <c r="M37" i="10" s="1"/>
  <c r="N37" i="10" s="1"/>
  <c r="L28" i="9"/>
  <c r="L29" i="9"/>
  <c r="N29" i="9" s="1"/>
  <c r="L34" i="9"/>
  <c r="L28" i="8"/>
  <c r="L36" i="8" s="1"/>
  <c r="L29" i="8"/>
  <c r="N29" i="8" s="1"/>
  <c r="L35" i="8"/>
  <c r="L34" i="8"/>
  <c r="L30" i="8"/>
  <c r="N30" i="8" s="1"/>
  <c r="L33" i="8"/>
  <c r="L28" i="7"/>
  <c r="L36" i="7" s="1"/>
  <c r="L29" i="7"/>
  <c r="N29" i="7" s="1"/>
  <c r="L30" i="7"/>
  <c r="N30" i="7" s="1"/>
  <c r="L31" i="7"/>
  <c r="N31" i="7" s="1"/>
  <c r="L32" i="7"/>
  <c r="N32" i="7" s="1"/>
  <c r="L37" i="7"/>
  <c r="L35" i="7"/>
  <c r="L33" i="7"/>
  <c r="M32" i="6"/>
  <c r="M37" i="6" s="1"/>
  <c r="N37" i="6" s="1"/>
  <c r="M35" i="6"/>
  <c r="N35" i="6" s="1"/>
  <c r="M36" i="6"/>
  <c r="N36" i="6" s="1"/>
  <c r="M34" i="6"/>
  <c r="N34" i="6" s="1"/>
  <c r="L28" i="5"/>
  <c r="L36" i="5" s="1"/>
  <c r="L28" i="4"/>
  <c r="M32" i="3" l="1"/>
  <c r="M34" i="3" s="1"/>
  <c r="O34" i="3" s="1"/>
  <c r="M37" i="3"/>
  <c r="O37" i="3" s="1"/>
  <c r="M35" i="3"/>
  <c r="O35" i="3" s="1"/>
  <c r="M39" i="2"/>
  <c r="M40" i="2"/>
  <c r="M38" i="2"/>
  <c r="M33" i="2"/>
  <c r="O33" i="2" s="1"/>
  <c r="M34" i="2"/>
  <c r="O34" i="2" s="1"/>
  <c r="M36" i="2"/>
  <c r="O36" i="2" s="1"/>
  <c r="M35" i="2"/>
  <c r="O35" i="2" s="1"/>
  <c r="M35" i="10"/>
  <c r="N35" i="10" s="1"/>
  <c r="M33" i="10"/>
  <c r="N33" i="10" s="1"/>
  <c r="M34" i="10"/>
  <c r="N34" i="10" s="1"/>
  <c r="M36" i="10"/>
  <c r="N36" i="10" s="1"/>
  <c r="L37" i="9"/>
  <c r="L32" i="9"/>
  <c r="N32" i="9" s="1"/>
  <c r="L30" i="9"/>
  <c r="N30" i="9" s="1"/>
  <c r="L31" i="9"/>
  <c r="N31" i="9" s="1"/>
  <c r="L36" i="9"/>
  <c r="L35" i="9"/>
  <c r="L33" i="9"/>
  <c r="L31" i="8"/>
  <c r="N31" i="8" s="1"/>
  <c r="L37" i="8"/>
  <c r="L32" i="8"/>
  <c r="N32" i="8" s="1"/>
  <c r="M32" i="7"/>
  <c r="M33" i="7" s="1"/>
  <c r="N33" i="7" s="1"/>
  <c r="M37" i="7"/>
  <c r="N37" i="7" s="1"/>
  <c r="M35" i="7"/>
  <c r="N35" i="7" s="1"/>
  <c r="M36" i="7"/>
  <c r="N36" i="7" s="1"/>
  <c r="L34" i="7"/>
  <c r="M34" i="7" s="1"/>
  <c r="N34" i="7" s="1"/>
  <c r="M33" i="6"/>
  <c r="N33" i="6" s="1"/>
  <c r="L34" i="5"/>
  <c r="L37" i="5"/>
  <c r="L29" i="5"/>
  <c r="N29" i="5" s="1"/>
  <c r="L30" i="5"/>
  <c r="N30" i="5" s="1"/>
  <c r="L35" i="5"/>
  <c r="L33" i="5"/>
  <c r="L32" i="5"/>
  <c r="N32" i="5" s="1"/>
  <c r="L31" i="5"/>
  <c r="N31" i="5" s="1"/>
  <c r="L29" i="4"/>
  <c r="N29" i="4" s="1"/>
  <c r="L35" i="4"/>
  <c r="L34" i="4"/>
  <c r="L31" i="4"/>
  <c r="N31" i="4" s="1"/>
  <c r="L36" i="4"/>
  <c r="L30" i="4"/>
  <c r="N30" i="4" s="1"/>
  <c r="L37" i="4"/>
  <c r="L33" i="4"/>
  <c r="L32" i="4"/>
  <c r="N32" i="4" s="1"/>
  <c r="M39" i="3" l="1"/>
  <c r="M33" i="3"/>
  <c r="O33" i="3" s="1"/>
  <c r="M40" i="3"/>
  <c r="M36" i="3"/>
  <c r="O36" i="3" s="1"/>
  <c r="M38" i="3"/>
  <c r="M32" i="9"/>
  <c r="M34" i="9" s="1"/>
  <c r="N34" i="9" s="1"/>
  <c r="M37" i="9"/>
  <c r="N37" i="9" s="1"/>
  <c r="M35" i="9"/>
  <c r="N35" i="9" s="1"/>
  <c r="M32" i="8"/>
  <c r="M37" i="8"/>
  <c r="N37" i="8" s="1"/>
  <c r="M32" i="5"/>
  <c r="M36" i="5" s="1"/>
  <c r="N36" i="5" s="1"/>
  <c r="M34" i="5"/>
  <c r="N34" i="5" s="1"/>
  <c r="M32" i="4"/>
  <c r="M37" i="4" s="1"/>
  <c r="N37" i="4" s="1"/>
  <c r="M36" i="4"/>
  <c r="N36" i="4" s="1"/>
  <c r="M34" i="4"/>
  <c r="N34" i="4" s="1"/>
  <c r="N37" i="3" l="1"/>
  <c r="N40" i="3" s="1"/>
  <c r="O40" i="3" s="1"/>
  <c r="N39" i="3"/>
  <c r="O39" i="3" s="1"/>
  <c r="M33" i="9"/>
  <c r="N33" i="9" s="1"/>
  <c r="M36" i="9"/>
  <c r="N36" i="9" s="1"/>
  <c r="M35" i="8"/>
  <c r="N35" i="8" s="1"/>
  <c r="M33" i="8"/>
  <c r="N33" i="8" s="1"/>
  <c r="M34" i="8"/>
  <c r="N34" i="8" s="1"/>
  <c r="M36" i="8"/>
  <c r="N36" i="8" s="1"/>
  <c r="M33" i="5"/>
  <c r="N33" i="5" s="1"/>
  <c r="M37" i="5"/>
  <c r="N37" i="5" s="1"/>
  <c r="M35" i="5"/>
  <c r="N35" i="5" s="1"/>
  <c r="M33" i="4"/>
  <c r="N33" i="4" s="1"/>
  <c r="M35" i="4"/>
  <c r="N35" i="4" s="1"/>
  <c r="N38" i="3" l="1"/>
  <c r="O38" i="3" s="1"/>
</calcChain>
</file>

<file path=xl/sharedStrings.xml><?xml version="1.0" encoding="utf-8"?>
<sst xmlns="http://schemas.openxmlformats.org/spreadsheetml/2006/main" count="311" uniqueCount="72">
  <si>
    <t>Lintasan 6</t>
  </si>
  <si>
    <t>Lintasan 1</t>
  </si>
  <si>
    <t>Dawuhan</t>
  </si>
  <si>
    <t>P</t>
  </si>
  <si>
    <t>MN/2 (m)</t>
  </si>
  <si>
    <t>C</t>
  </si>
  <si>
    <t>AB/2 (m)</t>
  </si>
  <si>
    <t>K</t>
  </si>
  <si>
    <t>R (Ohm)</t>
  </si>
  <si>
    <t>Rho (Ohm.m)</t>
  </si>
  <si>
    <t>Kode Lokasi                      :</t>
  </si>
  <si>
    <t>Desa                                  :</t>
  </si>
  <si>
    <t>Koordinat                          :</t>
  </si>
  <si>
    <t>Tanggal                             :</t>
  </si>
  <si>
    <t>Keterangan Tambahan       :</t>
  </si>
  <si>
    <t>Operator                            :</t>
  </si>
  <si>
    <t>Metodologi                                 :</t>
  </si>
  <si>
    <t>Morfologi                                   :</t>
  </si>
  <si>
    <t>Litologi                                      :</t>
  </si>
  <si>
    <t>Cuaca                                         :</t>
  </si>
  <si>
    <t>Elevasi                                       :</t>
  </si>
  <si>
    <t>Lintasan 2</t>
  </si>
  <si>
    <t>3 Februari 2024</t>
  </si>
  <si>
    <t>Ferry</t>
  </si>
  <si>
    <t>Cerah</t>
  </si>
  <si>
    <t>Sumur bor 50-70 m, sebaran air south east</t>
  </si>
  <si>
    <t>Metodologi                                :</t>
  </si>
  <si>
    <t>Schlumberger</t>
  </si>
  <si>
    <t>Sumur bor 80-150 m, sebaran air timur</t>
  </si>
  <si>
    <t>Lintasan 3</t>
  </si>
  <si>
    <t>Kuwu</t>
  </si>
  <si>
    <t>Lintasan 5</t>
  </si>
  <si>
    <t>Tapelan</t>
  </si>
  <si>
    <t>Lintasan 4</t>
  </si>
  <si>
    <t>Sumur biasa mulai dari 10 m, konduktif dan butuh arus besar, sebaran air selatan</t>
  </si>
  <si>
    <t>Sumur biasa 12 m, sumur bor 80-90 m</t>
  </si>
  <si>
    <t>Sumur 5-50 m, samping jalan cor</t>
  </si>
  <si>
    <t>Morfologi                                  :</t>
  </si>
  <si>
    <t>Berawan</t>
  </si>
  <si>
    <t>Gerimis kecil</t>
  </si>
  <si>
    <t>Sumur biasa 12 m, sumur bor 80-90 m, samping jalan aspal</t>
  </si>
  <si>
    <t>Lintasan 7</t>
  </si>
  <si>
    <t>Segulung</t>
  </si>
  <si>
    <t>Berawan - pasca hujan</t>
  </si>
  <si>
    <t>4 Februari 2024</t>
  </si>
  <si>
    <t>Sumur bor 80 - 100 m</t>
  </si>
  <si>
    <t>Ada pengeboran air, belum pernah ada survei geolistrik</t>
  </si>
  <si>
    <t>hujan</t>
  </si>
  <si>
    <t>Hujan</t>
  </si>
  <si>
    <t>Sumur bor 35 m</t>
  </si>
  <si>
    <t>Pinggir jalan dan kali</t>
  </si>
  <si>
    <t>Log Rho</t>
  </si>
  <si>
    <t>Koreksi Shifting</t>
  </si>
  <si>
    <t>Rho Terkoreksi</t>
  </si>
  <si>
    <t>7°29'03"S 111°40'36"E</t>
  </si>
  <si>
    <t>7°28'37"S 111°40'22"E</t>
  </si>
  <si>
    <t>7°31'09"S 111°37'37"E</t>
  </si>
  <si>
    <t>7°31'01"S 111°37'37"E</t>
  </si>
  <si>
    <t>7°32'02"S 111°37'45"E</t>
  </si>
  <si>
    <t>7°32'10"S 111°37'39"E</t>
  </si>
  <si>
    <t>7°44'47"S 111°35'49"E</t>
  </si>
  <si>
    <t>7°45'47"S 111°36'41"E</t>
  </si>
  <si>
    <t>7°35'20"S 111°29'02"E</t>
  </si>
  <si>
    <t>7°35'17"S 111°29'21"E</t>
  </si>
  <si>
    <t>Datasheet Pengukuran Geolistrik (VES)</t>
  </si>
  <si>
    <t>90 mdpl</t>
  </si>
  <si>
    <t>65 mdpl</t>
  </si>
  <si>
    <t>89 mdpl</t>
  </si>
  <si>
    <t>373 mdpl</t>
  </si>
  <si>
    <t>580 mdpl</t>
  </si>
  <si>
    <t>64 mdpl</t>
  </si>
  <si>
    <t>61 mdpl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</si>
</sst>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Kurva</a:t>
            </a:r>
            <a:r>
              <a:rPr lang="en-ID" baseline="0"/>
              <a:t>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'Dawuhan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'Dawuhan 1'!$G$11:$G$37</c:f>
              <c:numCache>
                <c:formatCode>General</c:formatCode>
                <c:ptCount val="27"/>
                <c:pt idx="0">
                  <c:v>5.635211</c:v>
                </c:pt>
                <c:pt idx="1">
                  <c:v>4.6122479999999992</c:v>
                </c:pt>
                <c:pt idx="2">
                  <c:v>4.513198</c:v>
                </c:pt>
                <c:pt idx="3">
                  <c:v>4.1772499999999999</c:v>
                </c:pt>
                <c:pt idx="4">
                  <c:v>5.30145</c:v>
                </c:pt>
                <c:pt idx="5">
                  <c:v>4.7350773000000004</c:v>
                </c:pt>
                <c:pt idx="6">
                  <c:v>4.3606916</c:v>
                </c:pt>
                <c:pt idx="7">
                  <c:v>3.5596000000000001</c:v>
                </c:pt>
                <c:pt idx="8">
                  <c:v>3.7669742000000004</c:v>
                </c:pt>
                <c:pt idx="9">
                  <c:v>4.3163999999999998</c:v>
                </c:pt>
                <c:pt idx="10">
                  <c:v>4.4601907999999995</c:v>
                </c:pt>
                <c:pt idx="11">
                  <c:v>4.3544042999999997</c:v>
                </c:pt>
                <c:pt idx="12">
                  <c:v>4.7930643000000002</c:v>
                </c:pt>
                <c:pt idx="13">
                  <c:v>5.6038399999999999</c:v>
                </c:pt>
                <c:pt idx="14">
                  <c:v>5.5794535999999999</c:v>
                </c:pt>
                <c:pt idx="15">
                  <c:v>6.7569137999999995</c:v>
                </c:pt>
                <c:pt idx="16">
                  <c:v>8.4950785</c:v>
                </c:pt>
                <c:pt idx="17">
                  <c:v>9.4710000000000001</c:v>
                </c:pt>
                <c:pt idx="18">
                  <c:v>9.0385489999999997</c:v>
                </c:pt>
                <c:pt idx="19">
                  <c:v>10.816731900000001</c:v>
                </c:pt>
                <c:pt idx="20">
                  <c:v>12.675675399999999</c:v>
                </c:pt>
                <c:pt idx="21">
                  <c:v>13.5025</c:v>
                </c:pt>
                <c:pt idx="22">
                  <c:v>13.524419699999999</c:v>
                </c:pt>
                <c:pt idx="23">
                  <c:v>15.783364799999999</c:v>
                </c:pt>
                <c:pt idx="24">
                  <c:v>14.864187900000001</c:v>
                </c:pt>
                <c:pt idx="25">
                  <c:v>15.675549999999999</c:v>
                </c:pt>
                <c:pt idx="26">
                  <c:v>15.696774899999998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D0-4EAA-82D9-B2A5461C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729552"/>
        <c:axId val="1504141248"/>
      </c:scatterChart>
      <c:valAx>
        <c:axId val="13787295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04141248"/>
        <c:crosses val="autoZero"/>
        <c:crossBetween val="midCat"/>
      </c:valAx>
      <c:valAx>
        <c:axId val="1504141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872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'Tapelan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'Tapelan 1'!$N$11:$N$37</c:f>
              <c:numCache>
                <c:formatCode>General</c:formatCode>
                <c:ptCount val="27"/>
                <c:pt idx="0">
                  <c:v>3.6117180000000002</c:v>
                </c:pt>
                <c:pt idx="1">
                  <c:v>3.4037729999999997</c:v>
                </c:pt>
                <c:pt idx="2">
                  <c:v>3.0553200000000009</c:v>
                </c:pt>
                <c:pt idx="3">
                  <c:v>2.7357000000000005</c:v>
                </c:pt>
                <c:pt idx="4">
                  <c:v>2.5853850000000005</c:v>
                </c:pt>
                <c:pt idx="5">
                  <c:v>2.6254125000000004</c:v>
                </c:pt>
                <c:pt idx="6">
                  <c:v>2.9404611999999997</c:v>
                </c:pt>
                <c:pt idx="7">
                  <c:v>2.9404611999999997</c:v>
                </c:pt>
                <c:pt idx="8">
                  <c:v>3.2005494849026381</c:v>
                </c:pt>
                <c:pt idx="9">
                  <c:v>3.5021615956229502</c:v>
                </c:pt>
                <c:pt idx="10">
                  <c:v>3.6179523344500892</c:v>
                </c:pt>
                <c:pt idx="11">
                  <c:v>3.7512744228527715</c:v>
                </c:pt>
                <c:pt idx="12">
                  <c:v>4.2170883945591502</c:v>
                </c:pt>
                <c:pt idx="13">
                  <c:v>4.1648499619672128</c:v>
                </c:pt>
                <c:pt idx="14">
                  <c:v>4.1648499619672128</c:v>
                </c:pt>
                <c:pt idx="15">
                  <c:v>4.6378878138056088</c:v>
                </c:pt>
                <c:pt idx="16">
                  <c:v>5.1441522301052398</c:v>
                </c:pt>
                <c:pt idx="17">
                  <c:v>6.429779041692024</c:v>
                </c:pt>
                <c:pt idx="18">
                  <c:v>6.429779041692024</c:v>
                </c:pt>
                <c:pt idx="19">
                  <c:v>6.6463834965509774</c:v>
                </c:pt>
                <c:pt idx="20">
                  <c:v>7.7336322781244595</c:v>
                </c:pt>
                <c:pt idx="21">
                  <c:v>8.4740020333406196</c:v>
                </c:pt>
                <c:pt idx="22">
                  <c:v>8.4740020333406196</c:v>
                </c:pt>
                <c:pt idx="23">
                  <c:v>9.2052078080264472</c:v>
                </c:pt>
                <c:pt idx="24">
                  <c:v>9.9253837818909183</c:v>
                </c:pt>
                <c:pt idx="25">
                  <c:v>10.807607367733635</c:v>
                </c:pt>
                <c:pt idx="26">
                  <c:v>11.743911809584175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BC-421D-89F7-275D83CF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81920"/>
        <c:axId val="1631288688"/>
      </c:scatterChart>
      <c:valAx>
        <c:axId val="15050819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288688"/>
        <c:crosses val="autoZero"/>
        <c:crossBetween val="midCat"/>
      </c:valAx>
      <c:valAx>
        <c:axId val="1631288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0508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'Tapelan 2'!$D$11:$D$40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'Tapelan 2'!$G$11:$G$40</c:f>
              <c:numCache>
                <c:formatCode>General</c:formatCode>
                <c:ptCount val="30"/>
                <c:pt idx="0">
                  <c:v>7.0007700000000002</c:v>
                </c:pt>
                <c:pt idx="1">
                  <c:v>6.8087249999999999</c:v>
                </c:pt>
                <c:pt idx="2">
                  <c:v>6.5538499999999997</c:v>
                </c:pt>
                <c:pt idx="3">
                  <c:v>6.1215000000000002</c:v>
                </c:pt>
                <c:pt idx="4">
                  <c:v>5.2519499999999999</c:v>
                </c:pt>
                <c:pt idx="5">
                  <c:v>4.8323148000000007</c:v>
                </c:pt>
                <c:pt idx="6">
                  <c:v>4.6056363999999999</c:v>
                </c:pt>
                <c:pt idx="7">
                  <c:v>4.2234499999999997</c:v>
                </c:pt>
                <c:pt idx="8">
                  <c:v>4.2459547000000004</c:v>
                </c:pt>
                <c:pt idx="9">
                  <c:v>4.0995900000000001</c:v>
                </c:pt>
                <c:pt idx="10">
                  <c:v>4.1333447999999997</c:v>
                </c:pt>
                <c:pt idx="11">
                  <c:v>4.2237254999999996</c:v>
                </c:pt>
                <c:pt idx="12">
                  <c:v>4.3953276000000008</c:v>
                </c:pt>
                <c:pt idx="13">
                  <c:v>4.4668799999999997</c:v>
                </c:pt>
                <c:pt idx="14">
                  <c:v>4.9841693999999999</c:v>
                </c:pt>
                <c:pt idx="15">
                  <c:v>5.0774087999999997</c:v>
                </c:pt>
                <c:pt idx="16">
                  <c:v>4.9443054000000002</c:v>
                </c:pt>
                <c:pt idx="17">
                  <c:v>5.1205000000000007</c:v>
                </c:pt>
                <c:pt idx="18">
                  <c:v>5.5199260999999993</c:v>
                </c:pt>
                <c:pt idx="19">
                  <c:v>5.9351778000000008</c:v>
                </c:pt>
                <c:pt idx="20">
                  <c:v>6.4717224</c:v>
                </c:pt>
                <c:pt idx="21">
                  <c:v>6.8639999999999999</c:v>
                </c:pt>
                <c:pt idx="22">
                  <c:v>7.2462125999999998</c:v>
                </c:pt>
                <c:pt idx="23">
                  <c:v>7.6866117999999997</c:v>
                </c:pt>
                <c:pt idx="24">
                  <c:v>8.6790263000000003</c:v>
                </c:pt>
                <c:pt idx="25">
                  <c:v>9.1234000000000002</c:v>
                </c:pt>
                <c:pt idx="26">
                  <c:v>9.6473690999999988</c:v>
                </c:pt>
                <c:pt idx="27">
                  <c:v>9.4237658999999994</c:v>
                </c:pt>
                <c:pt idx="28">
                  <c:v>10.3737438</c:v>
                </c:pt>
                <c:pt idx="29">
                  <c:v>11.6989862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4A-44D2-BFD2-F10D6B3F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86624"/>
        <c:axId val="1631307536"/>
      </c:scatterChart>
      <c:valAx>
        <c:axId val="13759866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307536"/>
        <c:crosses val="autoZero"/>
        <c:crossBetween val="midCat"/>
      </c:valAx>
      <c:valAx>
        <c:axId val="16313075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598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'Tapelan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'Tapelan 2'!$N$11:$N$37</c:f>
              <c:numCache>
                <c:formatCode>General</c:formatCode>
                <c:ptCount val="27"/>
                <c:pt idx="0">
                  <c:v>7.000770000000001</c:v>
                </c:pt>
                <c:pt idx="1">
                  <c:v>6.8087249999999999</c:v>
                </c:pt>
                <c:pt idx="2">
                  <c:v>6.5538499999999997</c:v>
                </c:pt>
                <c:pt idx="3">
                  <c:v>6.1215000000000011</c:v>
                </c:pt>
                <c:pt idx="4">
                  <c:v>5.2519500000000008</c:v>
                </c:pt>
                <c:pt idx="5">
                  <c:v>4.8323148000000007</c:v>
                </c:pt>
                <c:pt idx="6">
                  <c:v>4.6056364000000007</c:v>
                </c:pt>
                <c:pt idx="7">
                  <c:v>4.6056364000000007</c:v>
                </c:pt>
                <c:pt idx="8">
                  <c:v>4.630177584456094</c:v>
                </c:pt>
                <c:pt idx="9">
                  <c:v>4.4705681206302916</c:v>
                </c:pt>
                <c:pt idx="10">
                  <c:v>4.5073774437085143</c:v>
                </c:pt>
                <c:pt idx="11">
                  <c:v>4.6059368304130999</c:v>
                </c:pt>
                <c:pt idx="12">
                  <c:v>4.7930674648651337</c:v>
                </c:pt>
                <c:pt idx="13">
                  <c:v>4.8710947501289246</c:v>
                </c:pt>
                <c:pt idx="14">
                  <c:v>4.8710947501289246</c:v>
                </c:pt>
                <c:pt idx="15">
                  <c:v>4.9622188503340992</c:v>
                </c:pt>
                <c:pt idx="16">
                  <c:v>4.8321351350887252</c:v>
                </c:pt>
                <c:pt idx="17">
                  <c:v>5.004332450665733</c:v>
                </c:pt>
                <c:pt idx="18">
                  <c:v>5.004332450665733</c:v>
                </c:pt>
                <c:pt idx="19">
                  <c:v>5.3807971931020715</c:v>
                </c:pt>
                <c:pt idx="20">
                  <c:v>5.8672253634012099</c:v>
                </c:pt>
                <c:pt idx="21">
                  <c:v>6.2228619222582697</c:v>
                </c:pt>
                <c:pt idx="22">
                  <c:v>6.2228619222582697</c:v>
                </c:pt>
                <c:pt idx="23">
                  <c:v>6.6010654836984912</c:v>
                </c:pt>
                <c:pt idx="24">
                  <c:v>7.4533256565710051</c:v>
                </c:pt>
                <c:pt idx="25">
                  <c:v>7.8349424168883894</c:v>
                </c:pt>
                <c:pt idx="26">
                  <c:v>8.2849136695714716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D-4DD2-BCB8-CDD3CA71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45872"/>
        <c:axId val="1565380208"/>
      </c:scatterChart>
      <c:valAx>
        <c:axId val="16006458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80208"/>
        <c:crosses val="autoZero"/>
        <c:crossBetween val="midCat"/>
      </c:valAx>
      <c:valAx>
        <c:axId val="15653802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0064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'Segulung 1'!$D$11:$D$40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'Segulung 1'!$G$11:$G$40</c:f>
              <c:numCache>
                <c:formatCode>General</c:formatCode>
                <c:ptCount val="30"/>
                <c:pt idx="0">
                  <c:v>28.411930000000002</c:v>
                </c:pt>
                <c:pt idx="1">
                  <c:v>39.496499999999997</c:v>
                </c:pt>
                <c:pt idx="2">
                  <c:v>25.498720000000002</c:v>
                </c:pt>
                <c:pt idx="3">
                  <c:v>31.185000000000002</c:v>
                </c:pt>
                <c:pt idx="4">
                  <c:v>20.809799999999999</c:v>
                </c:pt>
                <c:pt idx="5">
                  <c:v>39.416193000000007</c:v>
                </c:pt>
                <c:pt idx="6">
                  <c:v>34.370924000000002</c:v>
                </c:pt>
                <c:pt idx="7">
                  <c:v>39.715499999999999</c:v>
                </c:pt>
                <c:pt idx="8">
                  <c:v>37.209619000000004</c:v>
                </c:pt>
                <c:pt idx="9">
                  <c:v>39.352499999999999</c:v>
                </c:pt>
                <c:pt idx="10">
                  <c:v>35.575929999999993</c:v>
                </c:pt>
                <c:pt idx="11">
                  <c:v>29.620528</c:v>
                </c:pt>
                <c:pt idx="12">
                  <c:v>34.133449000000006</c:v>
                </c:pt>
                <c:pt idx="13">
                  <c:v>42.486400000000003</c:v>
                </c:pt>
                <c:pt idx="14">
                  <c:v>45.655217999999998</c:v>
                </c:pt>
                <c:pt idx="15">
                  <c:v>47.332576000000003</c:v>
                </c:pt>
                <c:pt idx="16">
                  <c:v>48.255063</c:v>
                </c:pt>
                <c:pt idx="17">
                  <c:v>49.197499999999998</c:v>
                </c:pt>
                <c:pt idx="18">
                  <c:v>52.584492999999995</c:v>
                </c:pt>
                <c:pt idx="19">
                  <c:v>56.900394000000006</c:v>
                </c:pt>
                <c:pt idx="20">
                  <c:v>61.209821999999996</c:v>
                </c:pt>
                <c:pt idx="21">
                  <c:v>68.09</c:v>
                </c:pt>
                <c:pt idx="22">
                  <c:v>66.302091000000004</c:v>
                </c:pt>
                <c:pt idx="23">
                  <c:v>67.956153999999998</c:v>
                </c:pt>
                <c:pt idx="24">
                  <c:v>72.411648</c:v>
                </c:pt>
                <c:pt idx="25">
                  <c:v>76.774500000000003</c:v>
                </c:pt>
                <c:pt idx="26">
                  <c:v>78.446159999999992</c:v>
                </c:pt>
                <c:pt idx="27">
                  <c:v>79.174886999999998</c:v>
                </c:pt>
                <c:pt idx="28">
                  <c:v>91.008918000000008</c:v>
                </c:pt>
                <c:pt idx="29">
                  <c:v>106.44493440000001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41-457E-A6FF-DB3887158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13088"/>
        <c:axId val="1631299600"/>
      </c:scatterChart>
      <c:valAx>
        <c:axId val="15588130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299600"/>
        <c:crosses val="autoZero"/>
        <c:crossBetween val="midCat"/>
      </c:valAx>
      <c:valAx>
        <c:axId val="16312996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1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'Segulung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'Segulung 1'!$N$11:$N$37</c:f>
              <c:numCache>
                <c:formatCode>General</c:formatCode>
                <c:ptCount val="27"/>
                <c:pt idx="0">
                  <c:v>28.411930000000016</c:v>
                </c:pt>
                <c:pt idx="1">
                  <c:v>39.496500000000019</c:v>
                </c:pt>
                <c:pt idx="2">
                  <c:v>25.498720000000006</c:v>
                </c:pt>
                <c:pt idx="3">
                  <c:v>31.185000000000016</c:v>
                </c:pt>
                <c:pt idx="4">
                  <c:v>20.809800000000006</c:v>
                </c:pt>
                <c:pt idx="5">
                  <c:v>39.416193000000028</c:v>
                </c:pt>
                <c:pt idx="6">
                  <c:v>34.370924000000016</c:v>
                </c:pt>
                <c:pt idx="7">
                  <c:v>34.370924000000016</c:v>
                </c:pt>
                <c:pt idx="8">
                  <c:v>32.20226326542425</c:v>
                </c:pt>
                <c:pt idx="9">
                  <c:v>34.056773469048622</c:v>
                </c:pt>
                <c:pt idx="10">
                  <c:v>30.788422310164041</c:v>
                </c:pt>
                <c:pt idx="11">
                  <c:v>25.634447929092477</c:v>
                </c:pt>
                <c:pt idx="12">
                  <c:v>29.540058199868483</c:v>
                </c:pt>
                <c:pt idx="13">
                  <c:v>36.768939719595643</c:v>
                </c:pt>
                <c:pt idx="14">
                  <c:v>36.768939719595643</c:v>
                </c:pt>
                <c:pt idx="15">
                  <c:v>38.119818718578472</c:v>
                </c:pt>
                <c:pt idx="16">
                  <c:v>38.862753926884992</c:v>
                </c:pt>
                <c:pt idx="17">
                  <c:v>39.621756090504427</c:v>
                </c:pt>
                <c:pt idx="18">
                  <c:v>39.621756090504427</c:v>
                </c:pt>
                <c:pt idx="19">
                  <c:v>42.873733374620571</c:v>
                </c:pt>
                <c:pt idx="20">
                  <c:v>46.120833334405113</c:v>
                </c:pt>
                <c:pt idx="21">
                  <c:v>51.304961183184666</c:v>
                </c:pt>
                <c:pt idx="22">
                  <c:v>51.304961183184666</c:v>
                </c:pt>
                <c:pt idx="23">
                  <c:v>52.584885190551809</c:v>
                </c:pt>
                <c:pt idx="24">
                  <c:v>56.032573540560442</c:v>
                </c:pt>
                <c:pt idx="25">
                  <c:v>59.408574947634932</c:v>
                </c:pt>
                <c:pt idx="26">
                  <c:v>60.702115620605284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6-45F9-A6DD-B2A8A84D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42992"/>
        <c:axId val="1565376736"/>
      </c:scatterChart>
      <c:valAx>
        <c:axId val="1600642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76736"/>
        <c:crosses val="autoZero"/>
        <c:crossBetween val="midCat"/>
      </c:valAx>
      <c:valAx>
        <c:axId val="1565376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0064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'Segulung 2'!$D$11:$D$40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'Segulung 2'!$G$11:$G$40</c:f>
              <c:numCache>
                <c:formatCode>General</c:formatCode>
                <c:ptCount val="30"/>
                <c:pt idx="0">
                  <c:v>42.935540000000003</c:v>
                </c:pt>
                <c:pt idx="1">
                  <c:v>42.078509999999994</c:v>
                </c:pt>
                <c:pt idx="2">
                  <c:v>42.189819999999997</c:v>
                </c:pt>
                <c:pt idx="3">
                  <c:v>44.330000000000005</c:v>
                </c:pt>
                <c:pt idx="4">
                  <c:v>50.786999999999999</c:v>
                </c:pt>
                <c:pt idx="5">
                  <c:v>56.825595000000007</c:v>
                </c:pt>
                <c:pt idx="6">
                  <c:v>60.213724000000006</c:v>
                </c:pt>
                <c:pt idx="7">
                  <c:v>57.2</c:v>
                </c:pt>
                <c:pt idx="8">
                  <c:v>59.883877000000012</c:v>
                </c:pt>
                <c:pt idx="9">
                  <c:v>61.597799999999999</c:v>
                </c:pt>
                <c:pt idx="10">
                  <c:v>63.571547000000002</c:v>
                </c:pt>
                <c:pt idx="11">
                  <c:v>64.094839999999991</c:v>
                </c:pt>
                <c:pt idx="12">
                  <c:v>65.458022999999997</c:v>
                </c:pt>
                <c:pt idx="13">
                  <c:v>71.772800000000004</c:v>
                </c:pt>
                <c:pt idx="14">
                  <c:v>72.603300000000004</c:v>
                </c:pt>
                <c:pt idx="15">
                  <c:v>80.08587</c:v>
                </c:pt>
                <c:pt idx="16">
                  <c:v>88.873041000000001</c:v>
                </c:pt>
                <c:pt idx="17">
                  <c:v>99.577500000000001</c:v>
                </c:pt>
                <c:pt idx="18">
                  <c:v>101.95081</c:v>
                </c:pt>
                <c:pt idx="19">
                  <c:v>95.203268999999992</c:v>
                </c:pt>
                <c:pt idx="20">
                  <c:v>106.12719599999998</c:v>
                </c:pt>
                <c:pt idx="21">
                  <c:v>95.92</c:v>
                </c:pt>
                <c:pt idx="22">
                  <c:v>83.449616999999989</c:v>
                </c:pt>
                <c:pt idx="23">
                  <c:v>83.513233999999997</c:v>
                </c:pt>
                <c:pt idx="24">
                  <c:v>84.338827000000009</c:v>
                </c:pt>
                <c:pt idx="25">
                  <c:v>88.088000000000008</c:v>
                </c:pt>
                <c:pt idx="26">
                  <c:v>89.458793999999997</c:v>
                </c:pt>
                <c:pt idx="27">
                  <c:v>84.799593000000002</c:v>
                </c:pt>
                <c:pt idx="28">
                  <c:v>98.575316000000001</c:v>
                </c:pt>
                <c:pt idx="29">
                  <c:v>118.91329300000001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3-464E-9FE5-2717A4F5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07808"/>
        <c:axId val="1565387648"/>
      </c:scatterChart>
      <c:valAx>
        <c:axId val="15588078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87648"/>
        <c:crosses val="autoZero"/>
        <c:crossBetween val="midCat"/>
      </c:valAx>
      <c:valAx>
        <c:axId val="15653876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0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'Segulung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'Segulung 2'!$N$11:$N$37</c:f>
              <c:numCache>
                <c:formatCode>General</c:formatCode>
                <c:ptCount val="27"/>
                <c:pt idx="0">
                  <c:v>42.935540000000003</c:v>
                </c:pt>
                <c:pt idx="1">
                  <c:v>42.078510000000016</c:v>
                </c:pt>
                <c:pt idx="2">
                  <c:v>42.189820000000019</c:v>
                </c:pt>
                <c:pt idx="3">
                  <c:v>44.330000000000005</c:v>
                </c:pt>
                <c:pt idx="4">
                  <c:v>50.78700000000002</c:v>
                </c:pt>
                <c:pt idx="5">
                  <c:v>56.825595000000014</c:v>
                </c:pt>
                <c:pt idx="6">
                  <c:v>60.213724000000028</c:v>
                </c:pt>
                <c:pt idx="7">
                  <c:v>60.213724000000028</c:v>
                </c:pt>
                <c:pt idx="8">
                  <c:v>63.039007722516622</c:v>
                </c:pt>
                <c:pt idx="9">
                  <c:v>64.843233010615407</c:v>
                </c:pt>
                <c:pt idx="10">
                  <c:v>66.920971771171878</c:v>
                </c:pt>
                <c:pt idx="11">
                  <c:v>67.471835761960833</c:v>
                </c:pt>
                <c:pt idx="12">
                  <c:v>68.906841442441504</c:v>
                </c:pt>
                <c:pt idx="13">
                  <c:v>75.554328145230784</c:v>
                </c:pt>
                <c:pt idx="14">
                  <c:v>75.554328145230784</c:v>
                </c:pt>
                <c:pt idx="15">
                  <c:v>83.34103410969324</c:v>
                </c:pt>
                <c:pt idx="16">
                  <c:v>92.485367786017363</c:v>
                </c:pt>
                <c:pt idx="17">
                  <c:v>103.6249194028608</c:v>
                </c:pt>
                <c:pt idx="18">
                  <c:v>103.6249194028608</c:v>
                </c:pt>
                <c:pt idx="19">
                  <c:v>96.766578676656607</c:v>
                </c:pt>
                <c:pt idx="20">
                  <c:v>107.86988481946928</c:v>
                </c:pt>
                <c:pt idx="21">
                  <c:v>97.495078941721104</c:v>
                </c:pt>
                <c:pt idx="22">
                  <c:v>97.495078941721104</c:v>
                </c:pt>
                <c:pt idx="23">
                  <c:v>97.569403362371645</c:v>
                </c:pt>
                <c:pt idx="24">
                  <c:v>98.533952483175028</c:v>
                </c:pt>
                <c:pt idx="25">
                  <c:v>102.91415134737318</c:v>
                </c:pt>
                <c:pt idx="26">
                  <c:v>104.51566462026028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47-4CAF-8094-0692A24A5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03488"/>
        <c:axId val="1631299104"/>
      </c:scatterChart>
      <c:valAx>
        <c:axId val="15588034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299104"/>
        <c:crosses val="autoZero"/>
        <c:crossBetween val="midCat"/>
      </c:valAx>
      <c:valAx>
        <c:axId val="16312991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0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'Ngetrep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'Ngetrep 1'!$G$11:$G$37</c:f>
              <c:numCache>
                <c:formatCode>General</c:formatCode>
                <c:ptCount val="27"/>
                <c:pt idx="0">
                  <c:v>18.19068</c:v>
                </c:pt>
                <c:pt idx="1">
                  <c:v>12.627089999999999</c:v>
                </c:pt>
                <c:pt idx="2">
                  <c:v>11.400870000000001</c:v>
                </c:pt>
                <c:pt idx="3">
                  <c:v>11.3025</c:v>
                </c:pt>
                <c:pt idx="4">
                  <c:v>12.11265</c:v>
                </c:pt>
                <c:pt idx="5">
                  <c:v>11.979660000000001</c:v>
                </c:pt>
                <c:pt idx="6">
                  <c:v>12.033756</c:v>
                </c:pt>
                <c:pt idx="7">
                  <c:v>15.763000000000002</c:v>
                </c:pt>
                <c:pt idx="8">
                  <c:v>15.191602000000001</c:v>
                </c:pt>
                <c:pt idx="9">
                  <c:v>17.572499999999998</c:v>
                </c:pt>
                <c:pt idx="10">
                  <c:v>19.711327999999998</c:v>
                </c:pt>
                <c:pt idx="11">
                  <c:v>20.192985999999998</c:v>
                </c:pt>
                <c:pt idx="12">
                  <c:v>23.549608000000003</c:v>
                </c:pt>
                <c:pt idx="13">
                  <c:v>24.354880000000001</c:v>
                </c:pt>
                <c:pt idx="14">
                  <c:v>12.427421999999998</c:v>
                </c:pt>
                <c:pt idx="15">
                  <c:v>9.9992424</c:v>
                </c:pt>
                <c:pt idx="16">
                  <c:v>10.465634999999999</c:v>
                </c:pt>
                <c:pt idx="17">
                  <c:v>10.042999999999999</c:v>
                </c:pt>
                <c:pt idx="18">
                  <c:v>8.8424414000000002</c:v>
                </c:pt>
                <c:pt idx="19">
                  <c:v>9.3435444000000007</c:v>
                </c:pt>
                <c:pt idx="20">
                  <c:v>9.6924980000000005</c:v>
                </c:pt>
                <c:pt idx="21">
                  <c:v>11.500500000000001</c:v>
                </c:pt>
                <c:pt idx="22">
                  <c:v>12.7927584</c:v>
                </c:pt>
                <c:pt idx="23">
                  <c:v>10.978348500000001</c:v>
                </c:pt>
                <c:pt idx="24">
                  <c:v>13.7044701</c:v>
                </c:pt>
                <c:pt idx="25">
                  <c:v>12.753400000000001</c:v>
                </c:pt>
                <c:pt idx="26">
                  <c:v>10.220629499999999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FB-48CA-B008-E3A1B50F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87584"/>
        <c:axId val="1631308032"/>
      </c:scatterChart>
      <c:valAx>
        <c:axId val="13759875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308032"/>
        <c:crosses val="autoZero"/>
        <c:crossBetween val="midCat"/>
      </c:valAx>
      <c:valAx>
        <c:axId val="16313080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598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'Ngetrep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'Ngetrep 1'!$N$11:$N$37</c:f>
              <c:numCache>
                <c:formatCode>General</c:formatCode>
                <c:ptCount val="27"/>
                <c:pt idx="0">
                  <c:v>18.19068</c:v>
                </c:pt>
                <c:pt idx="1">
                  <c:v>12.627090000000001</c:v>
                </c:pt>
                <c:pt idx="2">
                  <c:v>11.400870000000003</c:v>
                </c:pt>
                <c:pt idx="3">
                  <c:v>11.302500000000006</c:v>
                </c:pt>
                <c:pt idx="4">
                  <c:v>12.112650000000006</c:v>
                </c:pt>
                <c:pt idx="5">
                  <c:v>11.979660000000006</c:v>
                </c:pt>
                <c:pt idx="6">
                  <c:v>12.033756000000006</c:v>
                </c:pt>
                <c:pt idx="7">
                  <c:v>12.033756000000006</c:v>
                </c:pt>
                <c:pt idx="8">
                  <c:v>11.597540551742187</c:v>
                </c:pt>
                <c:pt idx="9">
                  <c:v>13.415160648988143</c:v>
                </c:pt>
                <c:pt idx="10">
                  <c:v>15.047980180674239</c:v>
                </c:pt>
                <c:pt idx="11">
                  <c:v>15.415686508622473</c:v>
                </c:pt>
                <c:pt idx="12">
                  <c:v>17.978191750786532</c:v>
                </c:pt>
                <c:pt idx="13">
                  <c:v>18.592950791681794</c:v>
                </c:pt>
                <c:pt idx="14">
                  <c:v>18.592950791681794</c:v>
                </c:pt>
                <c:pt idx="15">
                  <c:v>14.960095657594799</c:v>
                </c:pt>
                <c:pt idx="16">
                  <c:v>15.657876312456649</c:v>
                </c:pt>
                <c:pt idx="17">
                  <c:v>15.025562405530307</c:v>
                </c:pt>
                <c:pt idx="18">
                  <c:v>15.025562405530307</c:v>
                </c:pt>
                <c:pt idx="19">
                  <c:v>15.877064163641869</c:v>
                </c:pt>
                <c:pt idx="20">
                  <c:v>16.4700252991756</c:v>
                </c:pt>
                <c:pt idx="21">
                  <c:v>19.5422816649711</c:v>
                </c:pt>
                <c:pt idx="22">
                  <c:v>19.5422816649711</c:v>
                </c:pt>
                <c:pt idx="23">
                  <c:v>16.77058003403026</c:v>
                </c:pt>
                <c:pt idx="24">
                  <c:v>20.935017014264456</c:v>
                </c:pt>
                <c:pt idx="25">
                  <c:v>19.482157576433423</c:v>
                </c:pt>
                <c:pt idx="26">
                  <c:v>15.613084702851321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E0-40F5-8AB2-115703F2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40112"/>
        <c:axId val="1600997360"/>
      </c:scatterChart>
      <c:valAx>
        <c:axId val="16006401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00997360"/>
        <c:crosses val="autoZero"/>
        <c:crossBetween val="midCat"/>
      </c:valAx>
      <c:valAx>
        <c:axId val="16009973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0064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'Ngetrep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'Ngetrep 2'!$G$11:$G$37</c:f>
              <c:numCache>
                <c:formatCode>General</c:formatCode>
                <c:ptCount val="27"/>
                <c:pt idx="0">
                  <c:v>18.19068</c:v>
                </c:pt>
                <c:pt idx="1">
                  <c:v>12.627089999999999</c:v>
                </c:pt>
                <c:pt idx="2">
                  <c:v>11.400870000000001</c:v>
                </c:pt>
                <c:pt idx="3">
                  <c:v>11.3025</c:v>
                </c:pt>
                <c:pt idx="4">
                  <c:v>12.11265</c:v>
                </c:pt>
                <c:pt idx="5">
                  <c:v>11.979660000000001</c:v>
                </c:pt>
                <c:pt idx="6">
                  <c:v>12.033756</c:v>
                </c:pt>
                <c:pt idx="7">
                  <c:v>15.763000000000002</c:v>
                </c:pt>
                <c:pt idx="8">
                  <c:v>15.191602000000001</c:v>
                </c:pt>
                <c:pt idx="9">
                  <c:v>17.572499999999998</c:v>
                </c:pt>
                <c:pt idx="10">
                  <c:v>19.711327999999998</c:v>
                </c:pt>
                <c:pt idx="11">
                  <c:v>20.192985999999998</c:v>
                </c:pt>
                <c:pt idx="12">
                  <c:v>23.549608000000003</c:v>
                </c:pt>
                <c:pt idx="13">
                  <c:v>24.569600000000001</c:v>
                </c:pt>
                <c:pt idx="14">
                  <c:v>8.9575499999999995</c:v>
                </c:pt>
                <c:pt idx="15">
                  <c:v>9.0634339999999991</c:v>
                </c:pt>
                <c:pt idx="16">
                  <c:v>13.420526899999999</c:v>
                </c:pt>
                <c:pt idx="17">
                  <c:v>11.473000000000001</c:v>
                </c:pt>
                <c:pt idx="18">
                  <c:v>9.2949973999999997</c:v>
                </c:pt>
                <c:pt idx="19">
                  <c:v>9.0324071999999997</c:v>
                </c:pt>
                <c:pt idx="20">
                  <c:v>9.8697537999999998</c:v>
                </c:pt>
                <c:pt idx="21">
                  <c:v>11.7645</c:v>
                </c:pt>
                <c:pt idx="22">
                  <c:v>15.664089000000001</c:v>
                </c:pt>
                <c:pt idx="23">
                  <c:v>9.9706739999999989</c:v>
                </c:pt>
                <c:pt idx="24">
                  <c:v>10.154602199999999</c:v>
                </c:pt>
                <c:pt idx="25">
                  <c:v>12.02135</c:v>
                </c:pt>
                <c:pt idx="26">
                  <c:v>11.9253249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5-4FB6-A7F5-EA6EA256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89024"/>
        <c:axId val="1566462640"/>
      </c:scatterChart>
      <c:valAx>
        <c:axId val="13759890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6462640"/>
        <c:crosses val="autoZero"/>
        <c:crossBetween val="midCat"/>
      </c:valAx>
      <c:valAx>
        <c:axId val="15664626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598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'Dawuhan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'Dawuhan 1'!$N$11:$N$37</c:f>
              <c:numCache>
                <c:formatCode>General</c:formatCode>
                <c:ptCount val="27"/>
                <c:pt idx="0">
                  <c:v>5.6352110000000009</c:v>
                </c:pt>
                <c:pt idx="1">
                  <c:v>4.6122480000000001</c:v>
                </c:pt>
                <c:pt idx="2">
                  <c:v>4.513198</c:v>
                </c:pt>
                <c:pt idx="3">
                  <c:v>4.1772499999999999</c:v>
                </c:pt>
                <c:pt idx="4">
                  <c:v>5.30145</c:v>
                </c:pt>
                <c:pt idx="5">
                  <c:v>4.7350773000000013</c:v>
                </c:pt>
                <c:pt idx="6">
                  <c:v>4.3606916</c:v>
                </c:pt>
                <c:pt idx="7">
                  <c:v>4.3606916</c:v>
                </c:pt>
                <c:pt idx="8">
                  <c:v>4.6147355746029666</c:v>
                </c:pt>
                <c:pt idx="9">
                  <c:v>5.287810209641532</c:v>
                </c:pt>
                <c:pt idx="10">
                  <c:v>5.4639612754122018</c:v>
                </c:pt>
                <c:pt idx="11">
                  <c:v>5.3343674160056969</c:v>
                </c:pt>
                <c:pt idx="12">
                  <c:v>5.8717482951089686</c:v>
                </c:pt>
                <c:pt idx="13">
                  <c:v>6.8649898909270703</c:v>
                </c:pt>
                <c:pt idx="14">
                  <c:v>6.8649898909270703</c:v>
                </c:pt>
                <c:pt idx="15">
                  <c:v>8.3137432903583264</c:v>
                </c:pt>
                <c:pt idx="16">
                  <c:v>10.452390539663583</c:v>
                </c:pt>
                <c:pt idx="17">
                  <c:v>11.653169632411723</c:v>
                </c:pt>
                <c:pt idx="18">
                  <c:v>11.653169632411723</c:v>
                </c:pt>
                <c:pt idx="19">
                  <c:v>13.945735283287075</c:v>
                </c:pt>
                <c:pt idx="20">
                  <c:v>16.342423506426563</c:v>
                </c:pt>
                <c:pt idx="21">
                  <c:v>17.408427277612734</c:v>
                </c:pt>
                <c:pt idx="22">
                  <c:v>17.408427277612734</c:v>
                </c:pt>
                <c:pt idx="23">
                  <c:v>20.316107042791092</c:v>
                </c:pt>
                <c:pt idx="24">
                  <c:v>19.13295652144847</c:v>
                </c:pt>
                <c:pt idx="25">
                  <c:v>20.177329472523112</c:v>
                </c:pt>
                <c:pt idx="26">
                  <c:v>20.204649840887949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C-40C9-89DB-A50DE7FC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81440"/>
        <c:axId val="1631331840"/>
      </c:scatterChart>
      <c:valAx>
        <c:axId val="15050814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331840"/>
        <c:crosses val="autoZero"/>
        <c:crossBetween val="midCat"/>
      </c:valAx>
      <c:valAx>
        <c:axId val="1631331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0508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'Ngetrep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'Ngetrep 2'!$N$11:$N$37</c:f>
              <c:numCache>
                <c:formatCode>General</c:formatCode>
                <c:ptCount val="27"/>
                <c:pt idx="0">
                  <c:v>18.19068</c:v>
                </c:pt>
                <c:pt idx="1">
                  <c:v>12.627090000000001</c:v>
                </c:pt>
                <c:pt idx="2">
                  <c:v>11.400870000000003</c:v>
                </c:pt>
                <c:pt idx="3">
                  <c:v>11.302500000000006</c:v>
                </c:pt>
                <c:pt idx="4">
                  <c:v>12.112650000000006</c:v>
                </c:pt>
                <c:pt idx="5">
                  <c:v>11.979660000000006</c:v>
                </c:pt>
                <c:pt idx="6">
                  <c:v>12.033756000000006</c:v>
                </c:pt>
                <c:pt idx="7">
                  <c:v>12.033756000000006</c:v>
                </c:pt>
                <c:pt idx="8">
                  <c:v>11.597540551742187</c:v>
                </c:pt>
                <c:pt idx="9">
                  <c:v>13.415160648988143</c:v>
                </c:pt>
                <c:pt idx="10">
                  <c:v>15.047980180674239</c:v>
                </c:pt>
                <c:pt idx="11">
                  <c:v>15.415686508622473</c:v>
                </c:pt>
                <c:pt idx="12">
                  <c:v>17.978191750786532</c:v>
                </c:pt>
                <c:pt idx="13">
                  <c:v>18.756871878297286</c:v>
                </c:pt>
                <c:pt idx="14">
                  <c:v>18.756871878297286</c:v>
                </c:pt>
                <c:pt idx="15">
                  <c:v>18.978590163091859</c:v>
                </c:pt>
                <c:pt idx="16">
                  <c:v>28.102227015483265</c:v>
                </c:pt>
                <c:pt idx="17">
                  <c:v>24.024157393450754</c:v>
                </c:pt>
                <c:pt idx="18">
                  <c:v>24.024157393450754</c:v>
                </c:pt>
                <c:pt idx="19">
                  <c:v>23.345458086361351</c:v>
                </c:pt>
                <c:pt idx="20">
                  <c:v>25.509691775256282</c:v>
                </c:pt>
                <c:pt idx="21">
                  <c:v>30.406915407555807</c:v>
                </c:pt>
                <c:pt idx="22">
                  <c:v>30.406915407555807</c:v>
                </c:pt>
                <c:pt idx="23">
                  <c:v>19.354936049860047</c:v>
                </c:pt>
                <c:pt idx="24">
                  <c:v>19.71197495703581</c:v>
                </c:pt>
                <c:pt idx="25">
                  <c:v>23.335680264241422</c:v>
                </c:pt>
                <c:pt idx="26">
                  <c:v>23.149277652975485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8-40DD-8F27-58F38B93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10688"/>
        <c:axId val="1565351440"/>
      </c:scatterChart>
      <c:valAx>
        <c:axId val="15588106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51440"/>
        <c:crosses val="autoZero"/>
        <c:crossBetween val="midCat"/>
      </c:valAx>
      <c:valAx>
        <c:axId val="15653514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1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'Dawuhan 2'!$D$11:$D$40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'Dawuhan 2'!$G$11:$G$40</c:f>
              <c:numCache>
                <c:formatCode>General</c:formatCode>
                <c:ptCount val="30"/>
                <c:pt idx="0">
                  <c:v>16.75027</c:v>
                </c:pt>
                <c:pt idx="1">
                  <c:v>16.800750000000001</c:v>
                </c:pt>
                <c:pt idx="2">
                  <c:v>14.129911999999999</c:v>
                </c:pt>
                <c:pt idx="3">
                  <c:v>14.621749999999999</c:v>
                </c:pt>
                <c:pt idx="4">
                  <c:v>17.097300000000001</c:v>
                </c:pt>
                <c:pt idx="5">
                  <c:v>18.210639</c:v>
                </c:pt>
                <c:pt idx="6">
                  <c:v>18.932660000000002</c:v>
                </c:pt>
                <c:pt idx="7">
                  <c:v>18.023499999999999</c:v>
                </c:pt>
                <c:pt idx="8">
                  <c:v>18.367205000000002</c:v>
                </c:pt>
                <c:pt idx="9">
                  <c:v>19.156500000000001</c:v>
                </c:pt>
                <c:pt idx="10">
                  <c:v>19.221059</c:v>
                </c:pt>
                <c:pt idx="11">
                  <c:v>19.259566</c:v>
                </c:pt>
                <c:pt idx="12">
                  <c:v>20.1542399</c:v>
                </c:pt>
                <c:pt idx="13">
                  <c:v>21.39104</c:v>
                </c:pt>
                <c:pt idx="14">
                  <c:v>16.349886000000001</c:v>
                </c:pt>
                <c:pt idx="15">
                  <c:v>16.300038000000001</c:v>
                </c:pt>
                <c:pt idx="16">
                  <c:v>16.933586000000002</c:v>
                </c:pt>
                <c:pt idx="17">
                  <c:v>16.6815</c:v>
                </c:pt>
                <c:pt idx="18">
                  <c:v>17.486260999999999</c:v>
                </c:pt>
                <c:pt idx="19">
                  <c:v>16.3842021</c:v>
                </c:pt>
                <c:pt idx="20">
                  <c:v>20.603158199999999</c:v>
                </c:pt>
                <c:pt idx="21">
                  <c:v>19.343499999999999</c:v>
                </c:pt>
                <c:pt idx="22">
                  <c:v>17.9898165</c:v>
                </c:pt>
                <c:pt idx="23">
                  <c:v>20.234811100000002</c:v>
                </c:pt>
                <c:pt idx="24">
                  <c:v>21.9262093</c:v>
                </c:pt>
                <c:pt idx="25">
                  <c:v>23.794649999999997</c:v>
                </c:pt>
                <c:pt idx="26">
                  <c:v>26.369978399999997</c:v>
                </c:pt>
                <c:pt idx="27">
                  <c:v>24.648605700000001</c:v>
                </c:pt>
                <c:pt idx="28">
                  <c:v>28.547241800000002</c:v>
                </c:pt>
                <c:pt idx="29">
                  <c:v>34.610443699999998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5A-4707-A213-603CF380D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91424"/>
        <c:axId val="1565365328"/>
      </c:scatterChart>
      <c:valAx>
        <c:axId val="1375991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65328"/>
        <c:crosses val="autoZero"/>
        <c:crossBetween val="midCat"/>
      </c:valAx>
      <c:valAx>
        <c:axId val="1565365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599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'Dawuhan 2'!$D$11:$D$40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'Dawuhan 2'!$O$11:$O$40</c:f>
              <c:numCache>
                <c:formatCode>General</c:formatCode>
                <c:ptCount val="30"/>
                <c:pt idx="0">
                  <c:v>16.750270000000004</c:v>
                </c:pt>
                <c:pt idx="1">
                  <c:v>16.800750000000008</c:v>
                </c:pt>
                <c:pt idx="2">
                  <c:v>14.129912000000004</c:v>
                </c:pt>
                <c:pt idx="3">
                  <c:v>14.621750000000002</c:v>
                </c:pt>
                <c:pt idx="4">
                  <c:v>17.097300000000001</c:v>
                </c:pt>
                <c:pt idx="5">
                  <c:v>18.210639000000008</c:v>
                </c:pt>
                <c:pt idx="6">
                  <c:v>18.932659999999998</c:v>
                </c:pt>
                <c:pt idx="7">
                  <c:v>18.932659999999998</c:v>
                </c:pt>
                <c:pt idx="8">
                  <c:v>19.293702522556671</c:v>
                </c:pt>
                <c:pt idx="9">
                  <c:v>20.122811956057369</c:v>
                </c:pt>
                <c:pt idx="10">
                  <c:v>20.190627507805921</c:v>
                </c:pt>
                <c:pt idx="11">
                  <c:v>20.231076917666378</c:v>
                </c:pt>
                <c:pt idx="12">
                  <c:v>21.170880882466449</c:v>
                </c:pt>
                <c:pt idx="13">
                  <c:v>22.470068930363137</c:v>
                </c:pt>
                <c:pt idx="14">
                  <c:v>22.470068930363137</c:v>
                </c:pt>
                <c:pt idx="15">
                  <c:v>22.401561541624122</c:v>
                </c:pt>
                <c:pt idx="16">
                  <c:v>23.272262856036573</c:v>
                </c:pt>
                <c:pt idx="17">
                  <c:v>22.92581458132814</c:v>
                </c:pt>
                <c:pt idx="18">
                  <c:v>22.92581458132814</c:v>
                </c:pt>
                <c:pt idx="19">
                  <c:v>21.480931767380525</c:v>
                </c:pt>
                <c:pt idx="20">
                  <c:v>27.012303240982767</c:v>
                </c:pt>
                <c:pt idx="21">
                  <c:v>25.360795790130371</c:v>
                </c:pt>
                <c:pt idx="22">
                  <c:v>25.360795790130371</c:v>
                </c:pt>
                <c:pt idx="23">
                  <c:v>28.525633497093388</c:v>
                </c:pt>
                <c:pt idx="24">
                  <c:v>30.910049388717074</c:v>
                </c:pt>
                <c:pt idx="25">
                  <c:v>33.54404751975239</c:v>
                </c:pt>
                <c:pt idx="26">
                  <c:v>37.174566910815862</c:v>
                </c:pt>
                <c:pt idx="27">
                  <c:v>37.174566910815862</c:v>
                </c:pt>
                <c:pt idx="28">
                  <c:v>43.0544170866971</c:v>
                </c:pt>
                <c:pt idx="29">
                  <c:v>52.19882498824974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1C-4E85-8691-AC61EFEF2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990944"/>
        <c:axId val="1558502448"/>
      </c:scatterChart>
      <c:valAx>
        <c:axId val="13759909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502448"/>
        <c:crosses val="autoZero"/>
        <c:crossBetween val="midCat"/>
      </c:valAx>
      <c:valAx>
        <c:axId val="15585024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599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'Kuwu 1'!$D$11:$D$40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'Kuwu 1'!$G$11:$G$40</c:f>
              <c:numCache>
                <c:formatCode>General</c:formatCode>
                <c:ptCount val="30"/>
                <c:pt idx="0">
                  <c:v>4.0381800000000005</c:v>
                </c:pt>
                <c:pt idx="1">
                  <c:v>3.8400029999999994</c:v>
                </c:pt>
                <c:pt idx="2">
                  <c:v>3.1590500000000001</c:v>
                </c:pt>
                <c:pt idx="3">
                  <c:v>3.0882499999999999</c:v>
                </c:pt>
                <c:pt idx="4">
                  <c:v>2.9823749999999998</c:v>
                </c:pt>
                <c:pt idx="5">
                  <c:v>2.5165064999999998</c:v>
                </c:pt>
                <c:pt idx="6">
                  <c:v>2.8056291999999998</c:v>
                </c:pt>
                <c:pt idx="7">
                  <c:v>2.5817000000000001</c:v>
                </c:pt>
                <c:pt idx="8">
                  <c:v>2.5925291000000001</c:v>
                </c:pt>
                <c:pt idx="9">
                  <c:v>2.61063</c:v>
                </c:pt>
                <c:pt idx="10">
                  <c:v>2.5707694999999999</c:v>
                </c:pt>
                <c:pt idx="11">
                  <c:v>2.8749335999999999</c:v>
                </c:pt>
                <c:pt idx="12">
                  <c:v>2.7122497000000001</c:v>
                </c:pt>
                <c:pt idx="13">
                  <c:v>2.8350080000000002</c:v>
                </c:pt>
                <c:pt idx="14">
                  <c:v>2.8972173999999997</c:v>
                </c:pt>
                <c:pt idx="15">
                  <c:v>3.2741507999999997</c:v>
                </c:pt>
                <c:pt idx="16">
                  <c:v>3.3150605999999994</c:v>
                </c:pt>
                <c:pt idx="17">
                  <c:v>3.7180000000000004</c:v>
                </c:pt>
                <c:pt idx="18">
                  <c:v>3.7009023999999999</c:v>
                </c:pt>
                <c:pt idx="19">
                  <c:v>4.2663510000000002</c:v>
                </c:pt>
                <c:pt idx="20">
                  <c:v>4.6275078000000001</c:v>
                </c:pt>
                <c:pt idx="21">
                  <c:v>5.18485</c:v>
                </c:pt>
                <c:pt idx="22">
                  <c:v>5.1266577</c:v>
                </c:pt>
                <c:pt idx="23">
                  <c:v>5.6288343999999997</c:v>
                </c:pt>
                <c:pt idx="24">
                  <c:v>6.0295896999999998</c:v>
                </c:pt>
                <c:pt idx="25">
                  <c:v>6.4190499999999995</c:v>
                </c:pt>
                <c:pt idx="26">
                  <c:v>6.7433525999999997</c:v>
                </c:pt>
                <c:pt idx="27">
                  <c:v>6.7925475000000004</c:v>
                </c:pt>
                <c:pt idx="28">
                  <c:v>7.6512547999999994</c:v>
                </c:pt>
                <c:pt idx="29">
                  <c:v>9.1476115500000006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4-41AB-9A50-29EAB929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05408"/>
        <c:axId val="1565398064"/>
      </c:scatterChart>
      <c:valAx>
        <c:axId val="15588054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5398064"/>
        <c:crosses val="autoZero"/>
        <c:crossBetween val="midCat"/>
      </c:valAx>
      <c:valAx>
        <c:axId val="1565398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0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'Kuwu 1'!$D$11:$D$40</c:f>
              <c:numCache>
                <c:formatCode>General</c:formatCode>
                <c:ptCount val="30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120</c:v>
                </c:pt>
                <c:pt idx="29">
                  <c:v>150</c:v>
                </c:pt>
              </c:numCache>
            </c:numRef>
          </c:xVal>
          <c:yVal>
            <c:numRef>
              <c:f>'Kuwu 1'!$O$11:$O$40</c:f>
              <c:numCache>
                <c:formatCode>General</c:formatCode>
                <c:ptCount val="30"/>
                <c:pt idx="0">
                  <c:v>4.0381800000000005</c:v>
                </c:pt>
                <c:pt idx="1">
                  <c:v>3.8400029999999998</c:v>
                </c:pt>
                <c:pt idx="2">
                  <c:v>3.1590500000000006</c:v>
                </c:pt>
                <c:pt idx="3">
                  <c:v>3.0882500000000004</c:v>
                </c:pt>
                <c:pt idx="4">
                  <c:v>2.9823750000000002</c:v>
                </c:pt>
                <c:pt idx="5">
                  <c:v>2.5165064999999998</c:v>
                </c:pt>
                <c:pt idx="6">
                  <c:v>2.8056291999999998</c:v>
                </c:pt>
                <c:pt idx="7">
                  <c:v>2.8056291999999998</c:v>
                </c:pt>
                <c:pt idx="8">
                  <c:v>2.8173975848509585</c:v>
                </c:pt>
                <c:pt idx="9">
                  <c:v>2.837068504627184</c:v>
                </c:pt>
                <c:pt idx="10">
                  <c:v>2.7937506200059654</c:v>
                </c:pt>
                <c:pt idx="11">
                  <c:v>3.1242970353724755</c:v>
                </c:pt>
                <c:pt idx="12">
                  <c:v>2.9475024038467832</c:v>
                </c:pt>
                <c:pt idx="13">
                  <c:v>3.0809084041653176</c:v>
                </c:pt>
                <c:pt idx="14">
                  <c:v>3.0809084041653176</c:v>
                </c:pt>
                <c:pt idx="15">
                  <c:v>3.4817403472119826</c:v>
                </c:pt>
                <c:pt idx="16">
                  <c:v>3.5252439333193704</c:v>
                </c:pt>
                <c:pt idx="17">
                  <c:v>3.9537307233784569</c:v>
                </c:pt>
                <c:pt idx="18">
                  <c:v>3.9537307233784569</c:v>
                </c:pt>
                <c:pt idx="19">
                  <c:v>4.5578081241527482</c:v>
                </c:pt>
                <c:pt idx="20">
                  <c:v>4.9436374656984894</c:v>
                </c:pt>
                <c:pt idx="21">
                  <c:v>5.539054675181057</c:v>
                </c:pt>
                <c:pt idx="22">
                  <c:v>5.539054675181057</c:v>
                </c:pt>
                <c:pt idx="23">
                  <c:v>6.0816273142519268</c:v>
                </c:pt>
                <c:pt idx="24">
                  <c:v>6.5146200451823706</c:v>
                </c:pt>
                <c:pt idx="25">
                  <c:v>6.9354091872997428</c:v>
                </c:pt>
                <c:pt idx="26">
                  <c:v>7.285799234348012</c:v>
                </c:pt>
                <c:pt idx="27">
                  <c:v>7.285799234348012</c:v>
                </c:pt>
                <c:pt idx="28">
                  <c:v>8.2068629426060724</c:v>
                </c:pt>
                <c:pt idx="29">
                  <c:v>9.8118800386899068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C4-41F3-B8EA-393D65C2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505440"/>
        <c:axId val="1566512240"/>
      </c:scatterChart>
      <c:valAx>
        <c:axId val="13765054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6512240"/>
        <c:crosses val="autoZero"/>
        <c:crossBetween val="midCat"/>
      </c:valAx>
      <c:valAx>
        <c:axId val="15665122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650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'Kuwu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'Kuwu 2'!$G$11:$G$37</c:f>
              <c:numCache>
                <c:formatCode>General</c:formatCode>
                <c:ptCount val="27"/>
                <c:pt idx="0">
                  <c:v>6.5101499999999994</c:v>
                </c:pt>
                <c:pt idx="1">
                  <c:v>4.9683059999999992</c:v>
                </c:pt>
                <c:pt idx="2">
                  <c:v>4.9639519999999999</c:v>
                </c:pt>
                <c:pt idx="3">
                  <c:v>4.7767499999999998</c:v>
                </c:pt>
                <c:pt idx="4">
                  <c:v>4.6871549999999997</c:v>
                </c:pt>
                <c:pt idx="5">
                  <c:v>5.1963720000000002</c:v>
                </c:pt>
                <c:pt idx="6">
                  <c:v>3.7404644</c:v>
                </c:pt>
                <c:pt idx="7">
                  <c:v>5.0990500000000001</c:v>
                </c:pt>
                <c:pt idx="8">
                  <c:v>5.4701836000000004</c:v>
                </c:pt>
                <c:pt idx="9">
                  <c:v>5.6865600000000001</c:v>
                </c:pt>
                <c:pt idx="10">
                  <c:v>4.6173282999999996</c:v>
                </c:pt>
                <c:pt idx="11">
                  <c:v>5.6969734000000001</c:v>
                </c:pt>
                <c:pt idx="12">
                  <c:v>5.4244994000000002</c:v>
                </c:pt>
                <c:pt idx="13">
                  <c:v>5.016</c:v>
                </c:pt>
                <c:pt idx="14">
                  <c:v>5.1865785999999998</c:v>
                </c:pt>
                <c:pt idx="15">
                  <c:v>4.8440459999999996</c:v>
                </c:pt>
                <c:pt idx="16">
                  <c:v>4.3748239999999994</c:v>
                </c:pt>
                <c:pt idx="17">
                  <c:v>4.2047499999999998</c:v>
                </c:pt>
                <c:pt idx="18">
                  <c:v>4.3558515</c:v>
                </c:pt>
                <c:pt idx="19">
                  <c:v>4.3653491999999998</c:v>
                </c:pt>
                <c:pt idx="20">
                  <c:v>4.7859065999999997</c:v>
                </c:pt>
                <c:pt idx="21">
                  <c:v>5.2024499999999998</c:v>
                </c:pt>
                <c:pt idx="22">
                  <c:v>6.6176376000000001</c:v>
                </c:pt>
                <c:pt idx="23">
                  <c:v>7.1739352999999992</c:v>
                </c:pt>
                <c:pt idx="24">
                  <c:v>7.7974521999999995</c:v>
                </c:pt>
                <c:pt idx="25">
                  <c:v>8.3066499999999994</c:v>
                </c:pt>
                <c:pt idx="26">
                  <c:v>8.8629075000000004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49-4676-9BFB-DCEEC4FBC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16928"/>
        <c:axId val="1631321920"/>
      </c:scatterChart>
      <c:valAx>
        <c:axId val="15588169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321920"/>
        <c:crosses val="autoZero"/>
        <c:crossBetween val="midCat"/>
      </c:valAx>
      <c:valAx>
        <c:axId val="16313219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1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AB/2 vs Rho Terkoreksi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'Kuwu 2'!$D$11:$D$37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'Kuwu 2'!$N$11:$N$37</c:f>
              <c:numCache>
                <c:formatCode>General</c:formatCode>
                <c:ptCount val="27"/>
                <c:pt idx="0">
                  <c:v>6.5101500000000003</c:v>
                </c:pt>
                <c:pt idx="1">
                  <c:v>4.968306000000001</c:v>
                </c:pt>
                <c:pt idx="2">
                  <c:v>4.9639519999999999</c:v>
                </c:pt>
                <c:pt idx="3">
                  <c:v>4.7767500000000007</c:v>
                </c:pt>
                <c:pt idx="4">
                  <c:v>4.6871550000000006</c:v>
                </c:pt>
                <c:pt idx="5">
                  <c:v>5.1963720000000011</c:v>
                </c:pt>
                <c:pt idx="6">
                  <c:v>3.7404644000000014</c:v>
                </c:pt>
                <c:pt idx="7">
                  <c:v>3.7404644000000014</c:v>
                </c:pt>
                <c:pt idx="8">
                  <c:v>4.01271354806559</c:v>
                </c:pt>
                <c:pt idx="9">
                  <c:v>4.1714388441894092</c:v>
                </c:pt>
                <c:pt idx="10">
                  <c:v>3.3870921307424959</c:v>
                </c:pt>
                <c:pt idx="11">
                  <c:v>4.1790777086804338</c:v>
                </c:pt>
                <c:pt idx="12">
                  <c:v>3.9792013989902761</c:v>
                </c:pt>
                <c:pt idx="13">
                  <c:v>3.679542155970231</c:v>
                </c:pt>
                <c:pt idx="14">
                  <c:v>3.679542155970231</c:v>
                </c:pt>
                <c:pt idx="15">
                  <c:v>3.4365374242007962</c:v>
                </c:pt>
                <c:pt idx="16">
                  <c:v>3.1036547547838782</c:v>
                </c:pt>
                <c:pt idx="17">
                  <c:v>2.9829982486558344</c:v>
                </c:pt>
                <c:pt idx="18">
                  <c:v>2.9829982486558344</c:v>
                </c:pt>
                <c:pt idx="19">
                  <c:v>2.9895025159538036</c:v>
                </c:pt>
                <c:pt idx="20">
                  <c:v>3.2775109541797738</c:v>
                </c:pt>
                <c:pt idx="21">
                  <c:v>3.5627705027867793</c:v>
                </c:pt>
                <c:pt idx="22">
                  <c:v>3.5627705027867793</c:v>
                </c:pt>
                <c:pt idx="23">
                  <c:v>3.8622672652459578</c:v>
                </c:pt>
                <c:pt idx="24">
                  <c:v>4.197953163081924</c:v>
                </c:pt>
                <c:pt idx="25">
                  <c:v>4.4720925178758346</c:v>
                </c:pt>
                <c:pt idx="26">
                  <c:v>4.7715676376608656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72-4452-8CAE-F9CE3383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506880"/>
        <c:axId val="1566521664"/>
      </c:scatterChart>
      <c:valAx>
        <c:axId val="13765068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6521664"/>
        <c:crosses val="autoZero"/>
        <c:crossBetween val="midCat"/>
      </c:valAx>
      <c:valAx>
        <c:axId val="15665216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37650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Kurva AB/2 vs Rho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'Tapelan 1'!$D$11:$D$37</c:f>
              <c:numCache>
                <c:formatCode>General</c:formatCode>
                <c:ptCount val="27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70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</c:numCache>
            </c:numRef>
          </c:xVal>
          <c:yVal>
            <c:numRef>
              <c:f>'Tapelan 1'!$G$11:$G$37</c:f>
              <c:numCache>
                <c:formatCode>General</c:formatCode>
                <c:ptCount val="27"/>
                <c:pt idx="0">
                  <c:v>3.6117180000000002</c:v>
                </c:pt>
                <c:pt idx="1">
                  <c:v>3.4037729999999997</c:v>
                </c:pt>
                <c:pt idx="2">
                  <c:v>3.05532</c:v>
                </c:pt>
                <c:pt idx="3">
                  <c:v>2.7357</c:v>
                </c:pt>
                <c:pt idx="4">
                  <c:v>2.585385</c:v>
                </c:pt>
                <c:pt idx="5">
                  <c:v>2.6254125000000004</c:v>
                </c:pt>
                <c:pt idx="6">
                  <c:v>2.9404611999999997</c:v>
                </c:pt>
                <c:pt idx="7">
                  <c:v>2.6840000000000002</c:v>
                </c:pt>
                <c:pt idx="8">
                  <c:v>2.9214039000000005</c:v>
                </c:pt>
                <c:pt idx="9">
                  <c:v>3.1967099999999999</c:v>
                </c:pt>
                <c:pt idx="10">
                  <c:v>3.3024016999999999</c:v>
                </c:pt>
                <c:pt idx="11">
                  <c:v>3.4240956999999996</c:v>
                </c:pt>
                <c:pt idx="12">
                  <c:v>3.8492823</c:v>
                </c:pt>
                <c:pt idx="13">
                  <c:v>3.8016000000000001</c:v>
                </c:pt>
                <c:pt idx="14">
                  <c:v>3.5572474000000001</c:v>
                </c:pt>
                <c:pt idx="15">
                  <c:v>3.9612746000000003</c:v>
                </c:pt>
                <c:pt idx="16">
                  <c:v>4.3936809999999999</c:v>
                </c:pt>
                <c:pt idx="17">
                  <c:v>5.4917500000000006</c:v>
                </c:pt>
                <c:pt idx="18">
                  <c:v>5.2081653000000001</c:v>
                </c:pt>
                <c:pt idx="19">
                  <c:v>5.3836164000000002</c:v>
                </c:pt>
                <c:pt idx="20">
                  <c:v>6.2642954</c:v>
                </c:pt>
                <c:pt idx="21">
                  <c:v>6.8639999999999999</c:v>
                </c:pt>
                <c:pt idx="22">
                  <c:v>6.9067821000000009</c:v>
                </c:pt>
                <c:pt idx="23">
                  <c:v>7.5027553999999999</c:v>
                </c:pt>
                <c:pt idx="24">
                  <c:v>8.089738800000001</c:v>
                </c:pt>
                <c:pt idx="25">
                  <c:v>8.8087999999999997</c:v>
                </c:pt>
                <c:pt idx="26">
                  <c:v>9.5719400999999991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7D-4E74-97F2-F69965CE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805408"/>
        <c:axId val="1631304560"/>
      </c:scatterChart>
      <c:valAx>
        <c:axId val="15588054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631304560"/>
        <c:crosses val="autoZero"/>
        <c:crossBetween val="midCat"/>
      </c:valAx>
      <c:valAx>
        <c:axId val="16313045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5880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144780</xdr:colOff>
      <xdr:row>9</xdr:row>
      <xdr:rowOff>22860</xdr:rowOff>
    </xdr:from>
    <xdr:to>
      <xdr:col>21</xdr:col>
      <xdr:colOff>434340</xdr:colOff>
      <xdr:row>23</xdr:row>
      <xdr:rowOff>186690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5EC7A-9AA9-6AE4-5225-95923D940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137160</xdr:colOff>
      <xdr:row>24</xdr:row>
      <xdr:rowOff>22860</xdr:rowOff>
    </xdr:from>
    <xdr:to>
      <xdr:col>21</xdr:col>
      <xdr:colOff>441960</xdr:colOff>
      <xdr:row>37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52AB10-C523-14AE-70CA-C812CDD97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144780</xdr:colOff>
      <xdr:row>9</xdr:row>
      <xdr:rowOff>38100</xdr:rowOff>
    </xdr:from>
    <xdr:to>
      <xdr:col>21</xdr:col>
      <xdr:colOff>434340</xdr:colOff>
      <xdr:row>22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86B593-B1AF-AA3C-E00C-29565DE00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23</xdr:row>
      <xdr:rowOff>30480</xdr:rowOff>
    </xdr:from>
    <xdr:to>
      <xdr:col>21</xdr:col>
      <xdr:colOff>457200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9BCC37-3566-B8E8-3674-0C8B32FCC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182880</xdr:colOff>
      <xdr:row>9</xdr:row>
      <xdr:rowOff>38100</xdr:rowOff>
    </xdr:from>
    <xdr:to>
      <xdr:col>22</xdr:col>
      <xdr:colOff>502920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610488-DD77-127F-E296-B924F4D40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182880</xdr:colOff>
      <xdr:row>23</xdr:row>
      <xdr:rowOff>22860</xdr:rowOff>
    </xdr:from>
    <xdr:to>
      <xdr:col>22</xdr:col>
      <xdr:colOff>487680</xdr:colOff>
      <xdr:row>36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674FED-FD32-E2D7-1196-3613C61FF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160020</xdr:colOff>
      <xdr:row>9</xdr:row>
      <xdr:rowOff>22860</xdr:rowOff>
    </xdr:from>
    <xdr:to>
      <xdr:col>22</xdr:col>
      <xdr:colOff>464820</xdr:colOff>
      <xdr:row>22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A3999C-40C3-CDAE-D31F-612E1AFBA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160020</xdr:colOff>
      <xdr:row>23</xdr:row>
      <xdr:rowOff>7620</xdr:rowOff>
    </xdr:from>
    <xdr:to>
      <xdr:col>22</xdr:col>
      <xdr:colOff>464820</xdr:colOff>
      <xdr:row>36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E39B8A-D723-E46A-8355-6B0641FB7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22860</xdr:rowOff>
    </xdr:from>
    <xdr:to>
      <xdr:col>21</xdr:col>
      <xdr:colOff>457200</xdr:colOff>
      <xdr:row>22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841E7D-31DB-3CCB-380F-10DAFBBAD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160020</xdr:colOff>
      <xdr:row>23</xdr:row>
      <xdr:rowOff>15240</xdr:rowOff>
    </xdr:from>
    <xdr:to>
      <xdr:col>21</xdr:col>
      <xdr:colOff>464820</xdr:colOff>
      <xdr:row>36</xdr:row>
      <xdr:rowOff>182880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C9FE5B-EB6A-CB53-315A-3AB90D0AD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175260</xdr:colOff>
      <xdr:row>9</xdr:row>
      <xdr:rowOff>30480</xdr:rowOff>
    </xdr:from>
    <xdr:to>
      <xdr:col>21</xdr:col>
      <xdr:colOff>449580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68C018-FDD1-6B1A-3910-48BF560FA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175260</xdr:colOff>
      <xdr:row>23</xdr:row>
      <xdr:rowOff>0</xdr:rowOff>
    </xdr:from>
    <xdr:to>
      <xdr:col>21</xdr:col>
      <xdr:colOff>480060</xdr:colOff>
      <xdr:row>36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FCFE40-A298-7456-C9DA-73931CD6AB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129540</xdr:colOff>
      <xdr:row>9</xdr:row>
      <xdr:rowOff>7620</xdr:rowOff>
    </xdr:from>
    <xdr:to>
      <xdr:col>21</xdr:col>
      <xdr:colOff>434340</xdr:colOff>
      <xdr:row>22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529C2E-EDA6-F7D1-4AE1-8E843287F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137160</xdr:colOff>
      <xdr:row>23</xdr:row>
      <xdr:rowOff>0</xdr:rowOff>
    </xdr:from>
    <xdr:to>
      <xdr:col>21</xdr:col>
      <xdr:colOff>441960</xdr:colOff>
      <xdr:row>36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299FB6-6F63-6D4C-8B0A-28D684F4A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137160</xdr:colOff>
      <xdr:row>9</xdr:row>
      <xdr:rowOff>7620</xdr:rowOff>
    </xdr:from>
    <xdr:to>
      <xdr:col>21</xdr:col>
      <xdr:colOff>457200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6FCAC-86C4-D0DB-0A8E-199DA13F8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144780</xdr:colOff>
      <xdr:row>23</xdr:row>
      <xdr:rowOff>7620</xdr:rowOff>
    </xdr:from>
    <xdr:to>
      <xdr:col>21</xdr:col>
      <xdr:colOff>449580</xdr:colOff>
      <xdr:row>36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80F912-0210-DD1E-0062-22B03CF08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137160</xdr:colOff>
      <xdr:row>9</xdr:row>
      <xdr:rowOff>22860</xdr:rowOff>
    </xdr:from>
    <xdr:to>
      <xdr:col>21</xdr:col>
      <xdr:colOff>449580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1E9DA-9CEB-7E45-B384-E8D7B15C4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137160</xdr:colOff>
      <xdr:row>23</xdr:row>
      <xdr:rowOff>30480</xdr:rowOff>
    </xdr:from>
    <xdr:to>
      <xdr:col>21</xdr:col>
      <xdr:colOff>441960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23F76A-00D8-343F-1AF0-89DB26BE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144780</xdr:colOff>
      <xdr:row>9</xdr:row>
      <xdr:rowOff>38100</xdr:rowOff>
    </xdr:from>
    <xdr:to>
      <xdr:col>21</xdr:col>
      <xdr:colOff>449580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5D9737-0E5D-B80F-13B8-155119A91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144780</xdr:colOff>
      <xdr:row>23</xdr:row>
      <xdr:rowOff>7620</xdr:rowOff>
    </xdr:from>
    <xdr:to>
      <xdr:col>21</xdr:col>
      <xdr:colOff>449580</xdr:colOff>
      <xdr:row>36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A972B5-EC34-1725-7A89-F4BB0F814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370F-60F8-4023-B3D4-A6AFD97027A1}">
  <dimension ref="A1:N44"/>
  <sheetViews>
    <sheetView tabSelected="1" zoomScaleNormal="100" workbookViewId="0">
      <selection activeCell="I6" sqref="I6"/>
    </sheetView>
  </sheetViews>
  <sheetFormatPr defaultRowHeight="15.6" x14ac:dyDescent="0.3"/>
  <cols>
    <col min="1" max="1" width="8.88671875" style="1" customWidth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1</v>
      </c>
      <c r="D3" s="11"/>
      <c r="E3" s="11" t="s">
        <v>26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2</v>
      </c>
      <c r="D4" s="11"/>
      <c r="E4" s="11" t="s">
        <v>37</v>
      </c>
      <c r="F4" s="11"/>
    </row>
    <row r="5" spans="1:14" x14ac:dyDescent="0.3">
      <c r="A5" s="11" t="s">
        <v>12</v>
      </c>
      <c r="B5" s="11"/>
      <c r="C5" s="1" t="s">
        <v>54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24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67</v>
      </c>
    </row>
    <row r="8" spans="1:14" x14ac:dyDescent="0.3">
      <c r="A8" s="11" t="s">
        <v>14</v>
      </c>
      <c r="B8" s="11"/>
      <c r="C8" s="14" t="s">
        <v>25</v>
      </c>
      <c r="D8" s="14"/>
      <c r="E8" s="14"/>
      <c r="F8" s="14"/>
      <c r="G8" s="14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2" t="s">
        <v>52</v>
      </c>
      <c r="K10" s="12"/>
      <c r="L10" s="12"/>
      <c r="M10" s="12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4">
        <v>0.89590000000000003</v>
      </c>
      <c r="G11" s="4">
        <f>F11*E11</f>
        <v>5.635211</v>
      </c>
      <c r="I11" s="4">
        <f>LOG10(G11)</f>
        <v>0.7509101820360895</v>
      </c>
      <c r="J11" s="4"/>
      <c r="K11" s="4"/>
      <c r="L11" s="4"/>
      <c r="M11" s="4"/>
      <c r="N11" s="7">
        <f>10^I11</f>
        <v>5.6352110000000009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4">
        <v>0.39119999999999999</v>
      </c>
      <c r="G12" s="4">
        <f t="shared" ref="G12:G37" si="0">F12*E12</f>
        <v>4.6122479999999992</v>
      </c>
      <c r="I12" s="4">
        <f t="shared" ref="I12:I37" si="1">LOG10(G12)</f>
        <v>0.6639126512106529</v>
      </c>
      <c r="J12" s="4"/>
      <c r="K12" s="4"/>
      <c r="L12" s="4"/>
      <c r="M12" s="4"/>
      <c r="N12" s="7">
        <f t="shared" ref="N12:N17" si="2">10^I12</f>
        <v>4.6122480000000001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0.23930000000000001</v>
      </c>
      <c r="G13" s="4">
        <f t="shared" si="0"/>
        <v>4.513198</v>
      </c>
      <c r="I13" s="4">
        <f t="shared" si="1"/>
        <v>0.65448438701474687</v>
      </c>
      <c r="J13" s="4"/>
      <c r="K13" s="4"/>
      <c r="L13" s="4"/>
      <c r="M13" s="4"/>
      <c r="N13" s="7">
        <f t="shared" si="2"/>
        <v>4.513198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0.15190000000000001</v>
      </c>
      <c r="G14" s="4">
        <f t="shared" si="0"/>
        <v>4.1772499999999999</v>
      </c>
      <c r="I14" s="4">
        <f t="shared" si="1"/>
        <v>0.62089046769304901</v>
      </c>
      <c r="J14" s="4"/>
      <c r="K14" s="4"/>
      <c r="L14" s="4"/>
      <c r="M14" s="4"/>
      <c r="N14" s="7">
        <f t="shared" si="2"/>
        <v>4.1772499999999999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0.1071</v>
      </c>
      <c r="G15" s="4">
        <f t="shared" si="0"/>
        <v>5.30145</v>
      </c>
      <c r="I15" s="4">
        <f t="shared" si="1"/>
        <v>0.72439466976542433</v>
      </c>
      <c r="J15" s="4"/>
      <c r="K15" s="4"/>
      <c r="L15" s="4"/>
      <c r="M15" s="4"/>
      <c r="N15" s="7">
        <f t="shared" si="2"/>
        <v>5.30145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6.087E-2</v>
      </c>
      <c r="G16" s="4">
        <f t="shared" si="0"/>
        <v>4.7350773000000004</v>
      </c>
      <c r="I16" s="4">
        <f t="shared" si="1"/>
        <v>0.67532707324202235</v>
      </c>
      <c r="J16" s="4"/>
      <c r="K16" s="4"/>
      <c r="L16" s="4"/>
      <c r="M16" s="4"/>
      <c r="N16" s="7">
        <f t="shared" si="2"/>
        <v>4.7350773000000013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3.8809999999999997E-2</v>
      </c>
      <c r="G17" s="7">
        <f t="shared" si="0"/>
        <v>4.3606916</v>
      </c>
      <c r="I17" s="7">
        <f t="shared" si="1"/>
        <v>0.63955537326955536</v>
      </c>
      <c r="J17" s="7">
        <f>I18-I17</f>
        <v>-8.8154175171095583E-2</v>
      </c>
      <c r="K17" s="9"/>
      <c r="L17" s="9"/>
      <c r="M17" s="9"/>
      <c r="N17" s="7">
        <f t="shared" si="2"/>
        <v>4.3606916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6.472E-2</v>
      </c>
      <c r="G18" s="7">
        <f t="shared" si="0"/>
        <v>3.5596000000000001</v>
      </c>
      <c r="I18" s="7">
        <f t="shared" si="1"/>
        <v>0.55140119809845978</v>
      </c>
      <c r="J18" s="7">
        <f>I18-$J$17</f>
        <v>0.63955537326955536</v>
      </c>
      <c r="K18" s="9"/>
      <c r="L18" s="9"/>
      <c r="M18" s="9"/>
      <c r="N18" s="7">
        <f>10^J18</f>
        <v>4.3606916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4.9939999999999998E-2</v>
      </c>
      <c r="G19" s="4">
        <f t="shared" si="0"/>
        <v>3.7669742000000004</v>
      </c>
      <c r="I19" s="4">
        <f t="shared" si="1"/>
        <v>0.57599264573127307</v>
      </c>
      <c r="J19" s="7">
        <f t="shared" ref="J19:J37" si="3">I19-$J$17</f>
        <v>0.66414682090236865</v>
      </c>
      <c r="K19" s="9"/>
      <c r="L19" s="9"/>
      <c r="M19" s="9"/>
      <c r="N19" s="7">
        <f t="shared" ref="N19:N24" si="4">10^J19</f>
        <v>4.6147355746029666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4.36E-2</v>
      </c>
      <c r="G20" s="4">
        <f t="shared" si="0"/>
        <v>4.3163999999999998</v>
      </c>
      <c r="I20" s="4">
        <f t="shared" si="1"/>
        <v>0.63512168386613588</v>
      </c>
      <c r="J20" s="7">
        <f t="shared" si="3"/>
        <v>0.72327585903723146</v>
      </c>
      <c r="K20" s="9"/>
      <c r="L20" s="9"/>
      <c r="M20" s="9"/>
      <c r="N20" s="7">
        <f t="shared" si="4"/>
        <v>5.287810209641532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3.5479999999999998E-2</v>
      </c>
      <c r="G21" s="4">
        <f t="shared" si="0"/>
        <v>4.4601907999999995</v>
      </c>
      <c r="I21" s="4">
        <f t="shared" si="1"/>
        <v>0.64935343754952712</v>
      </c>
      <c r="J21" s="7">
        <f t="shared" si="3"/>
        <v>0.73750761272062271</v>
      </c>
      <c r="K21" s="9"/>
      <c r="L21" s="9"/>
      <c r="M21" s="9"/>
      <c r="N21" s="7">
        <f t="shared" si="4"/>
        <v>5.4639612754122018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2.7990000000000001E-2</v>
      </c>
      <c r="G22" s="4">
        <f t="shared" si="0"/>
        <v>4.3544042999999997</v>
      </c>
      <c r="I22" s="4">
        <f t="shared" si="1"/>
        <v>0.63892875017759854</v>
      </c>
      <c r="J22" s="7">
        <f t="shared" si="3"/>
        <v>0.72708292534869412</v>
      </c>
      <c r="K22" s="9"/>
      <c r="L22" s="9"/>
      <c r="M22" s="9"/>
      <c r="N22" s="7">
        <f t="shared" si="4"/>
        <v>5.3343674160056969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2.1329999999999998E-2</v>
      </c>
      <c r="G23" s="4">
        <f t="shared" si="0"/>
        <v>4.7930643000000002</v>
      </c>
      <c r="I23" s="4">
        <f t="shared" si="1"/>
        <v>0.68061325518579474</v>
      </c>
      <c r="J23" s="7">
        <f t="shared" si="3"/>
        <v>0.76876743035689032</v>
      </c>
      <c r="K23" s="9"/>
      <c r="L23" s="9"/>
      <c r="M23" s="9"/>
      <c r="N23" s="7">
        <f t="shared" si="4"/>
        <v>5.8717482951089686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1.592E-2</v>
      </c>
      <c r="G24" s="7">
        <f t="shared" si="0"/>
        <v>5.6038399999999999</v>
      </c>
      <c r="I24" s="7">
        <f t="shared" si="1"/>
        <v>0.74848572687978121</v>
      </c>
      <c r="J24" s="7">
        <f t="shared" si="3"/>
        <v>0.83663990205087679</v>
      </c>
      <c r="K24" s="7">
        <f>J25-J24</f>
        <v>-1.8940566382492641E-3</v>
      </c>
      <c r="L24" s="9"/>
      <c r="M24" s="9"/>
      <c r="N24" s="7">
        <f t="shared" si="4"/>
        <v>6.8649898909270703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8.8760000000000006E-2</v>
      </c>
      <c r="G25" s="7">
        <f t="shared" si="0"/>
        <v>5.5794535999999999</v>
      </c>
      <c r="I25" s="7">
        <f t="shared" si="1"/>
        <v>0.74659167024153195</v>
      </c>
      <c r="J25" s="7">
        <f t="shared" si="3"/>
        <v>0.83474584541262753</v>
      </c>
      <c r="K25" s="7">
        <f>J25-$K$24</f>
        <v>0.83663990205087679</v>
      </c>
      <c r="L25" s="9"/>
      <c r="M25" s="9"/>
      <c r="N25" s="7">
        <f>10^K25</f>
        <v>6.8649898909270703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5.7329999999999999E-2</v>
      </c>
      <c r="G26" s="4">
        <f t="shared" si="0"/>
        <v>6.7569137999999995</v>
      </c>
      <c r="I26" s="4">
        <f t="shared" si="1"/>
        <v>0.82974837853380567</v>
      </c>
      <c r="J26" s="7">
        <f t="shared" si="3"/>
        <v>0.91790255370490126</v>
      </c>
      <c r="K26" s="7">
        <f t="shared" ref="K26:K37" si="5">J26-$K$24</f>
        <v>0.91979661034315052</v>
      </c>
      <c r="L26" s="9"/>
      <c r="M26" s="9"/>
      <c r="N26" s="7">
        <f t="shared" ref="N26:N28" si="6">10^K26</f>
        <v>8.3137432903583264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4.505E-2</v>
      </c>
      <c r="G27" s="4">
        <f t="shared" si="0"/>
        <v>8.4950785</v>
      </c>
      <c r="I27" s="4">
        <f t="shared" si="1"/>
        <v>0.92916739638450085</v>
      </c>
      <c r="J27" s="7">
        <f t="shared" si="3"/>
        <v>1.0173215715555965</v>
      </c>
      <c r="K27" s="7">
        <f t="shared" si="5"/>
        <v>1.0192156281938458</v>
      </c>
      <c r="L27" s="9"/>
      <c r="M27" s="9"/>
      <c r="N27" s="7">
        <f t="shared" si="6"/>
        <v>10.452390539663583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3.4439999999999998E-2</v>
      </c>
      <c r="G28" s="7">
        <f t="shared" si="0"/>
        <v>9.4710000000000001</v>
      </c>
      <c r="I28" s="7">
        <f t="shared" si="1"/>
        <v>0.97639583661187979</v>
      </c>
      <c r="J28" s="7">
        <f t="shared" si="3"/>
        <v>1.0645500117829754</v>
      </c>
      <c r="K28" s="7">
        <f t="shared" si="5"/>
        <v>1.0664440684212246</v>
      </c>
      <c r="L28" s="7">
        <f>K29-K28</f>
        <v>-2.0297119839158606E-2</v>
      </c>
      <c r="M28" s="9"/>
      <c r="N28" s="7">
        <f t="shared" si="6"/>
        <v>11.653169632411723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7.1900000000000006E-2</v>
      </c>
      <c r="G29" s="7">
        <f t="shared" si="0"/>
        <v>9.0385489999999997</v>
      </c>
      <c r="I29" s="7">
        <f t="shared" si="1"/>
        <v>0.95609871677272107</v>
      </c>
      <c r="J29" s="7">
        <f t="shared" si="3"/>
        <v>1.0442528919438168</v>
      </c>
      <c r="K29" s="7">
        <f t="shared" si="5"/>
        <v>1.046146948582066</v>
      </c>
      <c r="L29" s="7">
        <f>K29-$L$28</f>
        <v>1.0664440684212246</v>
      </c>
      <c r="M29" s="9"/>
      <c r="N29" s="7">
        <f>10^L29</f>
        <v>11.653169632411723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4.589E-2</v>
      </c>
      <c r="G30" s="4">
        <f t="shared" si="0"/>
        <v>10.816731900000001</v>
      </c>
      <c r="I30" s="4">
        <f t="shared" si="1"/>
        <v>1.0340960655592164</v>
      </c>
      <c r="J30" s="7">
        <f t="shared" si="3"/>
        <v>1.1222502407303119</v>
      </c>
      <c r="K30" s="7">
        <f t="shared" si="5"/>
        <v>1.1241442973685611</v>
      </c>
      <c r="L30" s="7">
        <f t="shared" ref="L30:L37" si="7">K30-$L$28</f>
        <v>1.1444414172077197</v>
      </c>
      <c r="M30" s="4"/>
      <c r="N30" s="7">
        <f t="shared" ref="N30:N32" si="8">10^L30</f>
        <v>13.945735283287075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3.3610000000000001E-2</v>
      </c>
      <c r="G31" s="4">
        <f t="shared" si="0"/>
        <v>12.675675399999999</v>
      </c>
      <c r="I31" s="4">
        <f t="shared" si="1"/>
        <v>1.1029711092028776</v>
      </c>
      <c r="J31" s="7">
        <f t="shared" si="3"/>
        <v>1.1911252843739732</v>
      </c>
      <c r="K31" s="7">
        <f t="shared" si="5"/>
        <v>1.1930193410122225</v>
      </c>
      <c r="L31" s="7">
        <f t="shared" si="7"/>
        <v>1.2133164608513811</v>
      </c>
      <c r="M31" s="4"/>
      <c r="N31" s="7">
        <f t="shared" si="8"/>
        <v>16.342423506426563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2.4549999999999999E-2</v>
      </c>
      <c r="G32" s="7">
        <f t="shared" si="0"/>
        <v>13.5025</v>
      </c>
      <c r="I32" s="7">
        <f t="shared" si="1"/>
        <v>1.1304141859532311</v>
      </c>
      <c r="J32" s="7">
        <f t="shared" si="3"/>
        <v>1.2185683611243268</v>
      </c>
      <c r="K32" s="7">
        <f t="shared" si="5"/>
        <v>1.220462417762576</v>
      </c>
      <c r="L32" s="7">
        <f t="shared" si="7"/>
        <v>1.2407595376017346</v>
      </c>
      <c r="M32" s="7">
        <f>L33-L32</f>
        <v>7.0445370378058314E-4</v>
      </c>
      <c r="N32" s="7">
        <f t="shared" si="8"/>
        <v>17.408427277612734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5.3789999999999998E-2</v>
      </c>
      <c r="G33" s="7">
        <f t="shared" si="0"/>
        <v>13.524419699999999</v>
      </c>
      <c r="I33" s="7">
        <f t="shared" si="1"/>
        <v>1.1311186396570116</v>
      </c>
      <c r="J33" s="7">
        <f t="shared" si="3"/>
        <v>1.2192728148281073</v>
      </c>
      <c r="K33" s="7">
        <f t="shared" si="5"/>
        <v>1.2211668714663566</v>
      </c>
      <c r="L33" s="7">
        <f t="shared" si="7"/>
        <v>1.2414639913055152</v>
      </c>
      <c r="M33" s="7">
        <f>L33-$M$32</f>
        <v>1.2407595376017346</v>
      </c>
      <c r="N33" s="7">
        <f>10^M33</f>
        <v>17.408427277612734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4.4639999999999999E-2</v>
      </c>
      <c r="G34" s="4">
        <f t="shared" si="0"/>
        <v>15.783364799999999</v>
      </c>
      <c r="I34" s="4">
        <f t="shared" si="1"/>
        <v>1.1981995944561288</v>
      </c>
      <c r="J34" s="7">
        <f t="shared" si="3"/>
        <v>1.2863537696272243</v>
      </c>
      <c r="K34" s="7">
        <f t="shared" si="5"/>
        <v>1.2882478262654735</v>
      </c>
      <c r="L34" s="7">
        <f t="shared" si="7"/>
        <v>1.3085449461046321</v>
      </c>
      <c r="M34" s="7">
        <f t="shared" ref="M34:M37" si="9">L34-$M$32</f>
        <v>1.3078404924008515</v>
      </c>
      <c r="N34" s="7">
        <f t="shared" ref="N34:N37" si="10">10^M34</f>
        <v>20.316107042791092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3.1530000000000002E-2</v>
      </c>
      <c r="G35" s="4">
        <f t="shared" si="0"/>
        <v>14.864187900000001</v>
      </c>
      <c r="I35" s="4">
        <f t="shared" si="1"/>
        <v>1.1721411866534259</v>
      </c>
      <c r="J35" s="7">
        <f t="shared" si="3"/>
        <v>1.2602953618245216</v>
      </c>
      <c r="K35" s="7">
        <f t="shared" si="5"/>
        <v>1.2621894184627709</v>
      </c>
      <c r="L35" s="7">
        <f t="shared" si="7"/>
        <v>1.2824865383019295</v>
      </c>
      <c r="M35" s="7">
        <f t="shared" si="9"/>
        <v>1.2817820845981489</v>
      </c>
      <c r="N35" s="7">
        <f t="shared" si="10"/>
        <v>19.13295652144847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2.5909999999999999E-2</v>
      </c>
      <c r="G36" s="4">
        <f t="shared" si="0"/>
        <v>15.675549999999999</v>
      </c>
      <c r="I36" s="4">
        <f t="shared" si="1"/>
        <v>1.1952227876382937</v>
      </c>
      <c r="J36" s="7">
        <f t="shared" si="3"/>
        <v>1.2833769628093892</v>
      </c>
      <c r="K36" s="7">
        <f t="shared" si="5"/>
        <v>1.2852710194476384</v>
      </c>
      <c r="L36" s="7">
        <f t="shared" si="7"/>
        <v>1.305568139286797</v>
      </c>
      <c r="M36" s="7">
        <f t="shared" si="9"/>
        <v>1.3048636855830165</v>
      </c>
      <c r="N36" s="7">
        <f t="shared" si="10"/>
        <v>20.177329472523112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2.0809999999999999E-2</v>
      </c>
      <c r="G37" s="4">
        <f t="shared" si="0"/>
        <v>15.696774899999998</v>
      </c>
      <c r="I37" s="4">
        <f t="shared" si="1"/>
        <v>1.1958104303064556</v>
      </c>
      <c r="J37" s="7">
        <f t="shared" si="3"/>
        <v>1.2839646054775513</v>
      </c>
      <c r="K37" s="7">
        <f t="shared" si="5"/>
        <v>1.2858586621158006</v>
      </c>
      <c r="L37" s="7">
        <f t="shared" si="7"/>
        <v>1.3061557819549592</v>
      </c>
      <c r="M37" s="7">
        <f t="shared" si="9"/>
        <v>1.3054513282511786</v>
      </c>
      <c r="N37" s="7">
        <f t="shared" si="10"/>
        <v>20.204649840887949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/>
      <c r="G38" s="4"/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/>
      <c r="G39" s="4"/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/>
      <c r="G40" s="4"/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C8:G8"/>
    <mergeCell ref="A7:B7"/>
    <mergeCell ref="A8:B8"/>
    <mergeCell ref="C3:D3"/>
    <mergeCell ref="C4:D4"/>
    <mergeCell ref="C6:D6"/>
    <mergeCell ref="C7:D7"/>
    <mergeCell ref="A3:B3"/>
    <mergeCell ref="A4:B4"/>
    <mergeCell ref="A6:B6"/>
    <mergeCell ref="A5:B5"/>
    <mergeCell ref="E3:F3"/>
    <mergeCell ref="E4:F4"/>
    <mergeCell ref="E5:F5"/>
    <mergeCell ref="E6:F6"/>
    <mergeCell ref="E7:F7"/>
    <mergeCell ref="J10:M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420F-CD1D-4ADA-A386-5184ACD9B7CC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1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63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44</v>
      </c>
      <c r="D6" s="11"/>
      <c r="E6" s="11" t="s">
        <v>19</v>
      </c>
      <c r="F6" s="11"/>
      <c r="G6" s="1" t="s">
        <v>48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71</v>
      </c>
    </row>
    <row r="8" spans="1:14" x14ac:dyDescent="0.3">
      <c r="A8" s="11" t="s">
        <v>14</v>
      </c>
      <c r="B8" s="11"/>
      <c r="C8" s="14" t="s">
        <v>50</v>
      </c>
      <c r="D8" s="14"/>
      <c r="E8" s="14"/>
      <c r="F8" s="14"/>
      <c r="G8" s="14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2" t="s">
        <v>52</v>
      </c>
      <c r="K10" s="12"/>
      <c r="L10" s="12"/>
      <c r="M10" s="12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2892</v>
      </c>
      <c r="G11" s="4">
        <f>0.001*F11*E11</f>
        <v>18.19068</v>
      </c>
      <c r="I11" s="4">
        <f>LOG10(G11)</f>
        <v>1.2598489340677621</v>
      </c>
      <c r="J11" s="4"/>
      <c r="K11" s="4"/>
      <c r="L11" s="4"/>
      <c r="M11" s="4"/>
      <c r="N11" s="7">
        <f>10^I11</f>
        <v>18.19068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5">
        <v>1071</v>
      </c>
      <c r="G12" s="4">
        <f>0.001*F12*E12</f>
        <v>12.627089999999999</v>
      </c>
      <c r="I12" s="4">
        <f t="shared" ref="I12:I37" si="0">LOG10(G12)</f>
        <v>1.1013032759269448</v>
      </c>
      <c r="J12" s="4"/>
      <c r="K12" s="4"/>
      <c r="L12" s="4"/>
      <c r="M12" s="4"/>
      <c r="N12" s="7">
        <f t="shared" ref="N12:N17" si="1">10^I12</f>
        <v>12.627090000000001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0.60450000000000004</v>
      </c>
      <c r="G13" s="4">
        <f>F13*E13</f>
        <v>11.400870000000001</v>
      </c>
      <c r="I13" s="4">
        <f t="shared" si="0"/>
        <v>1.0569379935981003</v>
      </c>
      <c r="J13" s="4"/>
      <c r="K13" s="4"/>
      <c r="L13" s="4"/>
      <c r="M13" s="4"/>
      <c r="N13" s="7">
        <f t="shared" si="1"/>
        <v>11.400870000000003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0.41099999999999998</v>
      </c>
      <c r="G14" s="4">
        <f t="shared" ref="G14:G37" si="2">F14*E14</f>
        <v>11.3025</v>
      </c>
      <c r="I14" s="4">
        <f t="shared" si="0"/>
        <v>1.0531745157063319</v>
      </c>
      <c r="J14" s="4"/>
      <c r="K14" s="4"/>
      <c r="L14" s="4"/>
      <c r="M14" s="4"/>
      <c r="N14" s="7">
        <f t="shared" si="1"/>
        <v>11.302500000000006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0.2447</v>
      </c>
      <c r="G15" s="4">
        <f t="shared" si="2"/>
        <v>12.11265</v>
      </c>
      <c r="I15" s="4">
        <f t="shared" si="0"/>
        <v>1.0832391682853579</v>
      </c>
      <c r="J15" s="4"/>
      <c r="K15" s="4"/>
      <c r="L15" s="4"/>
      <c r="M15" s="4"/>
      <c r="N15" s="7">
        <f t="shared" si="1"/>
        <v>12.112650000000006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0.154</v>
      </c>
      <c r="G16" s="4">
        <f t="shared" si="2"/>
        <v>11.979660000000001</v>
      </c>
      <c r="I16" s="4">
        <f t="shared" si="0"/>
        <v>1.078444492325477</v>
      </c>
      <c r="J16" s="4"/>
      <c r="K16" s="4"/>
      <c r="L16" s="4"/>
      <c r="M16" s="4"/>
      <c r="N16" s="7">
        <f t="shared" si="1"/>
        <v>11.979660000000006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0.1071</v>
      </c>
      <c r="G17" s="7">
        <f t="shared" si="2"/>
        <v>12.033756</v>
      </c>
      <c r="I17" s="7">
        <f t="shared" si="0"/>
        <v>1.0804012013613962</v>
      </c>
      <c r="J17" s="7">
        <f>I18-I17</f>
        <v>0.11723767419417341</v>
      </c>
      <c r="K17" s="9"/>
      <c r="L17" s="9"/>
      <c r="M17" s="9"/>
      <c r="N17" s="7">
        <f t="shared" si="1"/>
        <v>12.033756000000006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0.28660000000000002</v>
      </c>
      <c r="G18" s="7">
        <f t="shared" si="2"/>
        <v>15.763000000000002</v>
      </c>
      <c r="I18" s="7">
        <f t="shared" si="0"/>
        <v>1.1976388755555696</v>
      </c>
      <c r="J18" s="7">
        <f>I18-$J$17</f>
        <v>1.0804012013613962</v>
      </c>
      <c r="K18" s="9"/>
      <c r="L18" s="9"/>
      <c r="M18" s="9"/>
      <c r="N18" s="7">
        <f>10^J18</f>
        <v>12.033756000000006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0.2014</v>
      </c>
      <c r="G19" s="4">
        <f t="shared" si="2"/>
        <v>15.191602000000001</v>
      </c>
      <c r="I19" s="4">
        <f t="shared" si="0"/>
        <v>1.1816035739335433</v>
      </c>
      <c r="J19" s="7">
        <f t="shared" ref="J19:J37" si="3">I19-$J$17</f>
        <v>1.0643658997393699</v>
      </c>
      <c r="K19" s="9"/>
      <c r="L19" s="9"/>
      <c r="M19" s="9"/>
      <c r="N19" s="7">
        <f t="shared" ref="N19:N24" si="4">10^J19</f>
        <v>11.597540551742187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0.17749999999999999</v>
      </c>
      <c r="G20" s="4">
        <f t="shared" si="2"/>
        <v>17.572499999999998</v>
      </c>
      <c r="I20" s="4">
        <f t="shared" si="0"/>
        <v>1.2448335519886629</v>
      </c>
      <c r="J20" s="7">
        <f t="shared" si="3"/>
        <v>1.1275958777944894</v>
      </c>
      <c r="K20" s="9"/>
      <c r="L20" s="9"/>
      <c r="M20" s="9"/>
      <c r="N20" s="7">
        <f t="shared" si="4"/>
        <v>13.415160648988143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0.15679999999999999</v>
      </c>
      <c r="G21" s="4">
        <f t="shared" si="2"/>
        <v>19.711327999999998</v>
      </c>
      <c r="I21" s="4">
        <f t="shared" si="0"/>
        <v>1.294715884738258</v>
      </c>
      <c r="J21" s="7">
        <f t="shared" si="3"/>
        <v>1.1774782105440846</v>
      </c>
      <c r="K21" s="9"/>
      <c r="L21" s="9"/>
      <c r="M21" s="9"/>
      <c r="N21" s="7">
        <f t="shared" si="4"/>
        <v>15.047980180674239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0.1298</v>
      </c>
      <c r="G22" s="4">
        <f t="shared" si="2"/>
        <v>20.192985999999998</v>
      </c>
      <c r="I22" s="4">
        <f t="shared" si="0"/>
        <v>1.3052005441757866</v>
      </c>
      <c r="J22" s="7">
        <f t="shared" si="3"/>
        <v>1.1879628699816132</v>
      </c>
      <c r="K22" s="9"/>
      <c r="L22" s="9"/>
      <c r="M22" s="9"/>
      <c r="N22" s="7">
        <f t="shared" si="4"/>
        <v>15.415686508622473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0.1048</v>
      </c>
      <c r="G23" s="4">
        <f t="shared" si="2"/>
        <v>23.549608000000003</v>
      </c>
      <c r="I23" s="4">
        <f t="shared" si="0"/>
        <v>1.3719836823840739</v>
      </c>
      <c r="J23" s="7">
        <f t="shared" si="3"/>
        <v>1.2547460081899005</v>
      </c>
      <c r="K23" s="9"/>
      <c r="L23" s="9"/>
      <c r="M23" s="9"/>
      <c r="N23" s="7">
        <f t="shared" si="4"/>
        <v>17.978191750786532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6.9800000000000001E-2</v>
      </c>
      <c r="G24" s="7">
        <f t="shared" si="2"/>
        <v>24.569600000000001</v>
      </c>
      <c r="I24" s="7">
        <f t="shared" si="0"/>
        <v>1.3903980861012921</v>
      </c>
      <c r="J24" s="7">
        <f t="shared" si="3"/>
        <v>1.2731604119071187</v>
      </c>
      <c r="K24" s="7">
        <f>J25-J24</f>
        <v>-0.43820884507520197</v>
      </c>
      <c r="L24" s="9"/>
      <c r="M24" s="9"/>
      <c r="N24" s="7">
        <f t="shared" si="4"/>
        <v>18.756871878297286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0.14249999999999999</v>
      </c>
      <c r="G25" s="7">
        <f t="shared" si="2"/>
        <v>8.9575499999999995</v>
      </c>
      <c r="I25" s="7">
        <f t="shared" si="0"/>
        <v>0.95218924102609015</v>
      </c>
      <c r="J25" s="7">
        <f t="shared" si="3"/>
        <v>0.83495156683191674</v>
      </c>
      <c r="K25" s="7">
        <f>J25-$K$24</f>
        <v>1.2731604119071187</v>
      </c>
      <c r="L25" s="9"/>
      <c r="M25" s="9"/>
      <c r="N25" s="7">
        <f>10^K25</f>
        <v>18.756871878297286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7.6899999999999996E-2</v>
      </c>
      <c r="G26" s="4">
        <f t="shared" si="2"/>
        <v>9.0634339999999991</v>
      </c>
      <c r="I26" s="4">
        <f t="shared" si="0"/>
        <v>0.95729277656056133</v>
      </c>
      <c r="J26" s="7">
        <f t="shared" si="3"/>
        <v>0.84005510236638792</v>
      </c>
      <c r="K26" s="7">
        <f t="shared" ref="K26:K37" si="5">J26-$K$24</f>
        <v>1.27826394744159</v>
      </c>
      <c r="L26" s="9"/>
      <c r="M26" s="9"/>
      <c r="N26" s="7">
        <f t="shared" ref="N26:N28" si="6">10^K26</f>
        <v>18.978590163091859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7.1169999999999997E-2</v>
      </c>
      <c r="G27" s="4">
        <f t="shared" si="2"/>
        <v>13.420526899999999</v>
      </c>
      <c r="I27" s="4">
        <f t="shared" si="0"/>
        <v>1.1277695668963443</v>
      </c>
      <c r="J27" s="7">
        <f t="shared" si="3"/>
        <v>1.0105318927021709</v>
      </c>
      <c r="K27" s="7">
        <f t="shared" si="5"/>
        <v>1.4487407377773729</v>
      </c>
      <c r="L27" s="9"/>
      <c r="M27" s="9"/>
      <c r="N27" s="7">
        <f t="shared" si="6"/>
        <v>28.102227015483265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4.172E-2</v>
      </c>
      <c r="G28" s="7">
        <f t="shared" si="2"/>
        <v>11.473000000000001</v>
      </c>
      <c r="I28" s="7">
        <f t="shared" si="0"/>
        <v>1.0596769935847559</v>
      </c>
      <c r="J28" s="7">
        <f t="shared" si="3"/>
        <v>0.94243931939058245</v>
      </c>
      <c r="K28" s="7">
        <f t="shared" si="5"/>
        <v>1.3806481644657844</v>
      </c>
      <c r="L28" s="7">
        <f>K29-K28</f>
        <v>-9.1427720957829361E-2</v>
      </c>
      <c r="M28" s="9"/>
      <c r="N28" s="7">
        <f t="shared" si="6"/>
        <v>24.024157393450754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7.3940000000000006E-2</v>
      </c>
      <c r="G29" s="7">
        <f t="shared" si="2"/>
        <v>9.2949973999999997</v>
      </c>
      <c r="I29" s="7">
        <f t="shared" si="0"/>
        <v>0.96824927262692639</v>
      </c>
      <c r="J29" s="7">
        <f t="shared" si="3"/>
        <v>0.85101159843275298</v>
      </c>
      <c r="K29" s="7">
        <f t="shared" si="5"/>
        <v>1.2892204435079551</v>
      </c>
      <c r="L29" s="7">
        <f>K29-$L$28</f>
        <v>1.3806481644657844</v>
      </c>
      <c r="M29" s="9"/>
      <c r="N29" s="7">
        <f>10^L29</f>
        <v>24.024157393450754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3.832E-2</v>
      </c>
      <c r="G30" s="4">
        <f t="shared" si="2"/>
        <v>9.0324071999999997</v>
      </c>
      <c r="I30" s="4">
        <f t="shared" si="0"/>
        <v>0.95580350827106386</v>
      </c>
      <c r="J30" s="7">
        <f t="shared" si="3"/>
        <v>0.83856583407689045</v>
      </c>
      <c r="K30" s="7">
        <f t="shared" si="5"/>
        <v>1.2767746791520924</v>
      </c>
      <c r="L30" s="7">
        <f t="shared" ref="L30:L37" si="7">K30-$L$28</f>
        <v>1.3682024001099218</v>
      </c>
      <c r="M30" s="4"/>
      <c r="N30" s="7">
        <f t="shared" ref="N30:N32" si="8">10^L30</f>
        <v>23.345458086361351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2.6169999999999999E-2</v>
      </c>
      <c r="G31" s="4">
        <f t="shared" si="2"/>
        <v>9.8697537999999998</v>
      </c>
      <c r="I31" s="4">
        <f t="shared" si="0"/>
        <v>0.99430631937328118</v>
      </c>
      <c r="J31" s="7">
        <f t="shared" si="3"/>
        <v>0.87706864517910776</v>
      </c>
      <c r="K31" s="7">
        <f t="shared" si="5"/>
        <v>1.3152774902543096</v>
      </c>
      <c r="L31" s="7">
        <f t="shared" si="7"/>
        <v>1.406705211212139</v>
      </c>
      <c r="M31" s="4"/>
      <c r="N31" s="7">
        <f t="shared" si="8"/>
        <v>25.509691775256282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2.1389999999999999E-2</v>
      </c>
      <c r="G32" s="7">
        <f t="shared" si="2"/>
        <v>11.7645</v>
      </c>
      <c r="I32" s="7">
        <f t="shared" si="0"/>
        <v>1.0705734740657717</v>
      </c>
      <c r="J32" s="7">
        <f t="shared" si="3"/>
        <v>0.95333579987159833</v>
      </c>
      <c r="K32" s="7">
        <f t="shared" si="5"/>
        <v>1.3915446449468003</v>
      </c>
      <c r="L32" s="7">
        <f t="shared" si="7"/>
        <v>1.4829723659046297</v>
      </c>
      <c r="M32" s="7">
        <f>L33-L32</f>
        <v>0.12433166796856421</v>
      </c>
      <c r="N32" s="7">
        <f t="shared" si="8"/>
        <v>30.406915407555807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6.2300000000000001E-2</v>
      </c>
      <c r="G33" s="7">
        <f t="shared" si="2"/>
        <v>15.664089000000001</v>
      </c>
      <c r="I33" s="7">
        <f t="shared" si="0"/>
        <v>1.194905142034336</v>
      </c>
      <c r="J33" s="7">
        <f t="shared" si="3"/>
        <v>1.0776674678401625</v>
      </c>
      <c r="K33" s="7">
        <f t="shared" si="5"/>
        <v>1.5158763129153645</v>
      </c>
      <c r="L33" s="7">
        <f t="shared" si="7"/>
        <v>1.6073040338731939</v>
      </c>
      <c r="M33" s="7">
        <f>L33-$M$32</f>
        <v>1.4829723659046297</v>
      </c>
      <c r="N33" s="7">
        <f>10^M33</f>
        <v>30.406915407555807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2.8199999999999999E-2</v>
      </c>
      <c r="G34" s="4">
        <f t="shared" si="2"/>
        <v>9.9706739999999989</v>
      </c>
      <c r="I34" s="4">
        <f t="shared" si="0"/>
        <v>0.99872451684596741</v>
      </c>
      <c r="J34" s="7">
        <f t="shared" si="3"/>
        <v>0.881486842651794</v>
      </c>
      <c r="K34" s="7">
        <f t="shared" si="5"/>
        <v>1.3196956877269961</v>
      </c>
      <c r="L34" s="7">
        <f t="shared" si="7"/>
        <v>1.4111234086848254</v>
      </c>
      <c r="M34" s="7">
        <f t="shared" ref="M34:M37" si="9">L34-$M$32</f>
        <v>1.2867917407162612</v>
      </c>
      <c r="N34" s="7">
        <f t="shared" ref="N34:N37" si="10">10^M34</f>
        <v>19.354936049860047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2.154E-2</v>
      </c>
      <c r="G35" s="4">
        <f t="shared" si="2"/>
        <v>10.154602199999999</v>
      </c>
      <c r="I35" s="4">
        <f t="shared" si="0"/>
        <v>1.0066629148674839</v>
      </c>
      <c r="J35" s="7">
        <f t="shared" si="3"/>
        <v>0.88942524067331052</v>
      </c>
      <c r="K35" s="7">
        <f t="shared" si="5"/>
        <v>1.3276340857485125</v>
      </c>
      <c r="L35" s="7">
        <f t="shared" si="7"/>
        <v>1.4190618067063419</v>
      </c>
      <c r="M35" s="7">
        <f t="shared" si="9"/>
        <v>1.2947301387377776</v>
      </c>
      <c r="N35" s="7">
        <f t="shared" si="10"/>
        <v>19.71197495703581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1.9869999999999999E-2</v>
      </c>
      <c r="G36" s="4">
        <f t="shared" si="2"/>
        <v>12.02135</v>
      </c>
      <c r="I36" s="4">
        <f t="shared" si="0"/>
        <v>1.0799532417622841</v>
      </c>
      <c r="J36" s="7">
        <f t="shared" si="3"/>
        <v>0.96271556756811072</v>
      </c>
      <c r="K36" s="7">
        <f t="shared" si="5"/>
        <v>1.4009244126433127</v>
      </c>
      <c r="L36" s="7">
        <f t="shared" si="7"/>
        <v>1.4923521336011421</v>
      </c>
      <c r="M36" s="7">
        <f t="shared" si="9"/>
        <v>1.3680204656325778</v>
      </c>
      <c r="N36" s="7">
        <f t="shared" si="10"/>
        <v>23.335680264241422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1.5810000000000001E-2</v>
      </c>
      <c r="G37" s="4">
        <f t="shared" si="2"/>
        <v>11.9253249</v>
      </c>
      <c r="I37" s="4">
        <f t="shared" si="0"/>
        <v>1.076470220027038</v>
      </c>
      <c r="J37" s="7">
        <f t="shared" si="3"/>
        <v>0.95923254583286455</v>
      </c>
      <c r="K37" s="7">
        <f t="shared" si="5"/>
        <v>1.3974413909080665</v>
      </c>
      <c r="L37" s="7">
        <f t="shared" si="7"/>
        <v>1.4888691118658959</v>
      </c>
      <c r="M37" s="7">
        <f t="shared" si="9"/>
        <v>1.3645374438973317</v>
      </c>
      <c r="N37" s="7">
        <f t="shared" si="10"/>
        <v>23.149277652975485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/>
      <c r="G38" s="4"/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/>
      <c r="G39" s="4"/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/>
      <c r="G40" s="4"/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5996-EE1B-43A5-A2DA-CDE7F5E2DADF}">
  <dimension ref="A1:O44"/>
  <sheetViews>
    <sheetView zoomScaleNormal="81"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4" width="8.88671875" style="1"/>
    <col min="15" max="15" width="16.77734375" style="1" customWidth="1"/>
    <col min="16" max="16384" width="8.88671875" style="1"/>
  </cols>
  <sheetData>
    <row r="1" spans="1:15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5" x14ac:dyDescent="0.3">
      <c r="A3" s="11" t="s">
        <v>10</v>
      </c>
      <c r="B3" s="11"/>
      <c r="C3" s="11" t="s">
        <v>21</v>
      </c>
      <c r="D3" s="11"/>
      <c r="E3" s="11" t="s">
        <v>16</v>
      </c>
      <c r="F3" s="11"/>
      <c r="G3" s="1" t="s">
        <v>27</v>
      </c>
    </row>
    <row r="4" spans="1:15" x14ac:dyDescent="0.3">
      <c r="A4" s="11" t="s">
        <v>11</v>
      </c>
      <c r="B4" s="11"/>
      <c r="C4" s="11" t="s">
        <v>2</v>
      </c>
      <c r="D4" s="11"/>
      <c r="E4" s="11" t="s">
        <v>17</v>
      </c>
      <c r="F4" s="11"/>
    </row>
    <row r="5" spans="1:15" x14ac:dyDescent="0.3">
      <c r="A5" s="11" t="s">
        <v>12</v>
      </c>
      <c r="B5" s="11"/>
      <c r="C5" s="1" t="s">
        <v>55</v>
      </c>
      <c r="D5" s="10"/>
      <c r="E5" s="11" t="s">
        <v>18</v>
      </c>
      <c r="F5" s="11"/>
    </row>
    <row r="6" spans="1:15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24</v>
      </c>
    </row>
    <row r="7" spans="1:15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65</v>
      </c>
    </row>
    <row r="8" spans="1:15" x14ac:dyDescent="0.3">
      <c r="A8" s="11" t="s">
        <v>14</v>
      </c>
      <c r="B8" s="11"/>
      <c r="C8" s="14" t="s">
        <v>28</v>
      </c>
      <c r="D8" s="14"/>
      <c r="E8" s="14"/>
      <c r="F8" s="14"/>
      <c r="G8" s="14"/>
    </row>
    <row r="10" spans="1:15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5" t="s">
        <v>52</v>
      </c>
      <c r="K10" s="16"/>
      <c r="L10" s="16"/>
      <c r="M10" s="16"/>
      <c r="N10" s="17"/>
      <c r="O10" s="3" t="s">
        <v>53</v>
      </c>
    </row>
    <row r="11" spans="1:15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2663</v>
      </c>
      <c r="G11" s="4">
        <f>0.001*F11*E11</f>
        <v>16.75027</v>
      </c>
      <c r="I11" s="4">
        <f>LOG10(G11)</f>
        <v>1.2240218118842101</v>
      </c>
      <c r="J11" s="4"/>
      <c r="K11" s="4"/>
      <c r="L11" s="4"/>
      <c r="M11" s="4"/>
      <c r="N11" s="4"/>
      <c r="O11" s="7">
        <f>10^I11</f>
        <v>16.750270000000004</v>
      </c>
    </row>
    <row r="12" spans="1:15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5">
        <v>1425</v>
      </c>
      <c r="G12" s="4">
        <f>0.001*F12*E12</f>
        <v>16.800750000000001</v>
      </c>
      <c r="I12" s="4">
        <f t="shared" ref="I12:I37" si="0">LOG10(G12)</f>
        <v>1.2253286694396182</v>
      </c>
      <c r="J12" s="4"/>
      <c r="K12" s="4"/>
      <c r="L12" s="4"/>
      <c r="M12" s="4"/>
      <c r="N12" s="4"/>
      <c r="O12" s="7">
        <f t="shared" ref="O12:O17" si="1">10^I12</f>
        <v>16.800750000000008</v>
      </c>
    </row>
    <row r="13" spans="1:15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0.74919999999999998</v>
      </c>
      <c r="G13" s="4">
        <f t="shared" ref="G13:G17" si="2">F13*E13</f>
        <v>14.129911999999999</v>
      </c>
      <c r="I13" s="4">
        <f t="shared" si="0"/>
        <v>1.1501394571045094</v>
      </c>
      <c r="J13" s="4"/>
      <c r="K13" s="4"/>
      <c r="L13" s="4"/>
      <c r="M13" s="4"/>
      <c r="N13" s="4"/>
      <c r="O13" s="7">
        <f t="shared" si="1"/>
        <v>14.129912000000004</v>
      </c>
    </row>
    <row r="14" spans="1:15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0.53169999999999995</v>
      </c>
      <c r="G14" s="4">
        <f t="shared" si="2"/>
        <v>14.621749999999999</v>
      </c>
      <c r="I14" s="4">
        <f t="shared" si="0"/>
        <v>1.1649993541444412</v>
      </c>
      <c r="J14" s="4"/>
      <c r="K14" s="4"/>
      <c r="L14" s="4"/>
      <c r="M14" s="4"/>
      <c r="N14" s="4"/>
      <c r="O14" s="7">
        <f t="shared" si="1"/>
        <v>14.621750000000002</v>
      </c>
    </row>
    <row r="15" spans="1:15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0.34539999999999998</v>
      </c>
      <c r="G15" s="4">
        <f t="shared" si="2"/>
        <v>17.097300000000001</v>
      </c>
      <c r="I15" s="4">
        <f t="shared" si="0"/>
        <v>1.2329275321650086</v>
      </c>
      <c r="J15" s="4"/>
      <c r="K15" s="4"/>
      <c r="L15" s="4"/>
      <c r="M15" s="4"/>
      <c r="N15" s="4"/>
      <c r="O15" s="7">
        <f t="shared" si="1"/>
        <v>17.097300000000001</v>
      </c>
    </row>
    <row r="16" spans="1:15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0.2341</v>
      </c>
      <c r="G16" s="4">
        <f t="shared" si="2"/>
        <v>18.210639</v>
      </c>
      <c r="I16" s="4">
        <f t="shared" si="0"/>
        <v>1.2603251851856383</v>
      </c>
      <c r="J16" s="4"/>
      <c r="K16" s="4"/>
      <c r="L16" s="4"/>
      <c r="M16" s="4"/>
      <c r="N16" s="4"/>
      <c r="O16" s="7">
        <f t="shared" si="1"/>
        <v>18.210639000000008</v>
      </c>
    </row>
    <row r="17" spans="1:15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0.16850000000000001</v>
      </c>
      <c r="G17" s="7">
        <f t="shared" si="2"/>
        <v>18.932660000000002</v>
      </c>
      <c r="I17" s="7">
        <f t="shared" si="0"/>
        <v>1.2772116357368979</v>
      </c>
      <c r="J17" s="7">
        <f>I18-I17</f>
        <v>-2.1372504860278196E-2</v>
      </c>
      <c r="K17" s="9"/>
      <c r="L17" s="9"/>
      <c r="M17" s="9"/>
      <c r="N17" s="9"/>
      <c r="O17" s="7">
        <f t="shared" si="1"/>
        <v>18.932659999999998</v>
      </c>
    </row>
    <row r="18" spans="1:15" x14ac:dyDescent="0.3">
      <c r="A18" s="7"/>
      <c r="B18" s="7">
        <v>1</v>
      </c>
      <c r="C18" s="7"/>
      <c r="D18" s="7">
        <v>6</v>
      </c>
      <c r="E18" s="7">
        <v>55</v>
      </c>
      <c r="F18" s="7">
        <v>0.32769999999999999</v>
      </c>
      <c r="G18" s="7">
        <f>F18*E18</f>
        <v>18.023499999999999</v>
      </c>
      <c r="I18" s="7">
        <f t="shared" si="0"/>
        <v>1.2558391308766197</v>
      </c>
      <c r="J18" s="7">
        <f>I18-$J$17</f>
        <v>1.2772116357368979</v>
      </c>
      <c r="K18" s="9"/>
      <c r="L18" s="9"/>
      <c r="M18" s="9"/>
      <c r="N18" s="9"/>
      <c r="O18" s="7">
        <f>10^J18</f>
        <v>18.932659999999998</v>
      </c>
    </row>
    <row r="19" spans="1:15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0.24349999999999999</v>
      </c>
      <c r="G19" s="4">
        <f t="shared" ref="G19:G40" si="3">F19*E19</f>
        <v>18.367205000000002</v>
      </c>
      <c r="I19" s="4">
        <f t="shared" si="0"/>
        <v>1.2640430732665973</v>
      </c>
      <c r="J19" s="7">
        <f t="shared" ref="J19:J40" si="4">I19-$J$17</f>
        <v>1.2854155781268755</v>
      </c>
      <c r="K19" s="9"/>
      <c r="L19" s="9"/>
      <c r="M19" s="9"/>
      <c r="N19" s="9"/>
      <c r="O19" s="7">
        <f t="shared" ref="O19:O24" si="5">10^J19</f>
        <v>19.293702522556671</v>
      </c>
    </row>
    <row r="20" spans="1:15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0.19350000000000001</v>
      </c>
      <c r="G20" s="4">
        <f t="shared" si="3"/>
        <v>19.156500000000001</v>
      </c>
      <c r="I20" s="4">
        <f t="shared" si="0"/>
        <v>1.28231616395248</v>
      </c>
      <c r="J20" s="7">
        <f t="shared" si="4"/>
        <v>1.3036886688127582</v>
      </c>
      <c r="K20" s="9"/>
      <c r="L20" s="9"/>
      <c r="M20" s="9"/>
      <c r="N20" s="9"/>
      <c r="O20" s="7">
        <f t="shared" si="5"/>
        <v>20.122811956057369</v>
      </c>
    </row>
    <row r="21" spans="1:15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0.15290000000000001</v>
      </c>
      <c r="G21" s="4">
        <f t="shared" si="3"/>
        <v>19.221059</v>
      </c>
      <c r="I21" s="4">
        <f t="shared" si="0"/>
        <v>1.2837773118021585</v>
      </c>
      <c r="J21" s="7">
        <f t="shared" si="4"/>
        <v>1.3051498166624367</v>
      </c>
      <c r="K21" s="9"/>
      <c r="L21" s="9"/>
      <c r="M21" s="9"/>
      <c r="N21" s="9"/>
      <c r="O21" s="7">
        <f t="shared" si="5"/>
        <v>20.190627507805921</v>
      </c>
    </row>
    <row r="22" spans="1:15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0.12379999999999999</v>
      </c>
      <c r="G22" s="4">
        <f t="shared" si="3"/>
        <v>19.259566</v>
      </c>
      <c r="I22" s="4">
        <f t="shared" si="0"/>
        <v>1.2846464963955353</v>
      </c>
      <c r="J22" s="7">
        <f t="shared" si="4"/>
        <v>1.3060190012558135</v>
      </c>
      <c r="K22" s="9"/>
      <c r="L22" s="9"/>
      <c r="M22" s="9"/>
      <c r="N22" s="9"/>
      <c r="O22" s="7">
        <f t="shared" si="5"/>
        <v>20.231076917666378</v>
      </c>
    </row>
    <row r="23" spans="1:15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8.9690000000000006E-2</v>
      </c>
      <c r="G23" s="4">
        <f t="shared" si="3"/>
        <v>20.1542399</v>
      </c>
      <c r="I23" s="4">
        <f t="shared" si="0"/>
        <v>1.3043664237512642</v>
      </c>
      <c r="J23" s="7">
        <f t="shared" si="4"/>
        <v>1.3257389286115424</v>
      </c>
      <c r="K23" s="9"/>
      <c r="L23" s="9"/>
      <c r="M23" s="9"/>
      <c r="N23" s="9"/>
      <c r="O23" s="7">
        <f t="shared" si="5"/>
        <v>21.170880882466449</v>
      </c>
    </row>
    <row r="24" spans="1:15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6.0769999999999998E-2</v>
      </c>
      <c r="G24" s="7">
        <f t="shared" si="3"/>
        <v>21.39104</v>
      </c>
      <c r="I24" s="7">
        <f t="shared" si="0"/>
        <v>1.3302318998254474</v>
      </c>
      <c r="J24" s="7">
        <f t="shared" si="4"/>
        <v>1.3516044046857256</v>
      </c>
      <c r="K24" s="7">
        <f>J25-J24</f>
        <v>-0.11671717094801348</v>
      </c>
      <c r="L24" s="9"/>
      <c r="M24" s="9"/>
      <c r="N24" s="9"/>
      <c r="O24" s="7">
        <f t="shared" si="5"/>
        <v>22.470068930363137</v>
      </c>
    </row>
    <row r="25" spans="1:15" x14ac:dyDescent="0.3">
      <c r="A25" s="7"/>
      <c r="B25" s="7">
        <v>5</v>
      </c>
      <c r="C25" s="7"/>
      <c r="D25" s="7">
        <v>15</v>
      </c>
      <c r="E25" s="7">
        <v>62.86</v>
      </c>
      <c r="F25" s="7">
        <v>0.2601</v>
      </c>
      <c r="G25" s="7">
        <f t="shared" si="3"/>
        <v>16.349886000000001</v>
      </c>
      <c r="I25" s="7">
        <f t="shared" si="0"/>
        <v>1.2135147288774339</v>
      </c>
      <c r="J25" s="7">
        <f t="shared" si="4"/>
        <v>1.2348872337377121</v>
      </c>
      <c r="K25" s="7">
        <f>J25-$K$24</f>
        <v>1.3516044046857256</v>
      </c>
      <c r="L25" s="9"/>
      <c r="M25" s="9"/>
      <c r="N25" s="9"/>
      <c r="O25" s="7">
        <f>10^K25</f>
        <v>22.470068930363137</v>
      </c>
    </row>
    <row r="26" spans="1:15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0.13830000000000001</v>
      </c>
      <c r="G26" s="4">
        <f t="shared" si="3"/>
        <v>16.300038000000001</v>
      </c>
      <c r="I26" s="4">
        <f t="shared" si="0"/>
        <v>1.212188616868441</v>
      </c>
      <c r="J26" s="7">
        <f t="shared" si="4"/>
        <v>1.2335611217287192</v>
      </c>
      <c r="K26" s="7">
        <f t="shared" ref="K26:K40" si="6">J26-$K$24</f>
        <v>1.3502782926767327</v>
      </c>
      <c r="L26" s="9"/>
      <c r="M26" s="9"/>
      <c r="N26" s="9"/>
      <c r="O26" s="7">
        <f t="shared" ref="O26:O28" si="7">10^K26</f>
        <v>22.401561541624122</v>
      </c>
    </row>
    <row r="27" spans="1:15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8.9800000000000005E-2</v>
      </c>
      <c r="G27" s="4">
        <f t="shared" si="3"/>
        <v>16.933586000000002</v>
      </c>
      <c r="I27" s="4">
        <f t="shared" si="0"/>
        <v>1.2287489377367236</v>
      </c>
      <c r="J27" s="7">
        <f t="shared" si="4"/>
        <v>1.2501214425970018</v>
      </c>
      <c r="K27" s="7">
        <f t="shared" si="6"/>
        <v>1.3668386135450152</v>
      </c>
      <c r="L27" s="9"/>
      <c r="M27" s="9"/>
      <c r="N27" s="9"/>
      <c r="O27" s="7">
        <f t="shared" si="7"/>
        <v>23.272262856036573</v>
      </c>
    </row>
    <row r="28" spans="1:15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6.0659999999999999E-2</v>
      </c>
      <c r="G28" s="7">
        <f t="shared" si="3"/>
        <v>16.6815</v>
      </c>
      <c r="I28" s="7">
        <f t="shared" si="0"/>
        <v>1.2222350998049074</v>
      </c>
      <c r="J28" s="7">
        <f t="shared" si="4"/>
        <v>1.2436076046651856</v>
      </c>
      <c r="K28" s="7">
        <f t="shared" si="6"/>
        <v>1.3603247756131991</v>
      </c>
      <c r="L28" s="7">
        <f>K29-K28</f>
        <v>2.0461856576977411E-2</v>
      </c>
      <c r="M28" s="9"/>
      <c r="N28" s="9"/>
      <c r="O28" s="7">
        <f t="shared" si="7"/>
        <v>22.92581458132814</v>
      </c>
    </row>
    <row r="29" spans="1:15" x14ac:dyDescent="0.3">
      <c r="A29" s="7"/>
      <c r="B29" s="7">
        <v>10</v>
      </c>
      <c r="C29" s="7"/>
      <c r="D29" s="7">
        <v>30</v>
      </c>
      <c r="E29" s="7">
        <v>125.71</v>
      </c>
      <c r="F29" s="7">
        <v>0.1391</v>
      </c>
      <c r="G29" s="7">
        <f t="shared" si="3"/>
        <v>17.486260999999999</v>
      </c>
      <c r="I29" s="7">
        <f t="shared" si="0"/>
        <v>1.2426969563818848</v>
      </c>
      <c r="J29" s="7">
        <f t="shared" si="4"/>
        <v>1.264069461242163</v>
      </c>
      <c r="K29" s="7">
        <f t="shared" si="6"/>
        <v>1.3807866321901765</v>
      </c>
      <c r="L29" s="7">
        <f>K29-$L$28</f>
        <v>1.3603247756131991</v>
      </c>
      <c r="M29" s="9"/>
      <c r="N29" s="9"/>
      <c r="O29" s="7">
        <f>10^L29</f>
        <v>22.92581458132814</v>
      </c>
    </row>
    <row r="30" spans="1:15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6.9510000000000002E-2</v>
      </c>
      <c r="G30" s="4">
        <f t="shared" si="3"/>
        <v>16.3842021</v>
      </c>
      <c r="I30" s="4">
        <f t="shared" si="0"/>
        <v>1.2144252963741951</v>
      </c>
      <c r="J30" s="7">
        <f t="shared" si="4"/>
        <v>1.2357978012344732</v>
      </c>
      <c r="K30" s="7">
        <f t="shared" si="6"/>
        <v>1.3525149721824867</v>
      </c>
      <c r="L30" s="7">
        <f t="shared" ref="L30:L40" si="8">K30-$L$28</f>
        <v>1.3320531156055093</v>
      </c>
      <c r="M30" s="9"/>
      <c r="N30" s="9"/>
      <c r="O30" s="7">
        <f t="shared" ref="O30:O32" si="9">10^L30</f>
        <v>21.480931767380525</v>
      </c>
    </row>
    <row r="31" spans="1:15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5.4629999999999998E-2</v>
      </c>
      <c r="G31" s="4">
        <f t="shared" si="3"/>
        <v>20.603158199999999</v>
      </c>
      <c r="I31" s="4">
        <f t="shared" si="0"/>
        <v>1.3139337972479828</v>
      </c>
      <c r="J31" s="7">
        <f t="shared" si="4"/>
        <v>1.335306302108261</v>
      </c>
      <c r="K31" s="7">
        <f t="shared" si="6"/>
        <v>1.4520234730562744</v>
      </c>
      <c r="L31" s="7">
        <f t="shared" si="8"/>
        <v>1.431561616479297</v>
      </c>
      <c r="M31" s="9"/>
      <c r="N31" s="9"/>
      <c r="O31" s="7">
        <f t="shared" si="9"/>
        <v>27.012303240982767</v>
      </c>
    </row>
    <row r="32" spans="1:15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3.517E-2</v>
      </c>
      <c r="G32" s="7">
        <f t="shared" si="3"/>
        <v>19.343499999999999</v>
      </c>
      <c r="I32" s="7">
        <f t="shared" si="0"/>
        <v>1.2865350578111865</v>
      </c>
      <c r="J32" s="7">
        <f t="shared" si="4"/>
        <v>1.3079075626714647</v>
      </c>
      <c r="K32" s="7">
        <f t="shared" si="6"/>
        <v>1.4246247336194782</v>
      </c>
      <c r="L32" s="7">
        <f t="shared" si="8"/>
        <v>1.4041628770425008</v>
      </c>
      <c r="M32" s="7">
        <f>L33-L32</f>
        <v>-3.1508324340224991E-2</v>
      </c>
      <c r="N32" s="4"/>
      <c r="O32" s="7">
        <f t="shared" si="9"/>
        <v>25.360795790130371</v>
      </c>
    </row>
    <row r="33" spans="1:15" x14ac:dyDescent="0.3">
      <c r="A33" s="7"/>
      <c r="B33" s="7">
        <v>20</v>
      </c>
      <c r="C33" s="7"/>
      <c r="D33" s="7">
        <v>60</v>
      </c>
      <c r="E33" s="7">
        <v>251.43</v>
      </c>
      <c r="F33" s="7">
        <v>7.1550000000000002E-2</v>
      </c>
      <c r="G33" s="7">
        <f t="shared" si="3"/>
        <v>17.9898165</v>
      </c>
      <c r="I33" s="7">
        <f t="shared" si="0"/>
        <v>1.2550267334709615</v>
      </c>
      <c r="J33" s="7">
        <f t="shared" si="4"/>
        <v>1.2763992383312397</v>
      </c>
      <c r="K33" s="7">
        <f t="shared" si="6"/>
        <v>1.3931164092792532</v>
      </c>
      <c r="L33" s="7">
        <f t="shared" si="8"/>
        <v>1.3726545527022758</v>
      </c>
      <c r="M33" s="7">
        <f t="shared" ref="M33:M40" si="10">L33-$M$32</f>
        <v>1.4041628770425008</v>
      </c>
      <c r="N33" s="4"/>
      <c r="O33" s="7">
        <f>10^M33</f>
        <v>25.360795790130371</v>
      </c>
    </row>
    <row r="34" spans="1:15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5.7230000000000003E-2</v>
      </c>
      <c r="G34" s="4">
        <f t="shared" si="3"/>
        <v>20.234811100000002</v>
      </c>
      <c r="I34" s="4">
        <f t="shared" si="0"/>
        <v>1.3060991544349954</v>
      </c>
      <c r="J34" s="7">
        <f t="shared" si="4"/>
        <v>1.3274716592952736</v>
      </c>
      <c r="K34" s="7">
        <f t="shared" si="6"/>
        <v>1.444188830243287</v>
      </c>
      <c r="L34" s="7">
        <f t="shared" si="8"/>
        <v>1.4237269736663096</v>
      </c>
      <c r="M34" s="7">
        <f t="shared" si="10"/>
        <v>1.4552352980065346</v>
      </c>
      <c r="N34" s="4"/>
      <c r="O34" s="7">
        <f>10^M34</f>
        <v>28.525633497093388</v>
      </c>
    </row>
    <row r="35" spans="1:15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4.6510000000000003E-2</v>
      </c>
      <c r="G35" s="4">
        <f t="shared" si="3"/>
        <v>21.9262093</v>
      </c>
      <c r="I35" s="4">
        <f t="shared" si="0"/>
        <v>1.3409635554170376</v>
      </c>
      <c r="J35" s="7">
        <f t="shared" si="4"/>
        <v>1.3623360602773158</v>
      </c>
      <c r="K35" s="7">
        <f t="shared" si="6"/>
        <v>1.4790532312253293</v>
      </c>
      <c r="L35" s="7">
        <f t="shared" si="8"/>
        <v>1.4585913746483519</v>
      </c>
      <c r="M35" s="7">
        <f t="shared" si="10"/>
        <v>1.4900996989885769</v>
      </c>
      <c r="N35" s="4"/>
      <c r="O35" s="7">
        <f>10^M35</f>
        <v>30.910049388717074</v>
      </c>
    </row>
    <row r="36" spans="1:15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3.9329999999999997E-2</v>
      </c>
      <c r="G36" s="4">
        <f t="shared" si="3"/>
        <v>23.794649999999997</v>
      </c>
      <c r="I36" s="4">
        <f t="shared" si="0"/>
        <v>1.3764793210622155</v>
      </c>
      <c r="J36" s="7">
        <f t="shared" si="4"/>
        <v>1.3978518259224937</v>
      </c>
      <c r="K36" s="7">
        <f t="shared" si="6"/>
        <v>1.5145689968705072</v>
      </c>
      <c r="L36" s="7">
        <f t="shared" si="8"/>
        <v>1.4941071402935298</v>
      </c>
      <c r="M36" s="7">
        <f t="shared" si="10"/>
        <v>1.5256154646337547</v>
      </c>
      <c r="N36" s="4"/>
      <c r="O36" s="7">
        <f>10^M36</f>
        <v>33.54404751975239</v>
      </c>
    </row>
    <row r="37" spans="1:15" x14ac:dyDescent="0.3">
      <c r="A37" s="7"/>
      <c r="B37" s="7">
        <v>20</v>
      </c>
      <c r="C37" s="7">
        <v>23</v>
      </c>
      <c r="D37" s="7">
        <v>100</v>
      </c>
      <c r="E37" s="7">
        <v>754.29</v>
      </c>
      <c r="F37" s="7">
        <v>3.4959999999999998E-2</v>
      </c>
      <c r="G37" s="7">
        <f t="shared" si="3"/>
        <v>26.369978399999997</v>
      </c>
      <c r="I37" s="7">
        <f t="shared" si="0"/>
        <v>1.4211097740571943</v>
      </c>
      <c r="J37" s="7">
        <f t="shared" si="4"/>
        <v>1.4424822789174725</v>
      </c>
      <c r="K37" s="7">
        <f t="shared" si="6"/>
        <v>1.559199449865486</v>
      </c>
      <c r="L37" s="7">
        <f t="shared" si="8"/>
        <v>1.5387375932885086</v>
      </c>
      <c r="M37" s="7">
        <f t="shared" si="10"/>
        <v>1.5702459176287336</v>
      </c>
      <c r="N37" s="4">
        <f>M38-M37</f>
        <v>-2.9317416525995066E-2</v>
      </c>
      <c r="O37" s="7">
        <f>10^M37</f>
        <v>37.174566910815862</v>
      </c>
    </row>
    <row r="38" spans="1:15" x14ac:dyDescent="0.3">
      <c r="A38" s="7"/>
      <c r="B38" s="7">
        <v>30</v>
      </c>
      <c r="C38" s="7"/>
      <c r="D38" s="7">
        <v>100</v>
      </c>
      <c r="E38" s="7">
        <v>476.67</v>
      </c>
      <c r="F38" s="7">
        <v>5.1709999999999999E-2</v>
      </c>
      <c r="G38" s="7">
        <f t="shared" si="3"/>
        <v>24.648605700000001</v>
      </c>
      <c r="I38" s="7">
        <f t="shared" ref="I38:I40" si="11">LOG10(G38)</f>
        <v>1.3917923575311992</v>
      </c>
      <c r="J38" s="7">
        <f t="shared" si="4"/>
        <v>1.4131648623914774</v>
      </c>
      <c r="K38" s="7">
        <f t="shared" si="6"/>
        <v>1.5298820333394909</v>
      </c>
      <c r="L38" s="7">
        <f t="shared" si="8"/>
        <v>1.5094201767625135</v>
      </c>
      <c r="M38" s="7">
        <f t="shared" si="10"/>
        <v>1.5409285011027385</v>
      </c>
      <c r="N38" s="4">
        <f>M38-$N$37</f>
        <v>1.5702459176287336</v>
      </c>
      <c r="O38" s="7">
        <f>10^N38</f>
        <v>37.174566910815862</v>
      </c>
    </row>
    <row r="39" spans="1:15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>
        <v>4.0370000000000003E-2</v>
      </c>
      <c r="G39" s="4">
        <f t="shared" si="3"/>
        <v>28.547241800000002</v>
      </c>
      <c r="I39" s="4">
        <f t="shared" si="11"/>
        <v>1.4555641536009021</v>
      </c>
      <c r="J39" s="7">
        <f t="shared" si="4"/>
        <v>1.4769366584611803</v>
      </c>
      <c r="K39" s="7">
        <f t="shared" si="6"/>
        <v>1.5936538294091938</v>
      </c>
      <c r="L39" s="7">
        <f t="shared" si="8"/>
        <v>1.5731919728322163</v>
      </c>
      <c r="M39" s="7">
        <f t="shared" si="10"/>
        <v>1.6047002971724413</v>
      </c>
      <c r="N39" s="4">
        <f t="shared" ref="N39:N40" si="12">M39-$N$37</f>
        <v>1.6340177136984364</v>
      </c>
      <c r="O39" s="7">
        <f t="shared" ref="O39:O40" si="13">10^N39</f>
        <v>43.0544170866971</v>
      </c>
    </row>
    <row r="40" spans="1:15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>
        <v>3.0589999999999999E-2</v>
      </c>
      <c r="G40" s="4">
        <f t="shared" si="3"/>
        <v>34.610443699999998</v>
      </c>
      <c r="I40" s="4">
        <f t="shared" si="11"/>
        <v>1.5392071669111878</v>
      </c>
      <c r="J40" s="7">
        <f t="shared" si="4"/>
        <v>1.5605796717714659</v>
      </c>
      <c r="K40" s="7">
        <f t="shared" si="6"/>
        <v>1.6772968427194794</v>
      </c>
      <c r="L40" s="7">
        <f t="shared" si="8"/>
        <v>1.656834986142502</v>
      </c>
      <c r="M40" s="7">
        <f t="shared" si="10"/>
        <v>1.688343310482727</v>
      </c>
      <c r="N40" s="4">
        <f t="shared" si="12"/>
        <v>1.7176607270087221</v>
      </c>
      <c r="O40" s="7">
        <f t="shared" si="13"/>
        <v>52.19882498824974</v>
      </c>
    </row>
    <row r="41" spans="1:15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5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5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5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N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2CED-5A84-4454-8396-14C5C1C1388D}">
  <dimension ref="A1:O44"/>
  <sheetViews>
    <sheetView workbookViewId="0">
      <selection activeCell="G14" sqref="G14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4" width="8.88671875" style="1"/>
    <col min="15" max="15" width="16.77734375" style="1" customWidth="1"/>
    <col min="16" max="16384" width="8.88671875" style="1"/>
  </cols>
  <sheetData>
    <row r="1" spans="1:15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5" x14ac:dyDescent="0.3">
      <c r="A3" s="11" t="s">
        <v>10</v>
      </c>
      <c r="B3" s="11"/>
      <c r="C3" s="11" t="s">
        <v>29</v>
      </c>
      <c r="D3" s="11"/>
      <c r="E3" s="11" t="s">
        <v>16</v>
      </c>
      <c r="F3" s="11"/>
      <c r="G3" s="1" t="s">
        <v>27</v>
      </c>
    </row>
    <row r="4" spans="1:15" x14ac:dyDescent="0.3">
      <c r="A4" s="11" t="s">
        <v>11</v>
      </c>
      <c r="B4" s="11"/>
      <c r="C4" s="11" t="s">
        <v>30</v>
      </c>
      <c r="D4" s="11"/>
      <c r="E4" s="11" t="s">
        <v>17</v>
      </c>
      <c r="F4" s="11"/>
    </row>
    <row r="5" spans="1:15" x14ac:dyDescent="0.3">
      <c r="A5" s="11" t="s">
        <v>12</v>
      </c>
      <c r="B5" s="11"/>
      <c r="C5" s="1" t="s">
        <v>56</v>
      </c>
      <c r="D5" s="10"/>
      <c r="E5" s="11" t="s">
        <v>18</v>
      </c>
      <c r="F5" s="11"/>
    </row>
    <row r="6" spans="1:15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24</v>
      </c>
    </row>
    <row r="7" spans="1:15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66</v>
      </c>
    </row>
    <row r="8" spans="1:15" x14ac:dyDescent="0.3">
      <c r="A8" s="11" t="s">
        <v>14</v>
      </c>
      <c r="B8" s="11"/>
      <c r="C8" s="11" t="s">
        <v>34</v>
      </c>
      <c r="D8" s="11"/>
      <c r="E8" s="11"/>
      <c r="F8" s="11"/>
      <c r="G8" s="11"/>
    </row>
    <row r="10" spans="1:15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5" t="s">
        <v>52</v>
      </c>
      <c r="K10" s="16"/>
      <c r="L10" s="16"/>
      <c r="M10" s="16"/>
      <c r="N10" s="17"/>
      <c r="O10" s="3" t="s">
        <v>53</v>
      </c>
    </row>
    <row r="11" spans="1:15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4">
        <v>0.64200000000000002</v>
      </c>
      <c r="G11" s="4">
        <f>F11*E11</f>
        <v>4.0381800000000005</v>
      </c>
      <c r="I11" s="4">
        <f>LOG10(G11)</f>
        <v>0.60618567351412223</v>
      </c>
      <c r="J11" s="4"/>
      <c r="K11" s="4"/>
      <c r="L11" s="4"/>
      <c r="M11" s="4"/>
      <c r="N11" s="4"/>
      <c r="O11" s="7">
        <f>10^I11</f>
        <v>4.0381800000000005</v>
      </c>
    </row>
    <row r="12" spans="1:15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4">
        <v>0.32569999999999999</v>
      </c>
      <c r="G12" s="4">
        <f t="shared" ref="G12:G40" si="0">F12*E12</f>
        <v>3.8400029999999994</v>
      </c>
      <c r="I12" s="4">
        <f t="shared" ref="I12:I40" si="1">LOG10(G12)</f>
        <v>0.58433156365996219</v>
      </c>
      <c r="J12" s="4"/>
      <c r="K12" s="4"/>
      <c r="L12" s="4"/>
      <c r="M12" s="4"/>
      <c r="N12" s="4"/>
      <c r="O12" s="7">
        <f t="shared" ref="O12:O17" si="2">10^I12</f>
        <v>3.8400029999999998</v>
      </c>
    </row>
    <row r="13" spans="1:15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0.16750000000000001</v>
      </c>
      <c r="G13" s="4">
        <f t="shared" si="0"/>
        <v>3.1590500000000001</v>
      </c>
      <c r="I13" s="4">
        <f t="shared" si="1"/>
        <v>0.49955649977417366</v>
      </c>
      <c r="J13" s="4"/>
      <c r="K13" s="4"/>
      <c r="L13" s="4"/>
      <c r="M13" s="4"/>
      <c r="N13" s="4"/>
      <c r="O13" s="7">
        <f t="shared" si="2"/>
        <v>3.1590500000000006</v>
      </c>
    </row>
    <row r="14" spans="1:15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0.1123</v>
      </c>
      <c r="G14" s="4">
        <f t="shared" si="0"/>
        <v>3.0882499999999999</v>
      </c>
      <c r="I14" s="4">
        <f t="shared" si="1"/>
        <v>0.48971245009172043</v>
      </c>
      <c r="J14" s="4"/>
      <c r="K14" s="4"/>
      <c r="L14" s="4"/>
      <c r="M14" s="4"/>
      <c r="N14" s="4"/>
      <c r="O14" s="7">
        <f t="shared" si="2"/>
        <v>3.0882500000000004</v>
      </c>
    </row>
    <row r="15" spans="1:15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6.0249999999999998E-2</v>
      </c>
      <c r="G15" s="4">
        <f t="shared" si="0"/>
        <v>2.9823749999999998</v>
      </c>
      <c r="I15" s="4">
        <f t="shared" si="1"/>
        <v>0.47456225018047465</v>
      </c>
      <c r="J15" s="4"/>
      <c r="K15" s="4"/>
      <c r="L15" s="4"/>
      <c r="M15" s="4"/>
      <c r="N15" s="4"/>
      <c r="O15" s="7">
        <f t="shared" si="2"/>
        <v>2.9823750000000002</v>
      </c>
    </row>
    <row r="16" spans="1:15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3.2349999999999997E-2</v>
      </c>
      <c r="G16" s="4">
        <f t="shared" si="0"/>
        <v>2.5165064999999998</v>
      </c>
      <c r="I16" s="4">
        <f t="shared" si="1"/>
        <v>0.40079805649373307</v>
      </c>
      <c r="J16" s="4"/>
      <c r="K16" s="4"/>
      <c r="L16" s="4"/>
      <c r="M16" s="4"/>
      <c r="N16" s="4"/>
      <c r="O16" s="7">
        <f t="shared" si="2"/>
        <v>2.5165064999999998</v>
      </c>
    </row>
    <row r="17" spans="1:15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2.4969999999999999E-2</v>
      </c>
      <c r="G17" s="7">
        <f t="shared" si="0"/>
        <v>2.8056291999999998</v>
      </c>
      <c r="I17" s="7">
        <f t="shared" si="1"/>
        <v>0.4480302728808882</v>
      </c>
      <c r="J17" s="7">
        <f>I18-I17</f>
        <v>-3.6124498124070592E-2</v>
      </c>
      <c r="K17" s="9"/>
      <c r="L17" s="9"/>
      <c r="M17" s="9"/>
      <c r="N17" s="9"/>
      <c r="O17" s="7">
        <f t="shared" si="2"/>
        <v>2.8056291999999998</v>
      </c>
    </row>
    <row r="18" spans="1:15" x14ac:dyDescent="0.3">
      <c r="A18" s="7"/>
      <c r="B18" s="7">
        <v>1</v>
      </c>
      <c r="C18" s="7"/>
      <c r="D18" s="7">
        <v>6</v>
      </c>
      <c r="E18" s="7">
        <v>55</v>
      </c>
      <c r="F18" s="7">
        <v>4.6940000000000003E-2</v>
      </c>
      <c r="G18" s="7">
        <f t="shared" si="0"/>
        <v>2.5817000000000001</v>
      </c>
      <c r="I18" s="7">
        <f t="shared" si="1"/>
        <v>0.41190577475681761</v>
      </c>
      <c r="J18" s="7">
        <f>I18-$J$17</f>
        <v>0.4480302728808882</v>
      </c>
      <c r="K18" s="9"/>
      <c r="L18" s="9"/>
      <c r="M18" s="9"/>
      <c r="N18" s="9"/>
      <c r="O18" s="7">
        <f>10^J18</f>
        <v>2.8056291999999998</v>
      </c>
    </row>
    <row r="19" spans="1:15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3.4369999999999998E-2</v>
      </c>
      <c r="G19" s="4">
        <f t="shared" si="0"/>
        <v>2.5925291000000001</v>
      </c>
      <c r="I19" s="4">
        <f t="shared" si="1"/>
        <v>0.41372363985316934</v>
      </c>
      <c r="J19" s="7">
        <f t="shared" ref="J19:J40" si="3">I19-$J$17</f>
        <v>0.44984813797723994</v>
      </c>
      <c r="K19" s="9"/>
      <c r="L19" s="9"/>
      <c r="M19" s="9"/>
      <c r="N19" s="9"/>
      <c r="O19" s="7">
        <f t="shared" ref="O19:O24" si="4">10^J19</f>
        <v>2.8173975848509585</v>
      </c>
    </row>
    <row r="20" spans="1:15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2.6370000000000001E-2</v>
      </c>
      <c r="G20" s="4">
        <f t="shared" si="0"/>
        <v>2.61063</v>
      </c>
      <c r="I20" s="4">
        <f t="shared" si="1"/>
        <v>0.41674532439098427</v>
      </c>
      <c r="J20" s="7">
        <f t="shared" si="3"/>
        <v>0.45286982251505487</v>
      </c>
      <c r="K20" s="9"/>
      <c r="L20" s="9"/>
      <c r="M20" s="9"/>
      <c r="N20" s="9"/>
      <c r="O20" s="7">
        <f t="shared" si="4"/>
        <v>2.837068504627184</v>
      </c>
    </row>
    <row r="21" spans="1:15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2.0449999999999999E-2</v>
      </c>
      <c r="G21" s="4">
        <f t="shared" si="0"/>
        <v>2.5707694999999999</v>
      </c>
      <c r="I21" s="4">
        <f t="shared" si="1"/>
        <v>0.41006313873319905</v>
      </c>
      <c r="J21" s="7">
        <f t="shared" si="3"/>
        <v>0.44618763685726964</v>
      </c>
      <c r="K21" s="9"/>
      <c r="L21" s="9"/>
      <c r="M21" s="9"/>
      <c r="N21" s="9"/>
      <c r="O21" s="7">
        <f t="shared" si="4"/>
        <v>2.7937506200059654</v>
      </c>
    </row>
    <row r="22" spans="1:15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1.848E-2</v>
      </c>
      <c r="G22" s="4">
        <f t="shared" si="0"/>
        <v>2.8749335999999999</v>
      </c>
      <c r="I22" s="4">
        <f t="shared" si="1"/>
        <v>0.45862781859552409</v>
      </c>
      <c r="J22" s="7">
        <f t="shared" si="3"/>
        <v>0.49475231671959469</v>
      </c>
      <c r="K22" s="9"/>
      <c r="L22" s="9"/>
      <c r="M22" s="9"/>
      <c r="N22" s="9"/>
      <c r="O22" s="7">
        <f t="shared" si="4"/>
        <v>3.1242970353724755</v>
      </c>
    </row>
    <row r="23" spans="1:15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1.2070000000000001E-2</v>
      </c>
      <c r="G23" s="4">
        <f t="shared" si="0"/>
        <v>2.7122497000000001</v>
      </c>
      <c r="I23" s="4">
        <f t="shared" si="1"/>
        <v>0.43332966983371518</v>
      </c>
      <c r="J23" s="7">
        <f t="shared" si="3"/>
        <v>0.46945416795778577</v>
      </c>
      <c r="K23" s="9"/>
      <c r="L23" s="9"/>
      <c r="M23" s="9"/>
      <c r="N23" s="9"/>
      <c r="O23" s="7">
        <f t="shared" si="4"/>
        <v>2.9475024038467832</v>
      </c>
    </row>
    <row r="24" spans="1:15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8.0540000000000004E-3</v>
      </c>
      <c r="G24" s="7">
        <f t="shared" si="0"/>
        <v>2.8350080000000002</v>
      </c>
      <c r="I24" s="7">
        <f t="shared" si="1"/>
        <v>0.45255428874954379</v>
      </c>
      <c r="J24" s="7">
        <f t="shared" si="3"/>
        <v>0.48867878687361438</v>
      </c>
      <c r="K24" s="7">
        <f>J25-J24</f>
        <v>9.426796056537734E-3</v>
      </c>
      <c r="L24" s="9"/>
      <c r="M24" s="9"/>
      <c r="N24" s="9"/>
      <c r="O24" s="7">
        <f t="shared" si="4"/>
        <v>3.0809084041653176</v>
      </c>
    </row>
    <row r="25" spans="1:15" x14ac:dyDescent="0.3">
      <c r="A25" s="7"/>
      <c r="B25" s="7">
        <v>5</v>
      </c>
      <c r="C25" s="7"/>
      <c r="D25" s="7">
        <v>15</v>
      </c>
      <c r="E25" s="7">
        <v>62.86</v>
      </c>
      <c r="F25" s="7">
        <v>4.6089999999999999E-2</v>
      </c>
      <c r="G25" s="7">
        <f t="shared" si="0"/>
        <v>2.8972173999999997</v>
      </c>
      <c r="I25" s="7">
        <f t="shared" si="1"/>
        <v>0.46198108480608152</v>
      </c>
      <c r="J25" s="7">
        <f t="shared" si="3"/>
        <v>0.49810558293015211</v>
      </c>
      <c r="K25" s="7">
        <f>J25-$K$24</f>
        <v>0.48867878687361438</v>
      </c>
      <c r="L25" s="9"/>
      <c r="M25" s="9"/>
      <c r="N25" s="9"/>
      <c r="O25" s="7">
        <f>10^K25</f>
        <v>3.0809084041653176</v>
      </c>
    </row>
    <row r="26" spans="1:15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2.7779999999999999E-2</v>
      </c>
      <c r="G26" s="4">
        <f t="shared" si="0"/>
        <v>3.2741507999999997</v>
      </c>
      <c r="I26" s="4">
        <f t="shared" si="1"/>
        <v>0.51509867816072707</v>
      </c>
      <c r="J26" s="7">
        <f t="shared" si="3"/>
        <v>0.55122317628479767</v>
      </c>
      <c r="K26" s="7">
        <f t="shared" ref="K26:K40" si="5">J26-$K$24</f>
        <v>0.54179638022825993</v>
      </c>
      <c r="L26" s="9"/>
      <c r="M26" s="9"/>
      <c r="N26" s="9"/>
      <c r="O26" s="7">
        <f t="shared" ref="O26:O28" si="6">10^K26</f>
        <v>3.4817403472119826</v>
      </c>
    </row>
    <row r="27" spans="1:15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1.7579999999999998E-2</v>
      </c>
      <c r="G27" s="4">
        <f t="shared" si="0"/>
        <v>3.3150605999999994</v>
      </c>
      <c r="I27" s="4">
        <f t="shared" si="1"/>
        <v>0.52049147180717203</v>
      </c>
      <c r="J27" s="7">
        <f t="shared" si="3"/>
        <v>0.55661596993124263</v>
      </c>
      <c r="K27" s="7">
        <f t="shared" si="5"/>
        <v>0.54718917387470489</v>
      </c>
      <c r="L27" s="9"/>
      <c r="M27" s="9"/>
      <c r="N27" s="9"/>
      <c r="O27" s="7">
        <f t="shared" si="6"/>
        <v>3.5252439333193704</v>
      </c>
    </row>
    <row r="28" spans="1:15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1.3520000000000001E-2</v>
      </c>
      <c r="G28" s="7">
        <f t="shared" si="0"/>
        <v>3.7180000000000004</v>
      </c>
      <c r="I28" s="7">
        <f t="shared" si="1"/>
        <v>0.57030938543587983</v>
      </c>
      <c r="J28" s="7">
        <f t="shared" si="3"/>
        <v>0.60643388355995043</v>
      </c>
      <c r="K28" s="7">
        <f t="shared" si="5"/>
        <v>0.59700708750341269</v>
      </c>
      <c r="L28" s="7">
        <f>K29-K28</f>
        <v>-2.0017533805801735E-3</v>
      </c>
      <c r="M28" s="9"/>
      <c r="N28" s="9"/>
      <c r="O28" s="7">
        <f t="shared" si="6"/>
        <v>3.9537307233784569</v>
      </c>
    </row>
    <row r="29" spans="1:15" x14ac:dyDescent="0.3">
      <c r="A29" s="7"/>
      <c r="B29" s="7">
        <v>10</v>
      </c>
      <c r="C29" s="7"/>
      <c r="D29" s="7">
        <v>30</v>
      </c>
      <c r="E29" s="7">
        <v>125.71</v>
      </c>
      <c r="F29" s="7">
        <v>2.9440000000000001E-2</v>
      </c>
      <c r="G29" s="7">
        <f t="shared" si="0"/>
        <v>3.7009023999999999</v>
      </c>
      <c r="I29" s="7">
        <f t="shared" si="1"/>
        <v>0.56830763205529966</v>
      </c>
      <c r="J29" s="7">
        <f t="shared" si="3"/>
        <v>0.60443213017937025</v>
      </c>
      <c r="K29" s="7">
        <f t="shared" si="5"/>
        <v>0.59500533412283252</v>
      </c>
      <c r="L29" s="7">
        <f>K29-$L$28</f>
        <v>0.59700708750341269</v>
      </c>
      <c r="M29" s="9"/>
      <c r="N29" s="9"/>
      <c r="O29" s="7">
        <f>10^L29</f>
        <v>3.9537307233784569</v>
      </c>
    </row>
    <row r="30" spans="1:15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1.8100000000000002E-2</v>
      </c>
      <c r="G30" s="4">
        <f t="shared" si="0"/>
        <v>4.2663510000000002</v>
      </c>
      <c r="I30" s="4">
        <f t="shared" si="1"/>
        <v>0.63005658273374154</v>
      </c>
      <c r="J30" s="7">
        <f t="shared" si="3"/>
        <v>0.66618108085781214</v>
      </c>
      <c r="K30" s="7">
        <f t="shared" si="5"/>
        <v>0.6567542848012744</v>
      </c>
      <c r="L30" s="7">
        <f t="shared" ref="L30:L40" si="7">K30-$L$28</f>
        <v>0.65875603818185458</v>
      </c>
      <c r="M30" s="9"/>
      <c r="N30" s="9"/>
      <c r="O30" s="7">
        <f t="shared" ref="O30:O32" si="8">10^L30</f>
        <v>4.5578081241527482</v>
      </c>
    </row>
    <row r="31" spans="1:15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1.227E-2</v>
      </c>
      <c r="G31" s="4">
        <f t="shared" si="0"/>
        <v>4.6275078000000001</v>
      </c>
      <c r="I31" s="4">
        <f t="shared" si="1"/>
        <v>0.66534715946040446</v>
      </c>
      <c r="J31" s="7">
        <f t="shared" si="3"/>
        <v>0.70147165758447505</v>
      </c>
      <c r="K31" s="7">
        <f t="shared" si="5"/>
        <v>0.69204486152793732</v>
      </c>
      <c r="L31" s="7">
        <f t="shared" si="7"/>
        <v>0.69404661490851749</v>
      </c>
      <c r="M31" s="9"/>
      <c r="N31" s="9"/>
      <c r="O31" s="7">
        <f t="shared" si="8"/>
        <v>4.9436374656984894</v>
      </c>
    </row>
    <row r="32" spans="1:15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9.4269999999999996E-3</v>
      </c>
      <c r="G32" s="7">
        <f t="shared" si="0"/>
        <v>5.18485</v>
      </c>
      <c r="I32" s="7">
        <f t="shared" si="1"/>
        <v>0.714736196575667</v>
      </c>
      <c r="J32" s="7">
        <f t="shared" si="3"/>
        <v>0.7508606946997376</v>
      </c>
      <c r="K32" s="7">
        <f t="shared" si="5"/>
        <v>0.74143389864319986</v>
      </c>
      <c r="L32" s="7">
        <f t="shared" si="7"/>
        <v>0.74343565202378004</v>
      </c>
      <c r="M32" s="7">
        <f>L33-L32</f>
        <v>-4.9018754223606464E-3</v>
      </c>
      <c r="N32" s="4"/>
      <c r="O32" s="7">
        <f t="shared" si="8"/>
        <v>5.539054675181057</v>
      </c>
    </row>
    <row r="33" spans="1:15" x14ac:dyDescent="0.3">
      <c r="A33" s="7"/>
      <c r="B33" s="7">
        <v>20</v>
      </c>
      <c r="C33" s="7"/>
      <c r="D33" s="7">
        <v>60</v>
      </c>
      <c r="E33" s="7">
        <v>251.43</v>
      </c>
      <c r="F33" s="7">
        <v>2.0389999999999998E-2</v>
      </c>
      <c r="G33" s="7">
        <f t="shared" si="0"/>
        <v>5.1266577</v>
      </c>
      <c r="I33" s="7">
        <f t="shared" si="1"/>
        <v>0.70983432115330636</v>
      </c>
      <c r="J33" s="7">
        <f t="shared" si="3"/>
        <v>0.74595881927737695</v>
      </c>
      <c r="K33" s="7">
        <f t="shared" si="5"/>
        <v>0.73653202322083922</v>
      </c>
      <c r="L33" s="7">
        <f t="shared" si="7"/>
        <v>0.73853377660141939</v>
      </c>
      <c r="M33" s="7">
        <f t="shared" ref="M33:M40" si="9">L33-$M$32</f>
        <v>0.74343565202378004</v>
      </c>
      <c r="N33" s="4"/>
      <c r="O33" s="7">
        <f>10^M33</f>
        <v>5.539054675181057</v>
      </c>
    </row>
    <row r="34" spans="1:15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1.592E-2</v>
      </c>
      <c r="G34" s="4">
        <f t="shared" si="0"/>
        <v>5.6288343999999997</v>
      </c>
      <c r="I34" s="4">
        <f t="shared" si="1"/>
        <v>0.75041847192825661</v>
      </c>
      <c r="J34" s="7">
        <f t="shared" si="3"/>
        <v>0.78654297005232721</v>
      </c>
      <c r="K34" s="7">
        <f t="shared" si="5"/>
        <v>0.77711617399578947</v>
      </c>
      <c r="L34" s="7">
        <f t="shared" si="7"/>
        <v>0.77911792737636965</v>
      </c>
      <c r="M34" s="7">
        <f t="shared" si="9"/>
        <v>0.78401980279873029</v>
      </c>
      <c r="N34" s="4"/>
      <c r="O34" s="7">
        <f>10^M34</f>
        <v>6.0816273142519268</v>
      </c>
    </row>
    <row r="35" spans="1:15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1.2789999999999999E-2</v>
      </c>
      <c r="G35" s="4">
        <f t="shared" si="0"/>
        <v>6.0295896999999998</v>
      </c>
      <c r="I35" s="4">
        <f t="shared" si="1"/>
        <v>0.78028776038417513</v>
      </c>
      <c r="J35" s="7">
        <f t="shared" si="3"/>
        <v>0.81641225850824573</v>
      </c>
      <c r="K35" s="7">
        <f t="shared" si="5"/>
        <v>0.80698546245170799</v>
      </c>
      <c r="L35" s="7">
        <f t="shared" si="7"/>
        <v>0.80898721583228816</v>
      </c>
      <c r="M35" s="7">
        <f t="shared" si="9"/>
        <v>0.81388909125464881</v>
      </c>
      <c r="N35" s="4"/>
      <c r="O35" s="7">
        <f>10^M35</f>
        <v>6.5146200451823706</v>
      </c>
    </row>
    <row r="36" spans="1:15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1.061E-2</v>
      </c>
      <c r="G36" s="4">
        <f t="shared" si="0"/>
        <v>6.4190499999999995</v>
      </c>
      <c r="I36" s="4">
        <f t="shared" si="1"/>
        <v>0.80747075855380956</v>
      </c>
      <c r="J36" s="7">
        <f t="shared" si="3"/>
        <v>0.84359525667788016</v>
      </c>
      <c r="K36" s="7">
        <f t="shared" si="5"/>
        <v>0.83416846062134242</v>
      </c>
      <c r="L36" s="7">
        <f t="shared" si="7"/>
        <v>0.8361702140019226</v>
      </c>
      <c r="M36" s="7">
        <f t="shared" si="9"/>
        <v>0.84107208942428324</v>
      </c>
      <c r="N36" s="4"/>
      <c r="O36" s="7">
        <f>10^M36</f>
        <v>6.9354091872997428</v>
      </c>
    </row>
    <row r="37" spans="1:15" x14ac:dyDescent="0.3">
      <c r="A37" s="7"/>
      <c r="B37" s="7">
        <v>20</v>
      </c>
      <c r="C37" s="7">
        <v>23</v>
      </c>
      <c r="D37" s="7">
        <v>100</v>
      </c>
      <c r="E37" s="7">
        <v>754.29</v>
      </c>
      <c r="F37" s="7">
        <v>8.94E-3</v>
      </c>
      <c r="G37" s="7">
        <f t="shared" si="0"/>
        <v>6.7433525999999997</v>
      </c>
      <c r="I37" s="7">
        <f t="shared" si="1"/>
        <v>0.82887586889074649</v>
      </c>
      <c r="J37" s="7">
        <f t="shared" si="3"/>
        <v>0.86500036701481708</v>
      </c>
      <c r="K37" s="7">
        <f t="shared" si="5"/>
        <v>0.85557357095827935</v>
      </c>
      <c r="L37" s="7">
        <f t="shared" si="7"/>
        <v>0.85757532433885952</v>
      </c>
      <c r="M37" s="7">
        <f t="shared" si="9"/>
        <v>0.86247719976122017</v>
      </c>
      <c r="N37" s="4">
        <f>M38-M37</f>
        <v>3.1568152129120008E-3</v>
      </c>
      <c r="O37" s="7">
        <f>10^M37</f>
        <v>7.285799234348012</v>
      </c>
    </row>
    <row r="38" spans="1:15" x14ac:dyDescent="0.3">
      <c r="A38" s="7"/>
      <c r="B38" s="7">
        <v>30</v>
      </c>
      <c r="C38" s="7"/>
      <c r="D38" s="7">
        <v>100</v>
      </c>
      <c r="E38" s="7">
        <v>476.67</v>
      </c>
      <c r="F38" s="7">
        <v>1.4250000000000001E-2</v>
      </c>
      <c r="G38" s="7">
        <f t="shared" si="0"/>
        <v>6.7925475000000004</v>
      </c>
      <c r="I38" s="7">
        <f t="shared" si="1"/>
        <v>0.83203268410365849</v>
      </c>
      <c r="J38" s="7">
        <f t="shared" si="3"/>
        <v>0.86815718222772909</v>
      </c>
      <c r="K38" s="7">
        <f t="shared" si="5"/>
        <v>0.85873038617119135</v>
      </c>
      <c r="L38" s="7">
        <f t="shared" si="7"/>
        <v>0.86073213955177152</v>
      </c>
      <c r="M38" s="7">
        <f t="shared" si="9"/>
        <v>0.86563401497413217</v>
      </c>
      <c r="N38" s="4">
        <f>M38-$N$37</f>
        <v>0.86247719976122017</v>
      </c>
      <c r="O38" s="7">
        <f>10^N38</f>
        <v>7.285799234348012</v>
      </c>
    </row>
    <row r="39" spans="1:15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>
        <v>1.082E-2</v>
      </c>
      <c r="G39" s="4">
        <f t="shared" si="0"/>
        <v>7.6512547999999994</v>
      </c>
      <c r="I39" s="4">
        <f t="shared" si="1"/>
        <v>0.88373266496113811</v>
      </c>
      <c r="J39" s="7">
        <f t="shared" si="3"/>
        <v>0.91985716308520871</v>
      </c>
      <c r="K39" s="7">
        <f t="shared" si="5"/>
        <v>0.91043036702867097</v>
      </c>
      <c r="L39" s="7">
        <f t="shared" si="7"/>
        <v>0.91243212040925115</v>
      </c>
      <c r="M39" s="7">
        <f t="shared" si="9"/>
        <v>0.91733399583161179</v>
      </c>
      <c r="N39" s="4">
        <f t="shared" ref="N39:N40" si="10">M39-$N$37</f>
        <v>0.91417718061869979</v>
      </c>
      <c r="O39" s="7">
        <f t="shared" ref="O39:O40" si="11">10^N39</f>
        <v>8.2068629426060724</v>
      </c>
    </row>
    <row r="40" spans="1:15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>
        <v>8.0850000000000002E-3</v>
      </c>
      <c r="G40" s="4">
        <f t="shared" si="0"/>
        <v>9.1476115500000006</v>
      </c>
      <c r="I40" s="4">
        <f t="shared" si="1"/>
        <v>0.96130771416892902</v>
      </c>
      <c r="J40" s="7">
        <f t="shared" si="3"/>
        <v>0.99743221229299961</v>
      </c>
      <c r="K40" s="7">
        <f t="shared" si="5"/>
        <v>0.98800541623646188</v>
      </c>
      <c r="L40" s="7">
        <f t="shared" si="7"/>
        <v>0.99000716961704205</v>
      </c>
      <c r="M40" s="7">
        <f t="shared" si="9"/>
        <v>0.9949090450394027</v>
      </c>
      <c r="N40" s="4">
        <f t="shared" si="10"/>
        <v>0.99175222982649069</v>
      </c>
      <c r="O40" s="7">
        <f t="shared" si="11"/>
        <v>9.8118800386899068</v>
      </c>
    </row>
    <row r="41" spans="1:15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5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5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5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N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9374-25C9-43C4-944E-7B6CA6A12493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33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30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57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38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66</v>
      </c>
    </row>
    <row r="8" spans="1:14" x14ac:dyDescent="0.3">
      <c r="A8" s="11" t="s">
        <v>14</v>
      </c>
      <c r="B8" s="11"/>
      <c r="C8" s="11" t="s">
        <v>36</v>
      </c>
      <c r="D8" s="11"/>
      <c r="E8" s="11"/>
      <c r="F8" s="11"/>
      <c r="G8" s="11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5" t="s">
        <v>52</v>
      </c>
      <c r="K10" s="16"/>
      <c r="L10" s="16"/>
      <c r="M10" s="17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1035</v>
      </c>
      <c r="G11" s="4">
        <f>0.001*F11*E11</f>
        <v>6.5101499999999994</v>
      </c>
      <c r="I11" s="4">
        <f>LOG10(G11)</f>
        <v>0.81359099523820544</v>
      </c>
      <c r="J11" s="4"/>
      <c r="K11" s="4"/>
      <c r="L11" s="4"/>
      <c r="M11" s="4"/>
      <c r="N11" s="7">
        <f>10^I11</f>
        <v>6.5101500000000003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4">
        <v>0.4214</v>
      </c>
      <c r="G12" s="4">
        <f>F12*E12</f>
        <v>4.9683059999999992</v>
      </c>
      <c r="I12" s="4">
        <f t="shared" ref="I12:I37" si="0">LOG10(G12)</f>
        <v>0.6962083363671705</v>
      </c>
      <c r="J12" s="4"/>
      <c r="K12" s="4"/>
      <c r="L12" s="4"/>
      <c r="M12" s="4"/>
      <c r="N12" s="7">
        <f t="shared" ref="N12:N17" si="1">10^I12</f>
        <v>4.968306000000001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0.26319999999999999</v>
      </c>
      <c r="G13" s="4">
        <f t="shared" ref="G13:G37" si="2">F13*E13</f>
        <v>4.9639519999999999</v>
      </c>
      <c r="I13" s="4">
        <f t="shared" si="0"/>
        <v>0.69582757334322742</v>
      </c>
      <c r="J13" s="4"/>
      <c r="K13" s="4"/>
      <c r="L13" s="4"/>
      <c r="M13" s="4"/>
      <c r="N13" s="7">
        <f t="shared" si="1"/>
        <v>4.9639519999999999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0.17369999999999999</v>
      </c>
      <c r="G14" s="4">
        <f t="shared" si="2"/>
        <v>4.7767499999999998</v>
      </c>
      <c r="I14" s="4">
        <f t="shared" si="0"/>
        <v>0.67913251227736127</v>
      </c>
      <c r="J14" s="4"/>
      <c r="K14" s="4"/>
      <c r="L14" s="4"/>
      <c r="M14" s="4"/>
      <c r="N14" s="7">
        <f t="shared" si="1"/>
        <v>4.7767500000000007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9.4689999999999996E-2</v>
      </c>
      <c r="G15" s="4">
        <f t="shared" si="2"/>
        <v>4.6871549999999997</v>
      </c>
      <c r="I15" s="4">
        <f t="shared" si="0"/>
        <v>0.67090931548557153</v>
      </c>
      <c r="J15" s="4"/>
      <c r="K15" s="4"/>
      <c r="L15" s="4"/>
      <c r="M15" s="4"/>
      <c r="N15" s="7">
        <f t="shared" si="1"/>
        <v>4.6871550000000006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6.6799999999999998E-2</v>
      </c>
      <c r="G16" s="4">
        <f t="shared" si="2"/>
        <v>5.1963720000000002</v>
      </c>
      <c r="I16" s="4">
        <f t="shared" si="0"/>
        <v>0.71570023396455962</v>
      </c>
      <c r="J16" s="4"/>
      <c r="K16" s="4"/>
      <c r="L16" s="4"/>
      <c r="M16" s="4"/>
      <c r="N16" s="7">
        <f t="shared" si="1"/>
        <v>5.1963720000000011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3.329E-2</v>
      </c>
      <c r="G17" s="7">
        <f t="shared" si="2"/>
        <v>3.7404644</v>
      </c>
      <c r="I17" s="7">
        <f t="shared" si="0"/>
        <v>0.57292552568620791</v>
      </c>
      <c r="J17" s="7">
        <f>I18-I17</f>
        <v>0.13456374488444867</v>
      </c>
      <c r="K17" s="9"/>
      <c r="L17" s="9"/>
      <c r="M17" s="9"/>
      <c r="N17" s="7">
        <f t="shared" si="1"/>
        <v>3.7404644000000014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9.2710000000000001E-2</v>
      </c>
      <c r="G18" s="7">
        <f t="shared" si="2"/>
        <v>5.0990500000000001</v>
      </c>
      <c r="I18" s="7">
        <f t="shared" si="0"/>
        <v>0.70748927057065658</v>
      </c>
      <c r="J18" s="7">
        <f>I18-$J$17</f>
        <v>0.57292552568620791</v>
      </c>
      <c r="K18" s="9"/>
      <c r="L18" s="9"/>
      <c r="M18" s="9"/>
      <c r="N18" s="7">
        <f>10^J18</f>
        <v>3.7404644000000014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7.2520000000000001E-2</v>
      </c>
      <c r="G19" s="4">
        <f t="shared" si="2"/>
        <v>5.4701836000000004</v>
      </c>
      <c r="I19" s="4">
        <f t="shared" si="0"/>
        <v>0.73800190313941516</v>
      </c>
      <c r="J19" s="7">
        <f t="shared" ref="J19:J37" si="3">I19-$J$17</f>
        <v>0.60343815825496649</v>
      </c>
      <c r="K19" s="9"/>
      <c r="L19" s="9"/>
      <c r="M19" s="9"/>
      <c r="N19" s="7">
        <f t="shared" ref="N19:N24" si="4">10^J19</f>
        <v>4.01271354806559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5.7439999999999998E-2</v>
      </c>
      <c r="G20" s="4">
        <f t="shared" si="2"/>
        <v>5.6865600000000001</v>
      </c>
      <c r="I20" s="4">
        <f t="shared" si="0"/>
        <v>0.75484962583179382</v>
      </c>
      <c r="J20" s="7">
        <f t="shared" si="3"/>
        <v>0.62028588094734516</v>
      </c>
      <c r="K20" s="9"/>
      <c r="L20" s="9"/>
      <c r="M20" s="9"/>
      <c r="N20" s="7">
        <f t="shared" si="4"/>
        <v>4.1714388441894092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3.6729999999999999E-2</v>
      </c>
      <c r="G21" s="4">
        <f t="shared" si="2"/>
        <v>4.6173282999999996</v>
      </c>
      <c r="I21" s="4">
        <f t="shared" si="0"/>
        <v>0.66439075473513221</v>
      </c>
      <c r="J21" s="7">
        <f t="shared" si="3"/>
        <v>0.52982700985068354</v>
      </c>
      <c r="K21" s="9"/>
      <c r="L21" s="9"/>
      <c r="M21" s="9"/>
      <c r="N21" s="7">
        <f t="shared" si="4"/>
        <v>3.3870921307424959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3.662E-2</v>
      </c>
      <c r="G22" s="4">
        <f t="shared" si="2"/>
        <v>5.6969734000000001</v>
      </c>
      <c r="I22" s="4">
        <f t="shared" si="0"/>
        <v>0.75564419167711383</v>
      </c>
      <c r="J22" s="7">
        <f t="shared" si="3"/>
        <v>0.62108044679266516</v>
      </c>
      <c r="K22" s="9"/>
      <c r="L22" s="9"/>
      <c r="M22" s="9"/>
      <c r="N22" s="7">
        <f t="shared" si="4"/>
        <v>4.1790777086804338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2.4140000000000002E-2</v>
      </c>
      <c r="G23" s="4">
        <f t="shared" si="2"/>
        <v>5.4244994000000002</v>
      </c>
      <c r="I23" s="4">
        <f t="shared" si="0"/>
        <v>0.73435966549769638</v>
      </c>
      <c r="J23" s="7">
        <f t="shared" si="3"/>
        <v>0.59979592061324771</v>
      </c>
      <c r="K23" s="9"/>
      <c r="L23" s="9"/>
      <c r="M23" s="9"/>
      <c r="N23" s="7">
        <f t="shared" si="4"/>
        <v>3.9792013989902761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1.4250000000000001E-2</v>
      </c>
      <c r="G24" s="7">
        <f t="shared" si="2"/>
        <v>5.016</v>
      </c>
      <c r="I24" s="7">
        <f t="shared" si="0"/>
        <v>0.70035752782266003</v>
      </c>
      <c r="J24" s="7">
        <f t="shared" si="3"/>
        <v>0.56579378293821136</v>
      </c>
      <c r="K24" s="7">
        <f>J25-J24</f>
        <v>1.4523435974056809E-2</v>
      </c>
      <c r="L24" s="9"/>
      <c r="M24" s="9"/>
      <c r="N24" s="7">
        <f t="shared" si="4"/>
        <v>3.679542155970231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8.251E-2</v>
      </c>
      <c r="G25" s="7">
        <f t="shared" si="2"/>
        <v>5.1865785999999998</v>
      </c>
      <c r="I25" s="7">
        <f t="shared" si="0"/>
        <v>0.71488096379671684</v>
      </c>
      <c r="J25" s="7">
        <f t="shared" si="3"/>
        <v>0.58031721891226817</v>
      </c>
      <c r="K25" s="7">
        <f>J25-$K$24</f>
        <v>0.56579378293821136</v>
      </c>
      <c r="L25" s="9"/>
      <c r="M25" s="9"/>
      <c r="N25" s="7">
        <f>10^K25</f>
        <v>3.679542155970231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4.1099999999999998E-2</v>
      </c>
      <c r="G26" s="4">
        <f t="shared" si="2"/>
        <v>4.8440459999999996</v>
      </c>
      <c r="I26" s="4">
        <f t="shared" si="0"/>
        <v>0.68520825863519952</v>
      </c>
      <c r="J26" s="7">
        <f t="shared" si="3"/>
        <v>0.55064451375075085</v>
      </c>
      <c r="K26" s="7">
        <f t="shared" ref="K26:K37" si="5">J26-$K$24</f>
        <v>0.53612107777669404</v>
      </c>
      <c r="L26" s="9"/>
      <c r="M26" s="9"/>
      <c r="N26" s="7">
        <f t="shared" ref="N26:N28" si="6">10^K26</f>
        <v>3.4365374242007962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2.3199999999999998E-2</v>
      </c>
      <c r="G27" s="4">
        <f t="shared" si="2"/>
        <v>4.3748239999999994</v>
      </c>
      <c r="I27" s="4">
        <f t="shared" si="0"/>
        <v>0.64096058596031869</v>
      </c>
      <c r="J27" s="7">
        <f t="shared" si="3"/>
        <v>0.50639684107587002</v>
      </c>
      <c r="K27" s="7">
        <f t="shared" si="5"/>
        <v>0.49187340510181321</v>
      </c>
      <c r="L27" s="9"/>
      <c r="M27" s="9"/>
      <c r="N27" s="7">
        <f t="shared" si="6"/>
        <v>3.1036547547838782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1.529E-2</v>
      </c>
      <c r="G28" s="7">
        <f t="shared" si="2"/>
        <v>4.2047499999999998</v>
      </c>
      <c r="I28" s="7">
        <f t="shared" si="0"/>
        <v>0.62374017924258274</v>
      </c>
      <c r="J28" s="7">
        <f t="shared" si="3"/>
        <v>0.48917643435813407</v>
      </c>
      <c r="K28" s="7">
        <f t="shared" si="5"/>
        <v>0.47465299838407726</v>
      </c>
      <c r="L28" s="7">
        <f>K29-K28</f>
        <v>1.5332886095081211E-2</v>
      </c>
      <c r="M28" s="9"/>
      <c r="N28" s="7">
        <f t="shared" si="6"/>
        <v>2.9829982486558344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3.465E-2</v>
      </c>
      <c r="G29" s="7">
        <f t="shared" si="2"/>
        <v>4.3558515</v>
      </c>
      <c r="I29" s="7">
        <f t="shared" si="0"/>
        <v>0.63907306533766395</v>
      </c>
      <c r="J29" s="7">
        <f t="shared" si="3"/>
        <v>0.50450932045321528</v>
      </c>
      <c r="K29" s="7">
        <f t="shared" si="5"/>
        <v>0.48998588447915847</v>
      </c>
      <c r="L29" s="7">
        <f>K29-$L$28</f>
        <v>0.47465299838407726</v>
      </c>
      <c r="M29" s="9"/>
      <c r="N29" s="7">
        <f>10^L29</f>
        <v>2.9829982486558344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1.8519999999999998E-2</v>
      </c>
      <c r="G30" s="4">
        <f t="shared" si="2"/>
        <v>4.3653491999999998</v>
      </c>
      <c r="I30" s="4">
        <f t="shared" si="0"/>
        <v>0.64001899021047259</v>
      </c>
      <c r="J30" s="7">
        <f t="shared" si="3"/>
        <v>0.50545524532602393</v>
      </c>
      <c r="K30" s="7">
        <f t="shared" si="5"/>
        <v>0.49093180935196712</v>
      </c>
      <c r="L30" s="7">
        <f t="shared" ref="L30:L37" si="7">K30-$L$28</f>
        <v>0.47559892325688591</v>
      </c>
      <c r="M30" s="4"/>
      <c r="N30" s="7">
        <f t="shared" ref="N30:N32" si="8">10^L30</f>
        <v>2.9895025159538036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1.269E-2</v>
      </c>
      <c r="G31" s="4">
        <f t="shared" si="2"/>
        <v>4.7859065999999997</v>
      </c>
      <c r="I31" s="4">
        <f t="shared" si="0"/>
        <v>0.67996421882810498</v>
      </c>
      <c r="J31" s="7">
        <f t="shared" si="3"/>
        <v>0.54540047394365632</v>
      </c>
      <c r="K31" s="7">
        <f t="shared" si="5"/>
        <v>0.53087703796959951</v>
      </c>
      <c r="L31" s="7">
        <f t="shared" si="7"/>
        <v>0.5155441518745183</v>
      </c>
      <c r="M31" s="4"/>
      <c r="N31" s="7">
        <f t="shared" si="8"/>
        <v>3.2775109541797738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9.4590000000000004E-3</v>
      </c>
      <c r="G32" s="7">
        <f t="shared" si="2"/>
        <v>5.2024499999999998</v>
      </c>
      <c r="I32" s="7">
        <f t="shared" si="0"/>
        <v>0.71620791496181091</v>
      </c>
      <c r="J32" s="7">
        <f t="shared" si="3"/>
        <v>0.58164417007736224</v>
      </c>
      <c r="K32" s="7">
        <f t="shared" si="5"/>
        <v>0.56712073410330543</v>
      </c>
      <c r="L32" s="7">
        <f t="shared" si="7"/>
        <v>0.55178784800822422</v>
      </c>
      <c r="M32" s="7">
        <f>L33-L32</f>
        <v>0.10449506535527331</v>
      </c>
      <c r="N32" s="7">
        <f t="shared" si="8"/>
        <v>3.5627705027867793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2.632E-2</v>
      </c>
      <c r="G33" s="7">
        <f t="shared" si="2"/>
        <v>6.6176376000000001</v>
      </c>
      <c r="I33" s="7">
        <f t="shared" si="0"/>
        <v>0.82070298031708422</v>
      </c>
      <c r="J33" s="7">
        <f t="shared" si="3"/>
        <v>0.68613923543263555</v>
      </c>
      <c r="K33" s="7">
        <f t="shared" si="5"/>
        <v>0.67161579945857874</v>
      </c>
      <c r="L33" s="7">
        <f t="shared" si="7"/>
        <v>0.65628291336349753</v>
      </c>
      <c r="M33" s="7">
        <f>L33-$M$32</f>
        <v>0.55178784800822422</v>
      </c>
      <c r="N33" s="7">
        <f>10^M33</f>
        <v>3.5627705027867793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2.0289999999999999E-2</v>
      </c>
      <c r="G34" s="4">
        <f t="shared" si="2"/>
        <v>7.1739352999999992</v>
      </c>
      <c r="I34" s="4">
        <f t="shared" si="0"/>
        <v>0.85575745555995231</v>
      </c>
      <c r="J34" s="7">
        <f t="shared" si="3"/>
        <v>0.72119371067550364</v>
      </c>
      <c r="K34" s="7">
        <f t="shared" si="5"/>
        <v>0.70667027470144683</v>
      </c>
      <c r="L34" s="7">
        <f t="shared" si="7"/>
        <v>0.69133738860636562</v>
      </c>
      <c r="M34" s="7">
        <f t="shared" ref="M34:M37" si="9">L34-$M$32</f>
        <v>0.58684232325109231</v>
      </c>
      <c r="N34" s="7">
        <f t="shared" ref="N34:N37" si="10">10^M34</f>
        <v>3.8622672652459578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1.6539999999999999E-2</v>
      </c>
      <c r="G35" s="4">
        <f t="shared" si="2"/>
        <v>7.7974521999999995</v>
      </c>
      <c r="I35" s="4">
        <f t="shared" si="0"/>
        <v>0.89195272112204904</v>
      </c>
      <c r="J35" s="7">
        <f t="shared" si="3"/>
        <v>0.75738897623760038</v>
      </c>
      <c r="K35" s="7">
        <f t="shared" si="5"/>
        <v>0.74286554026354357</v>
      </c>
      <c r="L35" s="7">
        <f t="shared" si="7"/>
        <v>0.72753265416846236</v>
      </c>
      <c r="M35" s="7">
        <f t="shared" si="9"/>
        <v>0.62303758881318905</v>
      </c>
      <c r="N35" s="7">
        <f t="shared" si="10"/>
        <v>4.197953163081924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1.3729999999999999E-2</v>
      </c>
      <c r="G36" s="4">
        <f t="shared" si="2"/>
        <v>8.3066499999999994</v>
      </c>
      <c r="I36" s="4">
        <f t="shared" si="0"/>
        <v>0.91942591188922396</v>
      </c>
      <c r="J36" s="7">
        <f t="shared" si="3"/>
        <v>0.78486216700477529</v>
      </c>
      <c r="K36" s="7">
        <f t="shared" si="5"/>
        <v>0.77033873103071848</v>
      </c>
      <c r="L36" s="7">
        <f t="shared" si="7"/>
        <v>0.75500584493563727</v>
      </c>
      <c r="M36" s="7">
        <f t="shared" si="9"/>
        <v>0.65051077958036396</v>
      </c>
      <c r="N36" s="7">
        <f t="shared" si="10"/>
        <v>4.4720925178758346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1.175E-2</v>
      </c>
      <c r="G37" s="4">
        <f t="shared" si="2"/>
        <v>8.8629075000000004</v>
      </c>
      <c r="I37" s="4">
        <f t="shared" si="0"/>
        <v>0.94757621670258396</v>
      </c>
      <c r="J37" s="7">
        <f t="shared" si="3"/>
        <v>0.8130124718181353</v>
      </c>
      <c r="K37" s="7">
        <f t="shared" si="5"/>
        <v>0.79848903584407849</v>
      </c>
      <c r="L37" s="7">
        <f t="shared" si="7"/>
        <v>0.78315614974899728</v>
      </c>
      <c r="M37" s="7">
        <f t="shared" si="9"/>
        <v>0.67866108439372397</v>
      </c>
      <c r="N37" s="7">
        <f t="shared" si="10"/>
        <v>4.7715676376608656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/>
      <c r="G38" s="4"/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/>
      <c r="G39" s="4"/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/>
      <c r="G40" s="4"/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6E9F-77B7-4C1B-A882-765EAF8FF136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31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32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58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38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70</v>
      </c>
    </row>
    <row r="8" spans="1:14" x14ac:dyDescent="0.3">
      <c r="A8" s="11" t="s">
        <v>14</v>
      </c>
      <c r="B8" s="11"/>
      <c r="C8" s="11" t="s">
        <v>35</v>
      </c>
      <c r="D8" s="11"/>
      <c r="E8" s="11"/>
      <c r="F8" s="11"/>
      <c r="G8" s="11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5" t="s">
        <v>52</v>
      </c>
      <c r="K10" s="16"/>
      <c r="L10" s="16"/>
      <c r="M10" s="17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4">
        <v>0.57420000000000004</v>
      </c>
      <c r="G11" s="4">
        <f>F11*E11</f>
        <v>3.6117180000000002</v>
      </c>
      <c r="I11" s="4">
        <f>LOG10(G11)</f>
        <v>0.5577138336057561</v>
      </c>
      <c r="J11" s="4"/>
      <c r="K11" s="4"/>
      <c r="L11" s="4"/>
      <c r="M11" s="4"/>
      <c r="N11" s="7">
        <f>10^I11</f>
        <v>3.6117180000000002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4">
        <v>0.28870000000000001</v>
      </c>
      <c r="G12" s="4">
        <f t="shared" ref="G12:G37" si="0">F12*E12</f>
        <v>3.4037729999999997</v>
      </c>
      <c r="I12" s="4">
        <f t="shared" ref="I12:I37" si="1">LOG10(G12)</f>
        <v>0.53196058897580956</v>
      </c>
      <c r="J12" s="4"/>
      <c r="K12" s="4"/>
      <c r="L12" s="4"/>
      <c r="M12" s="4"/>
      <c r="N12" s="7">
        <f t="shared" ref="N12:N17" si="2">10^I12</f>
        <v>3.4037729999999997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0.16200000000000001</v>
      </c>
      <c r="G13" s="4">
        <f t="shared" si="0"/>
        <v>3.05532</v>
      </c>
      <c r="I13" s="4">
        <f t="shared" si="1"/>
        <v>0.48505670294394054</v>
      </c>
      <c r="J13" s="4"/>
      <c r="K13" s="4"/>
      <c r="L13" s="4"/>
      <c r="M13" s="4"/>
      <c r="N13" s="7">
        <f t="shared" si="2"/>
        <v>3.0553200000000009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9.9479999999999999E-2</v>
      </c>
      <c r="G14" s="4">
        <f t="shared" si="0"/>
        <v>2.7357</v>
      </c>
      <c r="I14" s="4">
        <f t="shared" si="1"/>
        <v>0.43706847042816105</v>
      </c>
      <c r="J14" s="4"/>
      <c r="K14" s="4"/>
      <c r="L14" s="4"/>
      <c r="M14" s="4"/>
      <c r="N14" s="7">
        <f t="shared" si="2"/>
        <v>2.7357000000000005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5.2229999999999999E-2</v>
      </c>
      <c r="G15" s="4">
        <f t="shared" si="0"/>
        <v>2.585385</v>
      </c>
      <c r="I15" s="4">
        <f t="shared" si="1"/>
        <v>0.41252522477056236</v>
      </c>
      <c r="J15" s="4"/>
      <c r="K15" s="4"/>
      <c r="L15" s="4"/>
      <c r="M15" s="4"/>
      <c r="N15" s="7">
        <f t="shared" si="2"/>
        <v>2.5853850000000005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3.3750000000000002E-2</v>
      </c>
      <c r="G16" s="4">
        <f t="shared" si="0"/>
        <v>2.6254125000000004</v>
      </c>
      <c r="I16" s="4">
        <f t="shared" si="1"/>
        <v>0.41919754865605768</v>
      </c>
      <c r="J16" s="4"/>
      <c r="K16" s="4"/>
      <c r="L16" s="4"/>
      <c r="M16" s="4"/>
      <c r="N16" s="7">
        <f t="shared" si="2"/>
        <v>2.6254125000000004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2.6169999999999999E-2</v>
      </c>
      <c r="G17" s="7">
        <f t="shared" si="0"/>
        <v>2.9404611999999997</v>
      </c>
      <c r="I17" s="7">
        <f t="shared" si="1"/>
        <v>0.4684154531694214</v>
      </c>
      <c r="J17" s="7">
        <f>I18-I17</f>
        <v>-3.9632941672466893E-2</v>
      </c>
      <c r="K17" s="9"/>
      <c r="L17" s="9"/>
      <c r="M17" s="9"/>
      <c r="N17" s="7">
        <f t="shared" si="2"/>
        <v>2.9404611999999997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4.8800000000000003E-2</v>
      </c>
      <c r="G18" s="7">
        <f t="shared" si="0"/>
        <v>2.6840000000000002</v>
      </c>
      <c r="I18" s="7">
        <f t="shared" si="1"/>
        <v>0.42878251149695451</v>
      </c>
      <c r="J18" s="7">
        <f>I18-$J$17</f>
        <v>0.4684154531694214</v>
      </c>
      <c r="K18" s="9"/>
      <c r="L18" s="9"/>
      <c r="M18" s="9"/>
      <c r="N18" s="7">
        <f>10^J18</f>
        <v>2.9404611999999997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3.8730000000000001E-2</v>
      </c>
      <c r="G19" s="4">
        <f t="shared" si="0"/>
        <v>2.9214039000000005</v>
      </c>
      <c r="I19" s="4">
        <f t="shared" si="1"/>
        <v>0.46559160470202687</v>
      </c>
      <c r="J19" s="7">
        <f t="shared" ref="J19:J37" si="3">I19-$J$17</f>
        <v>0.50522454637449377</v>
      </c>
      <c r="K19" s="9"/>
      <c r="L19" s="9"/>
      <c r="M19" s="9"/>
      <c r="N19" s="7">
        <f t="shared" ref="N19:N24" si="4">10^J19</f>
        <v>3.2005494849026381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3.2289999999999999E-2</v>
      </c>
      <c r="G20" s="4">
        <f t="shared" si="0"/>
        <v>3.1967099999999999</v>
      </c>
      <c r="I20" s="4">
        <f t="shared" si="1"/>
        <v>0.50470323961471153</v>
      </c>
      <c r="J20" s="7">
        <f t="shared" si="3"/>
        <v>0.54433618128717842</v>
      </c>
      <c r="K20" s="9"/>
      <c r="L20" s="9"/>
      <c r="M20" s="9"/>
      <c r="N20" s="7">
        <f t="shared" si="4"/>
        <v>3.5021615956229502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2.6270000000000002E-2</v>
      </c>
      <c r="G21" s="4">
        <f t="shared" si="0"/>
        <v>3.3024016999999999</v>
      </c>
      <c r="I21" s="4">
        <f t="shared" si="1"/>
        <v>0.51882989917590872</v>
      </c>
      <c r="J21" s="7">
        <f t="shared" si="3"/>
        <v>0.55846284084837561</v>
      </c>
      <c r="K21" s="9"/>
      <c r="L21" s="9"/>
      <c r="M21" s="9"/>
      <c r="N21" s="7">
        <f t="shared" si="4"/>
        <v>3.6179523344500892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2.2009999999999998E-2</v>
      </c>
      <c r="G22" s="4">
        <f t="shared" si="0"/>
        <v>3.4240956999999996</v>
      </c>
      <c r="I22" s="4">
        <f t="shared" si="1"/>
        <v>0.53454589426478416</v>
      </c>
      <c r="J22" s="7">
        <f t="shared" si="3"/>
        <v>0.57417883593725105</v>
      </c>
      <c r="K22" s="9"/>
      <c r="L22" s="9"/>
      <c r="M22" s="9"/>
      <c r="N22" s="7">
        <f t="shared" si="4"/>
        <v>3.7512744228527715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1.7129999999999999E-2</v>
      </c>
      <c r="G23" s="4">
        <f t="shared" si="0"/>
        <v>3.8492823</v>
      </c>
      <c r="I23" s="4">
        <f t="shared" si="1"/>
        <v>0.58537976270187642</v>
      </c>
      <c r="J23" s="7">
        <f t="shared" si="3"/>
        <v>0.62501270437434331</v>
      </c>
      <c r="K23" s="9"/>
      <c r="L23" s="9"/>
      <c r="M23" s="9"/>
      <c r="N23" s="7">
        <f t="shared" si="4"/>
        <v>4.2170883945591502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1.0800000000000001E-2</v>
      </c>
      <c r="G24" s="7">
        <f t="shared" si="0"/>
        <v>3.8016000000000001</v>
      </c>
      <c r="I24" s="7">
        <f t="shared" si="1"/>
        <v>0.57996641896508072</v>
      </c>
      <c r="J24" s="7">
        <f t="shared" si="3"/>
        <v>0.61959936063754761</v>
      </c>
      <c r="K24" s="7">
        <f>J25-J24</f>
        <v>-2.8852348348191503E-2</v>
      </c>
      <c r="L24" s="9"/>
      <c r="M24" s="9"/>
      <c r="N24" s="7">
        <f t="shared" si="4"/>
        <v>4.1648499619672128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5.6590000000000001E-2</v>
      </c>
      <c r="G25" s="7">
        <f t="shared" si="0"/>
        <v>3.5572474000000001</v>
      </c>
      <c r="I25" s="7">
        <f t="shared" si="1"/>
        <v>0.55111407061688922</v>
      </c>
      <c r="J25" s="7">
        <f t="shared" si="3"/>
        <v>0.59074701228935611</v>
      </c>
      <c r="K25" s="7">
        <f>J25-$K$24</f>
        <v>0.61959936063754761</v>
      </c>
      <c r="L25" s="9"/>
      <c r="M25" s="9"/>
      <c r="N25" s="7">
        <f>10^K25</f>
        <v>4.1648499619672128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3.3610000000000001E-2</v>
      </c>
      <c r="G26" s="4">
        <f t="shared" si="0"/>
        <v>3.9612746000000003</v>
      </c>
      <c r="I26" s="4">
        <f t="shared" si="1"/>
        <v>0.5978349492286078</v>
      </c>
      <c r="J26" s="7">
        <f t="shared" si="3"/>
        <v>0.6374678909010747</v>
      </c>
      <c r="K26" s="7">
        <f t="shared" ref="K26:K37" si="5">J26-$K$24</f>
        <v>0.6663202392492662</v>
      </c>
      <c r="L26" s="9"/>
      <c r="M26" s="9"/>
      <c r="N26" s="7">
        <f t="shared" ref="N26:N28" si="6">10^K26</f>
        <v>4.6378878138056088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2.3300000000000001E-2</v>
      </c>
      <c r="G27" s="4">
        <f t="shared" si="0"/>
        <v>4.3936809999999999</v>
      </c>
      <c r="I27" s="4">
        <f t="shared" si="1"/>
        <v>0.64282852209543806</v>
      </c>
      <c r="J27" s="7">
        <f t="shared" si="3"/>
        <v>0.68246146376790495</v>
      </c>
      <c r="K27" s="7">
        <f t="shared" si="5"/>
        <v>0.71131381211609646</v>
      </c>
      <c r="L27" s="9"/>
      <c r="M27" s="9"/>
      <c r="N27" s="7">
        <f t="shared" si="6"/>
        <v>5.1441522301052398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1.9970000000000002E-2</v>
      </c>
      <c r="G28" s="7">
        <f t="shared" si="0"/>
        <v>5.4917500000000006</v>
      </c>
      <c r="I28" s="7">
        <f t="shared" si="1"/>
        <v>0.73971075870096525</v>
      </c>
      <c r="J28" s="7">
        <f t="shared" si="3"/>
        <v>0.77934370037343215</v>
      </c>
      <c r="K28" s="7">
        <f t="shared" si="5"/>
        <v>0.80819604872162365</v>
      </c>
      <c r="L28" s="7">
        <f>K29-K28</f>
        <v>-2.3025999012833087E-2</v>
      </c>
      <c r="M28" s="9"/>
      <c r="N28" s="7">
        <f t="shared" si="6"/>
        <v>6.429779041692024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4.1430000000000002E-2</v>
      </c>
      <c r="G29" s="7">
        <f t="shared" si="0"/>
        <v>5.2081653000000001</v>
      </c>
      <c r="I29" s="7">
        <f t="shared" si="1"/>
        <v>0.71668475968813217</v>
      </c>
      <c r="J29" s="7">
        <f t="shared" si="3"/>
        <v>0.75631770136059906</v>
      </c>
      <c r="K29" s="7">
        <f t="shared" si="5"/>
        <v>0.78517004970879056</v>
      </c>
      <c r="L29" s="7">
        <f>K29-$L$28</f>
        <v>0.80819604872162365</v>
      </c>
      <c r="M29" s="9"/>
      <c r="N29" s="7">
        <f>10^L29</f>
        <v>6.429779041692024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2.2839999999999999E-2</v>
      </c>
      <c r="G30" s="4">
        <f t="shared" si="0"/>
        <v>5.3836164000000002</v>
      </c>
      <c r="I30" s="4">
        <f t="shared" si="1"/>
        <v>0.73107410743836754</v>
      </c>
      <c r="J30" s="7">
        <f t="shared" si="3"/>
        <v>0.77070704911083443</v>
      </c>
      <c r="K30" s="7">
        <f t="shared" si="5"/>
        <v>0.79955939745902593</v>
      </c>
      <c r="L30" s="7">
        <f t="shared" ref="L30:L37" si="7">K30-$L$28</f>
        <v>0.82258539647185902</v>
      </c>
      <c r="M30" s="4"/>
      <c r="N30" s="7">
        <f t="shared" ref="N30:N32" si="8">10^L30</f>
        <v>6.6463834965509774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1.661E-2</v>
      </c>
      <c r="G31" s="4">
        <f t="shared" si="0"/>
        <v>6.2642954</v>
      </c>
      <c r="I31" s="4">
        <f t="shared" si="1"/>
        <v>0.79687222918479472</v>
      </c>
      <c r="J31" s="7">
        <f t="shared" si="3"/>
        <v>0.83650517085726162</v>
      </c>
      <c r="K31" s="7">
        <f t="shared" si="5"/>
        <v>0.86535751920545312</v>
      </c>
      <c r="L31" s="7">
        <f t="shared" si="7"/>
        <v>0.88838351821828621</v>
      </c>
      <c r="M31" s="4"/>
      <c r="N31" s="7">
        <f t="shared" si="8"/>
        <v>7.7336322781244595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1.248E-2</v>
      </c>
      <c r="G32" s="7">
        <f t="shared" si="0"/>
        <v>6.8639999999999999</v>
      </c>
      <c r="I32" s="7">
        <f t="shared" si="1"/>
        <v>0.83657727484064903</v>
      </c>
      <c r="J32" s="7">
        <f t="shared" si="3"/>
        <v>0.87621021651311592</v>
      </c>
      <c r="K32" s="7">
        <f t="shared" si="5"/>
        <v>0.90506256486130743</v>
      </c>
      <c r="L32" s="7">
        <f t="shared" si="7"/>
        <v>0.92808856387414052</v>
      </c>
      <c r="M32" s="7">
        <f>L33-L32</f>
        <v>2.6984799550793248E-3</v>
      </c>
      <c r="N32" s="7">
        <f t="shared" si="8"/>
        <v>8.4740020333406196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2.7470000000000001E-2</v>
      </c>
      <c r="G33" s="7">
        <f t="shared" si="0"/>
        <v>6.9067821000000009</v>
      </c>
      <c r="I33" s="7">
        <f t="shared" si="1"/>
        <v>0.83927575479572836</v>
      </c>
      <c r="J33" s="7">
        <f t="shared" si="3"/>
        <v>0.87890869646819525</v>
      </c>
      <c r="K33" s="7">
        <f t="shared" si="5"/>
        <v>0.90776104481638675</v>
      </c>
      <c r="L33" s="7">
        <f t="shared" si="7"/>
        <v>0.93078704382921984</v>
      </c>
      <c r="M33" s="7">
        <f>L33-$M$32</f>
        <v>0.92808856387414052</v>
      </c>
      <c r="N33" s="7">
        <f>10^M33</f>
        <v>8.4740020333406196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2.1219999999999999E-2</v>
      </c>
      <c r="G34" s="4">
        <f t="shared" si="0"/>
        <v>7.5027553999999999</v>
      </c>
      <c r="I34" s="4">
        <f t="shared" si="1"/>
        <v>0.87522078809192827</v>
      </c>
      <c r="J34" s="7">
        <f t="shared" si="3"/>
        <v>0.91485372976439516</v>
      </c>
      <c r="K34" s="7">
        <f t="shared" si="5"/>
        <v>0.94370607811258667</v>
      </c>
      <c r="L34" s="7">
        <f t="shared" si="7"/>
        <v>0.96673207712541975</v>
      </c>
      <c r="M34" s="7">
        <f t="shared" ref="M34:M37" si="9">L34-$M$32</f>
        <v>0.96403359717034043</v>
      </c>
      <c r="N34" s="7">
        <f t="shared" ref="N34:N37" si="10">10^M34</f>
        <v>9.2052078080264472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1.7160000000000002E-2</v>
      </c>
      <c r="G35" s="4">
        <f t="shared" si="0"/>
        <v>8.089738800000001</v>
      </c>
      <c r="I35" s="4">
        <f t="shared" si="1"/>
        <v>0.90793449941820792</v>
      </c>
      <c r="J35" s="7">
        <f t="shared" si="3"/>
        <v>0.94756744109067481</v>
      </c>
      <c r="K35" s="7">
        <f t="shared" si="5"/>
        <v>0.97641978943886631</v>
      </c>
      <c r="L35" s="7">
        <f t="shared" si="7"/>
        <v>0.9994457884516994</v>
      </c>
      <c r="M35" s="7">
        <f t="shared" si="9"/>
        <v>0.99674730849662008</v>
      </c>
      <c r="N35" s="7">
        <f t="shared" si="10"/>
        <v>9.9253837818909183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1.456E-2</v>
      </c>
      <c r="G36" s="4">
        <f t="shared" si="0"/>
        <v>8.8087999999999997</v>
      </c>
      <c r="I36" s="4">
        <f t="shared" si="1"/>
        <v>0.94491674962948724</v>
      </c>
      <c r="J36" s="7">
        <f t="shared" si="3"/>
        <v>0.98454969130195413</v>
      </c>
      <c r="K36" s="7">
        <f t="shared" si="5"/>
        <v>1.0134020396501455</v>
      </c>
      <c r="L36" s="7">
        <f t="shared" si="7"/>
        <v>1.0364280386629785</v>
      </c>
      <c r="M36" s="7">
        <f t="shared" si="9"/>
        <v>1.0337295587078992</v>
      </c>
      <c r="N36" s="7">
        <f t="shared" si="10"/>
        <v>10.807607367733635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1.269E-2</v>
      </c>
      <c r="G37" s="4">
        <f t="shared" si="0"/>
        <v>9.5719400999999991</v>
      </c>
      <c r="I37" s="4">
        <f t="shared" si="1"/>
        <v>0.9809999721895335</v>
      </c>
      <c r="J37" s="7">
        <f t="shared" si="3"/>
        <v>1.0206329138620003</v>
      </c>
      <c r="K37" s="7">
        <f t="shared" si="5"/>
        <v>1.0494852622101918</v>
      </c>
      <c r="L37" s="7">
        <f t="shared" si="7"/>
        <v>1.072511261223025</v>
      </c>
      <c r="M37" s="7">
        <f t="shared" si="9"/>
        <v>1.0698127812679457</v>
      </c>
      <c r="N37" s="7">
        <f t="shared" si="10"/>
        <v>11.743911809584175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/>
      <c r="G38" s="4"/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/>
      <c r="G39" s="4"/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/>
      <c r="G40" s="4"/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CDD7-C57D-46D3-8F4B-16DC3890E6D5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0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32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59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22</v>
      </c>
      <c r="D6" s="11"/>
      <c r="E6" s="11" t="s">
        <v>19</v>
      </c>
      <c r="F6" s="11"/>
      <c r="G6" s="1" t="s">
        <v>39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70</v>
      </c>
    </row>
    <row r="8" spans="1:14" x14ac:dyDescent="0.3">
      <c r="A8" s="11" t="s">
        <v>14</v>
      </c>
      <c r="B8" s="11"/>
      <c r="C8" s="11" t="s">
        <v>40</v>
      </c>
      <c r="D8" s="11"/>
      <c r="E8" s="11"/>
      <c r="F8" s="11"/>
      <c r="G8" s="11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2" t="s">
        <v>52</v>
      </c>
      <c r="K10" s="12"/>
      <c r="L10" s="12"/>
      <c r="M10" s="12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1113</v>
      </c>
      <c r="G11" s="4">
        <f>0.001*F11*E11</f>
        <v>7.0007700000000002</v>
      </c>
      <c r="I11" s="4">
        <f>LOG10(G11)</f>
        <v>0.84514580977997722</v>
      </c>
      <c r="J11" s="4"/>
      <c r="K11" s="4"/>
      <c r="L11" s="4"/>
      <c r="M11" s="4"/>
      <c r="N11" s="7">
        <f>10^I11</f>
        <v>7.000770000000001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4">
        <v>0.57750000000000001</v>
      </c>
      <c r="G12" s="4">
        <f>F12*E12</f>
        <v>6.8087249999999999</v>
      </c>
      <c r="I12" s="4">
        <f t="shared" ref="I12:I37" si="0">LOG10(G12)</f>
        <v>0.83306579365927103</v>
      </c>
      <c r="J12" s="4"/>
      <c r="K12" s="4"/>
      <c r="L12" s="4"/>
      <c r="M12" s="4"/>
      <c r="N12" s="7">
        <f t="shared" ref="N12:N17" si="1">10^I12</f>
        <v>6.8087249999999999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2">
        <v>0.34749999999999998</v>
      </c>
      <c r="G13" s="4">
        <f t="shared" ref="G13:G40" si="2">F13*E13</f>
        <v>6.5538499999999997</v>
      </c>
      <c r="I13" s="4">
        <f t="shared" si="0"/>
        <v>0.81649649732744223</v>
      </c>
      <c r="J13" s="4"/>
      <c r="K13" s="4"/>
      <c r="L13" s="4"/>
      <c r="M13" s="4"/>
      <c r="N13" s="7">
        <f t="shared" si="1"/>
        <v>6.5538499999999997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0.22259999999999999</v>
      </c>
      <c r="G14" s="4">
        <f t="shared" si="2"/>
        <v>6.1215000000000002</v>
      </c>
      <c r="I14" s="4">
        <f t="shared" si="0"/>
        <v>0.78685785382895213</v>
      </c>
      <c r="J14" s="4"/>
      <c r="K14" s="4"/>
      <c r="L14" s="4"/>
      <c r="M14" s="4"/>
      <c r="N14" s="7">
        <f t="shared" si="1"/>
        <v>6.1215000000000011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0.1061</v>
      </c>
      <c r="G15" s="4">
        <f t="shared" si="2"/>
        <v>5.2519499999999999</v>
      </c>
      <c r="I15" s="4">
        <f t="shared" si="0"/>
        <v>0.72032058283490941</v>
      </c>
      <c r="J15" s="4"/>
      <c r="K15" s="4"/>
      <c r="L15" s="4"/>
      <c r="M15" s="4"/>
      <c r="N15" s="7">
        <f t="shared" si="1"/>
        <v>5.2519500000000008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6.2120000000000002E-2</v>
      </c>
      <c r="G16" s="4">
        <f t="shared" si="2"/>
        <v>4.8323148000000007</v>
      </c>
      <c r="I16" s="4">
        <f t="shared" si="0"/>
        <v>0.68415521854553485</v>
      </c>
      <c r="J16" s="4"/>
      <c r="K16" s="4"/>
      <c r="L16" s="4"/>
      <c r="M16" s="4"/>
      <c r="N16" s="7">
        <f t="shared" si="1"/>
        <v>4.8323148000000007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4.0989999999999999E-2</v>
      </c>
      <c r="G17" s="7">
        <f t="shared" si="2"/>
        <v>4.6056363999999999</v>
      </c>
      <c r="I17" s="7">
        <f t="shared" si="0"/>
        <v>0.66328964884604225</v>
      </c>
      <c r="J17" s="7">
        <f>I18-I17</f>
        <v>-3.7622291762830495E-2</v>
      </c>
      <c r="K17" s="9"/>
      <c r="L17" s="9"/>
      <c r="M17" s="9"/>
      <c r="N17" s="7">
        <f t="shared" si="1"/>
        <v>4.6056364000000007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7.6789999999999997E-2</v>
      </c>
      <c r="G18" s="7">
        <f t="shared" si="2"/>
        <v>4.2234499999999997</v>
      </c>
      <c r="I18" s="7">
        <f t="shared" si="0"/>
        <v>0.62566735708321175</v>
      </c>
      <c r="J18" s="7">
        <f>I18-$J$17</f>
        <v>0.66328964884604225</v>
      </c>
      <c r="K18" s="9"/>
      <c r="L18" s="9"/>
      <c r="M18" s="9"/>
      <c r="N18" s="7">
        <f>10^J18</f>
        <v>4.6056364000000007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5.629E-2</v>
      </c>
      <c r="G19" s="4">
        <f t="shared" si="2"/>
        <v>4.2459547000000004</v>
      </c>
      <c r="I19" s="4">
        <f t="shared" si="0"/>
        <v>0.62797535637614632</v>
      </c>
      <c r="J19" s="7">
        <f t="shared" ref="J19:J37" si="3">I19-$J$17</f>
        <v>0.66559764813897682</v>
      </c>
      <c r="K19" s="9"/>
      <c r="L19" s="9"/>
      <c r="M19" s="9"/>
      <c r="N19" s="7">
        <f t="shared" ref="N19:N24" si="4">10^J19</f>
        <v>4.630177584456094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4.1410000000000002E-2</v>
      </c>
      <c r="G20" s="4">
        <f t="shared" si="2"/>
        <v>4.0995900000000001</v>
      </c>
      <c r="I20" s="4">
        <f t="shared" si="0"/>
        <v>0.61274042509992799</v>
      </c>
      <c r="J20" s="7">
        <f t="shared" si="3"/>
        <v>0.65036271686275848</v>
      </c>
      <c r="K20" s="9"/>
      <c r="L20" s="9"/>
      <c r="M20" s="9"/>
      <c r="N20" s="7">
        <f t="shared" si="4"/>
        <v>4.4705681206302916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3.288E-2</v>
      </c>
      <c r="G21" s="4">
        <f t="shared" si="2"/>
        <v>4.1333447999999997</v>
      </c>
      <c r="I21" s="4">
        <f t="shared" si="0"/>
        <v>0.6163016352578512</v>
      </c>
      <c r="J21" s="7">
        <f t="shared" si="3"/>
        <v>0.65392392702068169</v>
      </c>
      <c r="K21" s="9"/>
      <c r="L21" s="9"/>
      <c r="M21" s="9"/>
      <c r="N21" s="7">
        <f t="shared" si="4"/>
        <v>4.5073774437085143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2.7150000000000001E-2</v>
      </c>
      <c r="G22" s="4">
        <f t="shared" si="2"/>
        <v>4.2237254999999996</v>
      </c>
      <c r="I22" s="4">
        <f t="shared" si="0"/>
        <v>0.62569568563630196</v>
      </c>
      <c r="J22" s="7">
        <f t="shared" si="3"/>
        <v>0.66331797739913245</v>
      </c>
      <c r="K22" s="9"/>
      <c r="L22" s="9"/>
      <c r="M22" s="9"/>
      <c r="N22" s="7">
        <f t="shared" si="4"/>
        <v>4.6059368304130999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1.9560000000000001E-2</v>
      </c>
      <c r="G23" s="4">
        <f t="shared" si="2"/>
        <v>4.3953276000000008</v>
      </c>
      <c r="I23" s="4">
        <f t="shared" si="0"/>
        <v>0.64299125018794867</v>
      </c>
      <c r="J23" s="7">
        <f t="shared" si="3"/>
        <v>0.68061354195077917</v>
      </c>
      <c r="K23" s="9"/>
      <c r="L23" s="9"/>
      <c r="M23" s="9"/>
      <c r="N23" s="7">
        <f t="shared" si="4"/>
        <v>4.7930674648651337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1.269E-2</v>
      </c>
      <c r="G24" s="7">
        <f t="shared" si="2"/>
        <v>4.4668799999999997</v>
      </c>
      <c r="I24" s="7">
        <f t="shared" si="0"/>
        <v>0.65000428557283574</v>
      </c>
      <c r="J24" s="7">
        <f t="shared" si="3"/>
        <v>0.68762657733566623</v>
      </c>
      <c r="K24" s="7">
        <f>J25-J24</f>
        <v>4.7588508960098252E-2</v>
      </c>
      <c r="L24" s="9"/>
      <c r="M24" s="9"/>
      <c r="N24" s="7">
        <f t="shared" si="4"/>
        <v>4.8710947501289246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7.9289999999999999E-2</v>
      </c>
      <c r="G25" s="7">
        <f t="shared" si="2"/>
        <v>4.9841693999999999</v>
      </c>
      <c r="I25" s="7">
        <f t="shared" si="0"/>
        <v>0.69759279453293399</v>
      </c>
      <c r="J25" s="7">
        <f t="shared" si="3"/>
        <v>0.73521508629576449</v>
      </c>
      <c r="K25" s="7">
        <f>J25-$K$24</f>
        <v>0.68762657733566623</v>
      </c>
      <c r="L25" s="9"/>
      <c r="M25" s="9"/>
      <c r="N25" s="7">
        <f>10^K25</f>
        <v>4.8710947501289246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4.308E-2</v>
      </c>
      <c r="G26" s="4">
        <f t="shared" si="2"/>
        <v>5.0774087999999997</v>
      </c>
      <c r="I26" s="4">
        <f t="shared" si="0"/>
        <v>0.70564213138507437</v>
      </c>
      <c r="J26" s="7">
        <f t="shared" si="3"/>
        <v>0.74326442314790486</v>
      </c>
      <c r="K26" s="7">
        <f t="shared" ref="K26:K37" si="5">J26-$K$24</f>
        <v>0.69567591418780661</v>
      </c>
      <c r="L26" s="9"/>
      <c r="M26" s="9"/>
      <c r="N26" s="7">
        <f t="shared" ref="N26:N28" si="6">10^K26</f>
        <v>4.9622188503340992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2.622E-2</v>
      </c>
      <c r="G27" s="4">
        <f t="shared" si="2"/>
        <v>4.9443054000000002</v>
      </c>
      <c r="I27" s="4">
        <f t="shared" si="0"/>
        <v>0.69410528842348451</v>
      </c>
      <c r="J27" s="7">
        <f t="shared" si="3"/>
        <v>0.73172758018631501</v>
      </c>
      <c r="K27" s="7">
        <f t="shared" si="5"/>
        <v>0.68413907122621676</v>
      </c>
      <c r="L27" s="9"/>
      <c r="M27" s="9"/>
      <c r="N27" s="7">
        <f t="shared" si="6"/>
        <v>4.8321351350887252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1.8620000000000001E-2</v>
      </c>
      <c r="G28" s="7">
        <f t="shared" si="2"/>
        <v>5.1205000000000007</v>
      </c>
      <c r="I28" s="7">
        <f t="shared" si="0"/>
        <v>0.70931237047558648</v>
      </c>
      <c r="J28" s="7">
        <f t="shared" si="3"/>
        <v>0.74693466223841698</v>
      </c>
      <c r="K28" s="7">
        <f t="shared" si="5"/>
        <v>0.69934615327831873</v>
      </c>
      <c r="L28" s="7">
        <f>K29-K28</f>
        <v>3.2620893018639685E-2</v>
      </c>
      <c r="M28" s="9"/>
      <c r="N28" s="7">
        <f t="shared" si="6"/>
        <v>5.004332450665733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4.3909999999999998E-2</v>
      </c>
      <c r="G29" s="7">
        <f t="shared" si="2"/>
        <v>5.5199260999999993</v>
      </c>
      <c r="I29" s="7">
        <f t="shared" si="0"/>
        <v>0.74193326349422617</v>
      </c>
      <c r="J29" s="7">
        <f t="shared" si="3"/>
        <v>0.77955555525705666</v>
      </c>
      <c r="K29" s="7">
        <f t="shared" si="5"/>
        <v>0.73196704629695841</v>
      </c>
      <c r="L29" s="7">
        <f>K29-$L$28</f>
        <v>0.69934615327831873</v>
      </c>
      <c r="M29" s="9"/>
      <c r="N29" s="7">
        <f>10^L29</f>
        <v>5.004332450665733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2.5180000000000001E-2</v>
      </c>
      <c r="G30" s="4">
        <f t="shared" si="2"/>
        <v>5.9351778000000008</v>
      </c>
      <c r="I30" s="4">
        <f t="shared" si="0"/>
        <v>0.77343373363640089</v>
      </c>
      <c r="J30" s="7">
        <f t="shared" si="3"/>
        <v>0.81105602539923138</v>
      </c>
      <c r="K30" s="7">
        <f t="shared" si="5"/>
        <v>0.76346751643913313</v>
      </c>
      <c r="L30" s="7">
        <f t="shared" ref="L30:L37" si="7">K30-$L$28</f>
        <v>0.73084662342049345</v>
      </c>
      <c r="M30" s="4"/>
      <c r="N30" s="7">
        <f t="shared" ref="N30:N32" si="8">10^L30</f>
        <v>5.3807971931020715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1.7160000000000002E-2</v>
      </c>
      <c r="G31" s="4">
        <f t="shared" si="2"/>
        <v>6.4717224</v>
      </c>
      <c r="I31" s="4">
        <f t="shared" si="0"/>
        <v>0.81101988024608684</v>
      </c>
      <c r="J31" s="7">
        <f t="shared" si="3"/>
        <v>0.84864217200891734</v>
      </c>
      <c r="K31" s="7">
        <f t="shared" si="5"/>
        <v>0.80105366304881909</v>
      </c>
      <c r="L31" s="7">
        <f t="shared" si="7"/>
        <v>0.7684327700301794</v>
      </c>
      <c r="M31" s="4"/>
      <c r="N31" s="7">
        <f t="shared" si="8"/>
        <v>5.8672253634012099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1.248E-2</v>
      </c>
      <c r="G32" s="7">
        <f t="shared" si="2"/>
        <v>6.8639999999999999</v>
      </c>
      <c r="I32" s="7">
        <f t="shared" si="0"/>
        <v>0.83657727484064903</v>
      </c>
      <c r="J32" s="7">
        <f t="shared" si="3"/>
        <v>0.87419956660347953</v>
      </c>
      <c r="K32" s="7">
        <f t="shared" si="5"/>
        <v>0.82661105764338128</v>
      </c>
      <c r="L32" s="7">
        <f t="shared" si="7"/>
        <v>0.79399016462474159</v>
      </c>
      <c r="M32" s="7">
        <f>L33-L32</f>
        <v>2.3533797012487812E-2</v>
      </c>
      <c r="N32" s="7">
        <f t="shared" si="8"/>
        <v>6.2228619222582697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2.8819999999999998E-2</v>
      </c>
      <c r="G33" s="7">
        <f t="shared" si="2"/>
        <v>7.2462125999999998</v>
      </c>
      <c r="I33" s="7">
        <f t="shared" si="0"/>
        <v>0.86011107185313684</v>
      </c>
      <c r="J33" s="7">
        <f t="shared" si="3"/>
        <v>0.89773336361596734</v>
      </c>
      <c r="K33" s="7">
        <f t="shared" si="5"/>
        <v>0.85014485465586909</v>
      </c>
      <c r="L33" s="7">
        <f t="shared" si="7"/>
        <v>0.8175239616372294</v>
      </c>
      <c r="M33" s="7">
        <f>L33-$M$32</f>
        <v>0.79399016462474159</v>
      </c>
      <c r="N33" s="7">
        <f>10^M33</f>
        <v>6.2228619222582697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2.1739999999999999E-2</v>
      </c>
      <c r="G34" s="4">
        <f t="shared" si="2"/>
        <v>7.6866117999999997</v>
      </c>
      <c r="I34" s="4">
        <f t="shared" si="0"/>
        <v>0.88573494827688204</v>
      </c>
      <c r="J34" s="7">
        <f t="shared" si="3"/>
        <v>0.92335724003971253</v>
      </c>
      <c r="K34" s="7">
        <f t="shared" si="5"/>
        <v>0.87576873107961428</v>
      </c>
      <c r="L34" s="7">
        <f t="shared" si="7"/>
        <v>0.8431478380609746</v>
      </c>
      <c r="M34" s="7">
        <f t="shared" ref="M34:M37" si="9">L34-$M$32</f>
        <v>0.81961404104848679</v>
      </c>
      <c r="N34" s="7">
        <f t="shared" ref="N34:N37" si="10">10^M34</f>
        <v>6.6010654836984912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1.8409999999999999E-2</v>
      </c>
      <c r="G35" s="4">
        <f t="shared" si="2"/>
        <v>8.6790263000000003</v>
      </c>
      <c r="I35" s="4">
        <f t="shared" si="0"/>
        <v>0.9384710044095359</v>
      </c>
      <c r="J35" s="7">
        <f t="shared" si="3"/>
        <v>0.9760932961723664</v>
      </c>
      <c r="K35" s="7">
        <f t="shared" si="5"/>
        <v>0.92850478721226815</v>
      </c>
      <c r="L35" s="7">
        <f t="shared" si="7"/>
        <v>0.89588389419362846</v>
      </c>
      <c r="M35" s="7">
        <f t="shared" si="9"/>
        <v>0.87235009718114065</v>
      </c>
      <c r="N35" s="7">
        <f t="shared" si="10"/>
        <v>7.4533256565710051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1.508E-2</v>
      </c>
      <c r="G36" s="4">
        <f t="shared" si="2"/>
        <v>9.1234000000000002</v>
      </c>
      <c r="I36" s="4">
        <f t="shared" si="0"/>
        <v>0.96015671618622411</v>
      </c>
      <c r="J36" s="7">
        <f t="shared" si="3"/>
        <v>0.99777900794905461</v>
      </c>
      <c r="K36" s="7">
        <f t="shared" si="5"/>
        <v>0.95019049898895636</v>
      </c>
      <c r="L36" s="7">
        <f t="shared" si="7"/>
        <v>0.91756960597031667</v>
      </c>
      <c r="M36" s="7">
        <f t="shared" si="9"/>
        <v>0.89403580895782886</v>
      </c>
      <c r="N36" s="7">
        <f t="shared" si="10"/>
        <v>7.8349424168883894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1.2789999999999999E-2</v>
      </c>
      <c r="G37" s="4">
        <f t="shared" si="2"/>
        <v>9.6473690999999988</v>
      </c>
      <c r="I37" s="4">
        <f t="shared" si="0"/>
        <v>0.98440889457348268</v>
      </c>
      <c r="J37" s="7">
        <f t="shared" si="3"/>
        <v>1.0220311863363132</v>
      </c>
      <c r="K37" s="7">
        <f t="shared" si="5"/>
        <v>0.97444267737621493</v>
      </c>
      <c r="L37" s="7">
        <f t="shared" si="7"/>
        <v>0.94182178435757524</v>
      </c>
      <c r="M37" s="7">
        <f t="shared" si="9"/>
        <v>0.91828798734508743</v>
      </c>
      <c r="N37" s="7">
        <f t="shared" si="10"/>
        <v>8.2849136695714716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>
        <v>1.9769999999999999E-2</v>
      </c>
      <c r="G38" s="4">
        <f t="shared" si="2"/>
        <v>9.4237658999999994</v>
      </c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>
        <v>1.4670000000000001E-2</v>
      </c>
      <c r="G39" s="4">
        <f t="shared" si="2"/>
        <v>10.3737438</v>
      </c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>
        <v>1.034E-2</v>
      </c>
      <c r="G40" s="4">
        <f t="shared" si="2"/>
        <v>11.6989862</v>
      </c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0BB0-0617-431E-84F7-94A66E02D749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41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42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60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44</v>
      </c>
      <c r="D6" s="11"/>
      <c r="E6" s="11" t="s">
        <v>19</v>
      </c>
      <c r="F6" s="11"/>
      <c r="G6" s="1" t="s">
        <v>24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68</v>
      </c>
    </row>
    <row r="8" spans="1:14" x14ac:dyDescent="0.3">
      <c r="A8" s="11" t="s">
        <v>14</v>
      </c>
      <c r="B8" s="11"/>
      <c r="C8" s="11" t="s">
        <v>45</v>
      </c>
      <c r="D8" s="11"/>
      <c r="E8" s="11"/>
      <c r="F8" s="11"/>
      <c r="G8" s="11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2" t="s">
        <v>52</v>
      </c>
      <c r="K10" s="12"/>
      <c r="L10" s="12"/>
      <c r="M10" s="12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4517</v>
      </c>
      <c r="G11" s="4">
        <f>0.001*F11*E11</f>
        <v>28.411930000000002</v>
      </c>
      <c r="I11" s="4">
        <f>LOG10(G11)</f>
        <v>1.4535007360066632</v>
      </c>
      <c r="J11" s="4"/>
      <c r="K11" s="4"/>
      <c r="L11" s="4"/>
      <c r="M11" s="4"/>
      <c r="N11" s="7">
        <f>10^I11</f>
        <v>28.411930000000016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5">
        <v>3350</v>
      </c>
      <c r="G12" s="4">
        <f t="shared" ref="G12:G14" si="0">0.001*F12*E12</f>
        <v>39.496499999999997</v>
      </c>
      <c r="I12" s="4">
        <f t="shared" ref="I12:I37" si="1">LOG10(G12)</f>
        <v>1.5965586121319344</v>
      </c>
      <c r="J12" s="4"/>
      <c r="K12" s="4"/>
      <c r="L12" s="4"/>
      <c r="M12" s="4"/>
      <c r="N12" s="7">
        <f t="shared" ref="N12:N17" si="2">10^I12</f>
        <v>39.496500000000019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5">
        <v>1352</v>
      </c>
      <c r="G13" s="4">
        <f t="shared" si="0"/>
        <v>25.498720000000002</v>
      </c>
      <c r="I13" s="4">
        <f t="shared" si="1"/>
        <v>1.4065183800069267</v>
      </c>
      <c r="J13" s="4"/>
      <c r="K13" s="4"/>
      <c r="L13" s="4"/>
      <c r="M13" s="4"/>
      <c r="N13" s="7">
        <f t="shared" si="2"/>
        <v>25.498720000000006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5">
        <v>1134</v>
      </c>
      <c r="G14" s="4">
        <f t="shared" si="0"/>
        <v>31.185000000000002</v>
      </c>
      <c r="I14" s="4">
        <f t="shared" si="1"/>
        <v>1.4939457483871506</v>
      </c>
      <c r="J14" s="4"/>
      <c r="K14" s="4"/>
      <c r="L14" s="4"/>
      <c r="M14" s="4"/>
      <c r="N14" s="7">
        <f t="shared" si="2"/>
        <v>31.185000000000016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0.4204</v>
      </c>
      <c r="G15" s="4">
        <f>F15*E15</f>
        <v>20.809799999999999</v>
      </c>
      <c r="I15" s="4">
        <f t="shared" si="1"/>
        <v>1.3182679062897733</v>
      </c>
      <c r="J15" s="4"/>
      <c r="K15" s="4"/>
      <c r="L15" s="4"/>
      <c r="M15" s="4"/>
      <c r="N15" s="7">
        <f t="shared" si="2"/>
        <v>20.809800000000006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0.50670000000000004</v>
      </c>
      <c r="G16" s="4">
        <f t="shared" ref="G16:G40" si="3">F16*E16</f>
        <v>39.416193000000007</v>
      </c>
      <c r="I16" s="4">
        <f t="shared" si="1"/>
        <v>1.5956746757796851</v>
      </c>
      <c r="J16" s="4"/>
      <c r="K16" s="4"/>
      <c r="L16" s="4"/>
      <c r="M16" s="4"/>
      <c r="N16" s="7">
        <f t="shared" si="2"/>
        <v>39.416193000000028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0.30590000000000001</v>
      </c>
      <c r="G17" s="7">
        <f t="shared" si="3"/>
        <v>34.370924000000002</v>
      </c>
      <c r="I17" s="7">
        <f t="shared" si="1"/>
        <v>1.5361912075142192</v>
      </c>
      <c r="J17" s="7">
        <f>I18-I17</f>
        <v>6.2768826974717085E-2</v>
      </c>
      <c r="K17" s="9"/>
      <c r="L17" s="9"/>
      <c r="M17" s="9"/>
      <c r="N17" s="7">
        <f t="shared" si="2"/>
        <v>34.370924000000016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0.72209999999999996</v>
      </c>
      <c r="G18" s="7">
        <f t="shared" si="3"/>
        <v>39.715499999999999</v>
      </c>
      <c r="I18" s="7">
        <f t="shared" si="1"/>
        <v>1.5989600344889363</v>
      </c>
      <c r="J18" s="7">
        <f>I18-$J$17</f>
        <v>1.5361912075142192</v>
      </c>
      <c r="K18" s="9"/>
      <c r="L18" s="9"/>
      <c r="M18" s="9"/>
      <c r="N18" s="7">
        <f>10^J18</f>
        <v>34.370924000000016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0.49330000000000002</v>
      </c>
      <c r="G19" s="4">
        <f t="shared" si="3"/>
        <v>37.209619000000004</v>
      </c>
      <c r="I19" s="4">
        <f t="shared" si="1"/>
        <v>1.5706552231780853</v>
      </c>
      <c r="J19" s="7">
        <f t="shared" ref="J19:J37" si="4">I19-$J$17</f>
        <v>1.5078863962033682</v>
      </c>
      <c r="K19" s="9"/>
      <c r="L19" s="9"/>
      <c r="M19" s="9"/>
      <c r="N19" s="7">
        <f t="shared" ref="N19:N24" si="5">10^J19</f>
        <v>32.20226326542425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0.39750000000000002</v>
      </c>
      <c r="G20" s="4">
        <f t="shared" si="3"/>
        <v>39.352499999999999</v>
      </c>
      <c r="I20" s="4">
        <f t="shared" si="1"/>
        <v>1.5949723275900389</v>
      </c>
      <c r="J20" s="7">
        <f t="shared" si="4"/>
        <v>1.5322035006153218</v>
      </c>
      <c r="K20" s="9"/>
      <c r="L20" s="9"/>
      <c r="M20" s="9"/>
      <c r="N20" s="7">
        <f t="shared" si="5"/>
        <v>34.056773469048622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0.28299999999999997</v>
      </c>
      <c r="G21" s="4">
        <f t="shared" si="3"/>
        <v>35.575929999999993</v>
      </c>
      <c r="I21" s="4">
        <f t="shared" si="1"/>
        <v>1.5511562619141286</v>
      </c>
      <c r="J21" s="7">
        <f t="shared" si="4"/>
        <v>1.4883874349394115</v>
      </c>
      <c r="K21" s="9"/>
      <c r="L21" s="9"/>
      <c r="M21" s="9"/>
      <c r="N21" s="7">
        <f t="shared" si="5"/>
        <v>30.788422310164041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0.19040000000000001</v>
      </c>
      <c r="G22" s="4">
        <f t="shared" si="3"/>
        <v>29.620528</v>
      </c>
      <c r="I22" s="4">
        <f t="shared" si="1"/>
        <v>1.4715927957598918</v>
      </c>
      <c r="J22" s="7">
        <f t="shared" si="4"/>
        <v>1.4088239687851747</v>
      </c>
      <c r="K22" s="9"/>
      <c r="L22" s="9"/>
      <c r="M22" s="9"/>
      <c r="N22" s="7">
        <f t="shared" si="5"/>
        <v>25.634447929092477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0.15190000000000001</v>
      </c>
      <c r="G23" s="4">
        <f t="shared" si="3"/>
        <v>34.133449000000006</v>
      </c>
      <c r="I23" s="4">
        <f t="shared" si="1"/>
        <v>1.5331801735991524</v>
      </c>
      <c r="J23" s="7">
        <f t="shared" si="4"/>
        <v>1.4704113466244353</v>
      </c>
      <c r="K23" s="9"/>
      <c r="L23" s="9"/>
      <c r="M23" s="9"/>
      <c r="N23" s="7">
        <f t="shared" si="5"/>
        <v>29.540058199868483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0.1207</v>
      </c>
      <c r="G24" s="7">
        <f t="shared" si="3"/>
        <v>42.486400000000003</v>
      </c>
      <c r="I24" s="7">
        <f t="shared" si="1"/>
        <v>1.6282499335754803</v>
      </c>
      <c r="J24" s="7">
        <f t="shared" si="4"/>
        <v>1.5654811066007632</v>
      </c>
      <c r="K24" s="7">
        <f>J25-J24</f>
        <v>3.124048726747608E-2</v>
      </c>
      <c r="L24" s="9"/>
      <c r="M24" s="9"/>
      <c r="N24" s="7">
        <f t="shared" si="5"/>
        <v>36.768939719595643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0.72629999999999995</v>
      </c>
      <c r="G25" s="7">
        <f t="shared" si="3"/>
        <v>45.655217999999998</v>
      </c>
      <c r="I25" s="7">
        <f t="shared" si="1"/>
        <v>1.6594904208429564</v>
      </c>
      <c r="J25" s="7">
        <f t="shared" si="4"/>
        <v>1.5967215938682393</v>
      </c>
      <c r="K25" s="7">
        <f>J25-$K$24</f>
        <v>1.5654811066007632</v>
      </c>
      <c r="L25" s="9"/>
      <c r="M25" s="9"/>
      <c r="N25" s="7">
        <f>10^K25</f>
        <v>36.768939719595643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0.40160000000000001</v>
      </c>
      <c r="G26" s="4">
        <f t="shared" si="3"/>
        <v>47.332576000000003</v>
      </c>
      <c r="I26" s="4">
        <f t="shared" si="1"/>
        <v>1.6751601408960934</v>
      </c>
      <c r="J26" s="7">
        <f t="shared" si="4"/>
        <v>1.6123913139213764</v>
      </c>
      <c r="K26" s="7">
        <f t="shared" ref="K26:K37" si="6">J26-$K$24</f>
        <v>1.5811508266539003</v>
      </c>
      <c r="L26" s="9"/>
      <c r="M26" s="9"/>
      <c r="N26" s="7">
        <f t="shared" ref="N26:N28" si="7">10^K26</f>
        <v>38.119818718578472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0.25590000000000002</v>
      </c>
      <c r="G27" s="4">
        <f t="shared" si="3"/>
        <v>48.255063</v>
      </c>
      <c r="I27" s="4">
        <f t="shared" si="1"/>
        <v>1.6835428869566045</v>
      </c>
      <c r="J27" s="7">
        <f t="shared" si="4"/>
        <v>1.6207740599818874</v>
      </c>
      <c r="K27" s="7">
        <f t="shared" si="6"/>
        <v>1.5895335727144113</v>
      </c>
      <c r="L27" s="9"/>
      <c r="M27" s="9"/>
      <c r="N27" s="7">
        <f t="shared" si="7"/>
        <v>38.862753926884992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0.1789</v>
      </c>
      <c r="G28" s="7">
        <f t="shared" si="3"/>
        <v>49.197499999999998</v>
      </c>
      <c r="I28" s="7">
        <f t="shared" si="1"/>
        <v>1.6919430343976356</v>
      </c>
      <c r="J28" s="7">
        <f t="shared" si="4"/>
        <v>1.6291742074229185</v>
      </c>
      <c r="K28" s="7">
        <f t="shared" si="6"/>
        <v>1.5979337201554424</v>
      </c>
      <c r="L28" s="7">
        <f>K29-K28</f>
        <v>2.8914656572833097E-2</v>
      </c>
      <c r="M28" s="9"/>
      <c r="N28" s="7">
        <f t="shared" si="7"/>
        <v>39.621756090504427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0.41830000000000001</v>
      </c>
      <c r="G29" s="7">
        <f t="shared" si="3"/>
        <v>52.584492999999995</v>
      </c>
      <c r="I29" s="7">
        <f t="shared" si="1"/>
        <v>1.7208576909704687</v>
      </c>
      <c r="J29" s="7">
        <f t="shared" si="4"/>
        <v>1.6580888639957516</v>
      </c>
      <c r="K29" s="7">
        <f t="shared" si="6"/>
        <v>1.6268483767282755</v>
      </c>
      <c r="L29" s="7">
        <f>K29-$L$28</f>
        <v>1.5979337201554424</v>
      </c>
      <c r="M29" s="9"/>
      <c r="N29" s="7">
        <f>10^L29</f>
        <v>39.621756090504427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0.2414</v>
      </c>
      <c r="G30" s="4">
        <f t="shared" si="3"/>
        <v>56.900394000000006</v>
      </c>
      <c r="I30" s="4">
        <f t="shared" si="1"/>
        <v>1.7551152736258875</v>
      </c>
      <c r="J30" s="7">
        <f t="shared" si="4"/>
        <v>1.6923464466511704</v>
      </c>
      <c r="K30" s="7">
        <f t="shared" si="6"/>
        <v>1.6611059593836943</v>
      </c>
      <c r="L30" s="7">
        <f t="shared" ref="L30:L37" si="8">K30-$L$28</f>
        <v>1.6321913028108612</v>
      </c>
      <c r="M30" s="4"/>
      <c r="N30" s="7">
        <f t="shared" ref="N30:N32" si="9">10^L30</f>
        <v>42.873733374620571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0.1623</v>
      </c>
      <c r="G31" s="4">
        <f t="shared" si="3"/>
        <v>61.209821999999996</v>
      </c>
      <c r="I31" s="4">
        <f t="shared" si="1"/>
        <v>1.7868211165596322</v>
      </c>
      <c r="J31" s="7">
        <f t="shared" si="4"/>
        <v>1.7240522895849151</v>
      </c>
      <c r="K31" s="7">
        <f t="shared" si="6"/>
        <v>1.692811802317439</v>
      </c>
      <c r="L31" s="7">
        <f t="shared" si="8"/>
        <v>1.6638971457446059</v>
      </c>
      <c r="M31" s="4"/>
      <c r="N31" s="7">
        <f t="shared" si="9"/>
        <v>46.120833334405113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0.12379999999999999</v>
      </c>
      <c r="G32" s="7">
        <f t="shared" si="3"/>
        <v>68.09</v>
      </c>
      <c r="I32" s="7">
        <f t="shared" si="1"/>
        <v>1.833083334178343</v>
      </c>
      <c r="J32" s="7">
        <f t="shared" si="4"/>
        <v>1.7703145072036259</v>
      </c>
      <c r="K32" s="7">
        <f t="shared" si="6"/>
        <v>1.7390740199361499</v>
      </c>
      <c r="L32" s="7">
        <f t="shared" si="8"/>
        <v>1.7101593633633168</v>
      </c>
      <c r="M32" s="7">
        <f>L33-L32</f>
        <v>-1.1556109009742244E-2</v>
      </c>
      <c r="N32" s="7">
        <f t="shared" si="9"/>
        <v>51.304961183184666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0.26369999999999999</v>
      </c>
      <c r="G33" s="7">
        <f t="shared" si="3"/>
        <v>66.302091000000004</v>
      </c>
      <c r="I33" s="7">
        <f t="shared" si="1"/>
        <v>1.8215272251686008</v>
      </c>
      <c r="J33" s="7">
        <f t="shared" si="4"/>
        <v>1.7587583981938837</v>
      </c>
      <c r="K33" s="7">
        <f t="shared" si="6"/>
        <v>1.7275179109264076</v>
      </c>
      <c r="L33" s="7">
        <f t="shared" si="8"/>
        <v>1.6986032543535745</v>
      </c>
      <c r="M33" s="7">
        <f>L33-$M$32</f>
        <v>1.7101593633633168</v>
      </c>
      <c r="N33" s="7">
        <f>10^M33</f>
        <v>51.304961183184666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0.19220000000000001</v>
      </c>
      <c r="G34" s="4">
        <f t="shared" si="3"/>
        <v>67.956153999999998</v>
      </c>
      <c r="I34" s="4">
        <f t="shared" si="1"/>
        <v>1.8322287918591329</v>
      </c>
      <c r="J34" s="7">
        <f t="shared" si="4"/>
        <v>1.7694599648844158</v>
      </c>
      <c r="K34" s="7">
        <f t="shared" si="6"/>
        <v>1.7382194776169397</v>
      </c>
      <c r="L34" s="7">
        <f t="shared" si="8"/>
        <v>1.7093048210441066</v>
      </c>
      <c r="M34" s="7">
        <f t="shared" ref="M34:M37" si="10">L34-$M$32</f>
        <v>1.7208609300538489</v>
      </c>
      <c r="N34" s="7">
        <f t="shared" ref="N34:N37" si="11">10^M34</f>
        <v>52.584885190551809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0.15359999999999999</v>
      </c>
      <c r="G35" s="4">
        <f t="shared" si="3"/>
        <v>72.411648</v>
      </c>
      <c r="I35" s="4">
        <f t="shared" si="1"/>
        <v>1.8598084316010144</v>
      </c>
      <c r="J35" s="7">
        <f t="shared" si="4"/>
        <v>1.7970396046262973</v>
      </c>
      <c r="K35" s="7">
        <f t="shared" si="6"/>
        <v>1.7657991173588212</v>
      </c>
      <c r="L35" s="7">
        <f t="shared" si="8"/>
        <v>1.7368844607859881</v>
      </c>
      <c r="M35" s="7">
        <f t="shared" si="10"/>
        <v>1.7484405697957304</v>
      </c>
      <c r="N35" s="7">
        <f t="shared" si="11"/>
        <v>56.032573540560442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0.12690000000000001</v>
      </c>
      <c r="G36" s="4">
        <f t="shared" si="3"/>
        <v>76.774500000000003</v>
      </c>
      <c r="I36" s="4">
        <f t="shared" si="1"/>
        <v>1.8852169967471737</v>
      </c>
      <c r="J36" s="7">
        <f t="shared" si="4"/>
        <v>1.8224481697724566</v>
      </c>
      <c r="K36" s="7">
        <f t="shared" si="6"/>
        <v>1.7912076825049805</v>
      </c>
      <c r="L36" s="7">
        <f t="shared" si="8"/>
        <v>1.7622930259321474</v>
      </c>
      <c r="M36" s="7">
        <f t="shared" si="10"/>
        <v>1.7738491349418897</v>
      </c>
      <c r="N36" s="7">
        <f t="shared" si="11"/>
        <v>59.408574947634932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0.104</v>
      </c>
      <c r="G37" s="4">
        <f t="shared" si="3"/>
        <v>78.446159999999992</v>
      </c>
      <c r="I37" s="4">
        <f t="shared" si="1"/>
        <v>1.8945716893936091</v>
      </c>
      <c r="J37" s="7">
        <f t="shared" si="4"/>
        <v>1.831802862418892</v>
      </c>
      <c r="K37" s="7">
        <f t="shared" si="6"/>
        <v>1.8005623751514159</v>
      </c>
      <c r="L37" s="7">
        <f t="shared" si="8"/>
        <v>1.7716477185785828</v>
      </c>
      <c r="M37" s="7">
        <f t="shared" si="10"/>
        <v>1.7832038275883251</v>
      </c>
      <c r="N37" s="7">
        <f t="shared" si="11"/>
        <v>60.702115620605284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>
        <v>0.1661</v>
      </c>
      <c r="G38" s="4">
        <f t="shared" si="3"/>
        <v>79.174886999999998</v>
      </c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>
        <v>0.12870000000000001</v>
      </c>
      <c r="G39" s="4">
        <f t="shared" si="3"/>
        <v>91.008918000000008</v>
      </c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>
        <v>9.4079999999999997E-2</v>
      </c>
      <c r="G40" s="4">
        <f t="shared" si="3"/>
        <v>106.44493440000001</v>
      </c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1C0F-F44E-4D4F-86D2-7A078BECF4F2}">
  <dimension ref="A1:N44"/>
  <sheetViews>
    <sheetView workbookViewId="0">
      <selection activeCell="I7" sqref="I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1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61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44</v>
      </c>
      <c r="D6" s="11"/>
      <c r="E6" s="11" t="s">
        <v>19</v>
      </c>
      <c r="F6" s="11"/>
      <c r="G6" s="1" t="s">
        <v>43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69</v>
      </c>
    </row>
    <row r="8" spans="1:14" x14ac:dyDescent="0.3">
      <c r="A8" s="11" t="s">
        <v>14</v>
      </c>
      <c r="B8" s="11"/>
      <c r="C8" s="14" t="s">
        <v>46</v>
      </c>
      <c r="D8" s="14"/>
      <c r="E8" s="14"/>
      <c r="F8" s="14"/>
      <c r="G8" s="14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5" t="s">
        <v>52</v>
      </c>
      <c r="K10" s="16"/>
      <c r="L10" s="16"/>
      <c r="M10" s="17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6826</v>
      </c>
      <c r="G11" s="4">
        <f>0.001*F11*E11</f>
        <v>42.935540000000003</v>
      </c>
      <c r="I11" s="4">
        <f>LOG10(G11)</f>
        <v>1.6328169293878889</v>
      </c>
      <c r="J11" s="4"/>
      <c r="K11" s="4"/>
      <c r="L11" s="4"/>
      <c r="M11" s="4"/>
      <c r="N11" s="7">
        <f>10^I11</f>
        <v>42.935540000000003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5">
        <v>3569</v>
      </c>
      <c r="G12" s="4">
        <f t="shared" ref="G12:G15" si="0">0.001*F12*E12</f>
        <v>42.078509999999994</v>
      </c>
      <c r="I12" s="4">
        <f t="shared" ref="I12:I37" si="1">LOG10(G12)</f>
        <v>1.6240603530507496</v>
      </c>
      <c r="J12" s="4"/>
      <c r="K12" s="4"/>
      <c r="L12" s="4"/>
      <c r="M12" s="4"/>
      <c r="N12" s="7">
        <f t="shared" ref="N12:N17" si="2">10^I12</f>
        <v>42.078510000000016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5">
        <v>2237</v>
      </c>
      <c r="G13" s="4">
        <f t="shared" si="0"/>
        <v>42.189819999999997</v>
      </c>
      <c r="I13" s="4">
        <f t="shared" si="1"/>
        <v>1.6252076724979392</v>
      </c>
      <c r="J13" s="4"/>
      <c r="K13" s="4"/>
      <c r="L13" s="4"/>
      <c r="M13" s="4"/>
      <c r="N13" s="7">
        <f t="shared" si="2"/>
        <v>42.189820000000019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5">
        <v>1612</v>
      </c>
      <c r="G14" s="4">
        <f t="shared" si="0"/>
        <v>44.330000000000005</v>
      </c>
      <c r="I14" s="4">
        <f t="shared" si="1"/>
        <v>1.6466977312993345</v>
      </c>
      <c r="J14" s="4"/>
      <c r="K14" s="4"/>
      <c r="L14" s="4"/>
      <c r="M14" s="4"/>
      <c r="N14" s="7">
        <f t="shared" si="2"/>
        <v>44.330000000000005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5">
        <v>1026</v>
      </c>
      <c r="G15" s="4">
        <f t="shared" si="0"/>
        <v>50.786999999999999</v>
      </c>
      <c r="I15" s="4">
        <f t="shared" si="1"/>
        <v>1.7057525597093661</v>
      </c>
      <c r="J15" s="4"/>
      <c r="K15" s="4"/>
      <c r="L15" s="4"/>
      <c r="M15" s="4"/>
      <c r="N15" s="7">
        <f t="shared" si="2"/>
        <v>50.78700000000002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0.73050000000000004</v>
      </c>
      <c r="G16" s="4">
        <f>F16*E16</f>
        <v>56.825595000000007</v>
      </c>
      <c r="I16" s="4">
        <f t="shared" si="1"/>
        <v>1.7545439917593295</v>
      </c>
      <c r="J16" s="4"/>
      <c r="K16" s="4"/>
      <c r="L16" s="4"/>
      <c r="M16" s="4"/>
      <c r="N16" s="7">
        <f t="shared" si="2"/>
        <v>56.825595000000014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0.53590000000000004</v>
      </c>
      <c r="G17" s="7">
        <f>F17*E17</f>
        <v>60.213724000000006</v>
      </c>
      <c r="I17" s="7">
        <f t="shared" si="1"/>
        <v>1.7796954875731523</v>
      </c>
      <c r="J17" s="7">
        <f>I18-I17</f>
        <v>-2.2299458780128179E-2</v>
      </c>
      <c r="K17" s="9"/>
      <c r="L17" s="9"/>
      <c r="M17" s="9"/>
      <c r="N17" s="7">
        <f t="shared" si="2"/>
        <v>60.213724000000028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8">
        <v>1040</v>
      </c>
      <c r="G18" s="7">
        <f>0.001*F18*E18</f>
        <v>57.2</v>
      </c>
      <c r="I18" s="7">
        <f t="shared" si="1"/>
        <v>1.7573960287930241</v>
      </c>
      <c r="J18" s="7">
        <f>I18-$J$17</f>
        <v>1.7796954875731523</v>
      </c>
      <c r="K18" s="9"/>
      <c r="L18" s="9"/>
      <c r="M18" s="9"/>
      <c r="N18" s="7">
        <f>10^J18</f>
        <v>60.213724000000028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0.79390000000000005</v>
      </c>
      <c r="G19" s="4">
        <f>F19*E19</f>
        <v>59.883877000000012</v>
      </c>
      <c r="I19" s="4">
        <f t="shared" si="1"/>
        <v>1.7773099096603302</v>
      </c>
      <c r="J19" s="7">
        <f t="shared" ref="J19:J37" si="3">I19-$J$17</f>
        <v>1.7996093684404584</v>
      </c>
      <c r="K19" s="9"/>
      <c r="L19" s="9"/>
      <c r="M19" s="9"/>
      <c r="N19" s="7">
        <f t="shared" ref="N19:N24" si="4">10^J19</f>
        <v>63.039007722516622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0.62219999999999998</v>
      </c>
      <c r="G20" s="4">
        <f t="shared" ref="G20:G24" si="5">F20*E20</f>
        <v>61.597799999999999</v>
      </c>
      <c r="I20" s="4">
        <f t="shared" si="1"/>
        <v>1.7895652013702346</v>
      </c>
      <c r="J20" s="7">
        <f t="shared" si="3"/>
        <v>1.8118646601503627</v>
      </c>
      <c r="K20" s="9"/>
      <c r="L20" s="9"/>
      <c r="M20" s="9"/>
      <c r="N20" s="7">
        <f t="shared" si="4"/>
        <v>64.843233010615407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0.50570000000000004</v>
      </c>
      <c r="G21" s="4">
        <f t="shared" si="5"/>
        <v>63.571547000000002</v>
      </c>
      <c r="I21" s="4">
        <f t="shared" si="1"/>
        <v>1.803262780022383</v>
      </c>
      <c r="J21" s="7">
        <f t="shared" si="3"/>
        <v>1.8255622388025112</v>
      </c>
      <c r="K21" s="9"/>
      <c r="L21" s="9"/>
      <c r="M21" s="9"/>
      <c r="N21" s="7">
        <f t="shared" si="4"/>
        <v>66.920971771171878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0.41199999999999998</v>
      </c>
      <c r="G22" s="4">
        <f t="shared" si="5"/>
        <v>64.094839999999991</v>
      </c>
      <c r="I22" s="4">
        <f t="shared" si="1"/>
        <v>1.8068230677445707</v>
      </c>
      <c r="J22" s="7">
        <f t="shared" si="3"/>
        <v>1.8291225265246989</v>
      </c>
      <c r="K22" s="9"/>
      <c r="L22" s="9"/>
      <c r="M22" s="9"/>
      <c r="N22" s="7">
        <f t="shared" si="4"/>
        <v>67.471835761960833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0.2913</v>
      </c>
      <c r="G23" s="4">
        <f t="shared" si="5"/>
        <v>65.458022999999997</v>
      </c>
      <c r="I23" s="4">
        <f t="shared" si="1"/>
        <v>1.8159628843640332</v>
      </c>
      <c r="J23" s="7">
        <f t="shared" si="3"/>
        <v>1.8382623431441614</v>
      </c>
      <c r="K23" s="9"/>
      <c r="L23" s="9"/>
      <c r="M23" s="9"/>
      <c r="N23" s="7">
        <f t="shared" si="4"/>
        <v>68.906841442441504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0.2039</v>
      </c>
      <c r="G24" s="7">
        <f t="shared" si="5"/>
        <v>71.772800000000004</v>
      </c>
      <c r="I24" s="7">
        <f t="shared" si="1"/>
        <v>1.855959889256271</v>
      </c>
      <c r="J24" s="7">
        <f t="shared" si="3"/>
        <v>1.8782593480363992</v>
      </c>
      <c r="K24" s="7">
        <f>J25-J24</f>
        <v>4.9964716534534048E-3</v>
      </c>
      <c r="L24" s="9"/>
      <c r="M24" s="9"/>
      <c r="N24" s="7">
        <f t="shared" si="4"/>
        <v>75.554328145230784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8">
        <v>1155</v>
      </c>
      <c r="G25" s="7">
        <f>0.001*F25*E25</f>
        <v>72.603300000000004</v>
      </c>
      <c r="I25" s="7">
        <f t="shared" si="1"/>
        <v>1.8609563609097244</v>
      </c>
      <c r="J25" s="7">
        <f t="shared" si="3"/>
        <v>1.8832558196898526</v>
      </c>
      <c r="K25" s="7">
        <f>J25-$K$24</f>
        <v>1.8782593480363992</v>
      </c>
      <c r="L25" s="9"/>
      <c r="M25" s="9"/>
      <c r="N25" s="7">
        <f>10^K25</f>
        <v>75.554328145230784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0.67949999999999999</v>
      </c>
      <c r="G26" s="4">
        <f>F26*E26</f>
        <v>80.08587</v>
      </c>
      <c r="I26" s="4">
        <f t="shared" si="1"/>
        <v>1.9035558978276435</v>
      </c>
      <c r="J26" s="7">
        <f t="shared" si="3"/>
        <v>1.9258553566077716</v>
      </c>
      <c r="K26" s="7">
        <f t="shared" ref="K26:K37" si="6">J26-$K$24</f>
        <v>1.9208588849543182</v>
      </c>
      <c r="L26" s="9"/>
      <c r="M26" s="9"/>
      <c r="N26" s="7">
        <f t="shared" ref="N26:N28" si="7">10^K26</f>
        <v>83.34103410969324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0.4713</v>
      </c>
      <c r="G27" s="4">
        <f t="shared" ref="G27:G40" si="8">F27*E27</f>
        <v>88.873041000000001</v>
      </c>
      <c r="I27" s="4">
        <f t="shared" si="1"/>
        <v>1.9487700408290549</v>
      </c>
      <c r="J27" s="7">
        <f t="shared" si="3"/>
        <v>1.9710694996091831</v>
      </c>
      <c r="K27" s="7">
        <f t="shared" si="6"/>
        <v>1.9660730279557297</v>
      </c>
      <c r="L27" s="9"/>
      <c r="M27" s="9"/>
      <c r="N27" s="7">
        <f t="shared" si="7"/>
        <v>92.485367786017363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0.36209999999999998</v>
      </c>
      <c r="G28" s="7">
        <f t="shared" si="8"/>
        <v>99.577500000000001</v>
      </c>
      <c r="I28" s="7">
        <f t="shared" si="1"/>
        <v>1.9981612186472744</v>
      </c>
      <c r="J28" s="7">
        <f t="shared" si="3"/>
        <v>2.0204606774274025</v>
      </c>
      <c r="K28" s="7">
        <f t="shared" si="6"/>
        <v>2.0154642057739491</v>
      </c>
      <c r="L28" s="7">
        <f>K29-K28</f>
        <v>1.0229461953719987E-2</v>
      </c>
      <c r="M28" s="9"/>
      <c r="N28" s="7">
        <f t="shared" si="7"/>
        <v>103.6249194028608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0.81100000000000005</v>
      </c>
      <c r="G29" s="7">
        <f t="shared" si="8"/>
        <v>101.95081</v>
      </c>
      <c r="I29" s="7">
        <f t="shared" si="1"/>
        <v>2.0083906806009946</v>
      </c>
      <c r="J29" s="7">
        <f t="shared" si="3"/>
        <v>2.0306901393811225</v>
      </c>
      <c r="K29" s="7">
        <f t="shared" si="6"/>
        <v>2.0256936677276691</v>
      </c>
      <c r="L29" s="7">
        <f>K29-$L$28</f>
        <v>2.0154642057739491</v>
      </c>
      <c r="M29" s="9"/>
      <c r="N29" s="7">
        <f>10^L29</f>
        <v>103.6249194028608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0.40389999999999998</v>
      </c>
      <c r="G30" s="4">
        <f t="shared" si="8"/>
        <v>95.203268999999992</v>
      </c>
      <c r="I30" s="4">
        <f t="shared" si="1"/>
        <v>1.9786518610345452</v>
      </c>
      <c r="J30" s="7">
        <f t="shared" si="3"/>
        <v>2.0009513198146731</v>
      </c>
      <c r="K30" s="7">
        <f t="shared" si="6"/>
        <v>1.9959548481612197</v>
      </c>
      <c r="L30" s="7">
        <f t="shared" ref="L30:L37" si="9">K30-$L$28</f>
        <v>1.9857253862074997</v>
      </c>
      <c r="M30" s="4"/>
      <c r="N30" s="7">
        <f t="shared" ref="N30:N32" si="10">10^L30</f>
        <v>96.766578676656607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0.28139999999999998</v>
      </c>
      <c r="G31" s="4">
        <f t="shared" si="8"/>
        <v>106.12719599999998</v>
      </c>
      <c r="I31" s="4">
        <f t="shared" si="1"/>
        <v>2.0258266898321269</v>
      </c>
      <c r="J31" s="7">
        <f t="shared" si="3"/>
        <v>2.0481261486122548</v>
      </c>
      <c r="K31" s="7">
        <f t="shared" si="6"/>
        <v>2.0431296769588014</v>
      </c>
      <c r="L31" s="7">
        <f t="shared" si="9"/>
        <v>2.0329002150050814</v>
      </c>
      <c r="M31" s="4"/>
      <c r="N31" s="7">
        <f t="shared" si="10"/>
        <v>107.86988481946928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0.1744</v>
      </c>
      <c r="G32" s="7">
        <f t="shared" si="8"/>
        <v>95.92</v>
      </c>
      <c r="I32" s="7">
        <f t="shared" si="1"/>
        <v>1.9819091700907923</v>
      </c>
      <c r="J32" s="7">
        <f t="shared" si="3"/>
        <v>2.0042086288709204</v>
      </c>
      <c r="K32" s="7">
        <f t="shared" si="6"/>
        <v>1.999212157217467</v>
      </c>
      <c r="L32" s="7">
        <f t="shared" si="9"/>
        <v>1.988982695263747</v>
      </c>
      <c r="M32" s="7">
        <f>L33-L32</f>
        <v>-6.0484822307022013E-2</v>
      </c>
      <c r="N32" s="7">
        <f t="shared" si="10"/>
        <v>97.495078941721104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0.33189999999999997</v>
      </c>
      <c r="G33" s="7">
        <f t="shared" si="8"/>
        <v>83.449616999999989</v>
      </c>
      <c r="I33" s="7">
        <f t="shared" si="1"/>
        <v>1.9214243477837702</v>
      </c>
      <c r="J33" s="7">
        <f t="shared" si="3"/>
        <v>1.9437238065638984</v>
      </c>
      <c r="K33" s="7">
        <f t="shared" si="6"/>
        <v>1.938727334910445</v>
      </c>
      <c r="L33" s="7">
        <f t="shared" si="9"/>
        <v>1.928497872956725</v>
      </c>
      <c r="M33" s="7">
        <f>L33-$M$32</f>
        <v>1.988982695263747</v>
      </c>
      <c r="N33" s="7">
        <f>10^M33</f>
        <v>97.495078941721104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0.23619999999999999</v>
      </c>
      <c r="G34" s="4">
        <f t="shared" si="8"/>
        <v>83.513233999999997</v>
      </c>
      <c r="H34" s="6" t="s">
        <v>47</v>
      </c>
      <c r="I34" s="4">
        <f t="shared" si="1"/>
        <v>1.9217553018041023</v>
      </c>
      <c r="J34" s="7">
        <f t="shared" si="3"/>
        <v>1.9440547605842304</v>
      </c>
      <c r="K34" s="7">
        <f t="shared" si="6"/>
        <v>1.939058288930777</v>
      </c>
      <c r="L34" s="7">
        <f t="shared" si="9"/>
        <v>1.928828826977057</v>
      </c>
      <c r="M34" s="7">
        <f t="shared" ref="M34:M37" si="11">L34-$M$32</f>
        <v>1.9893136492840791</v>
      </c>
      <c r="N34" s="7">
        <f t="shared" ref="N34:N37" si="12">10^M34</f>
        <v>97.569403362371645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0.1789</v>
      </c>
      <c r="G35" s="4">
        <f t="shared" si="8"/>
        <v>84.338827000000009</v>
      </c>
      <c r="I35" s="4">
        <f t="shared" si="1"/>
        <v>1.9260275564728941</v>
      </c>
      <c r="J35" s="7">
        <f t="shared" si="3"/>
        <v>1.9483270152530223</v>
      </c>
      <c r="K35" s="7">
        <f t="shared" si="6"/>
        <v>1.9433305435995689</v>
      </c>
      <c r="L35" s="7">
        <f t="shared" si="9"/>
        <v>1.9331010816458489</v>
      </c>
      <c r="M35" s="7">
        <f t="shared" si="11"/>
        <v>1.9935859039528709</v>
      </c>
      <c r="N35" s="7">
        <f t="shared" si="12"/>
        <v>98.533952483175028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0.14560000000000001</v>
      </c>
      <c r="G36" s="4">
        <f t="shared" si="8"/>
        <v>88.088000000000008</v>
      </c>
      <c r="I36" s="4">
        <f t="shared" si="1"/>
        <v>1.9449167496294872</v>
      </c>
      <c r="J36" s="7">
        <f t="shared" si="3"/>
        <v>1.9672162084096154</v>
      </c>
      <c r="K36" s="7">
        <f t="shared" si="6"/>
        <v>1.962219736756162</v>
      </c>
      <c r="L36" s="7">
        <f t="shared" si="9"/>
        <v>1.951990274802442</v>
      </c>
      <c r="M36" s="7">
        <f t="shared" si="11"/>
        <v>2.0124750971094638</v>
      </c>
      <c r="N36" s="7">
        <f t="shared" si="12"/>
        <v>102.91415134737318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0.1186</v>
      </c>
      <c r="G37" s="4">
        <f t="shared" si="8"/>
        <v>89.458793999999997</v>
      </c>
      <c r="I37" s="4">
        <f t="shared" si="1"/>
        <v>1.9516230391230727</v>
      </c>
      <c r="J37" s="7">
        <f t="shared" si="3"/>
        <v>1.9739224979032008</v>
      </c>
      <c r="K37" s="7">
        <f t="shared" si="6"/>
        <v>1.9689260262497474</v>
      </c>
      <c r="L37" s="7">
        <f t="shared" si="9"/>
        <v>1.9586965642960275</v>
      </c>
      <c r="M37" s="7">
        <f t="shared" si="11"/>
        <v>2.0191813866030497</v>
      </c>
      <c r="N37" s="7">
        <f t="shared" si="12"/>
        <v>104.51566462026028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>
        <v>0.1779</v>
      </c>
      <c r="G38" s="4">
        <f t="shared" si="8"/>
        <v>84.799593000000002</v>
      </c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>
        <v>0.1394</v>
      </c>
      <c r="G39" s="4">
        <f t="shared" si="8"/>
        <v>98.575316000000001</v>
      </c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>
        <v>0.1051</v>
      </c>
      <c r="G40" s="4">
        <f t="shared" si="8"/>
        <v>118.91329300000001</v>
      </c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959B-24E8-4F9F-840F-6045EA56CE78}">
  <dimension ref="A1:N44"/>
  <sheetViews>
    <sheetView workbookViewId="0">
      <selection activeCell="G7" sqref="G7"/>
    </sheetView>
  </sheetViews>
  <sheetFormatPr defaultRowHeight="15.6" x14ac:dyDescent="0.3"/>
  <cols>
    <col min="1" max="1" width="8.88671875" style="1"/>
    <col min="2" max="2" width="17" style="1" customWidth="1"/>
    <col min="3" max="3" width="8.88671875" style="1"/>
    <col min="4" max="4" width="17" style="1" customWidth="1"/>
    <col min="5" max="5" width="13.5546875" style="1" customWidth="1"/>
    <col min="6" max="6" width="17" style="1" customWidth="1"/>
    <col min="7" max="7" width="20.44140625" style="1" customWidth="1"/>
    <col min="8" max="8" width="8.88671875" style="1"/>
    <col min="9" max="9" width="9.77734375" style="1" customWidth="1"/>
    <col min="10" max="13" width="8.88671875" style="1"/>
    <col min="14" max="14" width="16.77734375" style="1" customWidth="1"/>
    <col min="15" max="16384" width="8.88671875" style="1"/>
  </cols>
  <sheetData>
    <row r="1" spans="1:14" ht="20.399999999999999" x14ac:dyDescent="0.3">
      <c r="A1" s="13" t="s">
        <v>64</v>
      </c>
      <c r="B1" s="13"/>
      <c r="C1" s="13"/>
      <c r="D1" s="13"/>
      <c r="E1" s="13"/>
      <c r="F1" s="13"/>
      <c r="G1" s="13"/>
    </row>
    <row r="3" spans="1:14" x14ac:dyDescent="0.3">
      <c r="A3" s="11" t="s">
        <v>10</v>
      </c>
      <c r="B3" s="11"/>
      <c r="C3" s="11" t="s">
        <v>1</v>
      </c>
      <c r="D3" s="11"/>
      <c r="E3" s="11" t="s">
        <v>16</v>
      </c>
      <c r="F3" s="11"/>
      <c r="G3" s="1" t="s">
        <v>27</v>
      </c>
    </row>
    <row r="4" spans="1:14" x14ac:dyDescent="0.3">
      <c r="A4" s="11" t="s">
        <v>11</v>
      </c>
      <c r="B4" s="11"/>
      <c r="C4" s="11" t="s">
        <v>2</v>
      </c>
      <c r="D4" s="11"/>
      <c r="E4" s="11" t="s">
        <v>17</v>
      </c>
      <c r="F4" s="11"/>
    </row>
    <row r="5" spans="1:14" x14ac:dyDescent="0.3">
      <c r="A5" s="11" t="s">
        <v>12</v>
      </c>
      <c r="B5" s="11"/>
      <c r="C5" s="1" t="s">
        <v>62</v>
      </c>
      <c r="D5" s="10"/>
      <c r="E5" s="11" t="s">
        <v>18</v>
      </c>
      <c r="F5" s="11"/>
    </row>
    <row r="6" spans="1:14" x14ac:dyDescent="0.3">
      <c r="A6" s="11" t="s">
        <v>13</v>
      </c>
      <c r="B6" s="11"/>
      <c r="C6" s="11" t="s">
        <v>44</v>
      </c>
      <c r="D6" s="11"/>
      <c r="E6" s="11" t="s">
        <v>19</v>
      </c>
      <c r="F6" s="11"/>
      <c r="G6" s="1" t="s">
        <v>48</v>
      </c>
    </row>
    <row r="7" spans="1:14" x14ac:dyDescent="0.3">
      <c r="A7" s="11" t="s">
        <v>15</v>
      </c>
      <c r="B7" s="11"/>
      <c r="C7" s="11" t="s">
        <v>23</v>
      </c>
      <c r="D7" s="11"/>
      <c r="E7" s="11" t="s">
        <v>20</v>
      </c>
      <c r="F7" s="11"/>
      <c r="G7" s="1" t="s">
        <v>70</v>
      </c>
    </row>
    <row r="8" spans="1:14" x14ac:dyDescent="0.3">
      <c r="A8" s="11" t="s">
        <v>14</v>
      </c>
      <c r="B8" s="11"/>
      <c r="C8" s="14" t="s">
        <v>49</v>
      </c>
      <c r="D8" s="14"/>
      <c r="E8" s="14"/>
      <c r="F8" s="14"/>
      <c r="G8" s="14"/>
    </row>
    <row r="10" spans="1:14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2"/>
      <c r="I10" s="3" t="s">
        <v>51</v>
      </c>
      <c r="J10" s="12" t="s">
        <v>52</v>
      </c>
      <c r="K10" s="12"/>
      <c r="L10" s="12"/>
      <c r="M10" s="12"/>
      <c r="N10" s="3" t="s">
        <v>53</v>
      </c>
    </row>
    <row r="11" spans="1:14" x14ac:dyDescent="0.3">
      <c r="A11" s="4"/>
      <c r="B11" s="4">
        <v>0.5</v>
      </c>
      <c r="C11" s="4">
        <v>1</v>
      </c>
      <c r="D11" s="4">
        <v>1.5</v>
      </c>
      <c r="E11" s="4">
        <v>6.29</v>
      </c>
      <c r="F11" s="5">
        <v>2892</v>
      </c>
      <c r="G11" s="4">
        <f>0.001*F11*E11</f>
        <v>18.19068</v>
      </c>
      <c r="I11" s="4">
        <f>LOG10(G11)</f>
        <v>1.2598489340677621</v>
      </c>
      <c r="J11" s="4"/>
      <c r="K11" s="4"/>
      <c r="L11" s="4"/>
      <c r="M11" s="4"/>
      <c r="N11" s="7">
        <f>10^I11</f>
        <v>18.19068</v>
      </c>
    </row>
    <row r="12" spans="1:14" x14ac:dyDescent="0.3">
      <c r="A12" s="4"/>
      <c r="B12" s="4">
        <v>0.5</v>
      </c>
      <c r="C12" s="4">
        <v>2</v>
      </c>
      <c r="D12" s="4">
        <v>2</v>
      </c>
      <c r="E12" s="4">
        <v>11.79</v>
      </c>
      <c r="F12" s="5">
        <v>1071</v>
      </c>
      <c r="G12" s="4">
        <f>0.001*F12*E12</f>
        <v>12.627089999999999</v>
      </c>
      <c r="I12" s="4">
        <f t="shared" ref="I12:I37" si="0">LOG10(G12)</f>
        <v>1.1013032759269448</v>
      </c>
      <c r="J12" s="4"/>
      <c r="K12" s="4"/>
      <c r="L12" s="4"/>
      <c r="M12" s="4"/>
      <c r="N12" s="7">
        <f t="shared" ref="N12:N17" si="1">10^I12</f>
        <v>12.627090000000001</v>
      </c>
    </row>
    <row r="13" spans="1:14" x14ac:dyDescent="0.3">
      <c r="A13" s="4"/>
      <c r="B13" s="4">
        <v>0.5</v>
      </c>
      <c r="C13" s="4">
        <v>3</v>
      </c>
      <c r="D13" s="4">
        <v>2.5</v>
      </c>
      <c r="E13" s="4">
        <v>18.86</v>
      </c>
      <c r="F13" s="4">
        <v>0.60450000000000004</v>
      </c>
      <c r="G13" s="4">
        <f>F13*E13</f>
        <v>11.400870000000001</v>
      </c>
      <c r="I13" s="4">
        <f t="shared" si="0"/>
        <v>1.0569379935981003</v>
      </c>
      <c r="J13" s="4"/>
      <c r="K13" s="4"/>
      <c r="L13" s="4"/>
      <c r="M13" s="4"/>
      <c r="N13" s="7">
        <f t="shared" si="1"/>
        <v>11.400870000000003</v>
      </c>
    </row>
    <row r="14" spans="1:14" x14ac:dyDescent="0.3">
      <c r="A14" s="4">
        <v>1</v>
      </c>
      <c r="B14" s="4">
        <v>0.5</v>
      </c>
      <c r="C14" s="4">
        <v>4</v>
      </c>
      <c r="D14" s="4">
        <v>3</v>
      </c>
      <c r="E14" s="4">
        <v>27.5</v>
      </c>
      <c r="F14" s="4">
        <v>0.41099999999999998</v>
      </c>
      <c r="G14" s="4">
        <f t="shared" ref="G14:G37" si="2">F14*E14</f>
        <v>11.3025</v>
      </c>
      <c r="I14" s="4">
        <f t="shared" si="0"/>
        <v>1.0531745157063319</v>
      </c>
      <c r="J14" s="4"/>
      <c r="K14" s="4"/>
      <c r="L14" s="4"/>
      <c r="M14" s="4"/>
      <c r="N14" s="7">
        <f t="shared" si="1"/>
        <v>11.302500000000006</v>
      </c>
    </row>
    <row r="15" spans="1:14" x14ac:dyDescent="0.3">
      <c r="A15" s="4"/>
      <c r="B15" s="4">
        <v>0.5</v>
      </c>
      <c r="C15" s="4">
        <v>5</v>
      </c>
      <c r="D15" s="4">
        <v>4</v>
      </c>
      <c r="E15" s="4">
        <v>49.5</v>
      </c>
      <c r="F15" s="4">
        <v>0.2447</v>
      </c>
      <c r="G15" s="4">
        <f t="shared" si="2"/>
        <v>12.11265</v>
      </c>
      <c r="I15" s="4">
        <f t="shared" si="0"/>
        <v>1.0832391682853579</v>
      </c>
      <c r="J15" s="4"/>
      <c r="K15" s="4"/>
      <c r="L15" s="4"/>
      <c r="M15" s="4"/>
      <c r="N15" s="7">
        <f t="shared" si="1"/>
        <v>12.112650000000006</v>
      </c>
    </row>
    <row r="16" spans="1:14" x14ac:dyDescent="0.3">
      <c r="A16" s="4"/>
      <c r="B16" s="4">
        <v>0.5</v>
      </c>
      <c r="C16" s="4">
        <v>6</v>
      </c>
      <c r="D16" s="4">
        <v>5</v>
      </c>
      <c r="E16" s="4">
        <v>77.790000000000006</v>
      </c>
      <c r="F16" s="4">
        <v>0.154</v>
      </c>
      <c r="G16" s="4">
        <f t="shared" si="2"/>
        <v>11.979660000000001</v>
      </c>
      <c r="I16" s="4">
        <f t="shared" si="0"/>
        <v>1.078444492325477</v>
      </c>
      <c r="J16" s="4"/>
      <c r="K16" s="4"/>
      <c r="L16" s="4"/>
      <c r="M16" s="4"/>
      <c r="N16" s="7">
        <f t="shared" si="1"/>
        <v>11.979660000000006</v>
      </c>
    </row>
    <row r="17" spans="1:14" x14ac:dyDescent="0.3">
      <c r="A17" s="7"/>
      <c r="B17" s="7">
        <v>0.5</v>
      </c>
      <c r="C17" s="7">
        <v>7</v>
      </c>
      <c r="D17" s="7">
        <v>6</v>
      </c>
      <c r="E17" s="7">
        <v>112.36</v>
      </c>
      <c r="F17" s="7">
        <v>0.1071</v>
      </c>
      <c r="G17" s="7">
        <f t="shared" si="2"/>
        <v>12.033756</v>
      </c>
      <c r="I17" s="7">
        <f t="shared" si="0"/>
        <v>1.0804012013613962</v>
      </c>
      <c r="J17" s="7">
        <f>I18-I17</f>
        <v>0.11723767419417341</v>
      </c>
      <c r="K17" s="9"/>
      <c r="L17" s="9"/>
      <c r="M17" s="9"/>
      <c r="N17" s="7">
        <f t="shared" si="1"/>
        <v>12.033756000000006</v>
      </c>
    </row>
    <row r="18" spans="1:14" x14ac:dyDescent="0.3">
      <c r="A18" s="7"/>
      <c r="B18" s="7">
        <v>1</v>
      </c>
      <c r="C18" s="7"/>
      <c r="D18" s="7">
        <v>6</v>
      </c>
      <c r="E18" s="7">
        <v>55</v>
      </c>
      <c r="F18" s="7">
        <v>0.28660000000000002</v>
      </c>
      <c r="G18" s="7">
        <f t="shared" si="2"/>
        <v>15.763000000000002</v>
      </c>
      <c r="I18" s="7">
        <f t="shared" si="0"/>
        <v>1.1976388755555696</v>
      </c>
      <c r="J18" s="7">
        <f>I18-$J$17</f>
        <v>1.0804012013613962</v>
      </c>
      <c r="K18" s="9"/>
      <c r="L18" s="9"/>
      <c r="M18" s="9"/>
      <c r="N18" s="7">
        <f>10^J18</f>
        <v>12.033756000000006</v>
      </c>
    </row>
    <row r="19" spans="1:14" x14ac:dyDescent="0.3">
      <c r="A19" s="4"/>
      <c r="B19" s="4">
        <v>1</v>
      </c>
      <c r="C19" s="4">
        <v>8</v>
      </c>
      <c r="D19" s="4">
        <v>7</v>
      </c>
      <c r="E19" s="4">
        <v>75.430000000000007</v>
      </c>
      <c r="F19" s="4">
        <v>0.2014</v>
      </c>
      <c r="G19" s="4">
        <f t="shared" si="2"/>
        <v>15.191602000000001</v>
      </c>
      <c r="I19" s="4">
        <f t="shared" si="0"/>
        <v>1.1816035739335433</v>
      </c>
      <c r="J19" s="7">
        <f t="shared" ref="J19:J37" si="3">I19-$J$17</f>
        <v>1.0643658997393699</v>
      </c>
      <c r="K19" s="9"/>
      <c r="L19" s="9"/>
      <c r="M19" s="9"/>
      <c r="N19" s="7">
        <f t="shared" ref="N19:N24" si="4">10^J19</f>
        <v>11.597540551742187</v>
      </c>
    </row>
    <row r="20" spans="1:14" x14ac:dyDescent="0.3">
      <c r="A20" s="4"/>
      <c r="B20" s="4">
        <v>1</v>
      </c>
      <c r="C20" s="4">
        <v>9</v>
      </c>
      <c r="D20" s="4">
        <v>8</v>
      </c>
      <c r="E20" s="4">
        <v>99</v>
      </c>
      <c r="F20" s="4">
        <v>0.17749999999999999</v>
      </c>
      <c r="G20" s="4">
        <f t="shared" si="2"/>
        <v>17.572499999999998</v>
      </c>
      <c r="I20" s="4">
        <f t="shared" si="0"/>
        <v>1.2448335519886629</v>
      </c>
      <c r="J20" s="7">
        <f t="shared" si="3"/>
        <v>1.1275958777944894</v>
      </c>
      <c r="K20" s="9"/>
      <c r="L20" s="9"/>
      <c r="M20" s="9"/>
      <c r="N20" s="7">
        <f t="shared" si="4"/>
        <v>13.415160648988143</v>
      </c>
    </row>
    <row r="21" spans="1:14" x14ac:dyDescent="0.3">
      <c r="A21" s="4">
        <v>2</v>
      </c>
      <c r="B21" s="4">
        <v>1</v>
      </c>
      <c r="C21" s="4">
        <v>10</v>
      </c>
      <c r="D21" s="4">
        <v>9</v>
      </c>
      <c r="E21" s="4">
        <v>125.71</v>
      </c>
      <c r="F21" s="4">
        <v>0.15679999999999999</v>
      </c>
      <c r="G21" s="4">
        <f t="shared" si="2"/>
        <v>19.711327999999998</v>
      </c>
      <c r="I21" s="4">
        <f t="shared" si="0"/>
        <v>1.294715884738258</v>
      </c>
      <c r="J21" s="7">
        <f t="shared" si="3"/>
        <v>1.1774782105440846</v>
      </c>
      <c r="K21" s="9"/>
      <c r="L21" s="9"/>
      <c r="M21" s="9"/>
      <c r="N21" s="7">
        <f t="shared" si="4"/>
        <v>15.047980180674239</v>
      </c>
    </row>
    <row r="22" spans="1:14" x14ac:dyDescent="0.3">
      <c r="A22" s="4"/>
      <c r="B22" s="4">
        <v>1</v>
      </c>
      <c r="C22" s="4">
        <v>11</v>
      </c>
      <c r="D22" s="4">
        <v>10</v>
      </c>
      <c r="E22" s="4">
        <v>155.57</v>
      </c>
      <c r="F22" s="4">
        <v>0.1298</v>
      </c>
      <c r="G22" s="4">
        <f t="shared" si="2"/>
        <v>20.192985999999998</v>
      </c>
      <c r="I22" s="4">
        <f t="shared" si="0"/>
        <v>1.3052005441757866</v>
      </c>
      <c r="J22" s="7">
        <f t="shared" si="3"/>
        <v>1.1879628699816132</v>
      </c>
      <c r="K22" s="9"/>
      <c r="L22" s="9"/>
      <c r="M22" s="9"/>
      <c r="N22" s="7">
        <f t="shared" si="4"/>
        <v>15.415686508622473</v>
      </c>
    </row>
    <row r="23" spans="1:14" x14ac:dyDescent="0.3">
      <c r="A23" s="4"/>
      <c r="B23" s="4">
        <v>1</v>
      </c>
      <c r="C23" s="4">
        <v>12</v>
      </c>
      <c r="D23" s="4">
        <v>12</v>
      </c>
      <c r="E23" s="4">
        <v>224.71</v>
      </c>
      <c r="F23" s="4">
        <v>0.1048</v>
      </c>
      <c r="G23" s="4">
        <f t="shared" si="2"/>
        <v>23.549608000000003</v>
      </c>
      <c r="I23" s="4">
        <f t="shared" si="0"/>
        <v>1.3719836823840739</v>
      </c>
      <c r="J23" s="7">
        <f t="shared" si="3"/>
        <v>1.2547460081899005</v>
      </c>
      <c r="K23" s="9"/>
      <c r="L23" s="9"/>
      <c r="M23" s="9"/>
      <c r="N23" s="7">
        <f t="shared" si="4"/>
        <v>17.978191750786532</v>
      </c>
    </row>
    <row r="24" spans="1:14" x14ac:dyDescent="0.3">
      <c r="A24" s="7"/>
      <c r="B24" s="7">
        <v>1</v>
      </c>
      <c r="C24" s="7">
        <v>13</v>
      </c>
      <c r="D24" s="7">
        <v>15</v>
      </c>
      <c r="E24" s="7">
        <v>352</v>
      </c>
      <c r="F24" s="7">
        <v>6.9190000000000002E-2</v>
      </c>
      <c r="G24" s="7">
        <f t="shared" si="2"/>
        <v>24.354880000000001</v>
      </c>
      <c r="I24" s="7">
        <f t="shared" si="0"/>
        <v>1.386585994081625</v>
      </c>
      <c r="J24" s="7">
        <f t="shared" si="3"/>
        <v>1.2693483198874516</v>
      </c>
      <c r="K24" s="7">
        <f>J25-J24</f>
        <v>-0.29220494808639152</v>
      </c>
      <c r="L24" s="9"/>
      <c r="M24" s="9"/>
      <c r="N24" s="7">
        <f t="shared" si="4"/>
        <v>18.592950791681794</v>
      </c>
    </row>
    <row r="25" spans="1:14" x14ac:dyDescent="0.3">
      <c r="A25" s="7"/>
      <c r="B25" s="7">
        <v>5</v>
      </c>
      <c r="C25" s="7"/>
      <c r="D25" s="7">
        <v>15</v>
      </c>
      <c r="E25" s="7">
        <v>62.86</v>
      </c>
      <c r="F25" s="7">
        <v>0.19769999999999999</v>
      </c>
      <c r="G25" s="7">
        <f t="shared" si="2"/>
        <v>12.427421999999998</v>
      </c>
      <c r="I25" s="7">
        <f t="shared" si="0"/>
        <v>1.0943810459952334</v>
      </c>
      <c r="J25" s="7">
        <f t="shared" si="3"/>
        <v>0.97714337180106003</v>
      </c>
      <c r="K25" s="7">
        <f>J25-$K$24</f>
        <v>1.2693483198874516</v>
      </c>
      <c r="L25" s="9"/>
      <c r="M25" s="9"/>
      <c r="N25" s="7">
        <f>10^K25</f>
        <v>18.592950791681794</v>
      </c>
    </row>
    <row r="26" spans="1:14" x14ac:dyDescent="0.3">
      <c r="A26" s="4">
        <v>3</v>
      </c>
      <c r="B26" s="4">
        <v>5</v>
      </c>
      <c r="C26" s="4">
        <v>14</v>
      </c>
      <c r="D26" s="4">
        <v>20</v>
      </c>
      <c r="E26" s="4">
        <v>117.86</v>
      </c>
      <c r="F26" s="4">
        <v>8.4839999999999999E-2</v>
      </c>
      <c r="G26" s="4">
        <f t="shared" si="2"/>
        <v>9.9992424</v>
      </c>
      <c r="I26" s="4">
        <f t="shared" si="0"/>
        <v>0.99996709660365457</v>
      </c>
      <c r="J26" s="7">
        <f t="shared" si="3"/>
        <v>0.88272942240948116</v>
      </c>
      <c r="K26" s="7">
        <f t="shared" ref="K26:K37" si="5">J26-$K$24</f>
        <v>1.1749343704958726</v>
      </c>
      <c r="L26" s="9"/>
      <c r="M26" s="9"/>
      <c r="N26" s="7">
        <f t="shared" ref="N26:N28" si="6">10^K26</f>
        <v>14.960095657594799</v>
      </c>
    </row>
    <row r="27" spans="1:14" x14ac:dyDescent="0.3">
      <c r="A27" s="4"/>
      <c r="B27" s="4">
        <v>5</v>
      </c>
      <c r="C27" s="4">
        <v>15</v>
      </c>
      <c r="D27" s="4">
        <v>25</v>
      </c>
      <c r="E27" s="4">
        <v>188.57</v>
      </c>
      <c r="F27" s="4">
        <v>5.5500000000000001E-2</v>
      </c>
      <c r="G27" s="4">
        <f t="shared" si="2"/>
        <v>10.465634999999999</v>
      </c>
      <c r="I27" s="4">
        <f t="shared" si="0"/>
        <v>1.0197655841920952</v>
      </c>
      <c r="J27" s="7">
        <f t="shared" si="3"/>
        <v>0.90252790999792176</v>
      </c>
      <c r="K27" s="7">
        <f t="shared" si="5"/>
        <v>1.1947328580843133</v>
      </c>
      <c r="L27" s="9"/>
      <c r="M27" s="9"/>
      <c r="N27" s="7">
        <f t="shared" si="6"/>
        <v>15.657876312456649</v>
      </c>
    </row>
    <row r="28" spans="1:14" x14ac:dyDescent="0.3">
      <c r="A28" s="7"/>
      <c r="B28" s="7">
        <v>5</v>
      </c>
      <c r="C28" s="7">
        <v>16</v>
      </c>
      <c r="D28" s="7">
        <v>30</v>
      </c>
      <c r="E28" s="7">
        <v>275</v>
      </c>
      <c r="F28" s="7">
        <v>3.6519999999999997E-2</v>
      </c>
      <c r="G28" s="7">
        <f t="shared" si="2"/>
        <v>10.042999999999999</v>
      </c>
      <c r="I28" s="7">
        <f t="shared" si="0"/>
        <v>1.001863462692524</v>
      </c>
      <c r="J28" s="7">
        <f t="shared" si="3"/>
        <v>0.88462578849835061</v>
      </c>
      <c r="K28" s="7">
        <f t="shared" si="5"/>
        <v>1.1768307365847421</v>
      </c>
      <c r="L28" s="7">
        <f>K29-K28</f>
        <v>-5.5291272321761786E-2</v>
      </c>
      <c r="M28" s="9"/>
      <c r="N28" s="7">
        <f t="shared" si="6"/>
        <v>15.025562405530307</v>
      </c>
    </row>
    <row r="29" spans="1:14" x14ac:dyDescent="0.3">
      <c r="A29" s="7"/>
      <c r="B29" s="7">
        <v>10</v>
      </c>
      <c r="C29" s="7"/>
      <c r="D29" s="7">
        <v>30</v>
      </c>
      <c r="E29" s="7">
        <v>125.71</v>
      </c>
      <c r="F29" s="7">
        <v>7.034E-2</v>
      </c>
      <c r="G29" s="7">
        <f t="shared" si="2"/>
        <v>8.8424414000000002</v>
      </c>
      <c r="I29" s="7">
        <f t="shared" si="0"/>
        <v>0.94657219037076223</v>
      </c>
      <c r="J29" s="7">
        <f t="shared" si="3"/>
        <v>0.82933451617658882</v>
      </c>
      <c r="K29" s="7">
        <f t="shared" si="5"/>
        <v>1.1215394642629803</v>
      </c>
      <c r="L29" s="7">
        <f>K29-$L$28</f>
        <v>1.1768307365847421</v>
      </c>
      <c r="M29" s="9"/>
      <c r="N29" s="7">
        <f>10^L29</f>
        <v>15.025562405530307</v>
      </c>
    </row>
    <row r="30" spans="1:14" x14ac:dyDescent="0.3">
      <c r="A30" s="4"/>
      <c r="B30" s="4">
        <v>10</v>
      </c>
      <c r="C30" s="4">
        <v>17</v>
      </c>
      <c r="D30" s="4">
        <v>40</v>
      </c>
      <c r="E30" s="4">
        <v>235.71</v>
      </c>
      <c r="F30" s="4">
        <v>3.9640000000000002E-2</v>
      </c>
      <c r="G30" s="4">
        <f t="shared" si="2"/>
        <v>9.3435444000000007</v>
      </c>
      <c r="I30" s="4">
        <f t="shared" si="0"/>
        <v>0.97051165367779479</v>
      </c>
      <c r="J30" s="7">
        <f t="shared" si="3"/>
        <v>0.85327397948362138</v>
      </c>
      <c r="K30" s="7">
        <f t="shared" si="5"/>
        <v>1.145478927570013</v>
      </c>
      <c r="L30" s="7">
        <f t="shared" ref="L30:L37" si="7">K30-$L$28</f>
        <v>1.2007701998917748</v>
      </c>
      <c r="M30" s="4"/>
      <c r="N30" s="7">
        <f t="shared" ref="N30:N32" si="8">10^L30</f>
        <v>15.877064163641869</v>
      </c>
    </row>
    <row r="31" spans="1:14" x14ac:dyDescent="0.3">
      <c r="A31" s="4">
        <v>4</v>
      </c>
      <c r="B31" s="4">
        <v>10</v>
      </c>
      <c r="C31" s="4">
        <v>18</v>
      </c>
      <c r="D31" s="4">
        <v>50</v>
      </c>
      <c r="E31" s="4">
        <v>377.14</v>
      </c>
      <c r="F31" s="4">
        <v>2.5700000000000001E-2</v>
      </c>
      <c r="G31" s="4">
        <f t="shared" si="2"/>
        <v>9.6924980000000005</v>
      </c>
      <c r="I31" s="4">
        <f t="shared" si="0"/>
        <v>0.98643572006469482</v>
      </c>
      <c r="J31" s="7">
        <f t="shared" si="3"/>
        <v>0.86919804587052141</v>
      </c>
      <c r="K31" s="7">
        <f t="shared" si="5"/>
        <v>1.161402993956913</v>
      </c>
      <c r="L31" s="7">
        <f t="shared" si="7"/>
        <v>1.2166942662786748</v>
      </c>
      <c r="M31" s="4"/>
      <c r="N31" s="7">
        <f t="shared" si="8"/>
        <v>16.4700252991756</v>
      </c>
    </row>
    <row r="32" spans="1:14" x14ac:dyDescent="0.3">
      <c r="A32" s="7"/>
      <c r="B32" s="7">
        <v>10</v>
      </c>
      <c r="C32" s="7">
        <v>19</v>
      </c>
      <c r="D32" s="7">
        <v>60</v>
      </c>
      <c r="E32" s="7">
        <v>550</v>
      </c>
      <c r="F32" s="7">
        <v>2.0910000000000002E-2</v>
      </c>
      <c r="G32" s="7">
        <f t="shared" si="2"/>
        <v>11.500500000000001</v>
      </c>
      <c r="I32" s="7">
        <f t="shared" si="0"/>
        <v>1.0607167223119158</v>
      </c>
      <c r="J32" s="7">
        <f t="shared" si="3"/>
        <v>0.94347904811774241</v>
      </c>
      <c r="K32" s="7">
        <f t="shared" si="5"/>
        <v>1.2356839962041339</v>
      </c>
      <c r="L32" s="7">
        <f t="shared" si="7"/>
        <v>1.2909752685258957</v>
      </c>
      <c r="M32" s="7">
        <f>L33-L32</f>
        <v>4.6247475703607988E-2</v>
      </c>
      <c r="N32" s="7">
        <f t="shared" si="8"/>
        <v>19.5422816649711</v>
      </c>
    </row>
    <row r="33" spans="1:14" x14ac:dyDescent="0.3">
      <c r="A33" s="7"/>
      <c r="B33" s="7">
        <v>20</v>
      </c>
      <c r="C33" s="7"/>
      <c r="D33" s="7">
        <v>60</v>
      </c>
      <c r="E33" s="7">
        <v>251.43</v>
      </c>
      <c r="F33" s="7">
        <v>5.0880000000000002E-2</v>
      </c>
      <c r="G33" s="7">
        <f t="shared" si="2"/>
        <v>12.7927584</v>
      </c>
      <c r="I33" s="7">
        <f t="shared" si="0"/>
        <v>1.1069641980155238</v>
      </c>
      <c r="J33" s="7">
        <f t="shared" si="3"/>
        <v>0.9897265238213504</v>
      </c>
      <c r="K33" s="7">
        <f t="shared" si="5"/>
        <v>1.2819314719077419</v>
      </c>
      <c r="L33" s="7">
        <f t="shared" si="7"/>
        <v>1.3372227442295037</v>
      </c>
      <c r="M33" s="7">
        <f>L33-$M$32</f>
        <v>1.2909752685258957</v>
      </c>
      <c r="N33" s="7">
        <f>10^M33</f>
        <v>19.5422816649711</v>
      </c>
    </row>
    <row r="34" spans="1:14" x14ac:dyDescent="0.3">
      <c r="A34" s="4"/>
      <c r="B34" s="4">
        <v>20</v>
      </c>
      <c r="C34" s="4">
        <v>20</v>
      </c>
      <c r="D34" s="4">
        <v>70</v>
      </c>
      <c r="E34" s="4">
        <v>353.57</v>
      </c>
      <c r="F34" s="4">
        <v>3.1050000000000001E-2</v>
      </c>
      <c r="G34" s="4">
        <f t="shared" si="2"/>
        <v>10.978348500000001</v>
      </c>
      <c r="I34" s="4">
        <f t="shared" si="0"/>
        <v>1.0405370130392053</v>
      </c>
      <c r="J34" s="7">
        <f t="shared" si="3"/>
        <v>0.9232993388450319</v>
      </c>
      <c r="K34" s="7">
        <f t="shared" si="5"/>
        <v>1.2155042869314234</v>
      </c>
      <c r="L34" s="7">
        <f t="shared" si="7"/>
        <v>1.2707955592531852</v>
      </c>
      <c r="M34" s="7">
        <f t="shared" ref="M34:M37" si="9">L34-$M$32</f>
        <v>1.2245480835495772</v>
      </c>
      <c r="N34" s="7">
        <f t="shared" ref="N34:N37" si="10">10^M34</f>
        <v>16.77058003403026</v>
      </c>
    </row>
    <row r="35" spans="1:14" x14ac:dyDescent="0.3">
      <c r="A35" s="4">
        <v>5</v>
      </c>
      <c r="B35" s="4">
        <v>20</v>
      </c>
      <c r="C35" s="4">
        <v>21</v>
      </c>
      <c r="D35" s="4">
        <v>80</v>
      </c>
      <c r="E35" s="4">
        <v>471.43</v>
      </c>
      <c r="F35" s="4">
        <v>2.9069999999999999E-2</v>
      </c>
      <c r="G35" s="4">
        <f t="shared" si="2"/>
        <v>13.7044701</v>
      </c>
      <c r="I35" s="4">
        <f t="shared" si="0"/>
        <v>1.1368622476759489</v>
      </c>
      <c r="J35" s="7">
        <f t="shared" si="3"/>
        <v>1.0196245734817755</v>
      </c>
      <c r="K35" s="7">
        <f t="shared" si="5"/>
        <v>1.311829521568167</v>
      </c>
      <c r="L35" s="7">
        <f t="shared" si="7"/>
        <v>1.3671207938899288</v>
      </c>
      <c r="M35" s="7">
        <f t="shared" si="9"/>
        <v>1.3208733181863208</v>
      </c>
      <c r="N35" s="7">
        <f t="shared" si="10"/>
        <v>20.935017014264456</v>
      </c>
    </row>
    <row r="36" spans="1:14" x14ac:dyDescent="0.3">
      <c r="A36" s="4"/>
      <c r="B36" s="4">
        <v>20</v>
      </c>
      <c r="C36" s="4">
        <v>22</v>
      </c>
      <c r="D36" s="4">
        <v>90</v>
      </c>
      <c r="E36" s="4">
        <v>605</v>
      </c>
      <c r="F36" s="4">
        <v>2.1080000000000002E-2</v>
      </c>
      <c r="G36" s="4">
        <f t="shared" si="2"/>
        <v>12.753400000000001</v>
      </c>
      <c r="I36" s="4">
        <f t="shared" si="0"/>
        <v>1.1056259811929778</v>
      </c>
      <c r="J36" s="7">
        <f t="shared" si="3"/>
        <v>0.98838830699880442</v>
      </c>
      <c r="K36" s="7">
        <f t="shared" si="5"/>
        <v>1.2805932550851959</v>
      </c>
      <c r="L36" s="7">
        <f t="shared" si="7"/>
        <v>1.3358845274069577</v>
      </c>
      <c r="M36" s="7">
        <f t="shared" si="9"/>
        <v>1.2896370517033497</v>
      </c>
      <c r="N36" s="7">
        <f t="shared" si="10"/>
        <v>19.482157576433423</v>
      </c>
    </row>
    <row r="37" spans="1:14" x14ac:dyDescent="0.3">
      <c r="A37" s="4"/>
      <c r="B37" s="4">
        <v>20</v>
      </c>
      <c r="C37" s="4">
        <v>23</v>
      </c>
      <c r="D37" s="4">
        <v>100</v>
      </c>
      <c r="E37" s="4">
        <v>754.29</v>
      </c>
      <c r="F37" s="4">
        <v>1.355E-2</v>
      </c>
      <c r="G37" s="4">
        <f t="shared" si="2"/>
        <v>10.220629499999999</v>
      </c>
      <c r="I37" s="4">
        <f t="shared" si="0"/>
        <v>1.0094776453052534</v>
      </c>
      <c r="J37" s="7">
        <f t="shared" si="3"/>
        <v>0.89223997111108</v>
      </c>
      <c r="K37" s="7">
        <f t="shared" si="5"/>
        <v>1.1844449191974715</v>
      </c>
      <c r="L37" s="7">
        <f t="shared" si="7"/>
        <v>1.2397361915192333</v>
      </c>
      <c r="M37" s="7">
        <f t="shared" si="9"/>
        <v>1.1934887158156253</v>
      </c>
      <c r="N37" s="7">
        <f t="shared" si="10"/>
        <v>15.613084702851321</v>
      </c>
    </row>
    <row r="38" spans="1:14" x14ac:dyDescent="0.3">
      <c r="A38" s="4"/>
      <c r="B38" s="4">
        <v>30</v>
      </c>
      <c r="C38" s="4"/>
      <c r="D38" s="4">
        <v>100</v>
      </c>
      <c r="E38" s="4">
        <v>476.67</v>
      </c>
      <c r="F38" s="4"/>
      <c r="G38" s="4"/>
    </row>
    <row r="39" spans="1:14" x14ac:dyDescent="0.3">
      <c r="A39" s="4">
        <v>6</v>
      </c>
      <c r="B39" s="4">
        <v>30</v>
      </c>
      <c r="C39" s="4">
        <v>24</v>
      </c>
      <c r="D39" s="4">
        <v>120</v>
      </c>
      <c r="E39" s="4">
        <v>707.14</v>
      </c>
      <c r="F39" s="4"/>
      <c r="G39" s="4"/>
    </row>
    <row r="40" spans="1:14" x14ac:dyDescent="0.3">
      <c r="A40" s="4"/>
      <c r="B40" s="4">
        <v>30</v>
      </c>
      <c r="C40" s="4">
        <v>25</v>
      </c>
      <c r="D40" s="4">
        <v>150</v>
      </c>
      <c r="E40" s="4">
        <v>1131.43</v>
      </c>
      <c r="F40" s="4"/>
      <c r="G40" s="4"/>
    </row>
    <row r="41" spans="1:14" x14ac:dyDescent="0.3">
      <c r="A41" s="4"/>
      <c r="B41" s="4">
        <v>40</v>
      </c>
      <c r="C41" s="4"/>
      <c r="D41" s="4">
        <v>150</v>
      </c>
      <c r="E41" s="4">
        <v>821.07</v>
      </c>
      <c r="F41" s="4"/>
      <c r="G41" s="4"/>
    </row>
    <row r="42" spans="1:14" x14ac:dyDescent="0.3">
      <c r="A42" s="4">
        <v>7</v>
      </c>
      <c r="B42" s="4">
        <v>40</v>
      </c>
      <c r="C42" s="4">
        <v>26</v>
      </c>
      <c r="D42" s="4">
        <v>200</v>
      </c>
      <c r="E42" s="4">
        <v>1508.57</v>
      </c>
      <c r="F42" s="4"/>
      <c r="G42" s="4"/>
    </row>
    <row r="43" spans="1:14" x14ac:dyDescent="0.3">
      <c r="A43" s="4"/>
      <c r="B43" s="4">
        <v>40</v>
      </c>
      <c r="C43" s="4">
        <v>27</v>
      </c>
      <c r="D43" s="4">
        <v>250</v>
      </c>
      <c r="E43" s="4">
        <v>2392.5</v>
      </c>
      <c r="F43" s="4"/>
      <c r="G43" s="4"/>
    </row>
    <row r="44" spans="1:14" x14ac:dyDescent="0.3">
      <c r="A44" s="4"/>
      <c r="B44" s="4">
        <v>40</v>
      </c>
      <c r="C44" s="4">
        <v>28</v>
      </c>
      <c r="D44" s="4">
        <v>300</v>
      </c>
      <c r="E44" s="4">
        <v>3472.86</v>
      </c>
      <c r="F44" s="4"/>
      <c r="G44" s="4"/>
    </row>
  </sheetData>
  <mergeCells count="18">
    <mergeCell ref="A1:G1"/>
    <mergeCell ref="A3:B3"/>
    <mergeCell ref="C3:D3"/>
    <mergeCell ref="E3:F3"/>
    <mergeCell ref="A4:B4"/>
    <mergeCell ref="C4:D4"/>
    <mergeCell ref="E4:F4"/>
    <mergeCell ref="A5:B5"/>
    <mergeCell ref="E5:F5"/>
    <mergeCell ref="A6:B6"/>
    <mergeCell ref="C6:D6"/>
    <mergeCell ref="E6:F6"/>
    <mergeCell ref="J10:M10"/>
    <mergeCell ref="A7:B7"/>
    <mergeCell ref="C7:D7"/>
    <mergeCell ref="E7:F7"/>
    <mergeCell ref="A8:B8"/>
    <mergeCell ref="C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Dawuhan 1</vt:lpstr>
      <vt:lpstr>Dawuhan 2</vt:lpstr>
      <vt:lpstr>Kuwu 1</vt:lpstr>
      <vt:lpstr>Kuwu 2</vt:lpstr>
      <vt:lpstr>Tapelan 1</vt:lpstr>
      <vt:lpstr>Tapelan 2</vt:lpstr>
      <vt:lpstr>Segulung 1</vt:lpstr>
      <vt:lpstr>Segulung 2</vt:lpstr>
      <vt:lpstr>Ngetrep 1</vt:lpstr>
      <vt:lpstr>Ngetrep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Ath Thaariq Mudhofir</dc:creator>
  <cp:lastModifiedBy>Ferry Ath Thaariq Mudhofir</cp:lastModifiedBy>
  <dcterms:created xsi:type="dcterms:W3CDTF">2024-02-11T16:44:59Z</dcterms:created>
  <dcterms:modified xsi:type="dcterms:W3CDTF">2024-03-11T10:52:53Z</dcterms:modified>
</cp:coreProperties>
</file>