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firstSheet="1"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E2" i="6" l="1"/>
  <c r="F2" i="6"/>
  <c r="E3" i="6" l="1"/>
  <c r="F3" i="6"/>
  <c r="E4" i="6"/>
  <c r="F4" i="6"/>
  <c r="E5" i="6"/>
  <c r="F5" i="6"/>
  <c r="E8" i="6"/>
  <c r="F8" i="6"/>
  <c r="E6" i="6"/>
  <c r="F6" i="6"/>
  <c r="E7" i="6"/>
  <c r="F7" i="6"/>
  <c r="G9" i="6" l="1"/>
  <c r="G12" i="6"/>
  <c r="G13" i="6"/>
  <c r="G15" i="6"/>
  <c r="G16" i="6"/>
  <c r="G17" i="6"/>
  <c r="G18" i="6"/>
  <c r="G19" i="6"/>
  <c r="G20" i="6"/>
  <c r="G21" i="6"/>
  <c r="G22" i="6"/>
  <c r="G23" i="6"/>
  <c r="G24" i="6"/>
  <c r="G25" i="6"/>
  <c r="G26" i="6"/>
  <c r="G27" i="6"/>
  <c r="G28" i="6"/>
  <c r="G10" i="6"/>
  <c r="G11" i="6"/>
  <c r="G29" i="6"/>
  <c r="G30" i="6"/>
  <c r="G31" i="6"/>
  <c r="G32" i="6"/>
  <c r="G33" i="6"/>
  <c r="G34" i="6"/>
  <c r="G35" i="6"/>
  <c r="G36" i="6"/>
  <c r="G37" i="6"/>
  <c r="G38" i="6"/>
  <c r="G39" i="6"/>
  <c r="G40" i="6"/>
  <c r="G41" i="6"/>
  <c r="G42" i="6"/>
  <c r="G43" i="6"/>
  <c r="G44" i="6"/>
  <c r="G45" i="6"/>
  <c r="G46" i="6"/>
  <c r="G47" i="6"/>
  <c r="G48" i="6"/>
  <c r="G49" i="6"/>
  <c r="G50" i="6"/>
  <c r="G51" i="6"/>
  <c r="G52" i="6"/>
  <c r="F11" i="6"/>
  <c r="E11" i="6"/>
  <c r="F10" i="6"/>
  <c r="E10" i="6"/>
  <c r="E31" i="6"/>
  <c r="F31" i="6"/>
  <c r="E32" i="6"/>
  <c r="F32" i="6"/>
  <c r="L18" i="1"/>
  <c r="K18" i="1"/>
  <c r="E12" i="6"/>
  <c r="F12" i="6"/>
  <c r="F9" i="6"/>
  <c r="E9" i="6"/>
  <c r="E13" i="6"/>
  <c r="F13" i="6"/>
  <c r="E14" i="6" l="1"/>
  <c r="F14" i="6"/>
  <c r="E15" i="6" l="1"/>
  <c r="F15" i="6"/>
  <c r="E16" i="6"/>
  <c r="F16" i="6"/>
  <c r="E17" i="6"/>
  <c r="F17" i="6"/>
  <c r="E29" i="6" l="1"/>
  <c r="F29" i="6"/>
  <c r="E30" i="6"/>
  <c r="F30" i="6"/>
  <c r="E39" i="6"/>
  <c r="F39" i="6"/>
  <c r="E38" i="6"/>
  <c r="F38" i="6"/>
  <c r="E40" i="6"/>
  <c r="F40" i="6"/>
  <c r="F35" i="6"/>
  <c r="E35" i="6"/>
  <c r="F34" i="6"/>
  <c r="E34" i="6"/>
  <c r="E41" i="6"/>
  <c r="F41" i="6"/>
  <c r="E42" i="6"/>
  <c r="F42" i="6"/>
  <c r="E33" i="6"/>
  <c r="F33" i="6"/>
  <c r="E18" i="6" l="1"/>
  <c r="F18" i="6"/>
  <c r="E20" i="6"/>
  <c r="F20" i="6"/>
  <c r="E21" i="6"/>
  <c r="F21" i="6"/>
  <c r="E19" i="6"/>
  <c r="F19" i="6"/>
  <c r="E22" i="6" l="1"/>
  <c r="F22" i="6"/>
  <c r="E23" i="6"/>
  <c r="F23" i="6"/>
  <c r="E24" i="6"/>
  <c r="F24" i="6"/>
  <c r="F44" i="6"/>
  <c r="E44" i="6"/>
  <c r="E43" i="6"/>
  <c r="F43" i="6"/>
  <c r="F28" i="6"/>
  <c r="F47" i="6"/>
  <c r="F48" i="6"/>
  <c r="F49" i="6"/>
  <c r="F50" i="6"/>
  <c r="F51" i="6"/>
  <c r="F53" i="6"/>
  <c r="F55" i="6"/>
  <c r="F60" i="6"/>
  <c r="F61" i="6"/>
  <c r="F54" i="6"/>
  <c r="F62" i="6"/>
  <c r="F63" i="6"/>
  <c r="F52" i="6"/>
  <c r="F56" i="6"/>
  <c r="F57" i="6"/>
  <c r="F58" i="6"/>
  <c r="F59" i="6"/>
  <c r="F287"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E25" i="6"/>
  <c r="F25" i="6"/>
  <c r="F37" i="6"/>
  <c r="E37" i="6"/>
  <c r="F36" i="6"/>
  <c r="E36" i="6"/>
  <c r="E45" i="6"/>
  <c r="F45" i="6"/>
  <c r="E28" i="6"/>
  <c r="F26" i="6"/>
  <c r="E26" i="6"/>
  <c r="F27" i="6"/>
  <c r="E27" i="6"/>
  <c r="E46" i="6" l="1"/>
  <c r="F46" i="6"/>
  <c r="E47" i="6"/>
  <c r="E48" i="6"/>
  <c r="E49" i="6" l="1"/>
  <c r="E50" i="6"/>
  <c r="E53" i="6" l="1"/>
  <c r="E55" i="6"/>
  <c r="E60" i="6"/>
  <c r="E61" i="6"/>
  <c r="E54" i="6"/>
  <c r="E62" i="6"/>
  <c r="E63" i="6"/>
  <c r="E51" i="6"/>
  <c r="E52" i="6"/>
  <c r="E56" i="6" l="1"/>
  <c r="E57" i="6"/>
  <c r="E58" i="6"/>
  <c r="E59" i="6"/>
  <c r="E287" i="6" l="1"/>
  <c r="E64" i="6"/>
  <c r="E65" i="6"/>
  <c r="E66" i="6" l="1"/>
  <c r="E68" i="6"/>
  <c r="E67" i="6"/>
  <c r="E69" i="6" l="1"/>
  <c r="E70" i="6"/>
  <c r="E71" i="6"/>
  <c r="E72" i="6"/>
  <c r="E75" i="6"/>
  <c r="E73" i="6" l="1"/>
  <c r="E74" i="6"/>
  <c r="E76" i="6" l="1"/>
  <c r="E77" i="6"/>
  <c r="C288" i="6" l="1"/>
  <c r="B288" i="6"/>
  <c r="E119" i="6" l="1"/>
  <c r="E118" i="6"/>
  <c r="E81" i="6"/>
  <c r="E79" i="6"/>
  <c r="E80" i="6"/>
  <c r="E78" i="6"/>
  <c r="E82" i="6"/>
  <c r="E83" i="6"/>
  <c r="E84" i="6" l="1"/>
  <c r="E85" i="6"/>
  <c r="E86" i="6"/>
  <c r="E87" i="6"/>
  <c r="E88" i="6"/>
  <c r="E89" i="6"/>
  <c r="E92" i="6"/>
  <c r="E93" i="6"/>
  <c r="E91" i="6"/>
  <c r="E90" i="6"/>
  <c r="E94" i="6" l="1"/>
  <c r="E95" i="6"/>
  <c r="E96" i="6"/>
  <c r="E97" i="6"/>
  <c r="E98" i="6"/>
  <c r="E99" i="6" l="1"/>
  <c r="E100" i="6"/>
  <c r="E101" i="6"/>
  <c r="E102" i="6"/>
  <c r="E103" i="6"/>
  <c r="E104" i="6"/>
  <c r="E121" i="6"/>
  <c r="E120" i="6"/>
  <c r="E105" i="6"/>
  <c r="H14" i="1"/>
  <c r="E106" i="6"/>
  <c r="E107" i="6" l="1"/>
  <c r="E108" i="6"/>
  <c r="E109" i="6"/>
  <c r="E113" i="6" l="1"/>
  <c r="E112" i="6"/>
  <c r="E115" i="6"/>
  <c r="E116" i="6"/>
  <c r="E110" i="6"/>
  <c r="E111" i="6"/>
  <c r="E114" i="6" l="1"/>
  <c r="E117" i="6"/>
  <c r="E122" i="6"/>
  <c r="E123" i="6"/>
  <c r="E126" i="6"/>
  <c r="E127" i="6"/>
  <c r="E128" i="6"/>
  <c r="E130" i="6"/>
  <c r="E124" i="6"/>
  <c r="E125" i="6"/>
  <c r="E129" i="6" l="1"/>
  <c r="E132" i="6"/>
  <c r="E134" i="6"/>
  <c r="E131" i="6" l="1"/>
  <c r="E133" i="6" l="1"/>
  <c r="E149" i="6"/>
  <c r="E137" i="6"/>
  <c r="E136" i="6"/>
  <c r="E135" i="6"/>
  <c r="E138" i="6"/>
  <c r="E139" i="6" l="1"/>
  <c r="E140" i="6"/>
  <c r="E141" i="6"/>
  <c r="E142" i="6"/>
  <c r="E143" i="6"/>
  <c r="E146" i="6" l="1"/>
  <c r="E147" i="6"/>
  <c r="E144" i="6"/>
  <c r="E145" i="6" l="1"/>
  <c r="E148" i="6" l="1"/>
  <c r="E150" i="6"/>
  <c r="E151" i="6"/>
  <c r="E152" i="6"/>
  <c r="E156" i="6" l="1"/>
  <c r="E154" i="6"/>
  <c r="E155" i="6"/>
  <c r="E159" i="6"/>
  <c r="E158" i="6"/>
  <c r="E157" i="6"/>
  <c r="E153" i="6"/>
  <c r="E160" i="6"/>
  <c r="E164" i="6" l="1"/>
  <c r="E167" i="6"/>
  <c r="E166" i="6"/>
  <c r="E162" i="6"/>
  <c r="E163" i="6"/>
  <c r="E161" i="6"/>
  <c r="E165" i="6"/>
  <c r="E169" i="6" l="1"/>
  <c r="E168" i="6"/>
  <c r="E170" i="6"/>
  <c r="E171" i="6" l="1"/>
  <c r="E172" i="6"/>
  <c r="E173" i="6" l="1"/>
  <c r="E174" i="6" l="1"/>
  <c r="E176" i="6"/>
  <c r="E177" i="6"/>
  <c r="E179" i="6"/>
  <c r="E178" i="6"/>
  <c r="E175" i="6"/>
  <c r="E180" i="6" l="1"/>
  <c r="H3" i="1" l="1"/>
  <c r="E183" i="6" l="1"/>
  <c r="K6" i="7" l="1"/>
  <c r="K7" i="7" s="1"/>
  <c r="D23" i="7"/>
  <c r="D18" i="7"/>
  <c r="B199" i="2"/>
  <c r="C199" i="2"/>
  <c r="E189" i="6"/>
  <c r="E186" i="6"/>
  <c r="E188" i="6"/>
  <c r="E187" i="6"/>
  <c r="D24" i="7" l="1"/>
  <c r="K23" i="1"/>
  <c r="F7" i="7" l="1"/>
  <c r="F6" i="7"/>
  <c r="F8" i="7" l="1"/>
  <c r="E194" i="6"/>
  <c r="E196" i="6"/>
  <c r="E195" i="6"/>
  <c r="E198" i="6"/>
  <c r="E197" i="6"/>
  <c r="E193" i="6"/>
  <c r="E192" i="6"/>
  <c r="E200" i="6"/>
  <c r="E185" i="6"/>
  <c r="E184" i="6"/>
  <c r="G18" i="1"/>
  <c r="E191" i="6"/>
  <c r="E190" i="6"/>
  <c r="E199" i="6" l="1"/>
  <c r="E202" i="6" l="1"/>
  <c r="E201" i="6"/>
  <c r="E206" i="6" l="1"/>
  <c r="E205" i="6"/>
  <c r="E204" i="6"/>
  <c r="E203" i="6" l="1"/>
  <c r="E210" i="6" l="1"/>
  <c r="E209" i="6"/>
  <c r="E208" i="6"/>
  <c r="E211" i="6" l="1"/>
  <c r="E212" i="6"/>
  <c r="E214" i="6"/>
  <c r="E207" i="6"/>
  <c r="E213" i="6"/>
  <c r="E215" i="6"/>
  <c r="E216" i="6"/>
  <c r="E219" i="6" l="1"/>
  <c r="E217" i="6"/>
  <c r="E218" i="6"/>
  <c r="G26" i="1" l="1"/>
  <c r="G25" i="1"/>
  <c r="H25" i="1"/>
  <c r="H24" i="1"/>
  <c r="H26" i="1"/>
  <c r="G24" i="1"/>
  <c r="E226" i="6"/>
  <c r="E225" i="6"/>
  <c r="D221" i="6"/>
  <c r="G23" i="1"/>
  <c r="G22" i="1"/>
  <c r="G21" i="1"/>
  <c r="E224" i="6" s="1"/>
  <c r="E220" i="6"/>
  <c r="E223" i="6"/>
  <c r="E221" i="6"/>
  <c r="E222" i="6"/>
  <c r="E227" i="6" l="1"/>
  <c r="E228" i="6"/>
  <c r="E229" i="6" l="1"/>
  <c r="E231" i="6"/>
  <c r="E230" i="6"/>
  <c r="H2" i="1"/>
  <c r="E233" i="6" l="1"/>
  <c r="E232" i="6"/>
  <c r="E198" i="2"/>
  <c r="E197" i="2"/>
  <c r="E196" i="2"/>
  <c r="E234" i="6"/>
  <c r="E236" i="6" l="1"/>
  <c r="E235" i="6"/>
  <c r="E240" i="6" l="1"/>
  <c r="E241" i="6"/>
  <c r="E239" i="6"/>
  <c r="E238" i="6" l="1"/>
  <c r="E237" i="6"/>
  <c r="E245" i="6" l="1"/>
  <c r="E244" i="6"/>
  <c r="E243" i="6"/>
  <c r="E242" i="6"/>
  <c r="E247" i="6" l="1"/>
  <c r="E246" i="6"/>
  <c r="E248" i="6" l="1"/>
  <c r="C18" i="1" l="1"/>
  <c r="C19" i="1"/>
  <c r="F198" i="2" s="1"/>
  <c r="E286" i="6"/>
  <c r="E281" i="6"/>
  <c r="E282" i="6"/>
  <c r="E284" i="6"/>
  <c r="E277" i="6"/>
  <c r="E283" i="6"/>
  <c r="E278" i="6"/>
  <c r="E279" i="6"/>
  <c r="E276" i="6"/>
  <c r="E280" i="6"/>
  <c r="E275" i="6"/>
  <c r="E273" i="6"/>
  <c r="E274" i="6"/>
  <c r="E272" i="6"/>
  <c r="E265" i="6"/>
  <c r="E266" i="6"/>
  <c r="E267" i="6"/>
  <c r="E263" i="6"/>
  <c r="E264" i="6"/>
  <c r="E268" i="6"/>
  <c r="E269" i="6"/>
  <c r="E261" i="6"/>
  <c r="E262" i="6"/>
  <c r="E181" i="6"/>
  <c r="E270" i="6"/>
  <c r="E271" i="6"/>
  <c r="E258" i="6"/>
  <c r="E259" i="6"/>
  <c r="E260" i="6"/>
  <c r="E257" i="6"/>
  <c r="E251" i="6"/>
  <c r="E249" i="6"/>
  <c r="E250" i="6"/>
  <c r="E252" i="6"/>
  <c r="E253" i="6"/>
  <c r="E254" i="6"/>
  <c r="E255" i="6"/>
  <c r="E256" i="6"/>
  <c r="E285"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288"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<sst xmlns="http://schemas.openxmlformats.org/spreadsheetml/2006/main" count="2047" uniqueCount="810">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</sst>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288" totalsRowCount="1" headerRowDxfId="77" dataDxfId="76" totalsRowDxfId="74" tableBorderDxfId="75">
  <autoFilter ref="A1:H287"/>
  <sortState ref="A2:H45">
    <sortCondition descending="1" ref="C1:C280"/>
  </sortState>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633</v>
      </c>
      <c r="G16">
        <v>60</v>
      </c>
      <c r="H16" s="41">
        <v>30</v>
      </c>
      <c r="I16" s="19">
        <v>30</v>
      </c>
    </row>
    <row r="17" spans="1:12" ht="12" customHeight="1" x14ac:dyDescent="0.3">
      <c r="A17" s="85" t="s">
        <v>94</v>
      </c>
      <c r="B17" s="85">
        <v>60</v>
      </c>
      <c r="C17" s="87">
        <f t="shared" ref="C17:C29" si="2">D17*B17/60</f>
        <v>25</v>
      </c>
      <c r="D17" s="86">
        <v>25</v>
      </c>
      <c r="F17" s="29" t="s">
        <v>255</v>
      </c>
      <c r="G17" s="29"/>
      <c r="H17" s="30">
        <v>0.3</v>
      </c>
      <c r="I17" s="31"/>
    </row>
    <row r="18" spans="1:12" ht="12" customHeight="1" x14ac:dyDescent="0.3">
      <c r="A18" s="85" t="s">
        <v>2</v>
      </c>
      <c r="B18" s="85">
        <v>10</v>
      </c>
      <c r="C18" s="87">
        <f>D18*B18/60</f>
        <v>1.6666666666666667</v>
      </c>
      <c r="D18" s="86">
        <v>10</v>
      </c>
      <c r="F18" s="29" t="s">
        <v>798</v>
      </c>
      <c r="G18" s="29">
        <f>3*8*60</f>
        <v>1440</v>
      </c>
      <c r="H18" s="30">
        <f>I18*G18/60</f>
        <v>720</v>
      </c>
      <c r="I18" s="31">
        <v>30</v>
      </c>
      <c r="K18">
        <f>TAB_Leistungen_30[[#This Row],[Zeitbedarf Min (pauschal)]]/60</f>
        <v>24</v>
      </c>
      <c r="L18">
        <f>K18/8</f>
        <v>3</v>
      </c>
    </row>
    <row r="19" spans="1:12" ht="12" customHeight="1" x14ac:dyDescent="0.3">
      <c r="A19" s="85" t="s">
        <v>4</v>
      </c>
      <c r="B19" s="85">
        <v>180</v>
      </c>
      <c r="C19" s="87">
        <f>D19*B19/60</f>
        <v>75</v>
      </c>
      <c r="D19" s="86">
        <v>25</v>
      </c>
      <c r="F19" s="29" t="s">
        <v>94</v>
      </c>
      <c r="G19" s="29">
        <v>60</v>
      </c>
      <c r="H19" s="30">
        <f t="shared" ref="H19:H34" si="3">I19*G19/60</f>
        <v>30</v>
      </c>
      <c r="I19" s="31">
        <v>30</v>
      </c>
    </row>
    <row r="20" spans="1:12" ht="12" customHeight="1" x14ac:dyDescent="0.3">
      <c r="A20" s="85" t="s">
        <v>15</v>
      </c>
      <c r="B20" s="85">
        <v>240</v>
      </c>
      <c r="C20" s="87">
        <f t="shared" si="2"/>
        <v>100</v>
      </c>
      <c r="D20" s="86">
        <v>25</v>
      </c>
      <c r="F20" t="s">
        <v>2</v>
      </c>
      <c r="G20">
        <v>10</v>
      </c>
      <c r="H20" s="1">
        <f t="shared" si="3"/>
        <v>2.5</v>
      </c>
      <c r="I20" s="19">
        <v>15</v>
      </c>
    </row>
    <row r="21" spans="1:12" ht="12" customHeight="1" x14ac:dyDescent="0.3">
      <c r="A21" s="85" t="s">
        <v>16</v>
      </c>
      <c r="B21" s="85">
        <v>300</v>
      </c>
      <c r="C21" s="87">
        <f t="shared" si="2"/>
        <v>125</v>
      </c>
      <c r="D21" s="86">
        <v>25</v>
      </c>
      <c r="F21" s="89" t="s">
        <v>4</v>
      </c>
      <c r="G21" s="89">
        <f>60*8</f>
        <v>480</v>
      </c>
      <c r="H21" s="90">
        <f t="shared" si="3"/>
        <v>240</v>
      </c>
      <c r="I21" s="91">
        <v>30</v>
      </c>
    </row>
    <row r="22" spans="1:12" ht="12" customHeight="1" x14ac:dyDescent="0.3">
      <c r="A22" s="85" t="s">
        <v>5</v>
      </c>
      <c r="B22" s="85">
        <v>120</v>
      </c>
      <c r="C22" s="87">
        <f t="shared" si="2"/>
        <v>50</v>
      </c>
      <c r="D22" s="86">
        <v>25</v>
      </c>
      <c r="F22" s="89" t="s">
        <v>15</v>
      </c>
      <c r="G22" s="89">
        <f>60*16</f>
        <v>960</v>
      </c>
      <c r="H22" s="90">
        <f t="shared" si="3"/>
        <v>480</v>
      </c>
      <c r="I22" s="91">
        <v>30</v>
      </c>
    </row>
    <row r="23" spans="1:12"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2" ht="12" customHeight="1" x14ac:dyDescent="0.3">
      <c r="A24" s="85" t="s">
        <v>6</v>
      </c>
      <c r="B24" s="85">
        <v>180</v>
      </c>
      <c r="C24" s="87">
        <f t="shared" si="2"/>
        <v>75</v>
      </c>
      <c r="D24" s="86">
        <v>25</v>
      </c>
      <c r="F24" s="89" t="s">
        <v>524</v>
      </c>
      <c r="G24" s="89">
        <f>16*60</f>
        <v>960</v>
      </c>
      <c r="H24" s="90">
        <f t="shared" si="3"/>
        <v>480</v>
      </c>
      <c r="I24" s="91">
        <v>30</v>
      </c>
    </row>
    <row r="25" spans="1:12" ht="12" customHeight="1" x14ac:dyDescent="0.3">
      <c r="A25" s="85" t="s">
        <v>8</v>
      </c>
      <c r="B25" s="85">
        <v>180</v>
      </c>
      <c r="C25" s="87">
        <f t="shared" si="2"/>
        <v>75</v>
      </c>
      <c r="D25" s="86">
        <v>25</v>
      </c>
      <c r="F25" s="89" t="s">
        <v>525</v>
      </c>
      <c r="G25" s="89">
        <f>24*60</f>
        <v>1440</v>
      </c>
      <c r="H25" s="90">
        <f>I25*G25/60</f>
        <v>720</v>
      </c>
      <c r="I25" s="91">
        <v>30</v>
      </c>
    </row>
    <row r="26" spans="1:12" ht="12" customHeight="1" x14ac:dyDescent="0.3">
      <c r="A26" s="85" t="s">
        <v>9</v>
      </c>
      <c r="B26" s="85">
        <v>240</v>
      </c>
      <c r="C26" s="87">
        <f t="shared" si="2"/>
        <v>100</v>
      </c>
      <c r="D26" s="86">
        <v>25</v>
      </c>
      <c r="F26" s="89" t="s">
        <v>526</v>
      </c>
      <c r="G26" s="89">
        <f>32*60</f>
        <v>1920</v>
      </c>
      <c r="H26" s="90">
        <f t="shared" si="3"/>
        <v>960</v>
      </c>
      <c r="I26" s="91">
        <v>30</v>
      </c>
    </row>
    <row r="27" spans="1:12" ht="12" customHeight="1" x14ac:dyDescent="0.3">
      <c r="A27" s="85" t="s">
        <v>10</v>
      </c>
      <c r="B27" s="85">
        <v>300</v>
      </c>
      <c r="C27" s="87">
        <f t="shared" si="2"/>
        <v>125</v>
      </c>
      <c r="D27" s="86">
        <v>25</v>
      </c>
      <c r="F27" t="s">
        <v>5</v>
      </c>
      <c r="G27">
        <v>120</v>
      </c>
      <c r="H27" s="1">
        <f t="shared" si="3"/>
        <v>60</v>
      </c>
      <c r="I27" s="19">
        <v>30</v>
      </c>
    </row>
    <row r="28" spans="1:12" ht="12" customHeight="1" x14ac:dyDescent="0.3">
      <c r="A28" s="85" t="s">
        <v>13</v>
      </c>
      <c r="B28" s="85">
        <v>60</v>
      </c>
      <c r="C28" s="87">
        <f t="shared" si="2"/>
        <v>25</v>
      </c>
      <c r="D28" s="86">
        <v>25</v>
      </c>
      <c r="F28" t="s">
        <v>7</v>
      </c>
      <c r="G28">
        <v>150</v>
      </c>
      <c r="H28" s="1">
        <f t="shared" si="3"/>
        <v>75</v>
      </c>
      <c r="I28" s="19">
        <v>30</v>
      </c>
    </row>
    <row r="29" spans="1:12" ht="12" customHeight="1" x14ac:dyDescent="0.3">
      <c r="A29" s="85" t="s">
        <v>487</v>
      </c>
      <c r="B29" s="85">
        <v>60</v>
      </c>
      <c r="C29" s="87">
        <f t="shared" si="2"/>
        <v>25</v>
      </c>
      <c r="D29" s="86">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288"/>
  <sheetViews>
    <sheetView tabSelected="1" zoomScaleNormal="100" workbookViewId="0">
      <pane xSplit="1" ySplit="1" topLeftCell="C2" activePane="bottomRight" state="frozen"/>
      <selection pane="topRight" activeCell="B1" sqref="B1"/>
      <selection pane="bottomLeft" activeCell="A2" sqref="A2"/>
      <selection pane="bottomRight" activeCell="H6" sqref="H6"/>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765</v>
      </c>
      <c r="B2" s="133" t="s">
        <v>22</v>
      </c>
      <c r="C2" s="138">
        <v>44161</v>
      </c>
      <c r="D2" s="134">
        <v>0.5</v>
      </c>
      <c r="E2" s="134">
        <f>INDEX(TAB_Leistungen_30[[Tätigkeit]:[Stk.kosten/Kosten bei Stundensatz]],MATCH(TAB_Doku_2019[[#This Row],[Leistung]],TAB_Leistungen_30[Tätigkeit],0),2)</f>
        <v>60</v>
      </c>
      <c r="F2" s="134">
        <f>INDEX(TAB_Leistungen_30[[Tätigkeit]:[Stk.kosten/Kosten bei Stundensatz]],MATCH(TAB_Doku_2019[[#This Row],[Leistung]],TAB_Leistungen_30[Tätigkeit],0),3)*TAB_Doku_2019[[#This Row],[Stk.]]</f>
        <v>15</v>
      </c>
      <c r="G2" s="79" t="s">
        <v>498</v>
      </c>
      <c r="H2" s="135" t="s">
        <v>809</v>
      </c>
    </row>
    <row r="3" spans="1:8" ht="16.2" customHeight="1" x14ac:dyDescent="0.3">
      <c r="A3" s="79" t="s">
        <v>765</v>
      </c>
      <c r="B3" s="134" t="s">
        <v>1</v>
      </c>
      <c r="C3" s="138">
        <v>44155</v>
      </c>
      <c r="D3" s="134">
        <v>1</v>
      </c>
      <c r="E3" s="134">
        <f>INDEX(TAB_Leistungen_30[[Tätigkeit]:[Stk.kosten/Kosten bei Stundensatz]],MATCH(TAB_Doku_2019[[#This Row],[Leistung]],TAB_Leistungen_30[Tätigkeit],0),2)</f>
        <v>10</v>
      </c>
      <c r="F3" s="134">
        <f>INDEX(TAB_Leistungen_30[[Tätigkeit]:[Stk.kosten/Kosten bei Stundensatz]],MATCH(TAB_Doku_2019[[#This Row],[Leistung]],TAB_Leistungen_30[Tätigkeit],0),3)*TAB_Doku_2019[[#This Row],[Stk.]]</f>
        <v>5</v>
      </c>
      <c r="G3" s="79" t="s">
        <v>498</v>
      </c>
      <c r="H3" s="135" t="s">
        <v>808</v>
      </c>
    </row>
    <row r="4" spans="1:8" ht="16.2" customHeight="1" x14ac:dyDescent="0.3">
      <c r="A4" s="79" t="s">
        <v>765</v>
      </c>
      <c r="B4" s="134" t="s">
        <v>1</v>
      </c>
      <c r="C4" s="138">
        <v>44146</v>
      </c>
      <c r="D4" s="134">
        <v>1</v>
      </c>
      <c r="E4" s="134">
        <f>INDEX(TAB_Leistungen_30[[Tätigkeit]:[Stk.kosten/Kosten bei Stundensatz]],MATCH(TAB_Doku_2019[[#This Row],[Leistung]],TAB_Leistungen_30[Tätigkeit],0),2)</f>
        <v>10</v>
      </c>
      <c r="F4" s="134">
        <f>INDEX(TAB_Leistungen_30[[Tätigkeit]:[Stk.kosten/Kosten bei Stundensatz]],MATCH(TAB_Doku_2019[[#This Row],[Leistung]],TAB_Leistungen_30[Tätigkeit],0),3)*TAB_Doku_2019[[#This Row],[Stk.]]</f>
        <v>5</v>
      </c>
      <c r="G4" s="79" t="s">
        <v>498</v>
      </c>
      <c r="H4" s="135" t="s">
        <v>807</v>
      </c>
    </row>
    <row r="5" spans="1:8" ht="16.2" customHeight="1" x14ac:dyDescent="0.3">
      <c r="A5" s="79" t="s">
        <v>765</v>
      </c>
      <c r="B5" s="133" t="s">
        <v>48</v>
      </c>
      <c r="C5" s="138">
        <v>44161</v>
      </c>
      <c r="D5" s="134">
        <v>1</v>
      </c>
      <c r="E5" s="134">
        <f>INDEX(TAB_Leistungen_30[[Tätigkeit]:[Stk.kosten/Kosten bei Stundensatz]],MATCH(TAB_Doku_2019[[#This Row],[Leistung]],TAB_Leistungen_30[Tätigkeit],0),2)</f>
        <v>15</v>
      </c>
      <c r="F5" s="134">
        <f>INDEX(TAB_Leistungen_30[[Tätigkeit]:[Stk.kosten/Kosten bei Stundensatz]],MATCH(TAB_Doku_2019[[#This Row],[Leistung]],TAB_Leistungen_30[Tätigkeit],0),3)*TAB_Doku_2019[[#This Row],[Stk.]]</f>
        <v>7.5</v>
      </c>
      <c r="G5" s="79" t="s">
        <v>498</v>
      </c>
      <c r="H5" s="135" t="s">
        <v>806</v>
      </c>
    </row>
    <row r="6" spans="1:8" ht="16.2" customHeight="1" x14ac:dyDescent="0.3">
      <c r="A6" s="79" t="s">
        <v>795</v>
      </c>
      <c r="B6" s="133" t="s">
        <v>8</v>
      </c>
      <c r="C6" s="138">
        <v>44146</v>
      </c>
      <c r="D6" s="134">
        <v>1</v>
      </c>
      <c r="E6" s="134">
        <f>INDEX(TAB_Leistungen_30[[Tätigkeit]:[Stk.kosten/Kosten bei Stundensatz]],MATCH(TAB_Doku_2019[[#This Row],[Leistung]],TAB_Leistungen_30[Tätigkeit],0),2)</f>
        <v>180</v>
      </c>
      <c r="F6" s="134">
        <f>INDEX(TAB_Leistungen_30[[Tätigkeit]:[Stk.kosten/Kosten bei Stundensatz]],MATCH(TAB_Doku_2019[[#This Row],[Leistung]],TAB_Leistungen_30[Tätigkeit],0),3)*TAB_Doku_2019[[#This Row],[Stk.]]</f>
        <v>90</v>
      </c>
      <c r="G6" s="79" t="s">
        <v>498</v>
      </c>
      <c r="H6" s="135" t="s">
        <v>805</v>
      </c>
    </row>
    <row r="7" spans="1:8" ht="16.2" customHeight="1" x14ac:dyDescent="0.3">
      <c r="A7" s="79" t="s">
        <v>795</v>
      </c>
      <c r="B7" s="133" t="s">
        <v>48</v>
      </c>
      <c r="C7" s="138">
        <v>44160</v>
      </c>
      <c r="D7" s="134">
        <v>1</v>
      </c>
      <c r="E7" s="134">
        <f>INDEX(TAB_Leistungen_30[[Tätigkeit]:[Stk.kosten/Kosten bei Stundensatz]],MATCH(TAB_Doku_2019[[#This Row],[Leistung]],TAB_Leistungen_30[Tätigkeit],0),2)</f>
        <v>15</v>
      </c>
      <c r="F7" s="134">
        <f>INDEX(TAB_Leistungen_30[[Tätigkeit]:[Stk.kosten/Kosten bei Stundensatz]],MATCH(TAB_Doku_2019[[#This Row],[Leistung]],TAB_Leistungen_30[Tätigkeit],0),3)*TAB_Doku_2019[[#This Row],[Stk.]]</f>
        <v>7.5</v>
      </c>
      <c r="G7" s="79" t="s">
        <v>498</v>
      </c>
      <c r="H7" s="134" t="s">
        <v>803</v>
      </c>
    </row>
    <row r="8" spans="1:8" ht="16.2" customHeight="1" x14ac:dyDescent="0.3">
      <c r="A8" s="79" t="s">
        <v>795</v>
      </c>
      <c r="B8" s="133" t="s">
        <v>48</v>
      </c>
      <c r="C8" s="138">
        <v>44148</v>
      </c>
      <c r="D8" s="134">
        <v>1</v>
      </c>
      <c r="E8" s="134">
        <f>INDEX(TAB_Leistungen_30[[Tätigkeit]:[Stk.kosten/Kosten bei Stundensatz]],MATCH(TAB_Doku_2019[[#This Row],[Leistung]],TAB_Leistungen_30[Tätigkeit],0),2)</f>
        <v>15</v>
      </c>
      <c r="F8" s="134">
        <f>INDEX(TAB_Leistungen_30[[Tätigkeit]:[Stk.kosten/Kosten bei Stundensatz]],MATCH(TAB_Doku_2019[[#This Row],[Leistung]],TAB_Leistungen_30[Tätigkeit],0),3)*TAB_Doku_2019[[#This Row],[Stk.]]</f>
        <v>7.5</v>
      </c>
      <c r="G8" s="79" t="s">
        <v>498</v>
      </c>
      <c r="H8" s="135" t="s">
        <v>804</v>
      </c>
    </row>
    <row r="9" spans="1:8" ht="16.2" customHeight="1" x14ac:dyDescent="0.3">
      <c r="A9" s="79" t="s">
        <v>795</v>
      </c>
      <c r="B9" s="133" t="s">
        <v>48</v>
      </c>
      <c r="C9" s="138">
        <v>44140</v>
      </c>
      <c r="D9" s="134">
        <v>1</v>
      </c>
      <c r="E9" s="134">
        <f>INDEX(TAB_Leistungen_30[[Tätigkeit]:[Stk.kosten/Kosten bei Stundensatz]],MATCH(TAB_Doku_2019[[#This Row],[Leistung]],TAB_Leistungen_30[Tätigkeit],0),2)</f>
        <v>15</v>
      </c>
      <c r="F9" s="134">
        <f>INDEX(TAB_Leistungen_30[[Tätigkeit]:[Stk.kosten/Kosten bei Stundensatz]],MATCH(TAB_Doku_2019[[#This Row],[Leistung]],TAB_Leistungen_30[Tätigkeit],0),3)*TAB_Doku_2019[[#This Row],[Stk.]]</f>
        <v>7.5</v>
      </c>
      <c r="G9" s="79" t="str">
        <f>"November"</f>
        <v>November</v>
      </c>
      <c r="H9" s="135" t="s">
        <v>797</v>
      </c>
    </row>
    <row r="10" spans="1:8" ht="16.2" customHeight="1" x14ac:dyDescent="0.3">
      <c r="A10" s="79" t="s">
        <v>102</v>
      </c>
      <c r="B10" s="133" t="s">
        <v>207</v>
      </c>
      <c r="C10" s="138">
        <v>44140</v>
      </c>
      <c r="D10" s="134">
        <v>2</v>
      </c>
      <c r="E10" s="134">
        <f>INDEX(TAB_Leistungen_30[[Tätigkeit]:[Stk.kosten/Kosten bei Stundensatz]],MATCH(TAB_Doku_2019[[#This Row],[Leistung]],TAB_Leistungen_30[Tätigkeit],0),2)</f>
        <v>0</v>
      </c>
      <c r="F10" s="134">
        <f>INDEX(TAB_Leistungen_30[[Tätigkeit]:[Stk.kosten/Kosten bei Stundensatz]],MATCH(TAB_Doku_2019[[#This Row],[Leistung]],TAB_Leistungen_30[Tätigkeit],0),3)*TAB_Doku_2019[[#This Row],[Stk.]]</f>
        <v>10</v>
      </c>
      <c r="G10" s="79" t="str">
        <f>"November"</f>
        <v>November</v>
      </c>
      <c r="H10" s="135" t="s">
        <v>800</v>
      </c>
    </row>
    <row r="11" spans="1:8" ht="16.2" customHeight="1" x14ac:dyDescent="0.3">
      <c r="A11" s="79" t="s">
        <v>102</v>
      </c>
      <c r="B11" s="133" t="s">
        <v>13</v>
      </c>
      <c r="C11" s="138">
        <v>44140</v>
      </c>
      <c r="D11" s="134">
        <v>2</v>
      </c>
      <c r="E11" s="134">
        <f>INDEX(TAB_Leistungen_30[[Tätigkeit]:[Stk.kosten/Kosten bei Stundensatz]],MATCH(TAB_Doku_2019[[#This Row],[Leistung]],TAB_Leistungen_30[Tätigkeit],0),2)</f>
        <v>60</v>
      </c>
      <c r="F11" s="134">
        <f>INDEX(TAB_Leistungen_30[[Tätigkeit]:[Stk.kosten/Kosten bei Stundensatz]],MATCH(TAB_Doku_2019[[#This Row],[Leistung]],TAB_Leistungen_30[Tätigkeit],0),3)*TAB_Doku_2019[[#This Row],[Stk.]]</f>
        <v>60</v>
      </c>
      <c r="G11" s="79" t="str">
        <f>"November"</f>
        <v>November</v>
      </c>
      <c r="H11" s="135" t="s">
        <v>801</v>
      </c>
    </row>
    <row r="12" spans="1:8" ht="16.2" customHeight="1" x14ac:dyDescent="0.3">
      <c r="A12" s="79" t="s">
        <v>765</v>
      </c>
      <c r="B12" s="134" t="s">
        <v>798</v>
      </c>
      <c r="C12" s="138">
        <v>44139</v>
      </c>
      <c r="D12" s="134">
        <v>2</v>
      </c>
      <c r="E12" s="134">
        <f>INDEX(TAB_Leistungen_30[[Tätigkeit]:[Stk.kosten/Kosten bei Stundensatz]],MATCH(TAB_Doku_2019[[#This Row],[Leistung]],TAB_Leistungen_30[Tätigkeit],0),2)</f>
        <v>1440</v>
      </c>
      <c r="F12" s="134">
        <f>INDEX(TAB_Leistungen_30[[Tätigkeit]:[Stk.kosten/Kosten bei Stundensatz]],MATCH(TAB_Doku_2019[[#This Row],[Leistung]],TAB_Leistungen_30[Tätigkeit],0),3)*TAB_Doku_2019[[#This Row],[Stk.]]</f>
        <v>1440</v>
      </c>
      <c r="G12" s="79" t="str">
        <f>"November"</f>
        <v>November</v>
      </c>
      <c r="H12" s="135" t="s">
        <v>799</v>
      </c>
    </row>
    <row r="13" spans="1:8" ht="16.2" customHeight="1" x14ac:dyDescent="0.3">
      <c r="A13" s="79" t="s">
        <v>795</v>
      </c>
      <c r="B13" s="134" t="s">
        <v>48</v>
      </c>
      <c r="C13" s="138">
        <v>44134</v>
      </c>
      <c r="D13" s="134">
        <v>1</v>
      </c>
      <c r="E13" s="134">
        <f>INDEX(TAB_Leistungen_30[[Tätigkeit]:[Stk.kosten/Kosten bei Stundensatz]],MATCH(TAB_Doku_2019[[#This Row],[Leistung]],TAB_Leistungen_30[Tätigkeit],0),2)</f>
        <v>15</v>
      </c>
      <c r="F13" s="134">
        <f>INDEX(TAB_Leistungen_30[[Tätigkeit]:[Stk.kosten/Kosten bei Stundensatz]],MATCH(TAB_Doku_2019[[#This Row],[Leistung]],TAB_Leistungen_30[Tätigkeit],0),3)*TAB_Doku_2019[[#This Row],[Stk.]]</f>
        <v>7.5</v>
      </c>
      <c r="G13" s="79" t="str">
        <f>"November"</f>
        <v>November</v>
      </c>
      <c r="H13" s="135" t="s">
        <v>796</v>
      </c>
    </row>
    <row r="14" spans="1:8" ht="16.2" customHeight="1" x14ac:dyDescent="0.3">
      <c r="A14" s="79" t="s">
        <v>780</v>
      </c>
      <c r="B14" s="134" t="s">
        <v>13</v>
      </c>
      <c r="C14" s="138">
        <v>44124</v>
      </c>
      <c r="D14" s="134">
        <v>0</v>
      </c>
      <c r="E14" s="134">
        <f>INDEX(TAB_Leistungen_30[[Tätigkeit]:[Stk.kosten/Kosten bei Stundensatz]],MATCH(TAB_Doku_2019[[#This Row],[Leistung]],TAB_Leistungen_30[Tätigkeit],0),2)</f>
        <v>60</v>
      </c>
      <c r="F14" s="134">
        <f>INDEX(TAB_Leistungen_30[[Tätigkeit]:[Stk.kosten/Kosten bei Stundensatz]],MATCH(TAB_Doku_2019[[#This Row],[Leistung]],TAB_Leistungen_30[Tätigkeit],0),3)*TAB_Doku_2019[[#This Row],[Stk.]]</f>
        <v>0</v>
      </c>
      <c r="G14" s="79" t="s">
        <v>802</v>
      </c>
      <c r="H14" s="135" t="s">
        <v>794</v>
      </c>
    </row>
    <row r="15" spans="1:8" ht="16.2" customHeight="1" x14ac:dyDescent="0.3">
      <c r="A15" s="79" t="s">
        <v>781</v>
      </c>
      <c r="B15" s="133" t="s">
        <v>48</v>
      </c>
      <c r="C15" s="138">
        <v>44121</v>
      </c>
      <c r="D15" s="134">
        <v>1</v>
      </c>
      <c r="E15" s="134">
        <f>INDEX(TAB_Leistungen_30[[Tätigkeit]:[Stk.kosten/Kosten bei Stundensatz]],MATCH(TAB_Doku_2019[[#This Row],[Leistung]],TAB_Leistungen_30[Tätigkeit],0),2)</f>
        <v>15</v>
      </c>
      <c r="F15" s="134">
        <f>INDEX(TAB_Leistungen_30[[Tätigkeit]:[Stk.kosten/Kosten bei Stundensatz]],MATCH(TAB_Doku_2019[[#This Row],[Leistung]],TAB_Leistungen_30[Tätigkeit],0),3)*TAB_Doku_2019[[#This Row],[Stk.]]</f>
        <v>7.5</v>
      </c>
      <c r="G15" s="79" t="str">
        <f t="shared" ref="G15:G52" si="0">"November"</f>
        <v>November</v>
      </c>
      <c r="H15" s="135" t="s">
        <v>792</v>
      </c>
    </row>
    <row r="16" spans="1:8" ht="16.2" customHeight="1" x14ac:dyDescent="0.3">
      <c r="A16" s="79" t="s">
        <v>778</v>
      </c>
      <c r="B16" s="133" t="s">
        <v>140</v>
      </c>
      <c r="C16" s="138">
        <v>44121</v>
      </c>
      <c r="D16" s="134">
        <v>1</v>
      </c>
      <c r="E16" s="134">
        <f>INDEX(TAB_Leistungen_30[[Tätigkeit]:[Stk.kosten/Kosten bei Stundensatz]],MATCH(TAB_Doku_2019[[#This Row],[Leistung]],TAB_Leistungen_30[Tätigkeit],0),2)</f>
        <v>5</v>
      </c>
      <c r="F16" s="134">
        <f>INDEX(TAB_Leistungen_30[[Tätigkeit]:[Stk.kosten/Kosten bei Stundensatz]],MATCH(TAB_Doku_2019[[#This Row],[Leistung]],TAB_Leistungen_30[Tätigkeit],0),3)*TAB_Doku_2019[[#This Row],[Stk.]]</f>
        <v>2.5</v>
      </c>
      <c r="G16" s="79" t="str">
        <f t="shared" si="0"/>
        <v>November</v>
      </c>
      <c r="H16" s="135" t="s">
        <v>791</v>
      </c>
    </row>
    <row r="17" spans="1:8" ht="16.2" customHeight="1" x14ac:dyDescent="0.3">
      <c r="A17" s="79" t="s">
        <v>789</v>
      </c>
      <c r="B17" s="133" t="s">
        <v>140</v>
      </c>
      <c r="C17" s="138">
        <v>44121</v>
      </c>
      <c r="D17" s="134">
        <v>1</v>
      </c>
      <c r="E17" s="134">
        <f>INDEX(TAB_Leistungen_30[[Tätigkeit]:[Stk.kosten/Kosten bei Stundensatz]],MATCH(TAB_Doku_2019[[#This Row],[Leistung]],TAB_Leistungen_30[Tätigkeit],0),2)</f>
        <v>5</v>
      </c>
      <c r="F17" s="134">
        <f>INDEX(TAB_Leistungen_30[[Tätigkeit]:[Stk.kosten/Kosten bei Stundensatz]],MATCH(TAB_Doku_2019[[#This Row],[Leistung]],TAB_Leistungen_30[Tätigkeit],0),3)*TAB_Doku_2019[[#This Row],[Stk.]]</f>
        <v>2.5</v>
      </c>
      <c r="G17" s="79" t="str">
        <f t="shared" si="0"/>
        <v>November</v>
      </c>
      <c r="H17" s="135" t="s">
        <v>790</v>
      </c>
    </row>
    <row r="18" spans="1:8" ht="16.2" customHeight="1" x14ac:dyDescent="0.3">
      <c r="A18" s="79" t="s">
        <v>776</v>
      </c>
      <c r="B18" s="133" t="s">
        <v>13</v>
      </c>
      <c r="C18" s="138">
        <v>44104</v>
      </c>
      <c r="D18" s="134">
        <v>1</v>
      </c>
      <c r="E18" s="134">
        <f>INDEX(TAB_Leistungen_30[[Tätigkeit]:[Stk.kosten/Kosten bei Stundensatz]],MATCH(TAB_Doku_2019[[#This Row],[Leistung]],TAB_Leistungen_30[Tätigkeit],0),2)</f>
        <v>60</v>
      </c>
      <c r="F18" s="134">
        <f>INDEX(TAB_Leistungen_30[[Tätigkeit]:[Stk.kosten/Kosten bei Stundensatz]],MATCH(TAB_Doku_2019[[#This Row],[Leistung]],TAB_Leistungen_30[Tätigkeit],0),3)*TAB_Doku_2019[[#This Row],[Stk.]]</f>
        <v>30</v>
      </c>
      <c r="G18" s="79" t="str">
        <f t="shared" si="0"/>
        <v>November</v>
      </c>
      <c r="H18" s="135" t="s">
        <v>777</v>
      </c>
    </row>
    <row r="19" spans="1:8" ht="16.2" customHeight="1" x14ac:dyDescent="0.3">
      <c r="A19" s="79" t="s">
        <v>765</v>
      </c>
      <c r="B19" s="133" t="s">
        <v>22</v>
      </c>
      <c r="C19" s="138">
        <v>44102</v>
      </c>
      <c r="D19" s="134">
        <v>0.5</v>
      </c>
      <c r="E19" s="134">
        <f>INDEX(TAB_Leistungen_30[[Tätigkeit]:[Stk.kosten/Kosten bei Stundensatz]],MATCH(TAB_Doku_2019[[#This Row],[Leistung]],TAB_Leistungen_30[Tätigkeit],0),2)</f>
        <v>60</v>
      </c>
      <c r="F19" s="134">
        <f>INDEX(TAB_Leistungen_30[[Tätigkeit]:[Stk.kosten/Kosten bei Stundensatz]],MATCH(TAB_Doku_2019[[#This Row],[Leistung]],TAB_Leistungen_30[Tätigkeit],0),3)*TAB_Doku_2019[[#This Row],[Stk.]]</f>
        <v>15</v>
      </c>
      <c r="G19" s="79" t="str">
        <f t="shared" si="0"/>
        <v>November</v>
      </c>
      <c r="H19" s="135" t="s">
        <v>775</v>
      </c>
    </row>
    <row r="20" spans="1:8" ht="16.2" customHeight="1" x14ac:dyDescent="0.3">
      <c r="A20" s="79" t="s">
        <v>765</v>
      </c>
      <c r="B20" s="133" t="s">
        <v>255</v>
      </c>
      <c r="C20" s="138">
        <v>44097</v>
      </c>
      <c r="D20" s="134">
        <v>20</v>
      </c>
      <c r="E20" s="134">
        <f>INDEX(TAB_Leistungen_30[[Tätigkeit]:[Stk.kosten/Kosten bei Stundensatz]],MATCH(TAB_Doku_2019[[#This Row],[Leistung]],TAB_Leistungen_30[Tätigkeit],0),2)</f>
        <v>0</v>
      </c>
      <c r="F20" s="134">
        <f>INDEX(TAB_Leistungen_30[[Tätigkeit]:[Stk.kosten/Kosten bei Stundensatz]],MATCH(TAB_Doku_2019[[#This Row],[Leistung]],TAB_Leistungen_30[Tätigkeit],0),3)*TAB_Doku_2019[[#This Row],[Stk.]]</f>
        <v>6</v>
      </c>
      <c r="G20" s="79" t="str">
        <f t="shared" si="0"/>
        <v>November</v>
      </c>
      <c r="H20" s="135" t="s">
        <v>774</v>
      </c>
    </row>
    <row r="21" spans="1:8" ht="16.2" customHeight="1" x14ac:dyDescent="0.3">
      <c r="A21" s="79" t="s">
        <v>765</v>
      </c>
      <c r="B21" s="133" t="s">
        <v>22</v>
      </c>
      <c r="C21" s="138">
        <v>44097</v>
      </c>
      <c r="D21" s="134">
        <v>2</v>
      </c>
      <c r="E21" s="134">
        <f>INDEX(TAB_Leistungen_30[[Tätigkeit]:[Stk.kosten/Kosten bei Stundensatz]],MATCH(TAB_Doku_2019[[#This Row],[Leistung]],TAB_Leistungen_30[Tätigkeit],0),2)</f>
        <v>60</v>
      </c>
      <c r="F21" s="134">
        <f>INDEX(TAB_Leistungen_30[[Tätigkeit]:[Stk.kosten/Kosten bei Stundensatz]],MATCH(TAB_Doku_2019[[#This Row],[Leistung]],TAB_Leistungen_30[Tätigkeit],0),3)*TAB_Doku_2019[[#This Row],[Stk.]]</f>
        <v>60</v>
      </c>
      <c r="G21" s="79" t="str">
        <f t="shared" si="0"/>
        <v>November</v>
      </c>
      <c r="H21" s="135" t="s">
        <v>774</v>
      </c>
    </row>
    <row r="22" spans="1:8" ht="16.2" customHeight="1" x14ac:dyDescent="0.3">
      <c r="A22" s="79" t="s">
        <v>760</v>
      </c>
      <c r="B22" s="133" t="s">
        <v>48</v>
      </c>
      <c r="C22" s="138">
        <v>44096</v>
      </c>
      <c r="D22" s="134">
        <v>2</v>
      </c>
      <c r="E22" s="134">
        <f>INDEX(TAB_Leistungen_30[[Tätigkeit]:[Stk.kosten/Kosten bei Stundensatz]],MATCH(TAB_Doku_2019[[#This Row],[Leistung]],TAB_Leistungen_30[Tätigkeit],0),2)</f>
        <v>15</v>
      </c>
      <c r="F22" s="134">
        <f>INDEX(TAB_Leistungen_30[[Tätigkeit]:[Stk.kosten/Kosten bei Stundensatz]],MATCH(TAB_Doku_2019[[#This Row],[Leistung]],TAB_Leistungen_30[Tätigkeit],0),3)*TAB_Doku_2019[[#This Row],[Stk.]]</f>
        <v>15</v>
      </c>
      <c r="G22" s="79" t="str">
        <f t="shared" si="0"/>
        <v>November</v>
      </c>
      <c r="H22" s="135" t="s">
        <v>770</v>
      </c>
    </row>
    <row r="23" spans="1:8" ht="16.2" customHeight="1" x14ac:dyDescent="0.3">
      <c r="A23" s="79" t="s">
        <v>760</v>
      </c>
      <c r="B23" s="133" t="s">
        <v>140</v>
      </c>
      <c r="C23" s="138">
        <v>44096</v>
      </c>
      <c r="D23" s="134">
        <v>1</v>
      </c>
      <c r="E23" s="134">
        <f>INDEX(TAB_Leistungen_30[[Tätigkeit]:[Stk.kosten/Kosten bei Stundensatz]],MATCH(TAB_Doku_2019[[#This Row],[Leistung]],TAB_Leistungen_30[Tätigkeit],0),2)</f>
        <v>5</v>
      </c>
      <c r="F23" s="134">
        <f>INDEX(TAB_Leistungen_30[[Tätigkeit]:[Stk.kosten/Kosten bei Stundensatz]],MATCH(TAB_Doku_2019[[#This Row],[Leistung]],TAB_Leistungen_30[Tätigkeit],0),3)*TAB_Doku_2019[[#This Row],[Stk.]]</f>
        <v>2.5</v>
      </c>
      <c r="G23" s="79" t="str">
        <f t="shared" si="0"/>
        <v>November</v>
      </c>
      <c r="H23" s="135" t="s">
        <v>772</v>
      </c>
    </row>
    <row r="24" spans="1:8" ht="16.2" customHeight="1" x14ac:dyDescent="0.3">
      <c r="A24" s="79" t="s">
        <v>760</v>
      </c>
      <c r="B24" s="133" t="s">
        <v>8</v>
      </c>
      <c r="C24" s="138">
        <v>44096</v>
      </c>
      <c r="D24" s="134">
        <v>1</v>
      </c>
      <c r="E24" s="134">
        <f>INDEX(TAB_Leistungen_30[[Tätigkeit]:[Stk.kosten/Kosten bei Stundensatz]],MATCH(TAB_Doku_2019[[#This Row],[Leistung]],TAB_Leistungen_30[Tätigkeit],0),2)</f>
        <v>180</v>
      </c>
      <c r="F24" s="134">
        <f>INDEX(TAB_Leistungen_30[[Tätigkeit]:[Stk.kosten/Kosten bei Stundensatz]],MATCH(TAB_Doku_2019[[#This Row],[Leistung]],TAB_Leistungen_30[Tätigkeit],0),3)*TAB_Doku_2019[[#This Row],[Stk.]]</f>
        <v>90</v>
      </c>
      <c r="G24" s="79" t="str">
        <f t="shared" si="0"/>
        <v>November</v>
      </c>
      <c r="H24" s="135" t="s">
        <v>771</v>
      </c>
    </row>
    <row r="25" spans="1:8" ht="16.2" customHeight="1" x14ac:dyDescent="0.3">
      <c r="A25" s="79" t="s">
        <v>765</v>
      </c>
      <c r="B25" s="133" t="s">
        <v>22</v>
      </c>
      <c r="C25" s="138">
        <v>44085</v>
      </c>
      <c r="D25" s="134">
        <v>2</v>
      </c>
      <c r="E25" s="134">
        <f>INDEX(TAB_Leistungen_30[[Tätigkeit]:[Stk.kosten/Kosten bei Stundensatz]],MATCH(TAB_Doku_2019[[#This Row],[Leistung]],TAB_Leistungen_30[Tätigkeit],0),2)</f>
        <v>60</v>
      </c>
      <c r="F25" s="134">
        <f>INDEX(TAB_Leistungen_30[[Tätigkeit]:[Stk.kosten/Kosten bei Stundensatz]],MATCH(TAB_Doku_2019[[#This Row],[Leistung]],TAB_Leistungen_30[Tätigkeit],0),3)*TAB_Doku_2019[[#This Row],[Stk.]]</f>
        <v>60</v>
      </c>
      <c r="G25" s="79" t="str">
        <f t="shared" si="0"/>
        <v>November</v>
      </c>
      <c r="H25" s="135" t="s">
        <v>766</v>
      </c>
    </row>
    <row r="26" spans="1:8" ht="16.2" customHeight="1" x14ac:dyDescent="0.3">
      <c r="A26" s="79" t="s">
        <v>738</v>
      </c>
      <c r="B26" s="133" t="s">
        <v>48</v>
      </c>
      <c r="C26" s="138">
        <v>44084</v>
      </c>
      <c r="D26" s="134">
        <v>2</v>
      </c>
      <c r="E26" s="134">
        <f>INDEX(TAB_Leistungen_30[[Tätigkeit]:[Stk.kosten/Kosten bei Stundensatz]],MATCH(TAB_Doku_2019[[#This Row],[Leistung]],TAB_Leistungen_30[Tätigkeit],0),2)</f>
        <v>15</v>
      </c>
      <c r="F26" s="134">
        <f>INDEX(TAB_Leistungen_30[[Tätigkeit]:[Stk.kosten/Kosten bei Stundensatz]],MATCH(TAB_Doku_2019[[#This Row],[Leistung]],TAB_Leistungen_30[Tätigkeit],0),3)*TAB_Doku_2019[[#This Row],[Stk.]]</f>
        <v>15</v>
      </c>
      <c r="G26" s="79" t="str">
        <f t="shared" si="0"/>
        <v>November</v>
      </c>
      <c r="H26" s="135" t="s">
        <v>773</v>
      </c>
    </row>
    <row r="27" spans="1:8" ht="16.2" customHeight="1" x14ac:dyDescent="0.3">
      <c r="A27" s="79" t="s">
        <v>738</v>
      </c>
      <c r="B27" s="133" t="s">
        <v>8</v>
      </c>
      <c r="C27" s="138">
        <v>44084</v>
      </c>
      <c r="D27" s="134">
        <v>1</v>
      </c>
      <c r="E27" s="134">
        <f>INDEX(TAB_Leistungen_30[[Tätigkeit]:[Stk.kosten/Kosten bei Stundensatz]],MATCH(TAB_Doku_2019[[#This Row],[Leistung]],TAB_Leistungen_30[Tätigkeit],0),2)</f>
        <v>180</v>
      </c>
      <c r="F27" s="134">
        <f>INDEX(TAB_Leistungen_30[[Tätigkeit]:[Stk.kosten/Kosten bei Stundensatz]],MATCH(TAB_Doku_2019[[#This Row],[Leistung]],TAB_Leistungen_30[Tätigkeit],0),3)*TAB_Doku_2019[[#This Row],[Stk.]]</f>
        <v>90</v>
      </c>
      <c r="G27" s="79" t="str">
        <f t="shared" si="0"/>
        <v>November</v>
      </c>
      <c r="H27" s="135" t="s">
        <v>758</v>
      </c>
    </row>
    <row r="28" spans="1:8" ht="16.2" customHeight="1" x14ac:dyDescent="0.3">
      <c r="A28" s="79" t="s">
        <v>738</v>
      </c>
      <c r="B28" s="133" t="s">
        <v>1</v>
      </c>
      <c r="C28" s="138">
        <v>44084</v>
      </c>
      <c r="D28" s="134">
        <v>4</v>
      </c>
      <c r="E28" s="134">
        <f>INDEX(TAB_Leistungen_30[[Tätigkeit]:[Stk.kosten/Kosten bei Stundensatz]],MATCH(TAB_Doku_2019[[#This Row],[Leistung]],TAB_Leistungen_30[Tätigkeit],0),2)</f>
        <v>10</v>
      </c>
      <c r="F28" s="134">
        <f>INDEX(TAB_Leistungen_30[[Tätigkeit]:[Stk.kosten/Kosten bei Stundensatz]],MATCH(TAB_Doku_2019[[#This Row],[Leistung]],TAB_Leistungen_30[Tätigkeit],0),3)*TAB_Doku_2019[[#This Row],[Stk.]]</f>
        <v>20</v>
      </c>
      <c r="G28" s="79" t="str">
        <f t="shared" si="0"/>
        <v>November</v>
      </c>
      <c r="H28" s="135" t="s">
        <v>759</v>
      </c>
    </row>
    <row r="29" spans="1:8" ht="16.2" customHeight="1" x14ac:dyDescent="0.3">
      <c r="A29" s="79" t="s">
        <v>767</v>
      </c>
      <c r="B29" s="133" t="s">
        <v>48</v>
      </c>
      <c r="C29" s="138">
        <v>44081</v>
      </c>
      <c r="D29" s="134">
        <v>1</v>
      </c>
      <c r="E29" s="134">
        <f>INDEX(TAB_Leistungen_30[[Tätigkeit]:[Stk.kosten/Kosten bei Stundensatz]],MATCH(TAB_Doku_2019[[#This Row],[Leistung]],TAB_Leistungen_30[Tätigkeit],0),2)</f>
        <v>15</v>
      </c>
      <c r="F29" s="134">
        <f>INDEX(TAB_Leistungen_30[[Tätigkeit]:[Stk.kosten/Kosten bei Stundensatz]],MATCH(TAB_Doku_2019[[#This Row],[Leistung]],TAB_Leistungen_30[Tätigkeit],0),3)*TAB_Doku_2019[[#This Row],[Stk.]]</f>
        <v>7.5</v>
      </c>
      <c r="G29" s="79" t="str">
        <f t="shared" si="0"/>
        <v>November</v>
      </c>
      <c r="H29" s="135" t="s">
        <v>787</v>
      </c>
    </row>
    <row r="30" spans="1:8" ht="16.2" customHeight="1" x14ac:dyDescent="0.3">
      <c r="A30" s="79" t="s">
        <v>767</v>
      </c>
      <c r="B30" s="133" t="s">
        <v>1</v>
      </c>
      <c r="C30" s="138">
        <v>44081</v>
      </c>
      <c r="D30" s="134">
        <v>1</v>
      </c>
      <c r="E30" s="134">
        <f>INDEX(TAB_Leistungen_30[[Tätigkeit]:[Stk.kosten/Kosten bei Stundensatz]],MATCH(TAB_Doku_2019[[#This Row],[Leistung]],TAB_Leistungen_30[Tätigkeit],0),2)</f>
        <v>10</v>
      </c>
      <c r="F30" s="134">
        <f>INDEX(TAB_Leistungen_30[[Tätigkeit]:[Stk.kosten/Kosten bei Stundensatz]],MATCH(TAB_Doku_2019[[#This Row],[Leistung]],TAB_Leistungen_30[Tätigkeit],0),3)*TAB_Doku_2019[[#This Row],[Stk.]]</f>
        <v>5</v>
      </c>
      <c r="G30" s="79" t="str">
        <f t="shared" si="0"/>
        <v>November</v>
      </c>
      <c r="H30" s="135" t="s">
        <v>788</v>
      </c>
    </row>
    <row r="31" spans="1:8" ht="16.2" customHeight="1" x14ac:dyDescent="0.3">
      <c r="A31" s="79" t="s">
        <v>102</v>
      </c>
      <c r="B31" s="134" t="s">
        <v>207</v>
      </c>
      <c r="C31" s="138">
        <v>44081</v>
      </c>
      <c r="D31" s="134">
        <v>2</v>
      </c>
      <c r="E31" s="134">
        <f>INDEX(TAB_Leistungen_30[[Tätigkeit]:[Stk.kosten/Kosten bei Stundensatz]],MATCH(TAB_Doku_2019[[#This Row],[Leistung]],TAB_Leistungen_30[Tätigkeit],0),2)</f>
        <v>0</v>
      </c>
      <c r="F31" s="134">
        <f>INDEX(TAB_Leistungen_30[[Tätigkeit]:[Stk.kosten/Kosten bei Stundensatz]],MATCH(TAB_Doku_2019[[#This Row],[Leistung]],TAB_Leistungen_30[Tätigkeit],0),3)*TAB_Doku_2019[[#This Row],[Stk.]]</f>
        <v>10</v>
      </c>
      <c r="G31" s="79" t="str">
        <f t="shared" si="0"/>
        <v>November</v>
      </c>
      <c r="H31" s="135" t="s">
        <v>800</v>
      </c>
    </row>
    <row r="32" spans="1:8" ht="16.2" customHeight="1" x14ac:dyDescent="0.3">
      <c r="A32" s="79" t="s">
        <v>102</v>
      </c>
      <c r="B32" s="133" t="s">
        <v>13</v>
      </c>
      <c r="C32" s="138">
        <v>44081</v>
      </c>
      <c r="D32" s="134">
        <v>2</v>
      </c>
      <c r="E32" s="134">
        <f>INDEX(TAB_Leistungen_30[[Tätigkeit]:[Stk.kosten/Kosten bei Stundensatz]],MATCH(TAB_Doku_2019[[#This Row],[Leistung]],TAB_Leistungen_30[Tätigkeit],0),2)</f>
        <v>60</v>
      </c>
      <c r="F32" s="134">
        <f>INDEX(TAB_Leistungen_30[[Tätigkeit]:[Stk.kosten/Kosten bei Stundensatz]],MATCH(TAB_Doku_2019[[#This Row],[Leistung]],TAB_Leistungen_30[Tätigkeit],0),3)*TAB_Doku_2019[[#This Row],[Stk.]]</f>
        <v>60</v>
      </c>
      <c r="G32" s="79" t="str">
        <f t="shared" si="0"/>
        <v>November</v>
      </c>
      <c r="H32" s="135" t="s">
        <v>801</v>
      </c>
    </row>
    <row r="33" spans="1:8" ht="16.2" customHeight="1" x14ac:dyDescent="0.3">
      <c r="A33" s="79" t="s">
        <v>778</v>
      </c>
      <c r="B33" s="133" t="s">
        <v>13</v>
      </c>
      <c r="C33" s="138">
        <v>44081</v>
      </c>
      <c r="D33" s="134">
        <v>0.5</v>
      </c>
      <c r="E33" s="134">
        <f>INDEX(TAB_Leistungen_30[[Tätigkeit]:[Stk.kosten/Kosten bei Stundensatz]],MATCH(TAB_Doku_2019[[#This Row],[Leistung]],TAB_Leistungen_30[Tätigkeit],0),2)</f>
        <v>60</v>
      </c>
      <c r="F33" s="134">
        <f>INDEX(TAB_Leistungen_30[[Tätigkeit]:[Stk.kosten/Kosten bei Stundensatz]],MATCH(TAB_Doku_2019[[#This Row],[Leistung]],TAB_Leistungen_30[Tätigkeit],0),3)*TAB_Doku_2019[[#This Row],[Stk.]]</f>
        <v>15</v>
      </c>
      <c r="G33" s="79" t="str">
        <f t="shared" si="0"/>
        <v>November</v>
      </c>
      <c r="H33" s="135" t="s">
        <v>779</v>
      </c>
    </row>
    <row r="34" spans="1:8" ht="16.2" customHeight="1" x14ac:dyDescent="0.3">
      <c r="A34" s="79" t="s">
        <v>781</v>
      </c>
      <c r="B34" s="133" t="s">
        <v>1</v>
      </c>
      <c r="C34" s="138">
        <v>44081</v>
      </c>
      <c r="D34" s="134">
        <v>1</v>
      </c>
      <c r="E34" s="134">
        <f>INDEX(TAB_Leistungen_30[[Tätigkeit]:[Stk.kosten/Kosten bei Stundensatz]],MATCH(TAB_Doku_2019[[#This Row],[Leistung]],TAB_Leistungen_30[Tätigkeit],0),2)</f>
        <v>10</v>
      </c>
      <c r="F34" s="134">
        <f>INDEX(TAB_Leistungen_30[[Tätigkeit]:[Stk.kosten/Kosten bei Stundensatz]],MATCH(TAB_Doku_2019[[#This Row],[Leistung]],TAB_Leistungen_30[Tätigkeit],0),3)*TAB_Doku_2019[[#This Row],[Stk.]]</f>
        <v>5</v>
      </c>
      <c r="G34" s="79" t="str">
        <f t="shared" si="0"/>
        <v>November</v>
      </c>
      <c r="H34" s="135" t="s">
        <v>782</v>
      </c>
    </row>
    <row r="35" spans="1:8" ht="16.2" customHeight="1" x14ac:dyDescent="0.3">
      <c r="A35" s="79" t="s">
        <v>781</v>
      </c>
      <c r="B35" s="133" t="s">
        <v>48</v>
      </c>
      <c r="C35" s="138">
        <v>44081</v>
      </c>
      <c r="D35" s="134">
        <v>1</v>
      </c>
      <c r="E35" s="134">
        <f>INDEX(TAB_Leistungen_30[[Tätigkeit]:[Stk.kosten/Kosten bei Stundensatz]],MATCH(TAB_Doku_2019[[#This Row],[Leistung]],TAB_Leistungen_30[Tätigkeit],0),2)</f>
        <v>15</v>
      </c>
      <c r="F35" s="134">
        <f>INDEX(TAB_Leistungen_30[[Tätigkeit]:[Stk.kosten/Kosten bei Stundensatz]],MATCH(TAB_Doku_2019[[#This Row],[Leistung]],TAB_Leistungen_30[Tätigkeit],0),3)*TAB_Doku_2019[[#This Row],[Stk.]]</f>
        <v>7.5</v>
      </c>
      <c r="G35" s="79" t="str">
        <f t="shared" si="0"/>
        <v>November</v>
      </c>
      <c r="H35" s="135" t="s">
        <v>783</v>
      </c>
    </row>
    <row r="36" spans="1:8" ht="16.2" customHeight="1" x14ac:dyDescent="0.3">
      <c r="A36" s="79" t="s">
        <v>760</v>
      </c>
      <c r="B36" s="133" t="s">
        <v>48</v>
      </c>
      <c r="C36" s="138">
        <v>44081</v>
      </c>
      <c r="D36" s="134">
        <v>1</v>
      </c>
      <c r="E36" s="134">
        <f>INDEX(TAB_Leistungen_30[[Tätigkeit]:[Stk.kosten/Kosten bei Stundensatz]],MATCH(TAB_Doku_2019[[#This Row],[Leistung]],TAB_Leistungen_30[Tätigkeit],0),2)</f>
        <v>15</v>
      </c>
      <c r="F36" s="134">
        <f>INDEX(TAB_Leistungen_30[[Tätigkeit]:[Stk.kosten/Kosten bei Stundensatz]],MATCH(TAB_Doku_2019[[#This Row],[Leistung]],TAB_Leistungen_30[Tätigkeit],0),3)*TAB_Doku_2019[[#This Row],[Stk.]]</f>
        <v>7.5</v>
      </c>
      <c r="G36" s="79" t="str">
        <f t="shared" si="0"/>
        <v>November</v>
      </c>
      <c r="H36" s="135" t="s">
        <v>761</v>
      </c>
    </row>
    <row r="37" spans="1:8" ht="16.2" customHeight="1" x14ac:dyDescent="0.3">
      <c r="A37" s="79" t="s">
        <v>760</v>
      </c>
      <c r="B37" s="133" t="s">
        <v>48</v>
      </c>
      <c r="C37" s="138">
        <v>44081</v>
      </c>
      <c r="D37" s="134">
        <v>1</v>
      </c>
      <c r="E37" s="134">
        <f>INDEX(TAB_Leistungen_30[[Tätigkeit]:[Stk.kosten/Kosten bei Stundensatz]],MATCH(TAB_Doku_2019[[#This Row],[Leistung]],TAB_Leistungen_30[Tätigkeit],0),2)</f>
        <v>15</v>
      </c>
      <c r="F37" s="134">
        <f>INDEX(TAB_Leistungen_30[[Tätigkeit]:[Stk.kosten/Kosten bei Stundensatz]],MATCH(TAB_Doku_2019[[#This Row],[Leistung]],TAB_Leistungen_30[Tätigkeit],0),3)*TAB_Doku_2019[[#This Row],[Stk.]]</f>
        <v>7.5</v>
      </c>
      <c r="G37" s="79" t="str">
        <f t="shared" si="0"/>
        <v>November</v>
      </c>
      <c r="H37" s="135" t="s">
        <v>762</v>
      </c>
    </row>
    <row r="38" spans="1:8" ht="16.2" customHeight="1" x14ac:dyDescent="0.3">
      <c r="A38" s="79" t="s">
        <v>767</v>
      </c>
      <c r="B38" s="133" t="s">
        <v>8</v>
      </c>
      <c r="C38" s="138">
        <v>44080</v>
      </c>
      <c r="D38" s="134">
        <v>1</v>
      </c>
      <c r="E38" s="134">
        <f>INDEX(TAB_Leistungen_30[[Tätigkeit]:[Stk.kosten/Kosten bei Stundensatz]],MATCH(TAB_Doku_2019[[#This Row],[Leistung]],TAB_Leistungen_30[Tätigkeit],0),2)</f>
        <v>180</v>
      </c>
      <c r="F38" s="134">
        <f>INDEX(TAB_Leistungen_30[[Tätigkeit]:[Stk.kosten/Kosten bei Stundensatz]],MATCH(TAB_Doku_2019[[#This Row],[Leistung]],TAB_Leistungen_30[Tätigkeit],0),3)*TAB_Doku_2019[[#This Row],[Stk.]]</f>
        <v>90</v>
      </c>
      <c r="G38" s="79" t="str">
        <f t="shared" si="0"/>
        <v>November</v>
      </c>
      <c r="H38" s="135" t="s">
        <v>786</v>
      </c>
    </row>
    <row r="39" spans="1:8" ht="16.2" customHeight="1" x14ac:dyDescent="0.3">
      <c r="A39" s="79" t="s">
        <v>778</v>
      </c>
      <c r="B39" s="133" t="s">
        <v>48</v>
      </c>
      <c r="C39" s="138">
        <v>44080</v>
      </c>
      <c r="D39" s="134">
        <v>1</v>
      </c>
      <c r="E39" s="134">
        <f>INDEX(TAB_Leistungen_30[[Tätigkeit]:[Stk.kosten/Kosten bei Stundensatz]],MATCH(TAB_Doku_2019[[#This Row],[Leistung]],TAB_Leistungen_30[Tätigkeit],0),2)</f>
        <v>15</v>
      </c>
      <c r="F39" s="134">
        <f>INDEX(TAB_Leistungen_30[[Tätigkeit]:[Stk.kosten/Kosten bei Stundensatz]],MATCH(TAB_Doku_2019[[#This Row],[Leistung]],TAB_Leistungen_30[Tätigkeit],0),3)*TAB_Doku_2019[[#This Row],[Stk.]]</f>
        <v>7.5</v>
      </c>
      <c r="G39" s="79" t="str">
        <f t="shared" si="0"/>
        <v>November</v>
      </c>
      <c r="H39" s="135" t="s">
        <v>785</v>
      </c>
    </row>
    <row r="40" spans="1:8" ht="16.2" customHeight="1" x14ac:dyDescent="0.3">
      <c r="A40" s="79" t="s">
        <v>778</v>
      </c>
      <c r="B40" s="133" t="s">
        <v>48</v>
      </c>
      <c r="C40" s="138">
        <v>44080</v>
      </c>
      <c r="D40" s="134">
        <v>1</v>
      </c>
      <c r="E40" s="134">
        <f>INDEX(TAB_Leistungen_30[[Tätigkeit]:[Stk.kosten/Kosten bei Stundensatz]],MATCH(TAB_Doku_2019[[#This Row],[Leistung]],TAB_Leistungen_30[Tätigkeit],0),2)</f>
        <v>15</v>
      </c>
      <c r="F40" s="134">
        <f>INDEX(TAB_Leistungen_30[[Tätigkeit]:[Stk.kosten/Kosten bei Stundensatz]],MATCH(TAB_Doku_2019[[#This Row],[Leistung]],TAB_Leistungen_30[Tätigkeit],0),3)*TAB_Doku_2019[[#This Row],[Stk.]]</f>
        <v>7.5</v>
      </c>
      <c r="G40" s="79" t="str">
        <f t="shared" si="0"/>
        <v>November</v>
      </c>
      <c r="H40" s="135" t="s">
        <v>784</v>
      </c>
    </row>
    <row r="41" spans="1:8" ht="16.2" customHeight="1" x14ac:dyDescent="0.3">
      <c r="A41" s="79" t="s">
        <v>780</v>
      </c>
      <c r="B41" s="133" t="s">
        <v>1</v>
      </c>
      <c r="C41" s="138">
        <v>44080</v>
      </c>
      <c r="D41" s="134">
        <v>1</v>
      </c>
      <c r="E41" s="134">
        <f>INDEX(TAB_Leistungen_30[[Tätigkeit]:[Stk.kosten/Kosten bei Stundensatz]],MATCH(TAB_Doku_2019[[#This Row],[Leistung]],TAB_Leistungen_30[Tätigkeit],0),2)</f>
        <v>10</v>
      </c>
      <c r="F41" s="134">
        <f>INDEX(TAB_Leistungen_30[[Tätigkeit]:[Stk.kosten/Kosten bei Stundensatz]],MATCH(TAB_Doku_2019[[#This Row],[Leistung]],TAB_Leistungen_30[Tätigkeit],0),3)*TAB_Doku_2019[[#This Row],[Stk.]]</f>
        <v>5</v>
      </c>
      <c r="G41" s="79" t="str">
        <f t="shared" si="0"/>
        <v>November</v>
      </c>
      <c r="H41" s="135" t="s">
        <v>793</v>
      </c>
    </row>
    <row r="42" spans="1:8" ht="16.2" customHeight="1" x14ac:dyDescent="0.3">
      <c r="A42" s="79" t="s">
        <v>780</v>
      </c>
      <c r="B42" s="133" t="s">
        <v>48</v>
      </c>
      <c r="C42" s="138">
        <v>44080</v>
      </c>
      <c r="D42" s="134">
        <v>1</v>
      </c>
      <c r="E42" s="134">
        <f>INDEX(TAB_Leistungen_30[[Tätigkeit]:[Stk.kosten/Kosten bei Stundensatz]],MATCH(TAB_Doku_2019[[#This Row],[Leistung]],TAB_Leistungen_30[Tätigkeit],0),2)</f>
        <v>15</v>
      </c>
      <c r="F42" s="134">
        <f>INDEX(TAB_Leistungen_30[[Tätigkeit]:[Stk.kosten/Kosten bei Stundensatz]],MATCH(TAB_Doku_2019[[#This Row],[Leistung]],TAB_Leistungen_30[Tätigkeit],0),3)*TAB_Doku_2019[[#This Row],[Stk.]]</f>
        <v>7.5</v>
      </c>
      <c r="G42" s="79" t="str">
        <f t="shared" si="0"/>
        <v>November</v>
      </c>
      <c r="H42" s="135" t="s">
        <v>783</v>
      </c>
    </row>
    <row r="43" spans="1:8" ht="16.2" customHeight="1" x14ac:dyDescent="0.3">
      <c r="A43" s="79" t="s">
        <v>767</v>
      </c>
      <c r="B43" s="133" t="s">
        <v>487</v>
      </c>
      <c r="C43" s="138">
        <v>44079</v>
      </c>
      <c r="D43" s="134">
        <v>1</v>
      </c>
      <c r="E43" s="134">
        <f>INDEX(TAB_Leistungen_30[[Tätigkeit]:[Stk.kosten/Kosten bei Stundensatz]],MATCH(TAB_Doku_2019[[#This Row],[Leistung]],TAB_Leistungen_30[Tätigkeit],0),2)</f>
        <v>60</v>
      </c>
      <c r="F43" s="134">
        <f>INDEX(TAB_Leistungen_30[[Tätigkeit]:[Stk.kosten/Kosten bei Stundensatz]],MATCH(TAB_Doku_2019[[#This Row],[Leistung]],TAB_Leistungen_30[Tätigkeit],0),3)*TAB_Doku_2019[[#This Row],[Stk.]]</f>
        <v>30</v>
      </c>
      <c r="G43" s="79" t="str">
        <f t="shared" si="0"/>
        <v>November</v>
      </c>
      <c r="H43" s="135" t="s">
        <v>768</v>
      </c>
    </row>
    <row r="44" spans="1:8" ht="16.2" customHeight="1" x14ac:dyDescent="0.3">
      <c r="A44" s="79" t="s">
        <v>767</v>
      </c>
      <c r="B44" s="133" t="s">
        <v>31</v>
      </c>
      <c r="C44" s="138">
        <v>44078</v>
      </c>
      <c r="D44" s="134">
        <v>4</v>
      </c>
      <c r="E44" s="134">
        <f>INDEX(TAB_Leistungen_30[[Tätigkeit]:[Stk.kosten/Kosten bei Stundensatz]],MATCH(TAB_Doku_2019[[#This Row],[Leistung]],TAB_Leistungen_30[Tätigkeit],0),2)</f>
        <v>15</v>
      </c>
      <c r="F44" s="134">
        <f>INDEX(TAB_Leistungen_30[[Tätigkeit]:[Stk.kosten/Kosten bei Stundensatz]],MATCH(TAB_Doku_2019[[#This Row],[Leistung]],TAB_Leistungen_30[Tätigkeit],0),3)*TAB_Doku_2019[[#This Row],[Stk.]]</f>
        <v>30</v>
      </c>
      <c r="G44" s="79" t="str">
        <f t="shared" si="0"/>
        <v>November</v>
      </c>
      <c r="H44" s="135" t="s">
        <v>769</v>
      </c>
    </row>
    <row r="45" spans="1:8" ht="16.2" customHeight="1" x14ac:dyDescent="0.3">
      <c r="A45" s="79" t="s">
        <v>756</v>
      </c>
      <c r="B45" s="133" t="s">
        <v>48</v>
      </c>
      <c r="C45" s="138">
        <v>44076</v>
      </c>
      <c r="D45" s="134">
        <v>1</v>
      </c>
      <c r="E45" s="134">
        <f>INDEX(TAB_Leistungen_30[[Tätigkeit]:[Stk.kosten/Kosten bei Stundensatz]],MATCH(TAB_Doku_2019[[#This Row],[Leistung]],TAB_Leistungen_30[Tätigkeit],0),2)</f>
        <v>15</v>
      </c>
      <c r="F45" s="134">
        <f>INDEX(TAB_Leistungen_30[[Tätigkeit]:[Stk.kosten/Kosten bei Stundensatz]],MATCH(TAB_Doku_2019[[#This Row],[Leistung]],TAB_Leistungen_30[Tätigkeit],0),3)*TAB_Doku_2019[[#This Row],[Stk.]]</f>
        <v>7.5</v>
      </c>
      <c r="G45" s="79" t="str">
        <f t="shared" si="0"/>
        <v>November</v>
      </c>
      <c r="H45" s="135" t="s">
        <v>763</v>
      </c>
    </row>
    <row r="46" spans="1:8" ht="16.2" customHeight="1" x14ac:dyDescent="0.3">
      <c r="A46" s="79" t="s">
        <v>756</v>
      </c>
      <c r="B46" s="133" t="s">
        <v>48</v>
      </c>
      <c r="C46" s="138">
        <v>44076</v>
      </c>
      <c r="D46" s="134">
        <v>1</v>
      </c>
      <c r="E46" s="134">
        <f>INDEX(TAB_Leistungen_30[[Tätigkeit]:[Stk.kosten/Kosten bei Stundensatz]],MATCH(TAB_Doku_2019[[#This Row],[Leistung]],TAB_Leistungen_30[Tätigkeit],0),2)</f>
        <v>15</v>
      </c>
      <c r="F46" s="134">
        <f>INDEX(TAB_Leistungen_30[[Tätigkeit]:[Stk.kosten/Kosten bei Stundensatz]],MATCH(TAB_Doku_2019[[#This Row],[Leistung]],TAB_Leistungen_30[Tätigkeit],0),3)*TAB_Doku_2019[[#This Row],[Stk.]]</f>
        <v>7.5</v>
      </c>
      <c r="G46" s="79" t="str">
        <f t="shared" si="0"/>
        <v>November</v>
      </c>
      <c r="H46" s="135" t="s">
        <v>764</v>
      </c>
    </row>
    <row r="47" spans="1:8" ht="16.2" customHeight="1" x14ac:dyDescent="0.3">
      <c r="A47" s="79" t="s">
        <v>738</v>
      </c>
      <c r="B47" s="133" t="s">
        <v>48</v>
      </c>
      <c r="C47" s="138">
        <v>44076</v>
      </c>
      <c r="D47" s="134">
        <v>1</v>
      </c>
      <c r="E47" s="134">
        <f>INDEX(TAB_Leistungen_30[[Tätigkeit]:[Stk.kosten/Kosten bei Stundensatz]],MATCH(TAB_Doku_2019[[#This Row],[Leistung]],TAB_Leistungen_30[Tätigkeit],0),2)</f>
        <v>15</v>
      </c>
      <c r="F47" s="134">
        <f>INDEX(TAB_Leistungen_30[[Tätigkeit]:[Stk.kosten/Kosten bei Stundensatz]],MATCH(TAB_Doku_2019[[#This Row],[Leistung]],TAB_Leistungen_30[Tätigkeit],0),3)*TAB_Doku_2019[[#This Row],[Stk.]]</f>
        <v>7.5</v>
      </c>
      <c r="G47" s="79" t="str">
        <f t="shared" si="0"/>
        <v>November</v>
      </c>
      <c r="H47" s="135" t="s">
        <v>757</v>
      </c>
    </row>
    <row r="48" spans="1:8" ht="16.2" customHeight="1" x14ac:dyDescent="0.3">
      <c r="A48" s="79" t="s">
        <v>727</v>
      </c>
      <c r="B48" s="134" t="s">
        <v>1</v>
      </c>
      <c r="C48" s="138">
        <v>44076</v>
      </c>
      <c r="D48" s="134">
        <v>1</v>
      </c>
      <c r="E48" s="134">
        <f>INDEX(TAB_Leistungen_30[[Tätigkeit]:[Stk.kosten/Kosten bei Stundensatz]],MATCH(TAB_Doku_2019[[#This Row],[Leistung]],TAB_Leistungen_30[Tätigkeit],0),2)</f>
        <v>10</v>
      </c>
      <c r="F48" s="134">
        <f>INDEX(TAB_Leistungen_30[[Tätigkeit]:[Stk.kosten/Kosten bei Stundensatz]],MATCH(TAB_Doku_2019[[#This Row],[Leistung]],TAB_Leistungen_30[Tätigkeit],0),3)*TAB_Doku_2019[[#This Row],[Stk.]]</f>
        <v>5</v>
      </c>
      <c r="G48" s="79" t="str">
        <f t="shared" si="0"/>
        <v>November</v>
      </c>
      <c r="H48" s="135" t="s">
        <v>754</v>
      </c>
    </row>
    <row r="49" spans="1:8" ht="16.2" customHeight="1" x14ac:dyDescent="0.3">
      <c r="A49" s="79" t="s">
        <v>727</v>
      </c>
      <c r="B49" s="133" t="s">
        <v>48</v>
      </c>
      <c r="C49" s="138">
        <v>44060</v>
      </c>
      <c r="D49" s="134">
        <v>2</v>
      </c>
      <c r="E49" s="134">
        <f>INDEX(TAB_Leistungen_30[[Tätigkeit]:[Stk.kosten/Kosten bei Stundensatz]],MATCH(TAB_Doku_2019[[#This Row],[Leistung]],TAB_Leistungen_30[Tätigkeit],0),2)</f>
        <v>15</v>
      </c>
      <c r="F49" s="134">
        <f>INDEX(TAB_Leistungen_30[[Tätigkeit]:[Stk.kosten/Kosten bei Stundensatz]],MATCH(TAB_Doku_2019[[#This Row],[Leistung]],TAB_Leistungen_30[Tätigkeit],0),3)*TAB_Doku_2019[[#This Row],[Stk.]]</f>
        <v>15</v>
      </c>
      <c r="G49" s="79" t="str">
        <f t="shared" si="0"/>
        <v>November</v>
      </c>
      <c r="H49" s="135" t="s">
        <v>755</v>
      </c>
    </row>
    <row r="50" spans="1:8" ht="16.2" customHeight="1" x14ac:dyDescent="0.3">
      <c r="A50" s="79" t="s">
        <v>727</v>
      </c>
      <c r="B50" s="133" t="s">
        <v>8</v>
      </c>
      <c r="C50" s="138">
        <v>44060</v>
      </c>
      <c r="D50" s="134">
        <v>0.5</v>
      </c>
      <c r="E50" s="134">
        <f>INDEX(TAB_Leistungen_30[[Tätigkeit]:[Stk.kosten/Kosten bei Stundensatz]],MATCH(TAB_Doku_2019[[#This Row],[Leistung]],TAB_Leistungen_30[Tätigkeit],0),2)</f>
        <v>180</v>
      </c>
      <c r="F50" s="134">
        <f>INDEX(TAB_Leistungen_30[[Tätigkeit]:[Stk.kosten/Kosten bei Stundensatz]],MATCH(TAB_Doku_2019[[#This Row],[Leistung]],TAB_Leistungen_30[Tätigkeit],0),3)*TAB_Doku_2019[[#This Row],[Stk.]]</f>
        <v>45</v>
      </c>
      <c r="G50" s="79" t="str">
        <f t="shared" si="0"/>
        <v>November</v>
      </c>
      <c r="H50" s="135" t="s">
        <v>752</v>
      </c>
    </row>
    <row r="51" spans="1:8" ht="16.2" customHeight="1" x14ac:dyDescent="0.3">
      <c r="A51" s="79" t="s">
        <v>738</v>
      </c>
      <c r="B51" s="133" t="s">
        <v>48</v>
      </c>
      <c r="C51" s="138">
        <v>44057</v>
      </c>
      <c r="D51" s="134">
        <v>1</v>
      </c>
      <c r="E51" s="134">
        <f>INDEX(TAB_Leistungen_30[[Tätigkeit]:[Stk.kosten/Kosten bei Stundensatz]],MATCH(TAB_Doku_2019[[#This Row],[Leistung]],TAB_Leistungen_30[Tätigkeit],0),2)</f>
        <v>15</v>
      </c>
      <c r="F51" s="134">
        <f>INDEX(TAB_Leistungen_30[[Tätigkeit]:[Stk.kosten/Kosten bei Stundensatz]],MATCH(TAB_Doku_2019[[#This Row],[Leistung]],TAB_Leistungen_30[Tätigkeit],0),3)*TAB_Doku_2019[[#This Row],[Stk.]]</f>
        <v>7.5</v>
      </c>
      <c r="G51" s="79" t="str">
        <f t="shared" si="0"/>
        <v>November</v>
      </c>
      <c r="H51" s="135" t="s">
        <v>742</v>
      </c>
    </row>
    <row r="52" spans="1:8" ht="16.2" customHeight="1" x14ac:dyDescent="0.3">
      <c r="A52" s="79" t="s">
        <v>738</v>
      </c>
      <c r="B52" s="133" t="s">
        <v>48</v>
      </c>
      <c r="C52" s="138">
        <v>44047</v>
      </c>
      <c r="D52" s="134">
        <v>1</v>
      </c>
      <c r="E52" s="134">
        <f>INDEX(TAB_Leistungen_30[[Tätigkeit]:[Stk.kosten/Kosten bei Stundensatz]],MATCH(TAB_Doku_2019[[#This Row],[Leistung]],TAB_Leistungen_30[Tätigkeit],0),2)</f>
        <v>15</v>
      </c>
      <c r="F52" s="134">
        <f>INDEX(TAB_Leistungen_30[[Tätigkeit]:[Stk.kosten/Kosten bei Stundensatz]],MATCH(TAB_Doku_2019[[#This Row],[Leistung]],TAB_Leistungen_30[Tätigkeit],0),3)*TAB_Doku_2019[[#This Row],[Stk.]]</f>
        <v>7.5</v>
      </c>
      <c r="G52" s="79" t="str">
        <f t="shared" si="0"/>
        <v>November</v>
      </c>
      <c r="H52" s="135" t="s">
        <v>743</v>
      </c>
    </row>
    <row r="53" spans="1:8" ht="14.4" x14ac:dyDescent="0.3">
      <c r="A53" s="79" t="s">
        <v>744</v>
      </c>
      <c r="B53" s="133" t="s">
        <v>48</v>
      </c>
      <c r="C53" s="138">
        <v>44046</v>
      </c>
      <c r="D53" s="134">
        <v>0</v>
      </c>
      <c r="E53" s="134">
        <f>INDEX(TAB_Leistungen_30[[Tätigkeit]:[Stk.kosten/Kosten bei Stundensatz]],MATCH(TAB_Doku_2019[[#This Row],[Leistung]],TAB_Leistungen_30[Tätigkeit],0),2)</f>
        <v>15</v>
      </c>
      <c r="F53" s="134">
        <f>INDEX(TAB_Leistungen_30[[Tätigkeit]:[Stk.kosten/Kosten bei Stundensatz]],MATCH(TAB_Doku_2019[[#This Row],[Leistung]],TAB_Leistungen_30[Tätigkeit],0),3)*TAB_Doku_2019[[#This Row],[Stk.]]</f>
        <v>0</v>
      </c>
      <c r="G53" s="79" t="s">
        <v>802</v>
      </c>
      <c r="H53" s="135" t="s">
        <v>750</v>
      </c>
    </row>
    <row r="54" spans="1:8" ht="14.4" x14ac:dyDescent="0.3">
      <c r="A54" s="79" t="s">
        <v>744</v>
      </c>
      <c r="B54" s="133" t="s">
        <v>487</v>
      </c>
      <c r="C54" s="138">
        <v>44044</v>
      </c>
      <c r="D54" s="134">
        <v>0</v>
      </c>
      <c r="E54" s="134">
        <f>INDEX(TAB_Leistungen_30[[Tätigkeit]:[Stk.kosten/Kosten bei Stundensatz]],MATCH(TAB_Doku_2019[[#This Row],[Leistung]],TAB_Leistungen_30[Tätigkeit],0),2)</f>
        <v>60</v>
      </c>
      <c r="F54" s="134">
        <f>INDEX(TAB_Leistungen_30[[Tätigkeit]:[Stk.kosten/Kosten bei Stundensatz]],MATCH(TAB_Doku_2019[[#This Row],[Leistung]],TAB_Leistungen_30[Tätigkeit],0),3)*TAB_Doku_2019[[#This Row],[Stk.]]</f>
        <v>0</v>
      </c>
      <c r="G54" s="79" t="s">
        <v>802</v>
      </c>
      <c r="H54" s="135" t="s">
        <v>747</v>
      </c>
    </row>
    <row r="55" spans="1:8" ht="14.4" x14ac:dyDescent="0.3">
      <c r="A55" s="79" t="s">
        <v>744</v>
      </c>
      <c r="B55" s="133" t="s">
        <v>1</v>
      </c>
      <c r="C55" s="138">
        <v>44039</v>
      </c>
      <c r="D55" s="134">
        <v>0</v>
      </c>
      <c r="E55" s="134">
        <f>INDEX(TAB_Leistungen_30[[Tätigkeit]:[Stk.kosten/Kosten bei Stundensatz]],MATCH(TAB_Doku_2019[[#This Row],[Leistung]],TAB_Leistungen_30[Tätigkeit],0),2)</f>
        <v>10</v>
      </c>
      <c r="F55" s="134">
        <f>INDEX(TAB_Leistungen_30[[Tätigkeit]:[Stk.kosten/Kosten bei Stundensatz]],MATCH(TAB_Doku_2019[[#This Row],[Leistung]],TAB_Leistungen_30[Tätigkeit],0),3)*TAB_Doku_2019[[#This Row],[Stk.]]</f>
        <v>0</v>
      </c>
      <c r="G55" s="79" t="s">
        <v>802</v>
      </c>
      <c r="H55" s="135" t="s">
        <v>751</v>
      </c>
    </row>
    <row r="56" spans="1:8" ht="14.4" x14ac:dyDescent="0.3">
      <c r="A56" s="79" t="s">
        <v>102</v>
      </c>
      <c r="B56" s="133" t="s">
        <v>207</v>
      </c>
      <c r="C56" s="138">
        <v>44037</v>
      </c>
      <c r="D56" s="134">
        <v>1</v>
      </c>
      <c r="E56" s="134">
        <f>INDEX(TAB_Leistungen_30[[Tätigkeit]:[Stk.kosten/Kosten bei Stundensatz]],MATCH(TAB_Doku_2019[[#This Row],[Leistung]],TAB_Leistungen_30[Tätigkeit],0),2)</f>
        <v>0</v>
      </c>
      <c r="F56" s="134">
        <f>INDEX(TAB_Leistungen_30[[Tätigkeit]:[Stk.kosten/Kosten bei Stundensatz]],MATCH(TAB_Doku_2019[[#This Row],[Leistung]],TAB_Leistungen_30[Tätigkeit],0),3)*TAB_Doku_2019[[#This Row],[Stk.]]</f>
        <v>5</v>
      </c>
      <c r="G56" s="79" t="s">
        <v>753</v>
      </c>
      <c r="H56" s="135" t="s">
        <v>539</v>
      </c>
    </row>
    <row r="57" spans="1:8" ht="14.4" x14ac:dyDescent="0.3">
      <c r="A57" s="79" t="s">
        <v>102</v>
      </c>
      <c r="B57" s="133" t="s">
        <v>13</v>
      </c>
      <c r="C57" s="138">
        <v>44037</v>
      </c>
      <c r="D57" s="134">
        <v>1</v>
      </c>
      <c r="E57" s="134">
        <f>INDEX(TAB_Leistungen_30[[Tätigkeit]:[Stk.kosten/Kosten bei Stundensatz]],MATCH(TAB_Doku_2019[[#This Row],[Leistung]],TAB_Leistungen_30[Tätigkeit],0),2)</f>
        <v>60</v>
      </c>
      <c r="F57" s="134">
        <f>INDEX(TAB_Leistungen_30[[Tätigkeit]:[Stk.kosten/Kosten bei Stundensatz]],MATCH(TAB_Doku_2019[[#This Row],[Leistung]],TAB_Leistungen_30[Tätigkeit],0),3)*TAB_Doku_2019[[#This Row],[Stk.]]</f>
        <v>30</v>
      </c>
      <c r="G57" s="79" t="s">
        <v>753</v>
      </c>
      <c r="H57" s="135" t="s">
        <v>539</v>
      </c>
    </row>
    <row r="58" spans="1:8" ht="28.8" x14ac:dyDescent="0.3">
      <c r="A58" s="79" t="s">
        <v>728</v>
      </c>
      <c r="B58" s="133" t="s">
        <v>8</v>
      </c>
      <c r="C58" s="138">
        <v>44037</v>
      </c>
      <c r="D58" s="134">
        <v>1.5</v>
      </c>
      <c r="E58" s="134">
        <f>INDEX(TAB_Leistungen_30[[Tätigkeit]:[Stk.kosten/Kosten bei Stundensatz]],MATCH(TAB_Doku_2019[[#This Row],[Leistung]],TAB_Leistungen_30[Tätigkeit],0),2)</f>
        <v>180</v>
      </c>
      <c r="F58" s="134">
        <f>INDEX(TAB_Leistungen_30[[Tätigkeit]:[Stk.kosten/Kosten bei Stundensatz]],MATCH(TAB_Doku_2019[[#This Row],[Leistung]],TAB_Leistungen_30[Tätigkeit],0),3)*TAB_Doku_2019[[#This Row],[Stk.]]</f>
        <v>135</v>
      </c>
      <c r="G58" s="79" t="s">
        <v>753</v>
      </c>
      <c r="H58" s="135" t="s">
        <v>741</v>
      </c>
    </row>
    <row r="59" spans="1:8" ht="14.4" x14ac:dyDescent="0.3">
      <c r="A59" s="79" t="s">
        <v>738</v>
      </c>
      <c r="B59" s="133" t="s">
        <v>8</v>
      </c>
      <c r="C59" s="138">
        <v>44033</v>
      </c>
      <c r="D59" s="134">
        <v>0.5</v>
      </c>
      <c r="E59" s="134">
        <f>INDEX(TAB_Leistungen_30[[Tätigkeit]:[Stk.kosten/Kosten bei Stundensatz]],MATCH(TAB_Doku_2019[[#This Row],[Leistung]],TAB_Leistungen_30[Tätigkeit],0),2)</f>
        <v>180</v>
      </c>
      <c r="F59" s="134">
        <f>INDEX(TAB_Leistungen_30[[Tätigkeit]:[Stk.kosten/Kosten bei Stundensatz]],MATCH(TAB_Doku_2019[[#This Row],[Leistung]],TAB_Leistungen_30[Tätigkeit],0),3)*TAB_Doku_2019[[#This Row],[Stk.]]</f>
        <v>45</v>
      </c>
      <c r="G59" s="79" t="s">
        <v>753</v>
      </c>
      <c r="H59" s="135" t="s">
        <v>739</v>
      </c>
    </row>
    <row r="60" spans="1:8" ht="14.4" x14ac:dyDescent="0.3">
      <c r="A60" s="79" t="s">
        <v>744</v>
      </c>
      <c r="B60" s="133" t="s">
        <v>798</v>
      </c>
      <c r="C60" s="138">
        <v>44029</v>
      </c>
      <c r="D60" s="134">
        <v>0</v>
      </c>
      <c r="E60" s="134">
        <f>INDEX(TAB_Leistungen_30[[Tätigkeit]:[Stk.kosten/Kosten bei Stundensatz]],MATCH(TAB_Doku_2019[[#This Row],[Leistung]],TAB_Leistungen_30[Tätigkeit],0),2)</f>
        <v>1440</v>
      </c>
      <c r="F60" s="134">
        <f>INDEX(TAB_Leistungen_30[[Tätigkeit]:[Stk.kosten/Kosten bei Stundensatz]],MATCH(TAB_Doku_2019[[#This Row],[Leistung]],TAB_Leistungen_30[Tätigkeit],0),3)*TAB_Doku_2019[[#This Row],[Stk.]]</f>
        <v>0</v>
      </c>
      <c r="G60" s="79" t="s">
        <v>802</v>
      </c>
      <c r="H60" s="135" t="s">
        <v>749</v>
      </c>
    </row>
    <row r="61" spans="1:8" ht="14.4" x14ac:dyDescent="0.3">
      <c r="A61" s="79" t="s">
        <v>744</v>
      </c>
      <c r="B61" s="133" t="s">
        <v>525</v>
      </c>
      <c r="C61" s="138">
        <v>44029</v>
      </c>
      <c r="D61" s="134">
        <v>0</v>
      </c>
      <c r="E61" s="134">
        <f>INDEX(TAB_Leistungen_30[[Tätigkeit]:[Stk.kosten/Kosten bei Stundensatz]],MATCH(TAB_Doku_2019[[#This Row],[Leistung]],TAB_Leistungen_30[Tätigkeit],0),2)</f>
        <v>1440</v>
      </c>
      <c r="F61" s="134">
        <f>INDEX(TAB_Leistungen_30[[Tätigkeit]:[Stk.kosten/Kosten bei Stundensatz]],MATCH(TAB_Doku_2019[[#This Row],[Leistung]],TAB_Leistungen_30[Tätigkeit],0),3)*TAB_Doku_2019[[#This Row],[Stk.]]</f>
        <v>0</v>
      </c>
      <c r="G61" s="79" t="s">
        <v>802</v>
      </c>
      <c r="H61" s="135" t="s">
        <v>746</v>
      </c>
    </row>
    <row r="62" spans="1:8" ht="14.4" x14ac:dyDescent="0.3">
      <c r="A62" s="79" t="s">
        <v>744</v>
      </c>
      <c r="B62" s="133" t="s">
        <v>48</v>
      </c>
      <c r="C62" s="138">
        <v>44029</v>
      </c>
      <c r="D62" s="134">
        <v>0</v>
      </c>
      <c r="E62" s="134">
        <f>INDEX(TAB_Leistungen_30[[Tätigkeit]:[Stk.kosten/Kosten bei Stundensatz]],MATCH(TAB_Doku_2019[[#This Row],[Leistung]],TAB_Leistungen_30[Tätigkeit],0),2)</f>
        <v>15</v>
      </c>
      <c r="F62" s="134">
        <f>INDEX(TAB_Leistungen_30[[Tätigkeit]:[Stk.kosten/Kosten bei Stundensatz]],MATCH(TAB_Doku_2019[[#This Row],[Leistung]],TAB_Leistungen_30[Tätigkeit],0),3)*TAB_Doku_2019[[#This Row],[Stk.]]</f>
        <v>0</v>
      </c>
      <c r="G62" s="79" t="s">
        <v>802</v>
      </c>
      <c r="H62" s="135" t="s">
        <v>748</v>
      </c>
    </row>
    <row r="63" spans="1:8" ht="14.4" x14ac:dyDescent="0.3">
      <c r="A63" s="79" t="s">
        <v>744</v>
      </c>
      <c r="B63" s="134" t="s">
        <v>633</v>
      </c>
      <c r="C63" s="138">
        <v>44029</v>
      </c>
      <c r="D63" s="134">
        <v>0</v>
      </c>
      <c r="E63" s="134">
        <f>INDEX(TAB_Leistungen_30[[Tätigkeit]:[Stk.kosten/Kosten bei Stundensatz]],MATCH(TAB_Doku_2019[[#This Row],[Leistung]],TAB_Leistungen_30[Tätigkeit],0),2)</f>
        <v>60</v>
      </c>
      <c r="F63" s="134">
        <f>INDEX(TAB_Leistungen_30[[Tätigkeit]:[Stk.kosten/Kosten bei Stundensatz]],MATCH(TAB_Doku_2019[[#This Row],[Leistung]],TAB_Leistungen_30[Tätigkeit],0),3)*TAB_Doku_2019[[#This Row],[Stk.]]</f>
        <v>0</v>
      </c>
      <c r="G63" s="79" t="s">
        <v>802</v>
      </c>
      <c r="H63" s="135" t="s">
        <v>745</v>
      </c>
    </row>
    <row r="64" spans="1:8" ht="14.4" x14ac:dyDescent="0.3">
      <c r="A64" s="79" t="s">
        <v>734</v>
      </c>
      <c r="B64" s="133" t="s">
        <v>1</v>
      </c>
      <c r="C64" s="138">
        <v>44013</v>
      </c>
      <c r="D64" s="134">
        <v>1</v>
      </c>
      <c r="E64" s="134">
        <f>INDEX(TAB_Leistungen_30[[Tätigkeit]:[Stk.kosten/Kosten bei Stundensatz]],MATCH(TAB_Doku_2019[[#This Row],[Leistung]],TAB_Leistungen_30[Tätigkeit],0),2)</f>
        <v>10</v>
      </c>
      <c r="F64" s="134">
        <f>INDEX(TAB_Leistungen_30[[Tätigkeit]:[Stk.kosten/Kosten bei Stundensatz]],MATCH(TAB_Doku_2019[[#This Row],[Leistung]],TAB_Leistungen_30[Tätigkeit],0),3)*TAB_Doku_2019[[#This Row],[Stk.]]</f>
        <v>5</v>
      </c>
      <c r="G64" s="79" t="s">
        <v>753</v>
      </c>
      <c r="H64" s="135" t="s">
        <v>736</v>
      </c>
    </row>
    <row r="65" spans="1:9" ht="14.4" x14ac:dyDescent="0.3">
      <c r="A65" s="79" t="s">
        <v>725</v>
      </c>
      <c r="B65" s="133" t="s">
        <v>8</v>
      </c>
      <c r="C65" s="138">
        <v>44013</v>
      </c>
      <c r="D65" s="134">
        <v>0.5</v>
      </c>
      <c r="E65" s="134">
        <f>INDEX(TAB_Leistungen_30[[Tätigkeit]:[Stk.kosten/Kosten bei Stundensatz]],MATCH(TAB_Doku_2019[[#This Row],[Leistung]],TAB_Leistungen_30[Tätigkeit],0),2)</f>
        <v>180</v>
      </c>
      <c r="F65" s="134">
        <f>INDEX(TAB_Leistungen_30[[Tätigkeit]:[Stk.kosten/Kosten bei Stundensatz]],MATCH(TAB_Doku_2019[[#This Row],[Leistung]],TAB_Leistungen_30[Tätigkeit],0),3)*TAB_Doku_2019[[#This Row],[Stk.]]</f>
        <v>45</v>
      </c>
      <c r="G65" s="79" t="s">
        <v>753</v>
      </c>
      <c r="H65" s="135" t="s">
        <v>735</v>
      </c>
    </row>
    <row r="66" spans="1:9" ht="14.4" x14ac:dyDescent="0.3">
      <c r="A66" s="79" t="s">
        <v>728</v>
      </c>
      <c r="B66" s="133" t="s">
        <v>633</v>
      </c>
      <c r="C66" s="138">
        <v>44012</v>
      </c>
      <c r="D66" s="134">
        <v>0.25</v>
      </c>
      <c r="E66" s="134">
        <f>INDEX(TAB_Leistungen_30[[Tätigkeit]:[Stk.kosten/Kosten bei Stundensatz]],MATCH(TAB_Doku_2019[[#This Row],[Leistung]],TAB_Leistungen_30[Tätigkeit],0),2)</f>
        <v>60</v>
      </c>
      <c r="F66" s="134">
        <f>INDEX(TAB_Leistungen_30[[Tätigkeit]:[Stk.kosten/Kosten bei Stundensatz]],MATCH(TAB_Doku_2019[[#This Row],[Leistung]],TAB_Leistungen_30[Tätigkeit],0),3)*TAB_Doku_2019[[#This Row],[Stk.]]</f>
        <v>7.5</v>
      </c>
      <c r="G66" s="79" t="s">
        <v>753</v>
      </c>
      <c r="H66" s="135" t="s">
        <v>731</v>
      </c>
    </row>
    <row r="67" spans="1:9" ht="86.4" x14ac:dyDescent="0.3">
      <c r="A67" s="79" t="s">
        <v>728</v>
      </c>
      <c r="B67" s="133" t="s">
        <v>1</v>
      </c>
      <c r="C67" s="138">
        <v>44012</v>
      </c>
      <c r="D67" s="134">
        <v>1</v>
      </c>
      <c r="E67" s="134">
        <f>INDEX(TAB_Leistungen_30[[Tätigkeit]:[Stk.kosten/Kosten bei Stundensatz]],MATCH(TAB_Doku_2019[[#This Row],[Leistung]],TAB_Leistungen_30[Tätigkeit],0),2)</f>
        <v>10</v>
      </c>
      <c r="F67" s="134">
        <f>INDEX(TAB_Leistungen_30[[Tätigkeit]:[Stk.kosten/Kosten bei Stundensatz]],MATCH(TAB_Doku_2019[[#This Row],[Leistung]],TAB_Leistungen_30[Tätigkeit],0),3)*TAB_Doku_2019[[#This Row],[Stk.]]</f>
        <v>5</v>
      </c>
      <c r="G67" s="79" t="s">
        <v>753</v>
      </c>
      <c r="H67" s="135" t="s">
        <v>730</v>
      </c>
    </row>
    <row r="68" spans="1:9" ht="14.4" x14ac:dyDescent="0.3">
      <c r="A68" s="79" t="s">
        <v>725</v>
      </c>
      <c r="B68" s="133" t="s">
        <v>633</v>
      </c>
      <c r="C68" s="138">
        <v>44012</v>
      </c>
      <c r="D68" s="134">
        <v>0.25</v>
      </c>
      <c r="E68" s="134">
        <f>INDEX(TAB_Leistungen_30[[Tätigkeit]:[Stk.kosten/Kosten bei Stundensatz]],MATCH(TAB_Doku_2019[[#This Row],[Leistung]],TAB_Leistungen_30[Tätigkeit],0),2)</f>
        <v>60</v>
      </c>
      <c r="F68" s="134">
        <f>INDEX(TAB_Leistungen_30[[Tätigkeit]:[Stk.kosten/Kosten bei Stundensatz]],MATCH(TAB_Doku_2019[[#This Row],[Leistung]],TAB_Leistungen_30[Tätigkeit],0),3)*TAB_Doku_2019[[#This Row],[Stk.]]</f>
        <v>7.5</v>
      </c>
      <c r="G68" s="79" t="s">
        <v>753</v>
      </c>
      <c r="H68" s="135" t="s">
        <v>732</v>
      </c>
      <c r="I68" t="s">
        <v>546</v>
      </c>
    </row>
    <row r="69" spans="1:9" ht="100.8" x14ac:dyDescent="0.3">
      <c r="A69" s="79" t="s">
        <v>725</v>
      </c>
      <c r="B69" s="133" t="s">
        <v>487</v>
      </c>
      <c r="C69" s="138">
        <v>44012</v>
      </c>
      <c r="D69" s="134">
        <v>1</v>
      </c>
      <c r="E69" s="134">
        <f>INDEX(TAB_Leistungen_30[[Tätigkeit]:[Stk.kosten/Kosten bei Stundensatz]],MATCH(TAB_Doku_2019[[#This Row],[Leistung]],TAB_Leistungen_30[Tätigkeit],0),2)</f>
        <v>60</v>
      </c>
      <c r="F69" s="134">
        <f>INDEX(TAB_Leistungen_30[[Tätigkeit]:[Stk.kosten/Kosten bei Stundensatz]],MATCH(TAB_Doku_2019[[#This Row],[Leistung]],TAB_Leistungen_30[Tätigkeit],0),3)*TAB_Doku_2019[[#This Row],[Stk.]]</f>
        <v>30</v>
      </c>
      <c r="G69" s="79" t="s">
        <v>753</v>
      </c>
      <c r="H69" s="135" t="s">
        <v>729</v>
      </c>
    </row>
    <row r="70" spans="1:9" ht="28.8" x14ac:dyDescent="0.3">
      <c r="A70" s="79" t="s">
        <v>725</v>
      </c>
      <c r="B70" s="133" t="s">
        <v>2</v>
      </c>
      <c r="C70" s="138">
        <v>44012</v>
      </c>
      <c r="D70" s="134">
        <v>21</v>
      </c>
      <c r="E70" s="134">
        <f>INDEX(TAB_Leistungen_30[[Tätigkeit]:[Stk.kosten/Kosten bei Stundensatz]],MATCH(TAB_Doku_2019[[#This Row],[Leistung]],TAB_Leistungen_30[Tätigkeit],0),2)</f>
        <v>10</v>
      </c>
      <c r="F70" s="134">
        <f>INDEX(TAB_Leistungen_30[[Tätigkeit]:[Stk.kosten/Kosten bei Stundensatz]],MATCH(TAB_Doku_2019[[#This Row],[Leistung]],TAB_Leistungen_30[Tätigkeit],0),3)*TAB_Doku_2019[[#This Row],[Stk.]]</f>
        <v>52.5</v>
      </c>
      <c r="G70" s="79" t="s">
        <v>753</v>
      </c>
      <c r="H70" s="135"/>
    </row>
    <row r="71" spans="1:9" ht="28.8" x14ac:dyDescent="0.3">
      <c r="A71" s="79" t="s">
        <v>725</v>
      </c>
      <c r="B71" s="133" t="s">
        <v>255</v>
      </c>
      <c r="C71" s="138">
        <v>44012</v>
      </c>
      <c r="D71" s="134">
        <v>210</v>
      </c>
      <c r="E71" s="134">
        <f>INDEX(TAB_Leistungen_30[[Tätigkeit]:[Stk.kosten/Kosten bei Stundensatz]],MATCH(TAB_Doku_2019[[#This Row],[Leistung]],TAB_Leistungen_30[Tätigkeit],0),2)</f>
        <v>0</v>
      </c>
      <c r="F71" s="134">
        <f>INDEX(TAB_Leistungen_30[[Tätigkeit]:[Stk.kosten/Kosten bei Stundensatz]],MATCH(TAB_Doku_2019[[#This Row],[Leistung]],TAB_Leistungen_30[Tätigkeit],0),3)*TAB_Doku_2019[[#This Row],[Stk.]]</f>
        <v>63</v>
      </c>
      <c r="G71" s="79" t="s">
        <v>753</v>
      </c>
      <c r="H71" s="135" t="s">
        <v>733</v>
      </c>
    </row>
    <row r="72" spans="1:9" ht="28.8" x14ac:dyDescent="0.3">
      <c r="A72" s="79" t="s">
        <v>725</v>
      </c>
      <c r="B72" s="133" t="s">
        <v>22</v>
      </c>
      <c r="C72" s="138">
        <v>44012</v>
      </c>
      <c r="D72" s="134">
        <v>0.5</v>
      </c>
      <c r="E72" s="134">
        <f>INDEX(TAB_Leistungen_30[[Tätigkeit]:[Stk.kosten/Kosten bei Stundensatz]],MATCH(TAB_Doku_2019[[#This Row],[Leistung]],TAB_Leistungen_30[Tätigkeit],0),2)</f>
        <v>60</v>
      </c>
      <c r="F72" s="134">
        <f>INDEX(TAB_Leistungen_30[[Tätigkeit]:[Stk.kosten/Kosten bei Stundensatz]],MATCH(TAB_Doku_2019[[#This Row],[Leistung]],TAB_Leistungen_30[Tätigkeit],0),3)*TAB_Doku_2019[[#This Row],[Stk.]]</f>
        <v>15</v>
      </c>
      <c r="G72" s="79" t="s">
        <v>753</v>
      </c>
      <c r="H72" s="135"/>
    </row>
    <row r="73" spans="1:9" ht="14.4" x14ac:dyDescent="0.3">
      <c r="A73" s="79" t="s">
        <v>728</v>
      </c>
      <c r="B73" s="134" t="s">
        <v>48</v>
      </c>
      <c r="C73" s="138">
        <v>44007</v>
      </c>
      <c r="D73" s="134">
        <v>3</v>
      </c>
      <c r="E73" s="134">
        <f>INDEX(TAB_Leistungen_30[[Tätigkeit]:[Stk.kosten/Kosten bei Stundensatz]],MATCH(TAB_Doku_2019[[#This Row],[Leistung]],TAB_Leistungen_30[Tätigkeit],0),2)</f>
        <v>15</v>
      </c>
      <c r="F73" s="134">
        <f>INDEX(TAB_Leistungen_30[[Tätigkeit]:[Stk.kosten/Kosten bei Stundensatz]],MATCH(TAB_Doku_2019[[#This Row],[Leistung]],TAB_Leistungen_30[Tätigkeit],0),3)*TAB_Doku_2019[[#This Row],[Stk.]]</f>
        <v>22.5</v>
      </c>
      <c r="G73" s="79" t="s">
        <v>753</v>
      </c>
      <c r="H73" s="135" t="s">
        <v>722</v>
      </c>
    </row>
    <row r="74" spans="1:9" ht="14.4" x14ac:dyDescent="0.3">
      <c r="A74" s="79" t="s">
        <v>734</v>
      </c>
      <c r="B74" s="134" t="s">
        <v>140</v>
      </c>
      <c r="C74" s="138">
        <v>44007</v>
      </c>
      <c r="D74" s="134">
        <v>3</v>
      </c>
      <c r="E74" s="134">
        <f>INDEX(TAB_Leistungen_30[[Tätigkeit]:[Stk.kosten/Kosten bei Stundensatz]],MATCH(TAB_Doku_2019[[#This Row],[Leistung]],TAB_Leistungen_30[Tätigkeit],0),2)</f>
        <v>5</v>
      </c>
      <c r="F74" s="134">
        <f>INDEX(TAB_Leistungen_30[[Tätigkeit]:[Stk.kosten/Kosten bei Stundensatz]],MATCH(TAB_Doku_2019[[#This Row],[Leistung]],TAB_Leistungen_30[Tätigkeit],0),3)*TAB_Doku_2019[[#This Row],[Stk.]]</f>
        <v>7.5</v>
      </c>
      <c r="G74" s="79" t="s">
        <v>753</v>
      </c>
      <c r="H74" s="135" t="s">
        <v>721</v>
      </c>
    </row>
    <row r="75" spans="1:9" ht="14.4" x14ac:dyDescent="0.3">
      <c r="A75" s="79" t="s">
        <v>725</v>
      </c>
      <c r="B75" s="133" t="s">
        <v>48</v>
      </c>
      <c r="C75" s="138">
        <v>44000</v>
      </c>
      <c r="D75" s="134">
        <v>3</v>
      </c>
      <c r="E75" s="134">
        <f>INDEX(TAB_Leistungen_30[[Tätigkeit]:[Stk.kosten/Kosten bei Stundensatz]],MATCH(TAB_Doku_2019[[#This Row],[Leistung]],TAB_Leistungen_30[Tätigkeit],0),2)</f>
        <v>15</v>
      </c>
      <c r="F75" s="134">
        <f>INDEX(TAB_Leistungen_30[[Tätigkeit]:[Stk.kosten/Kosten bei Stundensatz]],MATCH(TAB_Doku_2019[[#This Row],[Leistung]],TAB_Leistungen_30[Tätigkeit],0),3)*TAB_Doku_2019[[#This Row],[Stk.]]</f>
        <v>22.5</v>
      </c>
      <c r="G75" s="79" t="s">
        <v>753</v>
      </c>
      <c r="H75" s="135" t="s">
        <v>723</v>
      </c>
    </row>
    <row r="76" spans="1:9" ht="14.4" x14ac:dyDescent="0.3">
      <c r="A76" s="79" t="s">
        <v>734</v>
      </c>
      <c r="B76" s="133" t="s">
        <v>48</v>
      </c>
      <c r="C76" s="138">
        <v>43992</v>
      </c>
      <c r="D76" s="134">
        <v>1</v>
      </c>
      <c r="E76" s="134">
        <f>INDEX(TAB_Leistungen_30[[Tätigkeit]:[Stk.kosten/Kosten bei Stundensatz]],MATCH(TAB_Doku_2019[[#This Row],[Leistung]],TAB_Leistungen_30[Tätigkeit],0),2)</f>
        <v>15</v>
      </c>
      <c r="F76" s="134">
        <f>INDEX(TAB_Leistungen_30[[Tätigkeit]:[Stk.kosten/Kosten bei Stundensatz]],MATCH(TAB_Doku_2019[[#This Row],[Leistung]],TAB_Leistungen_30[Tätigkeit],0),3)*TAB_Doku_2019[[#This Row],[Stk.]]</f>
        <v>7.5</v>
      </c>
      <c r="G76" s="79" t="s">
        <v>753</v>
      </c>
      <c r="H76" s="135" t="s">
        <v>724</v>
      </c>
    </row>
    <row r="77" spans="1:9" ht="14.4" x14ac:dyDescent="0.3">
      <c r="A77" s="79" t="s">
        <v>726</v>
      </c>
      <c r="B77" s="133" t="s">
        <v>1</v>
      </c>
      <c r="C77" s="138">
        <v>43991</v>
      </c>
      <c r="D77" s="134">
        <v>1</v>
      </c>
      <c r="E77" s="134">
        <f>INDEX(TAB_Leistungen_30[[Tätigkeit]:[Stk.kosten/Kosten bei Stundensatz]],MATCH(TAB_Doku_2019[[#This Row],[Leistung]],TAB_Leistungen_30[Tätigkeit],0),2)</f>
        <v>10</v>
      </c>
      <c r="F77" s="134">
        <f>INDEX(TAB_Leistungen_30[[Tätigkeit]:[Stk.kosten/Kosten bei Stundensatz]],MATCH(TAB_Doku_2019[[#This Row],[Leistung]],TAB_Leistungen_30[Tätigkeit],0),3)*TAB_Doku_2019[[#This Row],[Stk.]]</f>
        <v>5</v>
      </c>
      <c r="G77" s="79" t="s">
        <v>753</v>
      </c>
      <c r="H77" s="135" t="s">
        <v>719</v>
      </c>
    </row>
    <row r="78" spans="1:9" ht="14.4" x14ac:dyDescent="0.3">
      <c r="A78" s="79" t="s">
        <v>727</v>
      </c>
      <c r="B78" s="133" t="s">
        <v>1</v>
      </c>
      <c r="C78" s="138">
        <v>43979</v>
      </c>
      <c r="D78" s="134">
        <v>1</v>
      </c>
      <c r="E78" s="134">
        <f>INDEX(TAB_Leistungen_30[[Tätigkeit]:[Stk.kosten/Kosten bei Stundensatz]],MATCH(TAB_Doku_2019[[#This Row],[Leistung]],TAB_Leistungen_30[Tätigkeit],0),2)</f>
        <v>10</v>
      </c>
      <c r="F78" s="134">
        <f>INDEX(TAB_Leistungen_30[[Tätigkeit]:[Stk.kosten/Kosten bei Stundensatz]],MATCH(TAB_Doku_2019[[#This Row],[Leistung]],TAB_Leistungen_30[Tätigkeit],0),3)*TAB_Doku_2019[[#This Row],[Stk.]]</f>
        <v>5</v>
      </c>
      <c r="G78" s="79" t="s">
        <v>753</v>
      </c>
      <c r="H78" s="135" t="s">
        <v>714</v>
      </c>
    </row>
    <row r="79" spans="1:9" ht="14.4" x14ac:dyDescent="0.3">
      <c r="A79" s="79" t="s">
        <v>725</v>
      </c>
      <c r="B79" s="133" t="s">
        <v>1</v>
      </c>
      <c r="C79" s="138">
        <v>43978</v>
      </c>
      <c r="D79" s="134">
        <v>1</v>
      </c>
      <c r="E79" s="134">
        <f>INDEX(TAB_Leistungen_30[[Tätigkeit]:[Stk.kosten/Kosten bei Stundensatz]],MATCH(TAB_Doku_2019[[#This Row],[Leistung]],TAB_Leistungen_30[Tätigkeit],0),2)</f>
        <v>10</v>
      </c>
      <c r="F79" s="134">
        <f>INDEX(TAB_Leistungen_30[[Tätigkeit]:[Stk.kosten/Kosten bei Stundensatz]],MATCH(TAB_Doku_2019[[#This Row],[Leistung]],TAB_Leistungen_30[Tätigkeit],0),3)*TAB_Doku_2019[[#This Row],[Stk.]]</f>
        <v>5</v>
      </c>
      <c r="G79" s="79" t="s">
        <v>753</v>
      </c>
      <c r="H79" s="135" t="s">
        <v>716</v>
      </c>
    </row>
    <row r="80" spans="1:9" ht="14.4" x14ac:dyDescent="0.3">
      <c r="A80" s="79" t="s">
        <v>726</v>
      </c>
      <c r="B80" s="134" t="s">
        <v>8</v>
      </c>
      <c r="C80" s="138">
        <v>43978</v>
      </c>
      <c r="D80" s="134">
        <v>0.5</v>
      </c>
      <c r="E80" s="134">
        <f>INDEX(TAB_Leistungen_30[[Tätigkeit]:[Stk.kosten/Kosten bei Stundensatz]],MATCH(TAB_Doku_2019[[#This Row],[Leistung]],TAB_Leistungen_30[Tätigkeit],0),2)</f>
        <v>180</v>
      </c>
      <c r="F80" s="134">
        <f>INDEX(TAB_Leistungen_30[[Tätigkeit]:[Stk.kosten/Kosten bei Stundensatz]],MATCH(TAB_Doku_2019[[#This Row],[Leistung]],TAB_Leistungen_30[Tätigkeit],0),3)*TAB_Doku_2019[[#This Row],[Stk.]]</f>
        <v>45</v>
      </c>
      <c r="G80" s="79" t="s">
        <v>753</v>
      </c>
      <c r="H80" s="135" t="s">
        <v>715</v>
      </c>
    </row>
    <row r="81" spans="1:8" ht="14.4" x14ac:dyDescent="0.3">
      <c r="A81" s="79" t="s">
        <v>725</v>
      </c>
      <c r="B81" s="134" t="s">
        <v>48</v>
      </c>
      <c r="C81" s="138">
        <v>43976</v>
      </c>
      <c r="D81" s="134">
        <v>1</v>
      </c>
      <c r="E81" s="134">
        <f>INDEX(TAB_Leistungen_30[[Tätigkeit]:[Stk.kosten/Kosten bei Stundensatz]],MATCH(TAB_Doku_2019[[#This Row],[Leistung]],TAB_Leistungen_30[Tätigkeit],0),2)</f>
        <v>15</v>
      </c>
      <c r="F81" s="134">
        <f>INDEX(TAB_Leistungen_30[[Tätigkeit]:[Stk.kosten/Kosten bei Stundensatz]],MATCH(TAB_Doku_2019[[#This Row],[Leistung]],TAB_Leistungen_30[Tätigkeit],0),3)*TAB_Doku_2019[[#This Row],[Stk.]]</f>
        <v>7.5</v>
      </c>
      <c r="G81" s="79" t="s">
        <v>753</v>
      </c>
      <c r="H81" s="135" t="s">
        <v>717</v>
      </c>
    </row>
    <row r="82" spans="1:8" ht="14.4" x14ac:dyDescent="0.3">
      <c r="A82" s="79" t="s">
        <v>734</v>
      </c>
      <c r="B82" s="134" t="s">
        <v>48</v>
      </c>
      <c r="C82" s="138">
        <v>43973</v>
      </c>
      <c r="D82" s="134">
        <v>0.5</v>
      </c>
      <c r="E82" s="134">
        <f>INDEX(TAB_Leistungen_30[[Tätigkeit]:[Stk.kosten/Kosten bei Stundensatz]],MATCH(TAB_Doku_2019[[#This Row],[Leistung]],TAB_Leistungen_30[Tätigkeit],0),2)</f>
        <v>15</v>
      </c>
      <c r="F82" s="134">
        <f>INDEX(TAB_Leistungen_30[[Tätigkeit]:[Stk.kosten/Kosten bei Stundensatz]],MATCH(TAB_Doku_2019[[#This Row],[Leistung]],TAB_Leistungen_30[Tätigkeit],0),3)*TAB_Doku_2019[[#This Row],[Stk.]]</f>
        <v>3.75</v>
      </c>
      <c r="G82" s="79" t="s">
        <v>753</v>
      </c>
      <c r="H82" s="135" t="s">
        <v>713</v>
      </c>
    </row>
    <row r="83" spans="1:8" ht="28.8" x14ac:dyDescent="0.3">
      <c r="A83" s="79" t="s">
        <v>726</v>
      </c>
      <c r="B83" s="134" t="s">
        <v>22</v>
      </c>
      <c r="C83" s="138">
        <v>43973</v>
      </c>
      <c r="D83" s="134">
        <v>0.5</v>
      </c>
      <c r="E83" s="134">
        <f>INDEX(TAB_Leistungen_30[[Tätigkeit]:[Stk.kosten/Kosten bei Stundensatz]],MATCH(TAB_Doku_2019[[#This Row],[Leistung]],TAB_Leistungen_30[Tätigkeit],0),2)</f>
        <v>60</v>
      </c>
      <c r="F83" s="134">
        <f>INDEX(TAB_Leistungen_30[[Tätigkeit]:[Stk.kosten/Kosten bei Stundensatz]],MATCH(TAB_Doku_2019[[#This Row],[Leistung]],TAB_Leistungen_30[Tätigkeit],0),3)*TAB_Doku_2019[[#This Row],[Stk.]]</f>
        <v>15</v>
      </c>
      <c r="G83" s="79" t="s">
        <v>753</v>
      </c>
      <c r="H83" s="135" t="s">
        <v>712</v>
      </c>
    </row>
    <row r="84" spans="1:8" ht="28.8" x14ac:dyDescent="0.3">
      <c r="A84" s="79" t="s">
        <v>727</v>
      </c>
      <c r="B84" s="133" t="s">
        <v>22</v>
      </c>
      <c r="C84" s="138">
        <v>43971</v>
      </c>
      <c r="D84" s="134">
        <v>1</v>
      </c>
      <c r="E84" s="134">
        <f>INDEX(TAB_Leistungen_30[[Tätigkeit]:[Stk.kosten/Kosten bei Stundensatz]],MATCH(TAB_Doku_2019[[#This Row],[Leistung]],TAB_Leistungen_30[Tätigkeit],0),2)</f>
        <v>60</v>
      </c>
      <c r="F84" s="134">
        <f>INDEX(TAB_Leistungen_30[[Tätigkeit]:[Stk.kosten/Kosten bei Stundensatz]],MATCH(TAB_Doku_2019[[#This Row],[Leistung]],TAB_Leistungen_30[Tätigkeit],0),3)*TAB_Doku_2019[[#This Row],[Stk.]]</f>
        <v>30</v>
      </c>
      <c r="G84" s="79" t="s">
        <v>753</v>
      </c>
      <c r="H84" s="135" t="s">
        <v>711</v>
      </c>
    </row>
    <row r="85" spans="1:8" ht="28.8" x14ac:dyDescent="0.3">
      <c r="A85" s="79" t="s">
        <v>734</v>
      </c>
      <c r="B85" s="133" t="s">
        <v>255</v>
      </c>
      <c r="C85" s="138">
        <v>43971</v>
      </c>
      <c r="D85" s="134">
        <v>200</v>
      </c>
      <c r="E85" s="134">
        <f>INDEX(TAB_Leistungen_30[[Tätigkeit]:[Stk.kosten/Kosten bei Stundensatz]],MATCH(TAB_Doku_2019[[#This Row],[Leistung]],TAB_Leistungen_30[Tätigkeit],0),2)</f>
        <v>0</v>
      </c>
      <c r="F85" s="134">
        <f>INDEX(TAB_Leistungen_30[[Tätigkeit]:[Stk.kosten/Kosten bei Stundensatz]],MATCH(TAB_Doku_2019[[#This Row],[Leistung]],TAB_Leistungen_30[Tätigkeit],0),3)*TAB_Doku_2019[[#This Row],[Stk.]]</f>
        <v>60</v>
      </c>
      <c r="G85" s="79" t="s">
        <v>753</v>
      </c>
      <c r="H85" s="135" t="s">
        <v>710</v>
      </c>
    </row>
    <row r="86" spans="1:8" ht="28.8" x14ac:dyDescent="0.3">
      <c r="A86" s="79" t="s">
        <v>727</v>
      </c>
      <c r="B86" s="133" t="s">
        <v>35</v>
      </c>
      <c r="C86" s="138">
        <v>43971</v>
      </c>
      <c r="D86" s="134">
        <v>1</v>
      </c>
      <c r="E86" s="134">
        <f>INDEX(TAB_Leistungen_30[[Tätigkeit]:[Stk.kosten/Kosten bei Stundensatz]],MATCH(TAB_Doku_2019[[#This Row],[Leistung]],TAB_Leistungen_30[Tätigkeit],0),2)</f>
        <v>60</v>
      </c>
      <c r="F86" s="134">
        <f>INDEX(TAB_Leistungen_30[[Tätigkeit]:[Stk.kosten/Kosten bei Stundensatz]],MATCH(TAB_Doku_2019[[#This Row],[Leistung]],TAB_Leistungen_30[Tätigkeit],0),3)*TAB_Doku_2019[[#This Row],[Stk.]]</f>
        <v>30</v>
      </c>
      <c r="G86" s="79" t="s">
        <v>753</v>
      </c>
      <c r="H86" s="135" t="s">
        <v>709</v>
      </c>
    </row>
    <row r="87" spans="1:8" ht="28.8" x14ac:dyDescent="0.3">
      <c r="A87" s="79" t="s">
        <v>726</v>
      </c>
      <c r="B87" s="133" t="s">
        <v>35</v>
      </c>
      <c r="C87" s="138">
        <v>43971</v>
      </c>
      <c r="D87" s="134">
        <v>1</v>
      </c>
      <c r="E87" s="134">
        <f>INDEX(TAB_Leistungen_30[[Tätigkeit]:[Stk.kosten/Kosten bei Stundensatz]],MATCH(TAB_Doku_2019[[#This Row],[Leistung]],TAB_Leistungen_30[Tätigkeit],0),2)</f>
        <v>60</v>
      </c>
      <c r="F87" s="134">
        <f>INDEX(TAB_Leistungen_30[[Tätigkeit]:[Stk.kosten/Kosten bei Stundensatz]],MATCH(TAB_Doku_2019[[#This Row],[Leistung]],TAB_Leistungen_30[Tätigkeit],0),3)*TAB_Doku_2019[[#This Row],[Stk.]]</f>
        <v>30</v>
      </c>
      <c r="G87" s="79" t="s">
        <v>753</v>
      </c>
      <c r="H87" s="135" t="s">
        <v>718</v>
      </c>
    </row>
    <row r="88" spans="1:8" ht="28.8" x14ac:dyDescent="0.3">
      <c r="A88" s="79" t="s">
        <v>726</v>
      </c>
      <c r="B88" s="133" t="s">
        <v>2</v>
      </c>
      <c r="C88" s="138">
        <v>43971</v>
      </c>
      <c r="D88" s="134">
        <v>15</v>
      </c>
      <c r="E88" s="134">
        <f>INDEX(TAB_Leistungen_30[[Tätigkeit]:[Stk.kosten/Kosten bei Stundensatz]],MATCH(TAB_Doku_2019[[#This Row],[Leistung]],TAB_Leistungen_30[Tätigkeit],0),2)</f>
        <v>10</v>
      </c>
      <c r="F88" s="134">
        <f>INDEX(TAB_Leistungen_30[[Tätigkeit]:[Stk.kosten/Kosten bei Stundensatz]],MATCH(TAB_Doku_2019[[#This Row],[Leistung]],TAB_Leistungen_30[Tätigkeit],0),3)*TAB_Doku_2019[[#This Row],[Stk.]]</f>
        <v>37.5</v>
      </c>
      <c r="G88" s="79" t="s">
        <v>753</v>
      </c>
      <c r="H88" s="135" t="s">
        <v>720</v>
      </c>
    </row>
    <row r="89" spans="1:8" ht="28.8" x14ac:dyDescent="0.3">
      <c r="A89" s="79" t="s">
        <v>726</v>
      </c>
      <c r="B89" s="133" t="s">
        <v>2</v>
      </c>
      <c r="C89" s="138">
        <v>43971</v>
      </c>
      <c r="D89" s="134">
        <v>41</v>
      </c>
      <c r="E89" s="134">
        <f>INDEX(TAB_Leistungen_30[[Tätigkeit]:[Stk.kosten/Kosten bei Stundensatz]],MATCH(TAB_Doku_2019[[#This Row],[Leistung]],TAB_Leistungen_30[Tätigkeit],0),2)</f>
        <v>10</v>
      </c>
      <c r="F89" s="134">
        <f>INDEX(TAB_Leistungen_30[[Tätigkeit]:[Stk.kosten/Kosten bei Stundensatz]],MATCH(TAB_Doku_2019[[#This Row],[Leistung]],TAB_Leistungen_30[Tätigkeit],0),3)*TAB_Doku_2019[[#This Row],[Stk.]]</f>
        <v>102.5</v>
      </c>
      <c r="G89" s="79" t="s">
        <v>753</v>
      </c>
      <c r="H89" s="135" t="s">
        <v>708</v>
      </c>
    </row>
    <row r="90" spans="1:8" ht="14.4" x14ac:dyDescent="0.3">
      <c r="A90" s="79" t="s">
        <v>734</v>
      </c>
      <c r="B90" s="133" t="s">
        <v>1</v>
      </c>
      <c r="C90" s="138">
        <v>43970</v>
      </c>
      <c r="D90" s="134">
        <v>2</v>
      </c>
      <c r="E90" s="134">
        <f>INDEX(TAB_Leistungen_30[[Tätigkeit]:[Stk.kosten/Kosten bei Stundensatz]],MATCH(TAB_Doku_2019[[#This Row],[Leistung]],TAB_Leistungen_30[Tätigkeit],0),2)</f>
        <v>10</v>
      </c>
      <c r="F90" s="134">
        <f>INDEX(TAB_Leistungen_30[[Tätigkeit]:[Stk.kosten/Kosten bei Stundensatz]],MATCH(TAB_Doku_2019[[#This Row],[Leistung]],TAB_Leistungen_30[Tätigkeit],0),3)*TAB_Doku_2019[[#This Row],[Stk.]]</f>
        <v>10</v>
      </c>
      <c r="G90" s="79" t="s">
        <v>753</v>
      </c>
      <c r="H90" s="134" t="s">
        <v>707</v>
      </c>
    </row>
    <row r="91" spans="1:8" ht="14.4" x14ac:dyDescent="0.3">
      <c r="A91" s="79" t="s">
        <v>672</v>
      </c>
      <c r="B91" s="134" t="s">
        <v>49</v>
      </c>
      <c r="C91" s="138">
        <v>43969</v>
      </c>
      <c r="D91" s="134">
        <v>1</v>
      </c>
      <c r="E91" s="134">
        <f>INDEX(TAB_Leistungen_30[[Tätigkeit]:[Stk.kosten/Kosten bei Stundensatz]],MATCH(TAB_Doku_2019[[#This Row],[Leistung]],TAB_Leistungen_30[Tätigkeit],0),2)</f>
        <v>30</v>
      </c>
      <c r="F91" s="134">
        <f>INDEX(TAB_Leistungen_30[[Tätigkeit]:[Stk.kosten/Kosten bei Stundensatz]],MATCH(TAB_Doku_2019[[#This Row],[Leistung]],TAB_Leistungen_30[Tätigkeit],0),3)*TAB_Doku_2019[[#This Row],[Stk.]]</f>
        <v>15</v>
      </c>
      <c r="G91" s="79" t="s">
        <v>737</v>
      </c>
      <c r="H91" s="135" t="s">
        <v>706</v>
      </c>
    </row>
    <row r="92" spans="1:8" ht="14.4" x14ac:dyDescent="0.3">
      <c r="A92" s="79" t="s">
        <v>672</v>
      </c>
      <c r="B92" s="133" t="s">
        <v>49</v>
      </c>
      <c r="C92" s="132">
        <v>43966</v>
      </c>
      <c r="D92" s="134">
        <v>1</v>
      </c>
      <c r="E92" s="134">
        <f>INDEX(TAB_Leistungen_30[[Tätigkeit]:[Stk.kosten/Kosten bei Stundensatz]],MATCH(TAB_Doku_2019[[#This Row],[Leistung]],TAB_Leistungen_30[Tätigkeit],0),2)</f>
        <v>30</v>
      </c>
      <c r="F92" s="134">
        <f>INDEX(TAB_Leistungen_30[[Tätigkeit]:[Stk.kosten/Kosten bei Stundensatz]],MATCH(TAB_Doku_2019[[#This Row],[Leistung]],TAB_Leistungen_30[Tätigkeit],0),3)*TAB_Doku_2019[[#This Row],[Stk.]]</f>
        <v>15</v>
      </c>
      <c r="G92" s="79" t="s">
        <v>737</v>
      </c>
      <c r="H92" s="135" t="s">
        <v>705</v>
      </c>
    </row>
    <row r="93" spans="1:8" ht="28.8" x14ac:dyDescent="0.3">
      <c r="A93" s="79" t="s">
        <v>672</v>
      </c>
      <c r="B93" s="139" t="s">
        <v>22</v>
      </c>
      <c r="C93" s="138">
        <v>43966</v>
      </c>
      <c r="D93" s="134">
        <v>1</v>
      </c>
      <c r="E93" s="134">
        <f>INDEX(TAB_Leistungen_30[[Tätigkeit]:[Stk.kosten/Kosten bei Stundensatz]],MATCH(TAB_Doku_2019[[#This Row],[Leistung]],TAB_Leistungen_30[Tätigkeit],0),2)</f>
        <v>60</v>
      </c>
      <c r="F93" s="134">
        <f>INDEX(TAB_Leistungen_30[[Tätigkeit]:[Stk.kosten/Kosten bei Stundensatz]],MATCH(TAB_Doku_2019[[#This Row],[Leistung]],TAB_Leistungen_30[Tätigkeit],0),3)*TAB_Doku_2019[[#This Row],[Stk.]]</f>
        <v>30</v>
      </c>
      <c r="G93" s="79" t="s">
        <v>737</v>
      </c>
      <c r="H93" s="135" t="s">
        <v>704</v>
      </c>
    </row>
    <row r="94" spans="1:8" ht="28.8" x14ac:dyDescent="0.3">
      <c r="A94" s="79" t="s">
        <v>726</v>
      </c>
      <c r="B94" s="139" t="s">
        <v>22</v>
      </c>
      <c r="C94" s="138">
        <v>43965</v>
      </c>
      <c r="D94" s="134">
        <v>1</v>
      </c>
      <c r="E94" s="134">
        <f>INDEX(TAB_Leistungen_30[[Tätigkeit]:[Stk.kosten/Kosten bei Stundensatz]],MATCH(TAB_Doku_2019[[#This Row],[Leistung]],TAB_Leistungen_30[Tätigkeit],0),2)</f>
        <v>60</v>
      </c>
      <c r="F94" s="134">
        <f>INDEX(TAB_Leistungen_30[[Tätigkeit]:[Stk.kosten/Kosten bei Stundensatz]],MATCH(TAB_Doku_2019[[#This Row],[Leistung]],TAB_Leistungen_30[Tätigkeit],0),3)*TAB_Doku_2019[[#This Row],[Stk.]]</f>
        <v>30</v>
      </c>
      <c r="G94" s="79" t="s">
        <v>737</v>
      </c>
      <c r="H94" s="135" t="s">
        <v>703</v>
      </c>
    </row>
    <row r="95" spans="1:8" ht="14.4" x14ac:dyDescent="0.3">
      <c r="A95" s="79" t="s">
        <v>726</v>
      </c>
      <c r="B95" s="133" t="s">
        <v>48</v>
      </c>
      <c r="C95" s="138">
        <v>43965</v>
      </c>
      <c r="D95" s="134">
        <v>0.5</v>
      </c>
      <c r="E95" s="134">
        <f>INDEX(TAB_Leistungen_30[[Tätigkeit]:[Stk.kosten/Kosten bei Stundensatz]],MATCH(TAB_Doku_2019[[#This Row],[Leistung]],TAB_Leistungen_30[Tätigkeit],0),2)</f>
        <v>15</v>
      </c>
      <c r="F95" s="134">
        <f>INDEX(TAB_Leistungen_30[[Tätigkeit]:[Stk.kosten/Kosten bei Stundensatz]],MATCH(TAB_Doku_2019[[#This Row],[Leistung]],TAB_Leistungen_30[Tätigkeit],0),3)*TAB_Doku_2019[[#This Row],[Stk.]]</f>
        <v>3.75</v>
      </c>
      <c r="G95" s="79" t="s">
        <v>737</v>
      </c>
      <c r="H95" s="135" t="s">
        <v>702</v>
      </c>
    </row>
    <row r="96" spans="1:8" ht="28.8" x14ac:dyDescent="0.3">
      <c r="A96" s="79" t="s">
        <v>734</v>
      </c>
      <c r="B96" s="139" t="s">
        <v>22</v>
      </c>
      <c r="C96" s="138">
        <v>43964</v>
      </c>
      <c r="D96" s="134">
        <v>1</v>
      </c>
      <c r="E96" s="134">
        <f>INDEX(TAB_Leistungen_30[[Tätigkeit]:[Stk.kosten/Kosten bei Stundensatz]],MATCH(TAB_Doku_2019[[#This Row],[Leistung]],TAB_Leistungen_30[Tätigkeit],0),2)</f>
        <v>60</v>
      </c>
      <c r="F96" s="134">
        <f>INDEX(TAB_Leistungen_30[[Tätigkeit]:[Stk.kosten/Kosten bei Stundensatz]],MATCH(TAB_Doku_2019[[#This Row],[Leistung]],TAB_Leistungen_30[Tätigkeit],0),3)*TAB_Doku_2019[[#This Row],[Stk.]]</f>
        <v>30</v>
      </c>
      <c r="G96" s="79" t="s">
        <v>737</v>
      </c>
      <c r="H96" s="135" t="s">
        <v>701</v>
      </c>
    </row>
    <row r="97" spans="1:8" ht="14.4" x14ac:dyDescent="0.3">
      <c r="A97" s="79" t="s">
        <v>734</v>
      </c>
      <c r="B97" s="133" t="s">
        <v>48</v>
      </c>
      <c r="C97" s="138">
        <v>43964</v>
      </c>
      <c r="D97" s="134">
        <v>0.5</v>
      </c>
      <c r="E97" s="134">
        <f>INDEX(TAB_Leistungen_30[[Tätigkeit]:[Stk.kosten/Kosten bei Stundensatz]],MATCH(TAB_Doku_2019[[#This Row],[Leistung]],TAB_Leistungen_30[Tätigkeit],0),2)</f>
        <v>15</v>
      </c>
      <c r="F97" s="134">
        <f>INDEX(TAB_Leistungen_30[[Tätigkeit]:[Stk.kosten/Kosten bei Stundensatz]],MATCH(TAB_Doku_2019[[#This Row],[Leistung]],TAB_Leistungen_30[Tätigkeit],0),3)*TAB_Doku_2019[[#This Row],[Stk.]]</f>
        <v>3.75</v>
      </c>
      <c r="G97" s="79" t="s">
        <v>737</v>
      </c>
      <c r="H97" s="135" t="s">
        <v>700</v>
      </c>
    </row>
    <row r="98" spans="1:8" ht="28.8" x14ac:dyDescent="0.3">
      <c r="A98" s="79" t="s">
        <v>734</v>
      </c>
      <c r="B98" s="146" t="s">
        <v>1</v>
      </c>
      <c r="C98" s="138">
        <v>43964</v>
      </c>
      <c r="D98" s="134">
        <v>1</v>
      </c>
      <c r="E98" s="134">
        <f>INDEX(TAB_Leistungen_30[[Tätigkeit]:[Stk.kosten/Kosten bei Stundensatz]],MATCH(TAB_Doku_2019[[#This Row],[Leistung]],TAB_Leistungen_30[Tätigkeit],0),2)</f>
        <v>10</v>
      </c>
      <c r="F98" s="134">
        <f>INDEX(TAB_Leistungen_30[[Tätigkeit]:[Stk.kosten/Kosten bei Stundensatz]],MATCH(TAB_Doku_2019[[#This Row],[Leistung]],TAB_Leistungen_30[Tätigkeit],0),3)*TAB_Doku_2019[[#This Row],[Stk.]]</f>
        <v>5</v>
      </c>
      <c r="G98" s="79" t="s">
        <v>737</v>
      </c>
      <c r="H98" s="135" t="s">
        <v>699</v>
      </c>
    </row>
    <row r="99" spans="1:8" ht="14.4" x14ac:dyDescent="0.3">
      <c r="A99" s="79" t="s">
        <v>734</v>
      </c>
      <c r="B99" s="133" t="s">
        <v>48</v>
      </c>
      <c r="C99" s="138">
        <v>43962</v>
      </c>
      <c r="D99" s="134">
        <v>0.5</v>
      </c>
      <c r="E99" s="134">
        <f>INDEX(TAB_Leistungen_30[[Tätigkeit]:[Stk.kosten/Kosten bei Stundensatz]],MATCH(TAB_Doku_2019[[#This Row],[Leistung]],TAB_Leistungen_30[Tätigkeit],0),2)</f>
        <v>15</v>
      </c>
      <c r="F99" s="134">
        <f>INDEX(TAB_Leistungen_30[[Tätigkeit]:[Stk.kosten/Kosten bei Stundensatz]],MATCH(TAB_Doku_2019[[#This Row],[Leistung]],TAB_Leistungen_30[Tätigkeit],0),3)*TAB_Doku_2019[[#This Row],[Stk.]]</f>
        <v>3.75</v>
      </c>
      <c r="G99" s="79" t="s">
        <v>737</v>
      </c>
      <c r="H99" s="135" t="s">
        <v>698</v>
      </c>
    </row>
    <row r="100" spans="1:8" ht="14.4" x14ac:dyDescent="0.3">
      <c r="A100" s="79" t="s">
        <v>672</v>
      </c>
      <c r="B100" s="134" t="s">
        <v>48</v>
      </c>
      <c r="C100" s="138">
        <v>43962</v>
      </c>
      <c r="D100" s="134">
        <v>0.5</v>
      </c>
      <c r="E100" s="134">
        <f>INDEX(TAB_Leistungen_30[[Tätigkeit]:[Stk.kosten/Kosten bei Stundensatz]],MATCH(TAB_Doku_2019[[#This Row],[Leistung]],TAB_Leistungen_30[Tätigkeit],0),2)</f>
        <v>15</v>
      </c>
      <c r="F100" s="134">
        <f>INDEX(TAB_Leistungen_30[[Tätigkeit]:[Stk.kosten/Kosten bei Stundensatz]],MATCH(TAB_Doku_2019[[#This Row],[Leistung]],TAB_Leistungen_30[Tätigkeit],0),3)*TAB_Doku_2019[[#This Row],[Stk.]]</f>
        <v>3.75</v>
      </c>
      <c r="G100" s="79" t="s">
        <v>737</v>
      </c>
      <c r="H100" s="135" t="s">
        <v>697</v>
      </c>
    </row>
    <row r="101" spans="1:8" ht="14.4" x14ac:dyDescent="0.3">
      <c r="A101" s="79" t="s">
        <v>734</v>
      </c>
      <c r="B101" s="133" t="s">
        <v>140</v>
      </c>
      <c r="C101" s="138">
        <v>43959</v>
      </c>
      <c r="D101" s="134">
        <v>2</v>
      </c>
      <c r="E101" s="134">
        <f>INDEX(TAB_Leistungen_30[[Tätigkeit]:[Stk.kosten/Kosten bei Stundensatz]],MATCH(TAB_Doku_2019[[#This Row],[Leistung]],TAB_Leistungen_30[Tätigkeit],0),2)</f>
        <v>5</v>
      </c>
      <c r="F101" s="134">
        <f>INDEX(TAB_Leistungen_30[[Tätigkeit]:[Stk.kosten/Kosten bei Stundensatz]],MATCH(TAB_Doku_2019[[#This Row],[Leistung]],TAB_Leistungen_30[Tätigkeit],0),3)*TAB_Doku_2019[[#This Row],[Stk.]]</f>
        <v>5</v>
      </c>
      <c r="G101" s="79" t="s">
        <v>737</v>
      </c>
      <c r="H101" s="135" t="s">
        <v>696</v>
      </c>
    </row>
    <row r="102" spans="1:8" ht="14.4" x14ac:dyDescent="0.3">
      <c r="A102" s="79" t="s">
        <v>734</v>
      </c>
      <c r="B102" s="134" t="s">
        <v>1</v>
      </c>
      <c r="C102" s="138">
        <v>43959</v>
      </c>
      <c r="D102" s="134">
        <v>1</v>
      </c>
      <c r="E102" s="134">
        <f>INDEX(TAB_Leistungen_30[[Tätigkeit]:[Stk.kosten/Kosten bei Stundensatz]],MATCH(TAB_Doku_2019[[#This Row],[Leistung]],TAB_Leistungen_30[Tätigkeit],0),2)</f>
        <v>10</v>
      </c>
      <c r="F102" s="134">
        <f>INDEX(TAB_Leistungen_30[[Tätigkeit]:[Stk.kosten/Kosten bei Stundensatz]],MATCH(TAB_Doku_2019[[#This Row],[Leistung]],TAB_Leistungen_30[Tätigkeit],0),3)*TAB_Doku_2019[[#This Row],[Stk.]]</f>
        <v>5</v>
      </c>
      <c r="G102" s="79" t="s">
        <v>737</v>
      </c>
      <c r="H102" s="135" t="s">
        <v>695</v>
      </c>
    </row>
    <row r="103" spans="1:8" ht="14.4" x14ac:dyDescent="0.3">
      <c r="A103" s="79" t="s">
        <v>734</v>
      </c>
      <c r="B103" s="134" t="s">
        <v>1</v>
      </c>
      <c r="C103" s="138">
        <v>43959</v>
      </c>
      <c r="D103" s="134">
        <v>1</v>
      </c>
      <c r="E103" s="134">
        <f>INDEX(TAB_Leistungen_30[[Tätigkeit]:[Stk.kosten/Kosten bei Stundensatz]],MATCH(TAB_Doku_2019[[#This Row],[Leistung]],TAB_Leistungen_30[Tätigkeit],0),2)</f>
        <v>10</v>
      </c>
      <c r="F103" s="134">
        <f>INDEX(TAB_Leistungen_30[[Tätigkeit]:[Stk.kosten/Kosten bei Stundensatz]],MATCH(TAB_Doku_2019[[#This Row],[Leistung]],TAB_Leistungen_30[Tätigkeit],0),3)*TAB_Doku_2019[[#This Row],[Stk.]]</f>
        <v>5</v>
      </c>
      <c r="G103" s="79" t="s">
        <v>737</v>
      </c>
      <c r="H103" s="135" t="s">
        <v>695</v>
      </c>
    </row>
    <row r="104" spans="1:8" ht="14.4" x14ac:dyDescent="0.3">
      <c r="A104" s="79" t="s">
        <v>734</v>
      </c>
      <c r="B104" s="134" t="s">
        <v>1</v>
      </c>
      <c r="C104" s="138">
        <v>43959</v>
      </c>
      <c r="D104" s="134">
        <v>1</v>
      </c>
      <c r="E104" s="134">
        <f>INDEX(TAB_Leistungen_30[[Tätigkeit]:[Stk.kosten/Kosten bei Stundensatz]],MATCH(TAB_Doku_2019[[#This Row],[Leistung]],TAB_Leistungen_30[Tätigkeit],0),2)</f>
        <v>10</v>
      </c>
      <c r="F104" s="134">
        <f>INDEX(TAB_Leistungen_30[[Tätigkeit]:[Stk.kosten/Kosten bei Stundensatz]],MATCH(TAB_Doku_2019[[#This Row],[Leistung]],TAB_Leistungen_30[Tätigkeit],0),3)*TAB_Doku_2019[[#This Row],[Stk.]]</f>
        <v>5</v>
      </c>
      <c r="G104" s="79" t="s">
        <v>737</v>
      </c>
      <c r="H104" s="135" t="s">
        <v>694</v>
      </c>
    </row>
    <row r="105" spans="1:8" ht="14.4" x14ac:dyDescent="0.3">
      <c r="A105" s="79" t="s">
        <v>672</v>
      </c>
      <c r="B105" s="134" t="s">
        <v>49</v>
      </c>
      <c r="C105" s="138">
        <v>43956</v>
      </c>
      <c r="D105" s="134">
        <v>1</v>
      </c>
      <c r="E105" s="134">
        <f>INDEX(TAB_Leistungen_30[[Tätigkeit]:[Stk.kosten/Kosten bei Stundensatz]],MATCH(TAB_Doku_2019[[#This Row],[Leistung]],TAB_Leistungen_30[Tätigkeit],0),2)</f>
        <v>30</v>
      </c>
      <c r="F105" s="134">
        <f>INDEX(TAB_Leistungen_30[[Tätigkeit]:[Stk.kosten/Kosten bei Stundensatz]],MATCH(TAB_Doku_2019[[#This Row],[Leistung]],TAB_Leistungen_30[Tätigkeit],0),3)*TAB_Doku_2019[[#This Row],[Stk.]]</f>
        <v>15</v>
      </c>
      <c r="G105" s="79" t="s">
        <v>737</v>
      </c>
      <c r="H105" s="135" t="s">
        <v>690</v>
      </c>
    </row>
    <row r="106" spans="1:8" ht="28.8" x14ac:dyDescent="0.3">
      <c r="A106" s="79" t="s">
        <v>672</v>
      </c>
      <c r="B106" s="139" t="s">
        <v>22</v>
      </c>
      <c r="C106" s="138">
        <v>43956</v>
      </c>
      <c r="D106" s="134">
        <v>5</v>
      </c>
      <c r="E106" s="134">
        <f>INDEX(TAB_Leistungen_30[[Tätigkeit]:[Stk.kosten/Kosten bei Stundensatz]],MATCH(TAB_Doku_2019[[#This Row],[Leistung]],TAB_Leistungen_30[Tätigkeit],0),2)</f>
        <v>60</v>
      </c>
      <c r="F106" s="134">
        <f>INDEX(TAB_Leistungen_30[[Tätigkeit]:[Stk.kosten/Kosten bei Stundensatz]],MATCH(TAB_Doku_2019[[#This Row],[Leistung]],TAB_Leistungen_30[Tätigkeit],0),3)*TAB_Doku_2019[[#This Row],[Stk.]]</f>
        <v>150</v>
      </c>
      <c r="G106" s="79" t="s">
        <v>737</v>
      </c>
      <c r="H106" s="135" t="s">
        <v>691</v>
      </c>
    </row>
    <row r="107" spans="1:8" ht="14.4" x14ac:dyDescent="0.3">
      <c r="A107" s="79" t="s">
        <v>727</v>
      </c>
      <c r="B107" s="139" t="s">
        <v>1</v>
      </c>
      <c r="C107" s="138">
        <v>43955</v>
      </c>
      <c r="D107" s="134">
        <v>2</v>
      </c>
      <c r="E107" s="134">
        <f>INDEX(TAB_Leistungen_30[[Tätigkeit]:[Stk.kosten/Kosten bei Stundensatz]],MATCH(TAB_Doku_2019[[#This Row],[Leistung]],TAB_Leistungen_30[Tätigkeit],0),2)</f>
        <v>10</v>
      </c>
      <c r="F107" s="134">
        <f>INDEX(TAB_Leistungen_30[[Tätigkeit]:[Stk.kosten/Kosten bei Stundensatz]],MATCH(TAB_Doku_2019[[#This Row],[Leistung]],TAB_Leistungen_30[Tätigkeit],0),3)*TAB_Doku_2019[[#This Row],[Stk.]]</f>
        <v>10</v>
      </c>
      <c r="G107" s="79" t="s">
        <v>737</v>
      </c>
      <c r="H107" s="135" t="s">
        <v>688</v>
      </c>
    </row>
    <row r="108" spans="1:8" ht="28.8" x14ac:dyDescent="0.3">
      <c r="A108" s="79" t="s">
        <v>734</v>
      </c>
      <c r="B108" s="80" t="s">
        <v>22</v>
      </c>
      <c r="C108" s="132">
        <v>43955</v>
      </c>
      <c r="D108" s="134">
        <v>1</v>
      </c>
      <c r="E108" s="134">
        <f>INDEX(TAB_Leistungen_30[[Tätigkeit]:[Stk.kosten/Kosten bei Stundensatz]],MATCH(TAB_Doku_2019[[#This Row],[Leistung]],TAB_Leistungen_30[Tätigkeit],0),2)</f>
        <v>60</v>
      </c>
      <c r="F108" s="134">
        <f>INDEX(TAB_Leistungen_30[[Tätigkeit]:[Stk.kosten/Kosten bei Stundensatz]],MATCH(TAB_Doku_2019[[#This Row],[Leistung]],TAB_Leistungen_30[Tätigkeit],0),3)*TAB_Doku_2019[[#This Row],[Stk.]]</f>
        <v>30</v>
      </c>
      <c r="G108" s="79" t="s">
        <v>737</v>
      </c>
      <c r="H108" s="135" t="s">
        <v>686</v>
      </c>
    </row>
    <row r="109" spans="1:8" ht="14.4" x14ac:dyDescent="0.3">
      <c r="A109" s="140" t="s">
        <v>672</v>
      </c>
      <c r="B109" s="145" t="s">
        <v>1</v>
      </c>
      <c r="C109" s="147">
        <v>43955</v>
      </c>
      <c r="D109" s="142">
        <v>0</v>
      </c>
      <c r="E109" s="142">
        <f>INDEX(TAB_Leistungen_30[[Tätigkeit]:[Stk.kosten/Kosten bei Stundensatz]],MATCH(TAB_Doku_2019[[#This Row],[Leistung]],TAB_Leistungen_30[Tätigkeit],0),2)</f>
        <v>10</v>
      </c>
      <c r="F109" s="134">
        <f>INDEX(TAB_Leistungen_30[[Tätigkeit]:[Stk.kosten/Kosten bei Stundensatz]],MATCH(TAB_Doku_2019[[#This Row],[Leistung]],TAB_Leistungen_30[Tätigkeit],0),3)*TAB_Doku_2019[[#This Row],[Stk.]]</f>
        <v>0</v>
      </c>
      <c r="G109" s="79" t="s">
        <v>737</v>
      </c>
      <c r="H109" s="143" t="s">
        <v>685</v>
      </c>
    </row>
    <row r="110" spans="1:8" s="144" customFormat="1" ht="14.4" x14ac:dyDescent="0.3">
      <c r="A110" s="79" t="s">
        <v>672</v>
      </c>
      <c r="B110" s="139" t="s">
        <v>48</v>
      </c>
      <c r="C110" s="138">
        <v>43952</v>
      </c>
      <c r="D110" s="134">
        <v>0.5</v>
      </c>
      <c r="E110" s="134">
        <f>INDEX(TAB_Leistungen_30[[Tätigkeit]:[Stk.kosten/Kosten bei Stundensatz]],MATCH(TAB_Doku_2019[[#This Row],[Leistung]],TAB_Leistungen_30[Tätigkeit],0),2)</f>
        <v>15</v>
      </c>
      <c r="F110" s="134">
        <f>INDEX(TAB_Leistungen_30[[Tätigkeit]:[Stk.kosten/Kosten bei Stundensatz]],MATCH(TAB_Doku_2019[[#This Row],[Leistung]],TAB_Leistungen_30[Tätigkeit],0),3)*TAB_Doku_2019[[#This Row],[Stk.]]</f>
        <v>3.75</v>
      </c>
      <c r="G110" s="79" t="s">
        <v>737</v>
      </c>
      <c r="H110" s="135" t="s">
        <v>683</v>
      </c>
    </row>
    <row r="111" spans="1:8" ht="14.4" x14ac:dyDescent="0.3">
      <c r="A111" s="79" t="s">
        <v>672</v>
      </c>
      <c r="B111" s="80" t="s">
        <v>49</v>
      </c>
      <c r="C111" s="138">
        <v>43952</v>
      </c>
      <c r="D111" s="134">
        <v>1</v>
      </c>
      <c r="E111" s="134">
        <f>INDEX(TAB_Leistungen_30[[Tätigkeit]:[Stk.kosten/Kosten bei Stundensatz]],MATCH(TAB_Doku_2019[[#This Row],[Leistung]],TAB_Leistungen_30[Tätigkeit],0),2)</f>
        <v>30</v>
      </c>
      <c r="F111" s="134">
        <f>INDEX(TAB_Leistungen_30[[Tätigkeit]:[Stk.kosten/Kosten bei Stundensatz]],MATCH(TAB_Doku_2019[[#This Row],[Leistung]],TAB_Leistungen_30[Tätigkeit],0),3)*TAB_Doku_2019[[#This Row],[Stk.]]</f>
        <v>15</v>
      </c>
      <c r="G111" s="79" t="s">
        <v>737</v>
      </c>
      <c r="H111" s="135" t="s">
        <v>684</v>
      </c>
    </row>
    <row r="112" spans="1:8" ht="14.4" x14ac:dyDescent="0.3">
      <c r="A112" s="79" t="s">
        <v>672</v>
      </c>
      <c r="B112" s="80" t="s">
        <v>1</v>
      </c>
      <c r="C112" s="138">
        <v>43949</v>
      </c>
      <c r="D112" s="134">
        <v>1</v>
      </c>
      <c r="E112" s="134">
        <f>INDEX(TAB_Leistungen_30[[Tätigkeit]:[Stk.kosten/Kosten bei Stundensatz]],MATCH(TAB_Doku_2019[[#This Row],[Leistung]],TAB_Leistungen_30[Tätigkeit],0),2)</f>
        <v>10</v>
      </c>
      <c r="F112" s="134">
        <f>INDEX(TAB_Leistungen_30[[Tätigkeit]:[Stk.kosten/Kosten bei Stundensatz]],MATCH(TAB_Doku_2019[[#This Row],[Leistung]],TAB_Leistungen_30[Tätigkeit],0),3)*TAB_Doku_2019[[#This Row],[Stk.]]</f>
        <v>5</v>
      </c>
      <c r="G112" s="79" t="s">
        <v>737</v>
      </c>
      <c r="H112" s="135" t="s">
        <v>681</v>
      </c>
    </row>
    <row r="113" spans="1:8" ht="14.4" x14ac:dyDescent="0.3">
      <c r="A113" s="79" t="s">
        <v>672</v>
      </c>
      <c r="B113" s="80" t="s">
        <v>1</v>
      </c>
      <c r="C113" s="138">
        <v>43949</v>
      </c>
      <c r="D113" s="134">
        <v>1</v>
      </c>
      <c r="E113" s="134">
        <f>INDEX(TAB_Leistungen_30[[Tätigkeit]:[Stk.kosten/Kosten bei Stundensatz]],MATCH(TAB_Doku_2019[[#This Row],[Leistung]],TAB_Leistungen_30[Tätigkeit],0),2)</f>
        <v>10</v>
      </c>
      <c r="F113" s="134">
        <f>INDEX(TAB_Leistungen_30[[Tätigkeit]:[Stk.kosten/Kosten bei Stundensatz]],MATCH(TAB_Doku_2019[[#This Row],[Leistung]],TAB_Leistungen_30[Tätigkeit],0),3)*TAB_Doku_2019[[#This Row],[Stk.]]</f>
        <v>5</v>
      </c>
      <c r="G113" s="79" t="s">
        <v>737</v>
      </c>
      <c r="H113" s="135" t="s">
        <v>682</v>
      </c>
    </row>
    <row r="114" spans="1:8" ht="28.8" x14ac:dyDescent="0.3">
      <c r="A114" s="140" t="s">
        <v>672</v>
      </c>
      <c r="B114" s="145" t="s">
        <v>22</v>
      </c>
      <c r="C114" s="141">
        <v>43949</v>
      </c>
      <c r="D114" s="142">
        <v>0</v>
      </c>
      <c r="E114" s="142">
        <f>INDEX(TAB_Leistungen_30[[Tätigkeit]:[Stk.kosten/Kosten bei Stundensatz]],MATCH(TAB_Doku_2019[[#This Row],[Leistung]],TAB_Leistungen_30[Tätigkeit],0),2)</f>
        <v>60</v>
      </c>
      <c r="F114" s="134">
        <f>INDEX(TAB_Leistungen_30[[Tätigkeit]:[Stk.kosten/Kosten bei Stundensatz]],MATCH(TAB_Doku_2019[[#This Row],[Leistung]],TAB_Leistungen_30[Tätigkeit],0),3)*TAB_Doku_2019[[#This Row],[Stk.]]</f>
        <v>0</v>
      </c>
      <c r="G114" s="79" t="s">
        <v>737</v>
      </c>
      <c r="H114" s="143" t="s">
        <v>680</v>
      </c>
    </row>
    <row r="115" spans="1:8" s="144" customFormat="1" ht="14.4" x14ac:dyDescent="0.3">
      <c r="A115" s="79" t="s">
        <v>734</v>
      </c>
      <c r="B115" s="80" t="s">
        <v>1</v>
      </c>
      <c r="C115" s="138">
        <v>43949</v>
      </c>
      <c r="D115" s="134">
        <v>1</v>
      </c>
      <c r="E115" s="134">
        <f>INDEX(TAB_Leistungen_30[[Tätigkeit]:[Stk.kosten/Kosten bei Stundensatz]],MATCH(TAB_Doku_2019[[#This Row],[Leistung]],TAB_Leistungen_30[Tätigkeit],0),2)</f>
        <v>10</v>
      </c>
      <c r="F115" s="134">
        <f>INDEX(TAB_Leistungen_30[[Tätigkeit]:[Stk.kosten/Kosten bei Stundensatz]],MATCH(TAB_Doku_2019[[#This Row],[Leistung]],TAB_Leistungen_30[Tätigkeit],0),3)*TAB_Doku_2019[[#This Row],[Stk.]]</f>
        <v>5</v>
      </c>
      <c r="G115" s="79" t="s">
        <v>737</v>
      </c>
      <c r="H115" s="135" t="s">
        <v>679</v>
      </c>
    </row>
    <row r="116" spans="1:8" ht="14.4" x14ac:dyDescent="0.3">
      <c r="A116" s="79" t="s">
        <v>734</v>
      </c>
      <c r="B116" s="80" t="s">
        <v>48</v>
      </c>
      <c r="C116" s="138">
        <v>43949</v>
      </c>
      <c r="D116" s="134">
        <v>0.5</v>
      </c>
      <c r="E116" s="134">
        <f>INDEX(TAB_Leistungen_30[[Tätigkeit]:[Stk.kosten/Kosten bei Stundensatz]],MATCH(TAB_Doku_2019[[#This Row],[Leistung]],TAB_Leistungen_30[Tätigkeit],0),2)</f>
        <v>15</v>
      </c>
      <c r="F116" s="134">
        <f>INDEX(TAB_Leistungen_30[[Tätigkeit]:[Stk.kosten/Kosten bei Stundensatz]],MATCH(TAB_Doku_2019[[#This Row],[Leistung]],TAB_Leistungen_30[Tätigkeit],0),3)*TAB_Doku_2019[[#This Row],[Stk.]]</f>
        <v>3.75</v>
      </c>
      <c r="G116" s="79" t="s">
        <v>737</v>
      </c>
      <c r="H116" s="135" t="s">
        <v>679</v>
      </c>
    </row>
    <row r="117" spans="1:8" ht="14.4" x14ac:dyDescent="0.3">
      <c r="A117" s="79" t="s">
        <v>734</v>
      </c>
      <c r="B117" s="133" t="s">
        <v>48</v>
      </c>
      <c r="C117" s="138">
        <v>43949</v>
      </c>
      <c r="D117" s="134">
        <v>0.5</v>
      </c>
      <c r="E117" s="134">
        <f>INDEX(TAB_Leistungen_30[[Tätigkeit]:[Stk.kosten/Kosten bei Stundensatz]],MATCH(TAB_Doku_2019[[#This Row],[Leistung]],TAB_Leistungen_30[Tätigkeit],0),2)</f>
        <v>15</v>
      </c>
      <c r="F117" s="134">
        <f>INDEX(TAB_Leistungen_30[[Tätigkeit]:[Stk.kosten/Kosten bei Stundensatz]],MATCH(TAB_Doku_2019[[#This Row],[Leistung]],TAB_Leistungen_30[Tätigkeit],0),3)*TAB_Doku_2019[[#This Row],[Stk.]]</f>
        <v>3.75</v>
      </c>
      <c r="G117" s="79" t="s">
        <v>737</v>
      </c>
      <c r="H117" s="135" t="s">
        <v>678</v>
      </c>
    </row>
    <row r="118" spans="1:8" ht="14.4" x14ac:dyDescent="0.3">
      <c r="A118" s="79" t="s">
        <v>102</v>
      </c>
      <c r="B118" s="80" t="s">
        <v>207</v>
      </c>
      <c r="C118" s="138">
        <v>43948</v>
      </c>
      <c r="D118" s="134">
        <v>1</v>
      </c>
      <c r="E118" s="134">
        <f>INDEX(TAB_Leistungen_30[[Tätigkeit]:[Stk.kosten/Kosten bei Stundensatz]],MATCH(TAB_Doku_2019[[#This Row],[Leistung]],TAB_Leistungen_30[Tätigkeit],0),2)</f>
        <v>0</v>
      </c>
      <c r="F118" s="134">
        <f>INDEX(TAB_Leistungen_30[[Tätigkeit]:[Stk.kosten/Kosten bei Stundensatz]],MATCH(TAB_Doku_2019[[#This Row],[Leistung]],TAB_Leistungen_30[Tätigkeit],0),3)*TAB_Doku_2019[[#This Row],[Stk.]]</f>
        <v>5</v>
      </c>
      <c r="G118" s="79" t="s">
        <v>737</v>
      </c>
      <c r="H118" s="135" t="s">
        <v>692</v>
      </c>
    </row>
    <row r="119" spans="1:8" ht="14.4" x14ac:dyDescent="0.3">
      <c r="A119" s="79" t="s">
        <v>102</v>
      </c>
      <c r="B119" s="139" t="s">
        <v>13</v>
      </c>
      <c r="C119" s="138">
        <v>43948</v>
      </c>
      <c r="D119" s="134">
        <v>1</v>
      </c>
      <c r="E119" s="134">
        <f>INDEX(TAB_Leistungen_30[[Tätigkeit]:[Stk.kosten/Kosten bei Stundensatz]],MATCH(TAB_Doku_2019[[#This Row],[Leistung]],TAB_Leistungen_30[Tätigkeit],0),2)</f>
        <v>60</v>
      </c>
      <c r="F119" s="134">
        <f>INDEX(TAB_Leistungen_30[[Tätigkeit]:[Stk.kosten/Kosten bei Stundensatz]],MATCH(TAB_Doku_2019[[#This Row],[Leistung]],TAB_Leistungen_30[Tätigkeit],0),3)*TAB_Doku_2019[[#This Row],[Stk.]]</f>
        <v>30</v>
      </c>
      <c r="G119" s="79" t="s">
        <v>737</v>
      </c>
      <c r="H119" s="135" t="s">
        <v>692</v>
      </c>
    </row>
    <row r="120" spans="1:8" ht="14.4" x14ac:dyDescent="0.3">
      <c r="A120" s="79" t="s">
        <v>102</v>
      </c>
      <c r="B120" s="139" t="s">
        <v>207</v>
      </c>
      <c r="C120" s="138">
        <v>43948</v>
      </c>
      <c r="D120" s="134">
        <v>1</v>
      </c>
      <c r="E120" s="134">
        <f>INDEX(TAB_Leistungen_30[[Tätigkeit]:[Stk.kosten/Kosten bei Stundensatz]],MATCH(TAB_Doku_2019[[#This Row],[Leistung]],TAB_Leistungen_30[Tätigkeit],0),2)</f>
        <v>0</v>
      </c>
      <c r="F120" s="134">
        <f>INDEX(TAB_Leistungen_30[[Tätigkeit]:[Stk.kosten/Kosten bei Stundensatz]],MATCH(TAB_Doku_2019[[#This Row],[Leistung]],TAB_Leistungen_30[Tätigkeit],0),3)*TAB_Doku_2019[[#This Row],[Stk.]]</f>
        <v>5</v>
      </c>
      <c r="G120" s="79" t="s">
        <v>737</v>
      </c>
      <c r="H120" s="135" t="s">
        <v>693</v>
      </c>
    </row>
    <row r="121" spans="1:8" ht="14.4" x14ac:dyDescent="0.3">
      <c r="A121" s="79" t="s">
        <v>102</v>
      </c>
      <c r="B121" s="139" t="s">
        <v>13</v>
      </c>
      <c r="C121" s="138">
        <v>43948</v>
      </c>
      <c r="D121" s="134">
        <v>1</v>
      </c>
      <c r="E121" s="134">
        <f>INDEX(TAB_Leistungen_30[[Tätigkeit]:[Stk.kosten/Kosten bei Stundensatz]],MATCH(TAB_Doku_2019[[#This Row],[Leistung]],TAB_Leistungen_30[Tätigkeit],0),2)</f>
        <v>60</v>
      </c>
      <c r="F121" s="134">
        <f>INDEX(TAB_Leistungen_30[[Tätigkeit]:[Stk.kosten/Kosten bei Stundensatz]],MATCH(TAB_Doku_2019[[#This Row],[Leistung]],TAB_Leistungen_30[Tätigkeit],0),3)*TAB_Doku_2019[[#This Row],[Stk.]]</f>
        <v>30</v>
      </c>
      <c r="G121" s="79" t="s">
        <v>737</v>
      </c>
      <c r="H121" s="135" t="s">
        <v>693</v>
      </c>
    </row>
    <row r="122" spans="1:8" ht="14.4" x14ac:dyDescent="0.3">
      <c r="A122" s="79" t="s">
        <v>727</v>
      </c>
      <c r="B122" s="134" t="s">
        <v>48</v>
      </c>
      <c r="C122" s="138">
        <v>43948</v>
      </c>
      <c r="D122" s="134">
        <v>0.5</v>
      </c>
      <c r="E122" s="134">
        <f>INDEX(TAB_Leistungen_30[[Tätigkeit]:[Stk.kosten/Kosten bei Stundensatz]],MATCH(TAB_Doku_2019[[#This Row],[Leistung]],TAB_Leistungen_30[Tätigkeit],0),2)</f>
        <v>15</v>
      </c>
      <c r="F122" s="134">
        <f>INDEX(TAB_Leistungen_30[[Tätigkeit]:[Stk.kosten/Kosten bei Stundensatz]],MATCH(TAB_Doku_2019[[#This Row],[Leistung]],TAB_Leistungen_30[Tätigkeit],0),3)*TAB_Doku_2019[[#This Row],[Stk.]]</f>
        <v>3.75</v>
      </c>
      <c r="G122" s="79" t="s">
        <v>737</v>
      </c>
      <c r="H122" s="135" t="s">
        <v>677</v>
      </c>
    </row>
    <row r="123" spans="1:8" ht="28.8" x14ac:dyDescent="0.3">
      <c r="A123" s="79" t="s">
        <v>734</v>
      </c>
      <c r="B123" s="133" t="s">
        <v>22</v>
      </c>
      <c r="C123" s="138">
        <v>43948</v>
      </c>
      <c r="D123" s="134">
        <v>2</v>
      </c>
      <c r="E123" s="134">
        <f>INDEX(TAB_Leistungen_30[[Tätigkeit]:[Stk.kosten/Kosten bei Stundensatz]],MATCH(TAB_Doku_2019[[#This Row],[Leistung]],TAB_Leistungen_30[Tätigkeit],0),2)</f>
        <v>60</v>
      </c>
      <c r="F123" s="134">
        <f>INDEX(TAB_Leistungen_30[[Tätigkeit]:[Stk.kosten/Kosten bei Stundensatz]],MATCH(TAB_Doku_2019[[#This Row],[Leistung]],TAB_Leistungen_30[Tätigkeit],0),3)*TAB_Doku_2019[[#This Row],[Stk.]]</f>
        <v>60</v>
      </c>
      <c r="G123" s="79" t="s">
        <v>737</v>
      </c>
      <c r="H123" s="135" t="s">
        <v>687</v>
      </c>
    </row>
    <row r="124" spans="1:8" ht="14.4" x14ac:dyDescent="0.3">
      <c r="A124" s="79" t="s">
        <v>727</v>
      </c>
      <c r="B124" s="133" t="s">
        <v>48</v>
      </c>
      <c r="C124" s="138">
        <v>43948</v>
      </c>
      <c r="D124" s="134">
        <v>0.5</v>
      </c>
      <c r="E124" s="134">
        <f>INDEX(TAB_Leistungen_30[[Tätigkeit]:[Stk.kosten/Kosten bei Stundensatz]],MATCH(TAB_Doku_2019[[#This Row],[Leistung]],TAB_Leistungen_30[Tätigkeit],0),2)</f>
        <v>15</v>
      </c>
      <c r="F124" s="134">
        <f>INDEX(TAB_Leistungen_30[[Tätigkeit]:[Stk.kosten/Kosten bei Stundensatz]],MATCH(TAB_Doku_2019[[#This Row],[Leistung]],TAB_Leistungen_30[Tätigkeit],0),3)*TAB_Doku_2019[[#This Row],[Stk.]]</f>
        <v>3.75</v>
      </c>
      <c r="G124" s="79" t="s">
        <v>737</v>
      </c>
      <c r="H124" s="135" t="s">
        <v>673</v>
      </c>
    </row>
    <row r="125" spans="1:8" ht="28.8" x14ac:dyDescent="0.3">
      <c r="A125" s="79" t="s">
        <v>672</v>
      </c>
      <c r="B125" s="80" t="s">
        <v>22</v>
      </c>
      <c r="C125" s="138">
        <v>43948</v>
      </c>
      <c r="D125" s="134">
        <v>0.5</v>
      </c>
      <c r="E125" s="134">
        <f>INDEX(TAB_Leistungen_30[[Tätigkeit]:[Stk.kosten/Kosten bei Stundensatz]],MATCH(TAB_Doku_2019[[#This Row],[Leistung]],TAB_Leistungen_30[Tätigkeit],0),2)</f>
        <v>60</v>
      </c>
      <c r="F125" s="134">
        <f>INDEX(TAB_Leistungen_30[[Tätigkeit]:[Stk.kosten/Kosten bei Stundensatz]],MATCH(TAB_Doku_2019[[#This Row],[Leistung]],TAB_Leistungen_30[Tätigkeit],0),3)*TAB_Doku_2019[[#This Row],[Stk.]]</f>
        <v>15</v>
      </c>
      <c r="G125" s="79" t="s">
        <v>737</v>
      </c>
      <c r="H125" s="135" t="s">
        <v>674</v>
      </c>
    </row>
    <row r="126" spans="1:8" ht="14.4" x14ac:dyDescent="0.3">
      <c r="A126" s="79" t="s">
        <v>102</v>
      </c>
      <c r="B126" s="80" t="s">
        <v>207</v>
      </c>
      <c r="C126" s="132">
        <v>43948</v>
      </c>
      <c r="D126" s="134">
        <v>1</v>
      </c>
      <c r="E126" s="134">
        <f>INDEX(TAB_Leistungen_30[[Tätigkeit]:[Stk.kosten/Kosten bei Stundensatz]],MATCH(TAB_Doku_2019[[#This Row],[Leistung]],TAB_Leistungen_30[Tätigkeit],0),2)</f>
        <v>0</v>
      </c>
      <c r="F126" s="134">
        <f>INDEX(TAB_Leistungen_30[[Tätigkeit]:[Stk.kosten/Kosten bei Stundensatz]],MATCH(TAB_Doku_2019[[#This Row],[Leistung]],TAB_Leistungen_30[Tätigkeit],0),3)*TAB_Doku_2019[[#This Row],[Stk.]]</f>
        <v>5</v>
      </c>
      <c r="G126" s="131" t="s">
        <v>689</v>
      </c>
      <c r="H126" s="135" t="s">
        <v>692</v>
      </c>
    </row>
    <row r="127" spans="1:8" ht="14.4" x14ac:dyDescent="0.3">
      <c r="A127" s="79" t="s">
        <v>102</v>
      </c>
      <c r="B127" s="80" t="s">
        <v>13</v>
      </c>
      <c r="C127" s="132">
        <v>43948</v>
      </c>
      <c r="D127" s="134">
        <v>1</v>
      </c>
      <c r="E127" s="134">
        <f>INDEX(TAB_Leistungen_30[[Tätigkeit]:[Stk.kosten/Kosten bei Stundensatz]],MATCH(TAB_Doku_2019[[#This Row],[Leistung]],TAB_Leistungen_30[Tätigkeit],0),2)</f>
        <v>60</v>
      </c>
      <c r="F127" s="134">
        <f>INDEX(TAB_Leistungen_30[[Tätigkeit]:[Stk.kosten/Kosten bei Stundensatz]],MATCH(TAB_Doku_2019[[#This Row],[Leistung]],TAB_Leistungen_30[Tätigkeit],0),3)*TAB_Doku_2019[[#This Row],[Stk.]]</f>
        <v>30</v>
      </c>
      <c r="G127" s="131" t="s">
        <v>689</v>
      </c>
      <c r="H127" s="135" t="s">
        <v>692</v>
      </c>
    </row>
    <row r="128" spans="1:8" ht="47.4" customHeight="1" x14ac:dyDescent="0.3">
      <c r="A128" s="79" t="s">
        <v>631</v>
      </c>
      <c r="B128" s="80" t="s">
        <v>49</v>
      </c>
      <c r="C128" s="132">
        <v>43941</v>
      </c>
      <c r="D128" s="134">
        <v>1</v>
      </c>
      <c r="E128" s="134">
        <f>INDEX(TAB_Leistungen_30[[Tätigkeit]:[Stk.kosten/Kosten bei Stundensatz]],MATCH(TAB_Doku_2019[[#This Row],[Leistung]],TAB_Leistungen_30[Tätigkeit],0),2)</f>
        <v>30</v>
      </c>
      <c r="F128" s="134">
        <f>INDEX(TAB_Leistungen_30[[Tätigkeit]:[Stk.kosten/Kosten bei Stundensatz]],MATCH(TAB_Doku_2019[[#This Row],[Leistung]],TAB_Leistungen_30[Tätigkeit],0),3)*TAB_Doku_2019[[#This Row],[Stk.]]</f>
        <v>15</v>
      </c>
      <c r="G128" s="131" t="s">
        <v>689</v>
      </c>
      <c r="H128" s="135" t="s">
        <v>676</v>
      </c>
    </row>
    <row r="129" spans="1:8" ht="14.4" x14ac:dyDescent="0.3">
      <c r="A129" s="79" t="s">
        <v>734</v>
      </c>
      <c r="B129" s="80" t="s">
        <v>50</v>
      </c>
      <c r="C129" s="132">
        <v>43935</v>
      </c>
      <c r="D129" s="134">
        <v>1</v>
      </c>
      <c r="E129" s="134">
        <f>INDEX(TAB_Leistungen_30[[Tätigkeit]:[Stk.kosten/Kosten bei Stundensatz]],MATCH(TAB_Doku_2019[[#This Row],[Leistung]],TAB_Leistungen_30[Tätigkeit],0),2)</f>
        <v>5</v>
      </c>
      <c r="F129" s="134">
        <f>INDEX(TAB_Leistungen_30[[Tätigkeit]:[Stk.kosten/Kosten bei Stundensatz]],MATCH(TAB_Doku_2019[[#This Row],[Leistung]],TAB_Leistungen_30[Tätigkeit],0),3)*TAB_Doku_2019[[#This Row],[Stk.]]</f>
        <v>2.5</v>
      </c>
      <c r="G129" s="131" t="s">
        <v>689</v>
      </c>
      <c r="H129" s="135" t="s">
        <v>671</v>
      </c>
    </row>
    <row r="130" spans="1:8" ht="14.4" x14ac:dyDescent="0.3">
      <c r="A130" s="79" t="s">
        <v>631</v>
      </c>
      <c r="B130" s="80" t="s">
        <v>1</v>
      </c>
      <c r="C130" s="132">
        <v>43935</v>
      </c>
      <c r="D130" s="134">
        <v>1</v>
      </c>
      <c r="E130" s="134">
        <f>INDEX(TAB_Leistungen_30[[Tätigkeit]:[Stk.kosten/Kosten bei Stundensatz]],MATCH(TAB_Doku_2019[[#This Row],[Leistung]],TAB_Leistungen_30[Tätigkeit],0),2)</f>
        <v>10</v>
      </c>
      <c r="F130" s="134">
        <f>INDEX(TAB_Leistungen_30[[Tätigkeit]:[Stk.kosten/Kosten bei Stundensatz]],MATCH(TAB_Doku_2019[[#This Row],[Leistung]],TAB_Leistungen_30[Tätigkeit],0),3)*TAB_Doku_2019[[#This Row],[Stk.]]</f>
        <v>5</v>
      </c>
      <c r="G130" s="131" t="s">
        <v>689</v>
      </c>
      <c r="H130" s="135" t="s">
        <v>675</v>
      </c>
    </row>
    <row r="131" spans="1:8" ht="14.4" x14ac:dyDescent="0.3">
      <c r="A131" s="79" t="s">
        <v>631</v>
      </c>
      <c r="B131" s="80" t="s">
        <v>48</v>
      </c>
      <c r="C131" s="132">
        <v>43931</v>
      </c>
      <c r="D131" s="134">
        <v>1</v>
      </c>
      <c r="E131" s="134">
        <f>INDEX(TAB_Leistungen_30[[Tätigkeit]:[Stk.kosten/Kosten bei Stundensatz]],MATCH(TAB_Doku_2019[[#This Row],[Leistung]],TAB_Leistungen_30[Tätigkeit],0),2)</f>
        <v>15</v>
      </c>
      <c r="F131" s="134">
        <f>INDEX(TAB_Leistungen_30[[Tätigkeit]:[Stk.kosten/Kosten bei Stundensatz]],MATCH(TAB_Doku_2019[[#This Row],[Leistung]],TAB_Leistungen_30[Tätigkeit],0),3)*TAB_Doku_2019[[#This Row],[Stk.]]</f>
        <v>7.5</v>
      </c>
      <c r="G131" s="131" t="s">
        <v>689</v>
      </c>
      <c r="H131" s="135" t="s">
        <v>668</v>
      </c>
    </row>
    <row r="132" spans="1:8" ht="14.4" x14ac:dyDescent="0.3">
      <c r="A132" s="79" t="s">
        <v>734</v>
      </c>
      <c r="B132" s="80" t="s">
        <v>48</v>
      </c>
      <c r="C132" s="132">
        <v>43929</v>
      </c>
      <c r="D132" s="134">
        <v>1</v>
      </c>
      <c r="E132" s="134">
        <f>INDEX(TAB_Leistungen_30[[Tätigkeit]:[Stk.kosten/Kosten bei Stundensatz]],MATCH(TAB_Doku_2019[[#This Row],[Leistung]],TAB_Leistungen_30[Tätigkeit],0),2)</f>
        <v>15</v>
      </c>
      <c r="F132" s="134">
        <f>INDEX(TAB_Leistungen_30[[Tätigkeit]:[Stk.kosten/Kosten bei Stundensatz]],MATCH(TAB_Doku_2019[[#This Row],[Leistung]],TAB_Leistungen_30[Tätigkeit],0),3)*TAB_Doku_2019[[#This Row],[Stk.]]</f>
        <v>7.5</v>
      </c>
      <c r="G132" s="80" t="s">
        <v>689</v>
      </c>
      <c r="H132" s="135" t="s">
        <v>670</v>
      </c>
    </row>
    <row r="133" spans="1:8" ht="14.4" x14ac:dyDescent="0.3">
      <c r="A133" s="79" t="s">
        <v>727</v>
      </c>
      <c r="B133" s="80" t="s">
        <v>140</v>
      </c>
      <c r="C133" s="132">
        <v>43928</v>
      </c>
      <c r="D133" s="133">
        <v>1</v>
      </c>
      <c r="E133" s="133">
        <f>INDEX(TAB_Leistungen_30[[Tätigkeit]:[Stk.kosten/Kosten bei Stundensatz]],MATCH(TAB_Doku_2019[[#This Row],[Leistung]],TAB_Leistungen_30[Tätigkeit],0),2)</f>
        <v>5</v>
      </c>
      <c r="F133" s="134">
        <f>INDEX(TAB_Leistungen_30[[Tätigkeit]:[Stk.kosten/Kosten bei Stundensatz]],MATCH(TAB_Doku_2019[[#This Row],[Leistung]],TAB_Leistungen_30[Tätigkeit],0),3)*TAB_Doku_2019[[#This Row],[Stk.]]</f>
        <v>2.5</v>
      </c>
      <c r="G133" s="80" t="s">
        <v>689</v>
      </c>
      <c r="H133" s="133" t="s">
        <v>667</v>
      </c>
    </row>
    <row r="134" spans="1:8" ht="28.8" x14ac:dyDescent="0.3">
      <c r="A134" s="133" t="s">
        <v>734</v>
      </c>
      <c r="B134" s="80" t="s">
        <v>35</v>
      </c>
      <c r="C134" s="132">
        <v>43927</v>
      </c>
      <c r="D134" s="133">
        <v>1</v>
      </c>
      <c r="E134" s="133">
        <f>INDEX(TAB_Leistungen_30[[Tätigkeit]:[Stk.kosten/Kosten bei Stundensatz]],MATCH(TAB_Doku_2019[[#This Row],[Leistung]],TAB_Leistungen_30[Tätigkeit],0),2)</f>
        <v>60</v>
      </c>
      <c r="F134" s="134">
        <f>INDEX(TAB_Leistungen_30[[Tätigkeit]:[Stk.kosten/Kosten bei Stundensatz]],MATCH(TAB_Doku_2019[[#This Row],[Leistung]],TAB_Leistungen_30[Tätigkeit],0),3)*TAB_Doku_2019[[#This Row],[Stk.]]</f>
        <v>30</v>
      </c>
      <c r="G134" s="80" t="s">
        <v>689</v>
      </c>
      <c r="H134" s="133" t="s">
        <v>669</v>
      </c>
    </row>
    <row r="135" spans="1:8" ht="14.4" x14ac:dyDescent="0.3">
      <c r="A135" s="79" t="s">
        <v>727</v>
      </c>
      <c r="B135" s="80" t="s">
        <v>8</v>
      </c>
      <c r="C135" s="132">
        <v>43925</v>
      </c>
      <c r="D135" s="133">
        <v>1</v>
      </c>
      <c r="E135" s="133">
        <f>INDEX(TAB_Leistungen_30[[Tätigkeit]:[Stk.kosten/Kosten bei Stundensatz]],MATCH(TAB_Doku_2019[[#This Row],[Leistung]],TAB_Leistungen_30[Tätigkeit],0),2)</f>
        <v>180</v>
      </c>
      <c r="F135" s="134">
        <f>INDEX(TAB_Leistungen_30[[Tätigkeit]:[Stk.kosten/Kosten bei Stundensatz]],MATCH(TAB_Doku_2019[[#This Row],[Leistung]],TAB_Leistungen_30[Tätigkeit],0),3)*TAB_Doku_2019[[#This Row],[Stk.]]</f>
        <v>90</v>
      </c>
      <c r="G135" s="80" t="s">
        <v>689</v>
      </c>
      <c r="H135" s="133" t="s">
        <v>666</v>
      </c>
    </row>
    <row r="136" spans="1:8" ht="28.8" x14ac:dyDescent="0.3">
      <c r="A136" s="133" t="s">
        <v>727</v>
      </c>
      <c r="B136" s="80" t="s">
        <v>4</v>
      </c>
      <c r="C136" s="132">
        <v>43918</v>
      </c>
      <c r="D136" s="133">
        <v>1.333</v>
      </c>
      <c r="E136" s="133">
        <f>INDEX(TAB_Leistungen_30[[Tätigkeit]:[Stk.kosten/Kosten bei Stundensatz]],MATCH(TAB_Doku_2019[[#This Row],[Leistung]],TAB_Leistungen_30[Tätigkeit],0),2)</f>
        <v>480</v>
      </c>
      <c r="F136" s="134">
        <f>INDEX(TAB_Leistungen_30[[Tätigkeit]:[Stk.kosten/Kosten bei Stundensatz]],MATCH(TAB_Doku_2019[[#This Row],[Leistung]],TAB_Leistungen_30[Tätigkeit],0),3)*TAB_Doku_2019[[#This Row],[Stk.]]</f>
        <v>319.92</v>
      </c>
      <c r="G136" s="80" t="s">
        <v>689</v>
      </c>
      <c r="H136" s="133" t="s">
        <v>665</v>
      </c>
    </row>
    <row r="137" spans="1:8" ht="14.4" x14ac:dyDescent="0.3">
      <c r="A137" s="133" t="s">
        <v>727</v>
      </c>
      <c r="B137" s="80" t="s">
        <v>1</v>
      </c>
      <c r="C137" s="132">
        <v>43917</v>
      </c>
      <c r="D137" s="133">
        <v>1</v>
      </c>
      <c r="E137" s="133">
        <f>INDEX(TAB_Leistungen_30[[Tätigkeit]:[Stk.kosten/Kosten bei Stundensatz]],MATCH(TAB_Doku_2019[[#This Row],[Leistung]],TAB_Leistungen_30[Tätigkeit],0),2)</f>
        <v>10</v>
      </c>
      <c r="F137" s="134">
        <f>INDEX(TAB_Leistungen_30[[Tätigkeit]:[Stk.kosten/Kosten bei Stundensatz]],MATCH(TAB_Doku_2019[[#This Row],[Leistung]],TAB_Leistungen_30[Tätigkeit],0),3)*TAB_Doku_2019[[#This Row],[Stk.]]</f>
        <v>5</v>
      </c>
      <c r="G137" s="80" t="s">
        <v>689</v>
      </c>
      <c r="H137" s="133" t="s">
        <v>664</v>
      </c>
    </row>
    <row r="138" spans="1:8" ht="28.8" x14ac:dyDescent="0.3">
      <c r="A138" s="133" t="s">
        <v>509</v>
      </c>
      <c r="B138" s="80" t="s">
        <v>140</v>
      </c>
      <c r="C138" s="132">
        <v>43910</v>
      </c>
      <c r="D138" s="133">
        <v>1</v>
      </c>
      <c r="E138" s="133">
        <f>INDEX(TAB_Leistungen_30[[Tätigkeit]:[Stk.kosten/Kosten bei Stundensatz]],MATCH(TAB_Doku_2019[[#This Row],[Leistung]],TAB_Leistungen_30[Tätigkeit],0),2)</f>
        <v>5</v>
      </c>
      <c r="F138" s="134">
        <f>INDEX(TAB_Leistungen_30[[Tätigkeit]:[Stk.kosten/Kosten bei Stundensatz]],MATCH(TAB_Doku_2019[[#This Row],[Leistung]],TAB_Leistungen_30[Tätigkeit],0),3)*TAB_Doku_2019[[#This Row],[Stk.]]</f>
        <v>2.5</v>
      </c>
      <c r="G138" s="133" t="s">
        <v>689</v>
      </c>
      <c r="H138" s="133" t="s">
        <v>663</v>
      </c>
    </row>
    <row r="139" spans="1:8" ht="14.4" x14ac:dyDescent="0.3">
      <c r="A139" s="133" t="s">
        <v>509</v>
      </c>
      <c r="B139" s="80" t="s">
        <v>140</v>
      </c>
      <c r="C139" s="132">
        <v>43907</v>
      </c>
      <c r="D139" s="133">
        <v>1</v>
      </c>
      <c r="E139" s="133">
        <f>INDEX(TAB_Leistungen_30[[Tätigkeit]:[Stk.kosten/Kosten bei Stundensatz]],MATCH(TAB_Doku_2019[[#This Row],[Leistung]],TAB_Leistungen_30[Tätigkeit],0),2)</f>
        <v>5</v>
      </c>
      <c r="F139" s="134">
        <f>INDEX(TAB_Leistungen_30[[Tätigkeit]:[Stk.kosten/Kosten bei Stundensatz]],MATCH(TAB_Doku_2019[[#This Row],[Leistung]],TAB_Leistungen_30[Tätigkeit],0),3)*TAB_Doku_2019[[#This Row],[Stk.]]</f>
        <v>2.5</v>
      </c>
      <c r="G139" s="80" t="s">
        <v>689</v>
      </c>
      <c r="H139" s="133" t="s">
        <v>662</v>
      </c>
    </row>
    <row r="140" spans="1:8" ht="14.4" x14ac:dyDescent="0.3">
      <c r="A140" s="133" t="s">
        <v>102</v>
      </c>
      <c r="B140" s="80" t="s">
        <v>13</v>
      </c>
      <c r="C140" s="132">
        <v>43907</v>
      </c>
      <c r="D140" s="133">
        <v>1.5</v>
      </c>
      <c r="E140" s="133">
        <f>INDEX(TAB_Leistungen_30[[Tätigkeit]:[Stk.kosten/Kosten bei Stundensatz]],MATCH(TAB_Doku_2019[[#This Row],[Leistung]],TAB_Leistungen_30[Tätigkeit],0),2)</f>
        <v>60</v>
      </c>
      <c r="F140" s="134">
        <f>INDEX(TAB_Leistungen_30[[Tätigkeit]:[Stk.kosten/Kosten bei Stundensatz]],MATCH(TAB_Doku_2019[[#This Row],[Leistung]],TAB_Leistungen_30[Tätigkeit],0),3)*TAB_Doku_2019[[#This Row],[Stk.]]</f>
        <v>45</v>
      </c>
      <c r="G140" s="133" t="s">
        <v>661</v>
      </c>
      <c r="H140" s="133" t="s">
        <v>660</v>
      </c>
    </row>
    <row r="141" spans="1:8" ht="14.4" x14ac:dyDescent="0.3">
      <c r="A141" s="133" t="s">
        <v>102</v>
      </c>
      <c r="B141" s="80" t="s">
        <v>207</v>
      </c>
      <c r="C141" s="132">
        <v>43907</v>
      </c>
      <c r="D141" s="133">
        <v>1.5</v>
      </c>
      <c r="E141" s="133">
        <f>INDEX(TAB_Leistungen_30[[Tätigkeit]:[Stk.kosten/Kosten bei Stundensatz]],MATCH(TAB_Doku_2019[[#This Row],[Leistung]],TAB_Leistungen_30[Tätigkeit],0),2)</f>
        <v>0</v>
      </c>
      <c r="F141" s="134">
        <f>INDEX(TAB_Leistungen_30[[Tätigkeit]:[Stk.kosten/Kosten bei Stundensatz]],MATCH(TAB_Doku_2019[[#This Row],[Leistung]],TAB_Leistungen_30[Tätigkeit],0),3)*TAB_Doku_2019[[#This Row],[Stk.]]</f>
        <v>7.5</v>
      </c>
      <c r="G141" s="133" t="s">
        <v>661</v>
      </c>
      <c r="H141" s="133" t="s">
        <v>660</v>
      </c>
    </row>
    <row r="142" spans="1:8" ht="31.2" customHeight="1" x14ac:dyDescent="0.3">
      <c r="A142" s="133" t="s">
        <v>509</v>
      </c>
      <c r="B142" s="133" t="s">
        <v>48</v>
      </c>
      <c r="C142" s="132">
        <v>43907</v>
      </c>
      <c r="D142" s="133">
        <v>1</v>
      </c>
      <c r="E142" s="133">
        <f>INDEX(TAB_Leistungen_30[[Tätigkeit]:[Stk.kosten/Kosten bei Stundensatz]],MATCH(TAB_Doku_2019[[#This Row],[Leistung]],TAB_Leistungen_30[Tätigkeit],0),2)</f>
        <v>15</v>
      </c>
      <c r="F142" s="134">
        <f>INDEX(TAB_Leistungen_30[[Tätigkeit]:[Stk.kosten/Kosten bei Stundensatz]],MATCH(TAB_Doku_2019[[#This Row],[Leistung]],TAB_Leistungen_30[Tätigkeit],0),3)*TAB_Doku_2019[[#This Row],[Stk.]]</f>
        <v>7.5</v>
      </c>
      <c r="G142" s="133" t="s">
        <v>661</v>
      </c>
      <c r="H142" s="133" t="s">
        <v>657</v>
      </c>
    </row>
    <row r="143" spans="1:8" ht="14.4" x14ac:dyDescent="0.3">
      <c r="A143" s="133" t="s">
        <v>509</v>
      </c>
      <c r="B143" s="133" t="s">
        <v>140</v>
      </c>
      <c r="C143" s="132">
        <v>43907</v>
      </c>
      <c r="D143" s="133">
        <v>1</v>
      </c>
      <c r="E143" s="133">
        <f>INDEX(TAB_Leistungen_30[[Tätigkeit]:[Stk.kosten/Kosten bei Stundensatz]],MATCH(TAB_Doku_2019[[#This Row],[Leistung]],TAB_Leistungen_30[Tätigkeit],0),2)</f>
        <v>5</v>
      </c>
      <c r="F143" s="134">
        <f>INDEX(TAB_Leistungen_30[[Tätigkeit]:[Stk.kosten/Kosten bei Stundensatz]],MATCH(TAB_Doku_2019[[#This Row],[Leistung]],TAB_Leistungen_30[Tätigkeit],0),3)*TAB_Doku_2019[[#This Row],[Stk.]]</f>
        <v>2.5</v>
      </c>
      <c r="G143" s="133" t="s">
        <v>661</v>
      </c>
      <c r="H143" s="133" t="s">
        <v>658</v>
      </c>
    </row>
    <row r="144" spans="1:8" ht="28.8" x14ac:dyDescent="0.3">
      <c r="A144" s="133" t="s">
        <v>643</v>
      </c>
      <c r="B144" s="133" t="s">
        <v>48</v>
      </c>
      <c r="C144" s="132">
        <v>43899</v>
      </c>
      <c r="D144" s="133">
        <v>2</v>
      </c>
      <c r="E144" s="133">
        <f>INDEX(TAB_Leistungen_30[[Tätigkeit]:[Stk.kosten/Kosten bei Stundensatz]],MATCH(TAB_Doku_2019[[#This Row],[Leistung]],TAB_Leistungen_30[Tätigkeit],0),2)</f>
        <v>15</v>
      </c>
      <c r="F144" s="134">
        <f>INDEX(TAB_Leistungen_30[[Tätigkeit]:[Stk.kosten/Kosten bei Stundensatz]],MATCH(TAB_Doku_2019[[#This Row],[Leistung]],TAB_Leistungen_30[Tätigkeit],0),3)*TAB_Doku_2019[[#This Row],[Stk.]]</f>
        <v>15</v>
      </c>
      <c r="G144" s="133" t="s">
        <v>661</v>
      </c>
      <c r="H144" s="133" t="s">
        <v>654</v>
      </c>
    </row>
    <row r="145" spans="1:8" ht="14.4" x14ac:dyDescent="0.3">
      <c r="A145" s="133" t="s">
        <v>509</v>
      </c>
      <c r="B145" s="133" t="s">
        <v>8</v>
      </c>
      <c r="C145" s="132">
        <v>43898</v>
      </c>
      <c r="D145" s="133">
        <v>1</v>
      </c>
      <c r="E145" s="133">
        <f>INDEX(TAB_Leistungen_30[[Tätigkeit]:[Stk.kosten/Kosten bei Stundensatz]],MATCH(TAB_Doku_2019[[#This Row],[Leistung]],TAB_Leistungen_30[Tätigkeit],0),2)</f>
        <v>180</v>
      </c>
      <c r="F145" s="134">
        <f>INDEX(TAB_Leistungen_30[[Tätigkeit]:[Stk.kosten/Kosten bei Stundensatz]],MATCH(TAB_Doku_2019[[#This Row],[Leistung]],TAB_Leistungen_30[Tätigkeit],0),3)*TAB_Doku_2019[[#This Row],[Stk.]]</f>
        <v>90</v>
      </c>
      <c r="G145" s="133" t="s">
        <v>661</v>
      </c>
      <c r="H145" s="133" t="s">
        <v>659</v>
      </c>
    </row>
    <row r="146" spans="1:8" ht="14.4" x14ac:dyDescent="0.3">
      <c r="A146" s="133" t="s">
        <v>509</v>
      </c>
      <c r="B146" s="133" t="s">
        <v>140</v>
      </c>
      <c r="C146" s="132">
        <v>43893</v>
      </c>
      <c r="D146" s="133">
        <v>1</v>
      </c>
      <c r="E146" s="133">
        <f>INDEX(TAB_Leistungen_30[[Tätigkeit]:[Stk.kosten/Kosten bei Stundensatz]],MATCH(TAB_Doku_2019[[#This Row],[Leistung]],TAB_Leistungen_30[Tätigkeit],0),2)</f>
        <v>5</v>
      </c>
      <c r="F146" s="134">
        <f>INDEX(TAB_Leistungen_30[[Tätigkeit]:[Stk.kosten/Kosten bei Stundensatz]],MATCH(TAB_Doku_2019[[#This Row],[Leistung]],TAB_Leistungen_30[Tätigkeit],0),3)*TAB_Doku_2019[[#This Row],[Stk.]]</f>
        <v>2.5</v>
      </c>
      <c r="G146" s="133" t="s">
        <v>661</v>
      </c>
      <c r="H146" s="133" t="s">
        <v>655</v>
      </c>
    </row>
    <row r="147" spans="1:8" ht="14.4" x14ac:dyDescent="0.3">
      <c r="A147" s="133" t="s">
        <v>509</v>
      </c>
      <c r="B147" s="80" t="s">
        <v>48</v>
      </c>
      <c r="C147" s="132">
        <v>43892</v>
      </c>
      <c r="D147" s="133">
        <v>1</v>
      </c>
      <c r="E147" s="133">
        <f>INDEX(TAB_Leistungen_30[[Tätigkeit]:[Stk.kosten/Kosten bei Stundensatz]],MATCH(TAB_Doku_2019[[#This Row],[Leistung]],TAB_Leistungen_30[Tätigkeit],0),2)</f>
        <v>15</v>
      </c>
      <c r="F147" s="134">
        <f>INDEX(TAB_Leistungen_30[[Tätigkeit]:[Stk.kosten/Kosten bei Stundensatz]],MATCH(TAB_Doku_2019[[#This Row],[Leistung]],TAB_Leistungen_30[Tätigkeit],0),3)*TAB_Doku_2019[[#This Row],[Stk.]]</f>
        <v>7.5</v>
      </c>
      <c r="G147" s="133" t="s">
        <v>661</v>
      </c>
      <c r="H147" s="133" t="s">
        <v>656</v>
      </c>
    </row>
    <row r="148" spans="1:8" ht="28.8" x14ac:dyDescent="0.3">
      <c r="A148" s="133" t="s">
        <v>649</v>
      </c>
      <c r="B148" s="80" t="s">
        <v>140</v>
      </c>
      <c r="C148" s="132">
        <v>43888</v>
      </c>
      <c r="D148" s="133">
        <v>1</v>
      </c>
      <c r="E148" s="133">
        <f>INDEX(TAB_Leistungen_30[[Tätigkeit]:[Stk.kosten/Kosten bei Stundensatz]],MATCH(TAB_Doku_2019[[#This Row],[Leistung]],TAB_Leistungen_30[Tätigkeit],0),2)</f>
        <v>5</v>
      </c>
      <c r="F148" s="134">
        <f>INDEX(TAB_Leistungen_30[[Tätigkeit]:[Stk.kosten/Kosten bei Stundensatz]],MATCH(TAB_Doku_2019[[#This Row],[Leistung]],TAB_Leistungen_30[Tätigkeit],0),3)*TAB_Doku_2019[[#This Row],[Stk.]]</f>
        <v>2.5</v>
      </c>
      <c r="G148" s="133" t="s">
        <v>661</v>
      </c>
      <c r="H148" s="133" t="s">
        <v>650</v>
      </c>
    </row>
    <row r="149" spans="1:8" ht="28.8" x14ac:dyDescent="0.3">
      <c r="A149" s="133" t="s">
        <v>649</v>
      </c>
      <c r="B149" s="80" t="s">
        <v>1</v>
      </c>
      <c r="C149" s="132">
        <v>43888</v>
      </c>
      <c r="D149" s="133">
        <v>1</v>
      </c>
      <c r="E149" s="133">
        <f>INDEX(TAB_Leistungen_30[[Tätigkeit]:[Stk.kosten/Kosten bei Stundensatz]],MATCH(TAB_Doku_2019[[#This Row],[Leistung]],TAB_Leistungen_30[Tätigkeit],0),2)</f>
        <v>10</v>
      </c>
      <c r="F149" s="134">
        <f>INDEX(TAB_Leistungen_30[[Tätigkeit]:[Stk.kosten/Kosten bei Stundensatz]],MATCH(TAB_Doku_2019[[#This Row],[Leistung]],TAB_Leistungen_30[Tätigkeit],0),3)*TAB_Doku_2019[[#This Row],[Stk.]]</f>
        <v>5</v>
      </c>
      <c r="G149" s="133" t="s">
        <v>661</v>
      </c>
      <c r="H149" s="133" t="s">
        <v>651</v>
      </c>
    </row>
    <row r="150" spans="1:8" ht="28.8" x14ac:dyDescent="0.3">
      <c r="A150" s="133" t="s">
        <v>649</v>
      </c>
      <c r="B150" s="80" t="s">
        <v>49</v>
      </c>
      <c r="C150" s="132">
        <v>43888</v>
      </c>
      <c r="D150" s="133">
        <v>1</v>
      </c>
      <c r="E150" s="133">
        <f>INDEX(TAB_Leistungen_30[[Tätigkeit]:[Stk.kosten/Kosten bei Stundensatz]],MATCH(TAB_Doku_2019[[#This Row],[Leistung]],TAB_Leistungen_30[Tätigkeit],0),2)</f>
        <v>30</v>
      </c>
      <c r="F150" s="134">
        <f>INDEX(TAB_Leistungen_30[[Tätigkeit]:[Stk.kosten/Kosten bei Stundensatz]],MATCH(TAB_Doku_2019[[#This Row],[Leistung]],TAB_Leistungen_30[Tätigkeit],0),3)*TAB_Doku_2019[[#This Row],[Stk.]]</f>
        <v>15</v>
      </c>
      <c r="G150" s="133" t="s">
        <v>661</v>
      </c>
      <c r="H150" s="133" t="s">
        <v>652</v>
      </c>
    </row>
    <row r="151" spans="1:8" ht="14.4" x14ac:dyDescent="0.3">
      <c r="A151" s="133" t="s">
        <v>642</v>
      </c>
      <c r="B151" s="80" t="s">
        <v>48</v>
      </c>
      <c r="C151" s="132">
        <v>43888</v>
      </c>
      <c r="D151" s="133">
        <v>1</v>
      </c>
      <c r="E151" s="133">
        <f>INDEX(TAB_Leistungen_30[[Tätigkeit]:[Stk.kosten/Kosten bei Stundensatz]],MATCH(TAB_Doku_2019[[#This Row],[Leistung]],TAB_Leistungen_30[Tätigkeit],0),2)</f>
        <v>15</v>
      </c>
      <c r="F151" s="134">
        <f>INDEX(TAB_Leistungen_30[[Tätigkeit]:[Stk.kosten/Kosten bei Stundensatz]],MATCH(TAB_Doku_2019[[#This Row],[Leistung]],TAB_Leistungen_30[Tätigkeit],0),3)*TAB_Doku_2019[[#This Row],[Stk.]]</f>
        <v>7.5</v>
      </c>
      <c r="G151" s="133" t="s">
        <v>661</v>
      </c>
      <c r="H151" s="133" t="s">
        <v>653</v>
      </c>
    </row>
    <row r="152" spans="1:8" ht="14.4" x14ac:dyDescent="0.3">
      <c r="A152" s="133" t="s">
        <v>643</v>
      </c>
      <c r="B152" s="80" t="s">
        <v>48</v>
      </c>
      <c r="C152" s="132">
        <v>43888</v>
      </c>
      <c r="D152" s="133">
        <v>0</v>
      </c>
      <c r="E152" s="133">
        <f>INDEX(TAB_Leistungen_30[[Tätigkeit]:[Stk.kosten/Kosten bei Stundensatz]],MATCH(TAB_Doku_2019[[#This Row],[Leistung]],TAB_Leistungen_30[Tätigkeit],0),2)</f>
        <v>15</v>
      </c>
      <c r="F152" s="134">
        <f>INDEX(TAB_Leistungen_30[[Tätigkeit]:[Stk.kosten/Kosten bei Stundensatz]],MATCH(TAB_Doku_2019[[#This Row],[Leistung]],TAB_Leistungen_30[Tätigkeit],0),3)*TAB_Doku_2019[[#This Row],[Stk.]]</f>
        <v>0</v>
      </c>
      <c r="G152" s="133" t="s">
        <v>661</v>
      </c>
      <c r="H152" s="133" t="s">
        <v>653</v>
      </c>
    </row>
    <row r="153" spans="1:8" ht="14.4" x14ac:dyDescent="0.3">
      <c r="A153" s="133" t="s">
        <v>631</v>
      </c>
      <c r="B153" s="80" t="s">
        <v>48</v>
      </c>
      <c r="C153" s="16">
        <v>43888</v>
      </c>
      <c r="D153" s="80">
        <v>1</v>
      </c>
      <c r="E153" s="10">
        <f>INDEX(TAB_Leistungen_30[[Tätigkeit]:[Stk.kosten/Kosten bei Stundensatz]],MATCH(TAB_Doku_2019[[#This Row],[Leistung]],TAB_Leistungen_30[Tätigkeit],0),2)</f>
        <v>15</v>
      </c>
      <c r="F153" s="134">
        <f>INDEX(TAB_Leistungen_30[[Tätigkeit]:[Stk.kosten/Kosten bei Stundensatz]],MATCH(TAB_Doku_2019[[#This Row],[Leistung]],TAB_Leistungen_30[Tätigkeit],0),3)*TAB_Doku_2019[[#This Row],[Stk.]]</f>
        <v>7.5</v>
      </c>
      <c r="G153" s="80" t="s">
        <v>661</v>
      </c>
      <c r="H153" s="80" t="s">
        <v>639</v>
      </c>
    </row>
    <row r="154" spans="1:8" ht="28.8" x14ac:dyDescent="0.3">
      <c r="A154" s="136" t="s">
        <v>609</v>
      </c>
      <c r="B154" s="80" t="s">
        <v>140</v>
      </c>
      <c r="C154" s="16">
        <v>43885</v>
      </c>
      <c r="D154" s="133">
        <v>1</v>
      </c>
      <c r="E154" s="133">
        <f>INDEX(TAB_Leistungen_30[[Tätigkeit]:[Stk.kosten/Kosten bei Stundensatz]],MATCH(TAB_Doku_2019[[#This Row],[Leistung]],TAB_Leistungen_30[Tätigkeit],0),2)</f>
        <v>5</v>
      </c>
      <c r="F154" s="134">
        <f>INDEX(TAB_Leistungen_30[[Tätigkeit]:[Stk.kosten/Kosten bei Stundensatz]],MATCH(TAB_Doku_2019[[#This Row],[Leistung]],TAB_Leistungen_30[Tätigkeit],0),3)*TAB_Doku_2019[[#This Row],[Stk.]]</f>
        <v>2.5</v>
      </c>
      <c r="G154" s="80" t="s">
        <v>661</v>
      </c>
      <c r="H154" s="80" t="s">
        <v>646</v>
      </c>
    </row>
    <row r="155" spans="1:8" ht="43.2" x14ac:dyDescent="0.3">
      <c r="A155" s="136" t="s">
        <v>609</v>
      </c>
      <c r="B155" s="80" t="s">
        <v>1</v>
      </c>
      <c r="C155" s="16">
        <v>43885</v>
      </c>
      <c r="D155" s="80">
        <v>1</v>
      </c>
      <c r="E155" s="10">
        <f>INDEX(TAB_Leistungen_30[[Tätigkeit]:[Stk.kosten/Kosten bei Stundensatz]],MATCH(TAB_Doku_2019[[#This Row],[Leistung]],TAB_Leistungen_30[Tätigkeit],0),2)</f>
        <v>10</v>
      </c>
      <c r="F155" s="134">
        <f>INDEX(TAB_Leistungen_30[[Tätigkeit]:[Stk.kosten/Kosten bei Stundensatz]],MATCH(TAB_Doku_2019[[#This Row],[Leistung]],TAB_Leistungen_30[Tätigkeit],0),3)*TAB_Doku_2019[[#This Row],[Stk.]]</f>
        <v>5</v>
      </c>
      <c r="G155" s="80" t="s">
        <v>661</v>
      </c>
      <c r="H155" s="80" t="s">
        <v>647</v>
      </c>
    </row>
    <row r="156" spans="1:8" ht="14.4" x14ac:dyDescent="0.3">
      <c r="A156" s="136" t="s">
        <v>609</v>
      </c>
      <c r="B156" s="80" t="s">
        <v>48</v>
      </c>
      <c r="C156" s="16">
        <v>43885</v>
      </c>
      <c r="D156" s="80">
        <v>1</v>
      </c>
      <c r="E156" s="10">
        <f>INDEX(TAB_Leistungen_30[[Tätigkeit]:[Stk.kosten/Kosten bei Stundensatz]],MATCH(TAB_Doku_2019[[#This Row],[Leistung]],TAB_Leistungen_30[Tätigkeit],0),2)</f>
        <v>15</v>
      </c>
      <c r="F156" s="134">
        <f>INDEX(TAB_Leistungen_30[[Tätigkeit]:[Stk.kosten/Kosten bei Stundensatz]],MATCH(TAB_Doku_2019[[#This Row],[Leistung]],TAB_Leistungen_30[Tätigkeit],0),3)*TAB_Doku_2019[[#This Row],[Stk.]]</f>
        <v>7.5</v>
      </c>
      <c r="G156" s="80" t="s">
        <v>661</v>
      </c>
      <c r="H156" s="80" t="s">
        <v>648</v>
      </c>
    </row>
    <row r="157" spans="1:8" ht="14.4" x14ac:dyDescent="0.3">
      <c r="A157" s="133" t="s">
        <v>640</v>
      </c>
      <c r="B157" s="80" t="s">
        <v>48</v>
      </c>
      <c r="C157" s="16">
        <v>43885</v>
      </c>
      <c r="D157" s="80">
        <v>1</v>
      </c>
      <c r="E157" s="10">
        <f>INDEX(TAB_Leistungen_30[[Tätigkeit]:[Stk.kosten/Kosten bei Stundensatz]],MATCH(TAB_Doku_2019[[#This Row],[Leistung]],TAB_Leistungen_30[Tätigkeit],0),2)</f>
        <v>15</v>
      </c>
      <c r="F157" s="134">
        <f>INDEX(TAB_Leistungen_30[[Tätigkeit]:[Stk.kosten/Kosten bei Stundensatz]],MATCH(TAB_Doku_2019[[#This Row],[Leistung]],TAB_Leistungen_30[Tätigkeit],0),3)*TAB_Doku_2019[[#This Row],[Stk.]]</f>
        <v>7.5</v>
      </c>
      <c r="G157" s="80" t="s">
        <v>661</v>
      </c>
      <c r="H157" s="80" t="s">
        <v>641</v>
      </c>
    </row>
    <row r="158" spans="1:8" ht="14.4" x14ac:dyDescent="0.3">
      <c r="A158" s="133" t="s">
        <v>642</v>
      </c>
      <c r="B158" s="80" t="s">
        <v>48</v>
      </c>
      <c r="C158" s="16">
        <v>43882</v>
      </c>
      <c r="D158" s="80">
        <v>0.5</v>
      </c>
      <c r="E158" s="10">
        <f>INDEX(TAB_Leistungen_30[[Tätigkeit]:[Stk.kosten/Kosten bei Stundensatz]],MATCH(TAB_Doku_2019[[#This Row],[Leistung]],TAB_Leistungen_30[Tätigkeit],0),2)</f>
        <v>15</v>
      </c>
      <c r="F158" s="134">
        <f>INDEX(TAB_Leistungen_30[[Tätigkeit]:[Stk.kosten/Kosten bei Stundensatz]],MATCH(TAB_Doku_2019[[#This Row],[Leistung]],TAB_Leistungen_30[Tätigkeit],0),3)*TAB_Doku_2019[[#This Row],[Stk.]]</f>
        <v>3.75</v>
      </c>
      <c r="G158" s="80" t="s">
        <v>661</v>
      </c>
      <c r="H158" s="80" t="s">
        <v>644</v>
      </c>
    </row>
    <row r="159" spans="1:8" ht="14.4" x14ac:dyDescent="0.3">
      <c r="A159" s="133" t="s">
        <v>643</v>
      </c>
      <c r="B159" s="80" t="s">
        <v>48</v>
      </c>
      <c r="C159" s="16">
        <v>43882</v>
      </c>
      <c r="D159" s="80">
        <v>0.5</v>
      </c>
      <c r="E159" s="10">
        <f>INDEX(TAB_Leistungen_30[[Tätigkeit]:[Stk.kosten/Kosten bei Stundensatz]],MATCH(TAB_Doku_2019[[#This Row],[Leistung]],TAB_Leistungen_30[Tätigkeit],0),2)</f>
        <v>15</v>
      </c>
      <c r="F159" s="134">
        <f>INDEX(TAB_Leistungen_30[[Tätigkeit]:[Stk.kosten/Kosten bei Stundensatz]],MATCH(TAB_Doku_2019[[#This Row],[Leistung]],TAB_Leistungen_30[Tätigkeit],0),3)*TAB_Doku_2019[[#This Row],[Stk.]]</f>
        <v>3.75</v>
      </c>
      <c r="G159" s="80" t="s">
        <v>661</v>
      </c>
      <c r="H159" s="80" t="s">
        <v>644</v>
      </c>
    </row>
    <row r="160" spans="1:8" ht="14.4" x14ac:dyDescent="0.3">
      <c r="A160" s="133" t="s">
        <v>631</v>
      </c>
      <c r="B160" s="80" t="s">
        <v>633</v>
      </c>
      <c r="C160" s="16">
        <v>43882</v>
      </c>
      <c r="D160" s="80">
        <v>1</v>
      </c>
      <c r="E160" s="10">
        <f>INDEX(TAB_Leistungen_30[[Tätigkeit]:[Stk.kosten/Kosten bei Stundensatz]],MATCH(TAB_Doku_2019[[#This Row],[Leistung]],TAB_Leistungen_30[Tätigkeit],0),2)</f>
        <v>60</v>
      </c>
      <c r="F160" s="134">
        <f>INDEX(TAB_Leistungen_30[[Tätigkeit]:[Stk.kosten/Kosten bei Stundensatz]],MATCH(TAB_Doku_2019[[#This Row],[Leistung]],TAB_Leistungen_30[Tätigkeit],0),3)*TAB_Doku_2019[[#This Row],[Stk.]]</f>
        <v>30</v>
      </c>
      <c r="G160" s="80" t="s">
        <v>661</v>
      </c>
      <c r="H160" s="80" t="s">
        <v>634</v>
      </c>
    </row>
    <row r="161" spans="1:8" ht="28.8" x14ac:dyDescent="0.3">
      <c r="A161" s="133" t="s">
        <v>631</v>
      </c>
      <c r="B161" s="80" t="s">
        <v>2</v>
      </c>
      <c r="C161" s="132">
        <v>43880</v>
      </c>
      <c r="D161" s="133">
        <v>14</v>
      </c>
      <c r="E161" s="133">
        <f>INDEX(TAB_Leistungen_30[[Tätigkeit]:[Stk.kosten/Kosten bei Stundensatz]],MATCH(TAB_Doku_2019[[#This Row],[Leistung]],TAB_Leistungen_30[Tätigkeit],0),2)</f>
        <v>10</v>
      </c>
      <c r="F161" s="134">
        <f>INDEX(TAB_Leistungen_30[[Tätigkeit]:[Stk.kosten/Kosten bei Stundensatz]],MATCH(TAB_Doku_2019[[#This Row],[Leistung]],TAB_Leistungen_30[Tätigkeit],0),3)*TAB_Doku_2019[[#This Row],[Stk.]]</f>
        <v>35</v>
      </c>
      <c r="G161" s="80" t="s">
        <v>661</v>
      </c>
      <c r="H161" s="133"/>
    </row>
    <row r="162" spans="1:8" ht="28.8" x14ac:dyDescent="0.3">
      <c r="A162" s="133" t="s">
        <v>631</v>
      </c>
      <c r="B162" s="80" t="s">
        <v>255</v>
      </c>
      <c r="C162" s="132">
        <v>43880</v>
      </c>
      <c r="D162" s="133">
        <v>70</v>
      </c>
      <c r="E162" s="133">
        <f>INDEX(TAB_Leistungen_30[[Tätigkeit]:[Stk.kosten/Kosten bei Stundensatz]],MATCH(TAB_Doku_2019[[#This Row],[Leistung]],TAB_Leistungen_30[Tätigkeit],0),2)</f>
        <v>0</v>
      </c>
      <c r="F162" s="134">
        <f>INDEX(TAB_Leistungen_30[[Tätigkeit]:[Stk.kosten/Kosten bei Stundensatz]],MATCH(TAB_Doku_2019[[#This Row],[Leistung]],TAB_Leistungen_30[Tätigkeit],0),3)*TAB_Doku_2019[[#This Row],[Stk.]]</f>
        <v>21</v>
      </c>
      <c r="G162" s="80" t="s">
        <v>661</v>
      </c>
      <c r="H162" s="133"/>
    </row>
    <row r="163" spans="1:8" ht="28.8" x14ac:dyDescent="0.3">
      <c r="A163" s="133" t="s">
        <v>631</v>
      </c>
      <c r="B163" s="80" t="s">
        <v>35</v>
      </c>
      <c r="C163" s="132">
        <v>43880</v>
      </c>
      <c r="D163" s="133">
        <v>1.5</v>
      </c>
      <c r="E163" s="133">
        <f>INDEX(TAB_Leistungen_30[[Tätigkeit]:[Stk.kosten/Kosten bei Stundensatz]],MATCH(TAB_Doku_2019[[#This Row],[Leistung]],TAB_Leistungen_30[Tätigkeit],0),2)</f>
        <v>60</v>
      </c>
      <c r="F163" s="134">
        <f>INDEX(TAB_Leistungen_30[[Tätigkeit]:[Stk.kosten/Kosten bei Stundensatz]],MATCH(TAB_Doku_2019[[#This Row],[Leistung]],TAB_Leistungen_30[Tätigkeit],0),3)*TAB_Doku_2019[[#This Row],[Stk.]]</f>
        <v>45</v>
      </c>
      <c r="G163" s="80" t="s">
        <v>661</v>
      </c>
      <c r="H163" s="133" t="s">
        <v>638</v>
      </c>
    </row>
    <row r="164" spans="1:8" ht="14.4" x14ac:dyDescent="0.3">
      <c r="A164" s="133" t="s">
        <v>631</v>
      </c>
      <c r="B164" s="80" t="s">
        <v>247</v>
      </c>
      <c r="C164" s="16">
        <v>43879</v>
      </c>
      <c r="D164" s="80">
        <v>2.2000000000000002</v>
      </c>
      <c r="E164" s="10">
        <f>INDEX(TAB_Leistungen_30[[Tätigkeit]:[Stk.kosten/Kosten bei Stundensatz]],MATCH(TAB_Doku_2019[[#This Row],[Leistung]],TAB_Leistungen_30[Tätigkeit],0),2)</f>
        <v>15</v>
      </c>
      <c r="F164" s="134">
        <f>INDEX(TAB_Leistungen_30[[Tätigkeit]:[Stk.kosten/Kosten bei Stundensatz]],MATCH(TAB_Doku_2019[[#This Row],[Leistung]],TAB_Leistungen_30[Tätigkeit],0),3)*TAB_Doku_2019[[#This Row],[Stk.]]</f>
        <v>16.5</v>
      </c>
      <c r="G164" s="80" t="s">
        <v>661</v>
      </c>
      <c r="H164" s="80" t="s">
        <v>632</v>
      </c>
    </row>
    <row r="165" spans="1:8" ht="28.8" x14ac:dyDescent="0.3">
      <c r="A165" s="133" t="s">
        <v>631</v>
      </c>
      <c r="B165" s="80" t="s">
        <v>22</v>
      </c>
      <c r="C165" s="132">
        <v>43876</v>
      </c>
      <c r="D165" s="133">
        <v>1</v>
      </c>
      <c r="E165" s="133">
        <f>INDEX(TAB_Leistungen_30[[Tätigkeit]:[Stk.kosten/Kosten bei Stundensatz]],MATCH(TAB_Doku_2019[[#This Row],[Leistung]],TAB_Leistungen_30[Tätigkeit],0),2)</f>
        <v>60</v>
      </c>
      <c r="F165" s="134">
        <f>INDEX(TAB_Leistungen_30[[Tätigkeit]:[Stk.kosten/Kosten bei Stundensatz]],MATCH(TAB_Doku_2019[[#This Row],[Leistung]],TAB_Leistungen_30[Tätigkeit],0),3)*TAB_Doku_2019[[#This Row],[Stk.]]</f>
        <v>30</v>
      </c>
      <c r="G165" s="80" t="s">
        <v>661</v>
      </c>
      <c r="H165" s="133" t="s">
        <v>637</v>
      </c>
    </row>
    <row r="166" spans="1:8" ht="14.4" x14ac:dyDescent="0.3">
      <c r="A166" s="133" t="s">
        <v>631</v>
      </c>
      <c r="B166" s="80" t="s">
        <v>1</v>
      </c>
      <c r="C166" s="16">
        <v>43871</v>
      </c>
      <c r="D166" s="80">
        <v>1</v>
      </c>
      <c r="E166" s="10">
        <f>INDEX(TAB_Leistungen_30[[Tätigkeit]:[Stk.kosten/Kosten bei Stundensatz]],MATCH(TAB_Doku_2019[[#This Row],[Leistung]],TAB_Leistungen_30[Tätigkeit],0),2)</f>
        <v>10</v>
      </c>
      <c r="F166" s="134">
        <f>INDEX(TAB_Leistungen_30[[Tätigkeit]:[Stk.kosten/Kosten bei Stundensatz]],MATCH(TAB_Doku_2019[[#This Row],[Leistung]],TAB_Leistungen_30[Tätigkeit],0),3)*TAB_Doku_2019[[#This Row],[Stk.]]</f>
        <v>5</v>
      </c>
      <c r="G166" s="80" t="s">
        <v>661</v>
      </c>
      <c r="H166" s="80" t="s">
        <v>636</v>
      </c>
    </row>
    <row r="167" spans="1:8" ht="14.4" x14ac:dyDescent="0.3">
      <c r="A167" s="133" t="s">
        <v>631</v>
      </c>
      <c r="B167" s="80" t="s">
        <v>48</v>
      </c>
      <c r="C167" s="16">
        <v>43865</v>
      </c>
      <c r="D167" s="80">
        <v>1</v>
      </c>
      <c r="E167" s="10">
        <f>INDEX(TAB_Leistungen_30[[Tätigkeit]:[Stk.kosten/Kosten bei Stundensatz]],MATCH(TAB_Doku_2019[[#This Row],[Leistung]],TAB_Leistungen_30[Tätigkeit],0),2)</f>
        <v>15</v>
      </c>
      <c r="F167" s="134">
        <f>INDEX(TAB_Leistungen_30[[Tätigkeit]:[Stk.kosten/Kosten bei Stundensatz]],MATCH(TAB_Doku_2019[[#This Row],[Leistung]],TAB_Leistungen_30[Tätigkeit],0),3)*TAB_Doku_2019[[#This Row],[Stk.]]</f>
        <v>7.5</v>
      </c>
      <c r="G167" s="80" t="s">
        <v>661</v>
      </c>
      <c r="H167" s="80" t="s">
        <v>635</v>
      </c>
    </row>
    <row r="168" spans="1:8" ht="28.8" x14ac:dyDescent="0.3">
      <c r="A168" s="136" t="s">
        <v>609</v>
      </c>
      <c r="B168" s="80" t="s">
        <v>22</v>
      </c>
      <c r="C168" s="16">
        <v>43864</v>
      </c>
      <c r="D168" s="80">
        <v>0.5</v>
      </c>
      <c r="E168" s="10">
        <f>INDEX(TAB_Leistungen_30[[Tätigkeit]:[Stk.kosten/Kosten bei Stundensatz]],MATCH(TAB_Doku_2019[[#This Row],[Leistung]],TAB_Leistungen_30[Tätigkeit],0),2)</f>
        <v>60</v>
      </c>
      <c r="F168" s="134">
        <f>INDEX(TAB_Leistungen_30[[Tätigkeit]:[Stk.kosten/Kosten bei Stundensatz]],MATCH(TAB_Doku_2019[[#This Row],[Leistung]],TAB_Leistungen_30[Tätigkeit],0),3)*TAB_Doku_2019[[#This Row],[Stk.]]</f>
        <v>15</v>
      </c>
      <c r="G168" s="80" t="s">
        <v>661</v>
      </c>
      <c r="H168" s="80" t="s">
        <v>610</v>
      </c>
    </row>
    <row r="169" spans="1:8" ht="28.8" x14ac:dyDescent="0.3">
      <c r="A169" s="136" t="s">
        <v>609</v>
      </c>
      <c r="B169" s="80" t="s">
        <v>1</v>
      </c>
      <c r="C169" s="16">
        <v>43864</v>
      </c>
      <c r="D169" s="80">
        <v>1</v>
      </c>
      <c r="E169" s="10">
        <f>INDEX(TAB_Leistungen_30[[Tätigkeit]:[Stk.kosten/Kosten bei Stundensatz]],MATCH(TAB_Doku_2019[[#This Row],[Leistung]],TAB_Leistungen_30[Tätigkeit],0),2)</f>
        <v>10</v>
      </c>
      <c r="F169" s="134">
        <f>INDEX(TAB_Leistungen_30[[Tätigkeit]:[Stk.kosten/Kosten bei Stundensatz]],MATCH(TAB_Doku_2019[[#This Row],[Leistung]],TAB_Leistungen_30[Tätigkeit],0),3)*TAB_Doku_2019[[#This Row],[Stk.]]</f>
        <v>5</v>
      </c>
      <c r="G169" s="80" t="s">
        <v>661</v>
      </c>
      <c r="H169" s="80" t="s">
        <v>645</v>
      </c>
    </row>
    <row r="170" spans="1:8" ht="273.60000000000002" x14ac:dyDescent="0.3">
      <c r="A170" s="136" t="s">
        <v>607</v>
      </c>
      <c r="B170" s="80" t="s">
        <v>22</v>
      </c>
      <c r="C170" s="16">
        <v>43864</v>
      </c>
      <c r="D170" s="80">
        <v>0</v>
      </c>
      <c r="E170" s="10">
        <f>INDEX(TAB_Leistungen_30[[Tätigkeit]:[Stk.kosten/Kosten bei Stundensatz]],MATCH(TAB_Doku_2019[[#This Row],[Leistung]],TAB_Leistungen_30[Tätigkeit],0),2)</f>
        <v>60</v>
      </c>
      <c r="F170" s="134">
        <f>INDEX(TAB_Leistungen_30[[Tätigkeit]:[Stk.kosten/Kosten bei Stundensatz]],MATCH(TAB_Doku_2019[[#This Row],[Leistung]],TAB_Leistungen_30[Tätigkeit],0),3)*TAB_Doku_2019[[#This Row],[Stk.]]</f>
        <v>0</v>
      </c>
      <c r="G170" s="80" t="s">
        <v>661</v>
      </c>
      <c r="H170" s="80" t="s">
        <v>608</v>
      </c>
    </row>
    <row r="171" spans="1:8" ht="28.8" x14ac:dyDescent="0.3">
      <c r="A171" s="136" t="s">
        <v>597</v>
      </c>
      <c r="B171" s="80" t="s">
        <v>22</v>
      </c>
      <c r="C171" s="16">
        <v>43852</v>
      </c>
      <c r="D171" s="80">
        <v>2</v>
      </c>
      <c r="E171" s="10">
        <f>INDEX(TAB_Leistungen_30[[Tätigkeit]:[Stk.kosten/Kosten bei Stundensatz]],MATCH(TAB_Doku_2019[[#This Row],[Leistung]],TAB_Leistungen_30[Tätigkeit],0),2)</f>
        <v>60</v>
      </c>
      <c r="F171" s="134">
        <f>INDEX(TAB_Leistungen_30[[Tätigkeit]:[Stk.kosten/Kosten bei Stundensatz]],MATCH(TAB_Doku_2019[[#This Row],[Leistung]],TAB_Leistungen_30[Tätigkeit],0),3)*TAB_Doku_2019[[#This Row],[Stk.]]</f>
        <v>60</v>
      </c>
      <c r="G171" s="80" t="s">
        <v>661</v>
      </c>
      <c r="H171" s="80" t="s">
        <v>606</v>
      </c>
    </row>
    <row r="172" spans="1:8" ht="14.4" x14ac:dyDescent="0.3">
      <c r="A172" s="136" t="s">
        <v>500</v>
      </c>
      <c r="B172" s="80" t="s">
        <v>49</v>
      </c>
      <c r="C172" s="16">
        <v>43851</v>
      </c>
      <c r="D172" s="80">
        <v>1</v>
      </c>
      <c r="E172" s="10">
        <f>INDEX(TAB_Leistungen_30[[Tätigkeit]:[Stk.kosten/Kosten bei Stundensatz]],MATCH(TAB_Doku_2019[[#This Row],[Leistung]],TAB_Leistungen_30[Tätigkeit],0),2)</f>
        <v>30</v>
      </c>
      <c r="F172" s="134">
        <f>INDEX(TAB_Leistungen_30[[Tätigkeit]:[Stk.kosten/Kosten bei Stundensatz]],MATCH(TAB_Doku_2019[[#This Row],[Leistung]],TAB_Leistungen_30[Tätigkeit],0),3)*TAB_Doku_2019[[#This Row],[Stk.]]</f>
        <v>15</v>
      </c>
      <c r="G172" s="80" t="s">
        <v>661</v>
      </c>
      <c r="H172" s="80" t="s">
        <v>604</v>
      </c>
    </row>
    <row r="173" spans="1:8" ht="28.8" x14ac:dyDescent="0.3">
      <c r="A173" s="136" t="s">
        <v>500</v>
      </c>
      <c r="B173" s="80" t="s">
        <v>1</v>
      </c>
      <c r="C173" s="16">
        <v>43847</v>
      </c>
      <c r="D173" s="80">
        <v>2</v>
      </c>
      <c r="E173" s="10">
        <f>INDEX(TAB_Leistungen_30[[Tätigkeit]:[Stk.kosten/Kosten bei Stundensatz]],MATCH(TAB_Doku_2019[[#This Row],[Leistung]],TAB_Leistungen_30[Tätigkeit],0),2)</f>
        <v>10</v>
      </c>
      <c r="F173" s="134">
        <f>INDEX(TAB_Leistungen_30[[Tätigkeit]:[Stk.kosten/Kosten bei Stundensatz]],MATCH(TAB_Doku_2019[[#This Row],[Leistung]],TAB_Leistungen_30[Tätigkeit],0),3)*TAB_Doku_2019[[#This Row],[Stk.]]</f>
        <v>10</v>
      </c>
      <c r="G173" s="80" t="s">
        <v>661</v>
      </c>
      <c r="H173" s="80" t="s">
        <v>605</v>
      </c>
    </row>
    <row r="174" spans="1:8" ht="14.4" x14ac:dyDescent="0.3">
      <c r="A174" s="136" t="s">
        <v>102</v>
      </c>
      <c r="B174" s="80" t="s">
        <v>247</v>
      </c>
      <c r="C174" s="16">
        <v>43844</v>
      </c>
      <c r="D174" s="80">
        <v>3</v>
      </c>
      <c r="E174" s="10">
        <f>INDEX(TAB_Leistungen_30[[Tätigkeit]:[Stk.kosten/Kosten bei Stundensatz]],MATCH(TAB_Doku_2019[[#This Row],[Leistung]],TAB_Leistungen_30[Tätigkeit],0),2)</f>
        <v>15</v>
      </c>
      <c r="F174" s="134">
        <f>INDEX(TAB_Leistungen_30[[Tätigkeit]:[Stk.kosten/Kosten bei Stundensatz]],MATCH(TAB_Doku_2019[[#This Row],[Leistung]],TAB_Leistungen_30[Tätigkeit],0),3)*TAB_Doku_2019[[#This Row],[Stk.]]</f>
        <v>22.5</v>
      </c>
      <c r="G174" s="80" t="s">
        <v>661</v>
      </c>
      <c r="H174" s="80" t="s">
        <v>603</v>
      </c>
    </row>
    <row r="175" spans="1:8" ht="14.4" x14ac:dyDescent="0.3">
      <c r="A175" s="80" t="s">
        <v>278</v>
      </c>
      <c r="B175" s="80" t="s">
        <v>140</v>
      </c>
      <c r="C175" s="16">
        <v>43843</v>
      </c>
      <c r="D175" s="80">
        <v>1</v>
      </c>
      <c r="E175" s="10">
        <f>INDEX(TAB_Leistungen_30[[Tätigkeit]:[Stk.kosten/Kosten bei Stundensatz]],MATCH(TAB_Doku_2019[[#This Row],[Leistung]],TAB_Leistungen_30[Tätigkeit],0),2)</f>
        <v>5</v>
      </c>
      <c r="F175" s="134">
        <f>INDEX(TAB_Leistungen_30[[Tätigkeit]:[Stk.kosten/Kosten bei Stundensatz]],MATCH(TAB_Doku_2019[[#This Row],[Leistung]],TAB_Leistungen_30[Tätigkeit],0),3)*TAB_Doku_2019[[#This Row],[Stk.]]</f>
        <v>2.5</v>
      </c>
      <c r="G175" s="80" t="s">
        <v>661</v>
      </c>
      <c r="H175" s="80" t="s">
        <v>601</v>
      </c>
    </row>
    <row r="176" spans="1:8" ht="14.4" x14ac:dyDescent="0.3">
      <c r="A176" s="80" t="s">
        <v>278</v>
      </c>
      <c r="B176" s="80" t="s">
        <v>50</v>
      </c>
      <c r="C176" s="16">
        <v>43843</v>
      </c>
      <c r="D176" s="80">
        <v>1</v>
      </c>
      <c r="E176" s="10">
        <f>INDEX(TAB_Leistungen_30[[Tätigkeit]:[Stk.kosten/Kosten bei Stundensatz]],MATCH(TAB_Doku_2019[[#This Row],[Leistung]],TAB_Leistungen_30[Tätigkeit],0),2)</f>
        <v>5</v>
      </c>
      <c r="F176" s="134">
        <f>INDEX(TAB_Leistungen_30[[Tätigkeit]:[Stk.kosten/Kosten bei Stundensatz]],MATCH(TAB_Doku_2019[[#This Row],[Leistung]],TAB_Leistungen_30[Tätigkeit],0),3)*TAB_Doku_2019[[#This Row],[Stk.]]</f>
        <v>2.5</v>
      </c>
      <c r="G176" s="80" t="s">
        <v>661</v>
      </c>
      <c r="H176" s="80" t="s">
        <v>602</v>
      </c>
    </row>
    <row r="177" spans="1:8" ht="14.4" x14ac:dyDescent="0.3">
      <c r="A177" s="80" t="s">
        <v>278</v>
      </c>
      <c r="B177" s="80" t="s">
        <v>247</v>
      </c>
      <c r="C177" s="16">
        <v>43843</v>
      </c>
      <c r="D177" s="80">
        <v>4</v>
      </c>
      <c r="E177" s="10">
        <f>INDEX(TAB_Leistungen_30[[Tätigkeit]:[Stk.kosten/Kosten bei Stundensatz]],MATCH(TAB_Doku_2019[[#This Row],[Leistung]],TAB_Leistungen_30[Tätigkeit],0),2)</f>
        <v>15</v>
      </c>
      <c r="F177" s="134">
        <f>INDEX(TAB_Leistungen_30[[Tätigkeit]:[Stk.kosten/Kosten bei Stundensatz]],MATCH(TAB_Doku_2019[[#This Row],[Leistung]],TAB_Leistungen_30[Tätigkeit],0),3)*TAB_Doku_2019[[#This Row],[Stk.]]</f>
        <v>30</v>
      </c>
      <c r="G177" s="80" t="s">
        <v>661</v>
      </c>
      <c r="H177" s="80" t="s">
        <v>600</v>
      </c>
    </row>
    <row r="178" spans="1:8" ht="14.4" x14ac:dyDescent="0.3">
      <c r="A178" s="80" t="s">
        <v>278</v>
      </c>
      <c r="B178" s="80" t="s">
        <v>140</v>
      </c>
      <c r="C178" s="16">
        <v>43837</v>
      </c>
      <c r="D178" s="80">
        <v>1</v>
      </c>
      <c r="E178" s="10">
        <f>INDEX(TAB_Leistungen_30[[Tätigkeit]:[Stk.kosten/Kosten bei Stundensatz]],MATCH(TAB_Doku_2019[[#This Row],[Leistung]],TAB_Leistungen_30[Tätigkeit],0),2)</f>
        <v>5</v>
      </c>
      <c r="F178" s="134">
        <f>INDEX(TAB_Leistungen_30[[Tätigkeit]:[Stk.kosten/Kosten bei Stundensatz]],MATCH(TAB_Doku_2019[[#This Row],[Leistung]],TAB_Leistungen_30[Tätigkeit],0),3)*TAB_Doku_2019[[#This Row],[Stk.]]</f>
        <v>2.5</v>
      </c>
      <c r="G178" s="80" t="s">
        <v>661</v>
      </c>
      <c r="H178" s="80" t="s">
        <v>599</v>
      </c>
    </row>
    <row r="179" spans="1:8" ht="14.4" x14ac:dyDescent="0.3">
      <c r="A179" s="80" t="s">
        <v>278</v>
      </c>
      <c r="B179" s="80" t="s">
        <v>140</v>
      </c>
      <c r="C179" s="16">
        <v>43818</v>
      </c>
      <c r="D179" s="80">
        <v>1</v>
      </c>
      <c r="E179" s="10">
        <f>INDEX(TAB_Leistungen_30[[Tätigkeit]:[Stk.kosten/Kosten bei Stundensatz]],MATCH(TAB_Doku_2019[[#This Row],[Leistung]],TAB_Leistungen_30[Tätigkeit],0),2)</f>
        <v>5</v>
      </c>
      <c r="F179" s="134">
        <f>INDEX(TAB_Leistungen_30[[Tätigkeit]:[Stk.kosten/Kosten bei Stundensatz]],MATCH(TAB_Doku_2019[[#This Row],[Leistung]],TAB_Leistungen_30[Tätigkeit],0),3)*TAB_Doku_2019[[#This Row],[Stk.]]</f>
        <v>2.5</v>
      </c>
      <c r="G179" s="80" t="s">
        <v>661</v>
      </c>
      <c r="H179" s="80" t="s">
        <v>598</v>
      </c>
    </row>
    <row r="180" spans="1:8" ht="14.4" x14ac:dyDescent="0.3">
      <c r="A180" s="80" t="s">
        <v>278</v>
      </c>
      <c r="B180" s="80" t="s">
        <v>140</v>
      </c>
      <c r="C180" s="16">
        <v>43810</v>
      </c>
      <c r="D180" s="80">
        <v>1</v>
      </c>
      <c r="E180" s="10">
        <f>INDEX(TAB_Leistungen_30[[Tätigkeit]:[Stk.kosten/Kosten bei Stundensatz]],MATCH(TAB_Doku_2019[[#This Row],[Leistung]],TAB_Leistungen_30[Tätigkeit],0),2)</f>
        <v>5</v>
      </c>
      <c r="F180" s="134">
        <f>INDEX(TAB_Leistungen_30[[Tätigkeit]:[Stk.kosten/Kosten bei Stundensatz]],MATCH(TAB_Doku_2019[[#This Row],[Leistung]],TAB_Leistungen_30[Tätigkeit],0),3)*TAB_Doku_2019[[#This Row],[Stk.]]</f>
        <v>2.5</v>
      </c>
      <c r="G180" s="80" t="s">
        <v>661</v>
      </c>
      <c r="H180" s="80" t="s">
        <v>596</v>
      </c>
    </row>
    <row r="181" spans="1:8" ht="14.4" x14ac:dyDescent="0.3">
      <c r="A181" s="80" t="s">
        <v>278</v>
      </c>
      <c r="B181" s="80" t="s">
        <v>48</v>
      </c>
      <c r="C181" s="16">
        <v>43808</v>
      </c>
      <c r="D181" s="80">
        <v>1</v>
      </c>
      <c r="E181" s="10">
        <f>INDEX(TAB_Leistungen_30[[Tätigkeit]:[Stk.kosten/Kosten bei Stundensatz]],MATCH(TAB_Doku_2019[[#This Row],[Leistung]],TAB_Leistungen_30[Tätigkeit],0),2)</f>
        <v>15</v>
      </c>
      <c r="F181" s="134">
        <f>INDEX(TAB_Leistungen_30[[Tätigkeit]:[Stk.kosten/Kosten bei Stundensatz]],MATCH(TAB_Doku_2019[[#This Row],[Leistung]],TAB_Leistungen_30[Tätigkeit],0),3)*TAB_Doku_2019[[#This Row],[Stk.]]</f>
        <v>7.5</v>
      </c>
      <c r="G181" s="80" t="s">
        <v>661</v>
      </c>
      <c r="H181" s="80" t="s">
        <v>279</v>
      </c>
    </row>
    <row r="182" spans="1:8" ht="28.8" x14ac:dyDescent="0.3">
      <c r="A182" s="136" t="s">
        <v>102</v>
      </c>
      <c r="B182" s="80" t="s">
        <v>247</v>
      </c>
      <c r="C182" s="16">
        <v>43796</v>
      </c>
      <c r="D182" s="80">
        <v>3</v>
      </c>
      <c r="E182" s="10">
        <v>30</v>
      </c>
      <c r="F182" s="134">
        <f>INDEX(TAB_Leistungen_30[[Tätigkeit]:[Stk.kosten/Kosten bei Stundensatz]],MATCH(TAB_Doku_2019[[#This Row],[Leistung]],TAB_Leistungen_30[Tätigkeit],0),3)*TAB_Doku_2019[[#This Row],[Stk.]]</f>
        <v>22.5</v>
      </c>
      <c r="G182" s="80" t="s">
        <v>661</v>
      </c>
      <c r="H182" s="80" t="s">
        <v>595</v>
      </c>
    </row>
    <row r="183" spans="1:8" ht="28.8" x14ac:dyDescent="0.3">
      <c r="A183" s="136" t="s">
        <v>593</v>
      </c>
      <c r="B183" s="80" t="s">
        <v>49</v>
      </c>
      <c r="C183" s="16">
        <v>43776</v>
      </c>
      <c r="D183" s="80">
        <v>1</v>
      </c>
      <c r="E183" s="10">
        <f>INDEX(TAB_Leistungen_30[[Tätigkeit]:[Stk.kosten/Kosten bei Stundensatz]],MATCH(TAB_Doku_2019[[#This Row],[Leistung]],TAB_Leistungen_30[Tätigkeit],0),2)</f>
        <v>30</v>
      </c>
      <c r="F183" s="134">
        <f>INDEX(TAB_Leistungen_30[[Tätigkeit]:[Stk.kosten/Kosten bei Stundensatz]],MATCH(TAB_Doku_2019[[#This Row],[Leistung]],TAB_Leistungen_30[Tätigkeit],0),3)*TAB_Doku_2019[[#This Row],[Stk.]]</f>
        <v>15</v>
      </c>
      <c r="G183" s="80" t="s">
        <v>661</v>
      </c>
      <c r="H183" s="80" t="s">
        <v>594</v>
      </c>
    </row>
    <row r="184" spans="1:8" ht="14.4" x14ac:dyDescent="0.3">
      <c r="A184" s="136" t="s">
        <v>102</v>
      </c>
      <c r="B184" s="80" t="s">
        <v>13</v>
      </c>
      <c r="C184" s="16">
        <v>43766</v>
      </c>
      <c r="D184" s="80">
        <v>1</v>
      </c>
      <c r="E184" s="10">
        <f>INDEX(TAB_Leistungen_30[[Tätigkeit]:[Stk.kosten/Kosten bei Stundensatz]],MATCH(TAB_Doku_2019[[#This Row],[Leistung]],TAB_Leistungen_30[Tätigkeit],0),2)</f>
        <v>60</v>
      </c>
      <c r="F184" s="134">
        <f>INDEX(TAB_Leistungen_30[[Tätigkeit]:[Stk.kosten/Kosten bei Stundensatz]],MATCH(TAB_Doku_2019[[#This Row],[Leistung]],TAB_Leistungen_30[Tätigkeit],0),3)*TAB_Doku_2019[[#This Row],[Stk.]]</f>
        <v>30</v>
      </c>
      <c r="G184" s="80" t="s">
        <v>575</v>
      </c>
      <c r="H184" s="80" t="s">
        <v>232</v>
      </c>
    </row>
    <row r="185" spans="1:8" ht="14.4" x14ac:dyDescent="0.3">
      <c r="A185" s="136" t="s">
        <v>102</v>
      </c>
      <c r="B185" s="80" t="s">
        <v>207</v>
      </c>
      <c r="C185" s="16">
        <v>43766</v>
      </c>
      <c r="D185" s="80">
        <v>1</v>
      </c>
      <c r="E185" s="10">
        <f>INDEX(TAB_Leistungen_30[[Tätigkeit]:[Stk.kosten/Kosten bei Stundensatz]],MATCH(TAB_Doku_2019[[#This Row],[Leistung]],TAB_Leistungen_30[Tätigkeit],0),2)</f>
        <v>0</v>
      </c>
      <c r="F185" s="134">
        <f>INDEX(TAB_Leistungen_30[[Tätigkeit]:[Stk.kosten/Kosten bei Stundensatz]],MATCH(TAB_Doku_2019[[#This Row],[Leistung]],TAB_Leistungen_30[Tätigkeit],0),3)*TAB_Doku_2019[[#This Row],[Stk.]]</f>
        <v>5</v>
      </c>
      <c r="G185" s="80" t="s">
        <v>575</v>
      </c>
      <c r="H185" s="80" t="s">
        <v>232</v>
      </c>
    </row>
    <row r="186" spans="1:8" ht="28.8" x14ac:dyDescent="0.3">
      <c r="A186" s="136" t="s">
        <v>574</v>
      </c>
      <c r="B186" s="80" t="s">
        <v>22</v>
      </c>
      <c r="C186" s="16">
        <v>43763</v>
      </c>
      <c r="D186" s="80">
        <v>1</v>
      </c>
      <c r="E186" s="10">
        <f>INDEX(TAB_Leistungen_30[[Tätigkeit]:[Stk.kosten/Kosten bei Stundensatz]],MATCH(TAB_Doku_2019[[#This Row],[Leistung]],TAB_Leistungen_30[Tätigkeit],0),2)</f>
        <v>60</v>
      </c>
      <c r="F186" s="134">
        <f>INDEX(TAB_Leistungen_30[[Tätigkeit]:[Stk.kosten/Kosten bei Stundensatz]],MATCH(TAB_Doku_2019[[#This Row],[Leistung]],TAB_Leistungen_30[Tätigkeit],0),3)*TAB_Doku_2019[[#This Row],[Stk.]]</f>
        <v>30</v>
      </c>
      <c r="G186" s="80" t="s">
        <v>575</v>
      </c>
      <c r="H186" s="80" t="s">
        <v>577</v>
      </c>
    </row>
    <row r="187" spans="1:8" ht="14.4" x14ac:dyDescent="0.3">
      <c r="A187" s="136" t="s">
        <v>574</v>
      </c>
      <c r="B187" s="80" t="s">
        <v>1</v>
      </c>
      <c r="C187" s="16">
        <v>43763</v>
      </c>
      <c r="D187" s="80">
        <v>1</v>
      </c>
      <c r="E187" s="10">
        <f>INDEX(TAB_Leistungen_30[[Tätigkeit]:[Stk.kosten/Kosten bei Stundensatz]],MATCH(TAB_Doku_2019[[#This Row],[Leistung]],TAB_Leistungen_30[Tätigkeit],0),2)</f>
        <v>10</v>
      </c>
      <c r="F187" s="134">
        <f>INDEX(TAB_Leistungen_30[[Tätigkeit]:[Stk.kosten/Kosten bei Stundensatz]],MATCH(TAB_Doku_2019[[#This Row],[Leistung]],TAB_Leistungen_30[Tätigkeit],0),3)*TAB_Doku_2019[[#This Row],[Stk.]]</f>
        <v>5</v>
      </c>
      <c r="G187" s="80" t="s">
        <v>575</v>
      </c>
      <c r="H187" s="80" t="s">
        <v>577</v>
      </c>
    </row>
    <row r="188" spans="1:8" ht="14.4" x14ac:dyDescent="0.3">
      <c r="A188" s="136" t="s">
        <v>574</v>
      </c>
      <c r="B188" s="80" t="s">
        <v>48</v>
      </c>
      <c r="C188" s="16">
        <v>43762</v>
      </c>
      <c r="D188" s="80">
        <v>1</v>
      </c>
      <c r="E188" s="10">
        <f>INDEX(TAB_Leistungen_30[[Tätigkeit]:[Stk.kosten/Kosten bei Stundensatz]],MATCH(TAB_Doku_2019[[#This Row],[Leistung]],TAB_Leistungen_30[Tätigkeit],0),2)</f>
        <v>15</v>
      </c>
      <c r="F188" s="134">
        <f>INDEX(TAB_Leistungen_30[[Tätigkeit]:[Stk.kosten/Kosten bei Stundensatz]],MATCH(TAB_Doku_2019[[#This Row],[Leistung]],TAB_Leistungen_30[Tätigkeit],0),3)*TAB_Doku_2019[[#This Row],[Stk.]]</f>
        <v>7.5</v>
      </c>
      <c r="G188" s="80" t="s">
        <v>575</v>
      </c>
      <c r="H188" s="80" t="s">
        <v>577</v>
      </c>
    </row>
    <row r="189" spans="1:8" ht="14.4" x14ac:dyDescent="0.3">
      <c r="A189" s="136" t="s">
        <v>500</v>
      </c>
      <c r="B189" s="80" t="s">
        <v>526</v>
      </c>
      <c r="C189" s="16">
        <v>43725</v>
      </c>
      <c r="D189" s="80">
        <v>0.5</v>
      </c>
      <c r="E189" s="10">
        <f>INDEX(TAB_Leistungen_30[[Tätigkeit]:[Stk.kosten/Kosten bei Stundensatz]],MATCH(TAB_Doku_2019[[#This Row],[Leistung]],TAB_Leistungen_30[Tätigkeit],0),2)</f>
        <v>1920</v>
      </c>
      <c r="F189" s="134">
        <f>INDEX(TAB_Leistungen_30[[Tätigkeit]:[Stk.kosten/Kosten bei Stundensatz]],MATCH(TAB_Doku_2019[[#This Row],[Leistung]],TAB_Leistungen_30[Tätigkeit],0),3)*TAB_Doku_2019[[#This Row],[Stk.]]</f>
        <v>480</v>
      </c>
      <c r="G189" s="80"/>
      <c r="H189" s="80"/>
    </row>
    <row r="190" spans="1:8" ht="14.4" x14ac:dyDescent="0.3">
      <c r="A190" s="136" t="s">
        <v>500</v>
      </c>
      <c r="B190" s="80" t="s">
        <v>16</v>
      </c>
      <c r="C190" s="16">
        <v>43725</v>
      </c>
      <c r="D190" s="80">
        <v>1</v>
      </c>
      <c r="E190" s="10">
        <f>INDEX(TAB_Leistungen_30[[Tätigkeit]:[Stk.kosten/Kosten bei Stundensatz]],MATCH(TAB_Doku_2019[[#This Row],[Leistung]],TAB_Leistungen_30[Tätigkeit],0),2)</f>
        <v>1440</v>
      </c>
      <c r="F190" s="134">
        <f>INDEX(TAB_Leistungen_30[[Tätigkeit]:[Stk.kosten/Kosten bei Stundensatz]],MATCH(TAB_Doku_2019[[#This Row],[Leistung]],TAB_Leistungen_30[Tätigkeit],0),3)*TAB_Doku_2019[[#This Row],[Stk.]]</f>
        <v>720</v>
      </c>
      <c r="G190" s="80" t="s">
        <v>575</v>
      </c>
      <c r="H190" s="80" t="s">
        <v>562</v>
      </c>
    </row>
    <row r="191" spans="1:8" ht="14.4" x14ac:dyDescent="0.3">
      <c r="A191" s="136" t="s">
        <v>500</v>
      </c>
      <c r="B191" s="133" t="s">
        <v>798</v>
      </c>
      <c r="C191" s="16">
        <v>43725</v>
      </c>
      <c r="D191" s="80">
        <v>1</v>
      </c>
      <c r="E191" s="10">
        <f>INDEX(TAB_Leistungen_30[[Tätigkeit]:[Stk.kosten/Kosten bei Stundensatz]],MATCH(TAB_Doku_2019[[#This Row],[Leistung]],TAB_Leistungen_30[Tätigkeit],0),2)</f>
        <v>1440</v>
      </c>
      <c r="F191" s="134">
        <f>INDEX(TAB_Leistungen_30[[Tätigkeit]:[Stk.kosten/Kosten bei Stundensatz]],MATCH(TAB_Doku_2019[[#This Row],[Leistung]],TAB_Leistungen_30[Tätigkeit],0),3)*TAB_Doku_2019[[#This Row],[Stk.]]</f>
        <v>720</v>
      </c>
      <c r="G191" s="80" t="s">
        <v>575</v>
      </c>
      <c r="H191" s="80" t="s">
        <v>562</v>
      </c>
    </row>
    <row r="192" spans="1:8" ht="14.4" x14ac:dyDescent="0.3">
      <c r="A192" s="136" t="s">
        <v>500</v>
      </c>
      <c r="B192" s="80" t="s">
        <v>247</v>
      </c>
      <c r="C192" s="16">
        <v>43725</v>
      </c>
      <c r="D192" s="80">
        <v>15</v>
      </c>
      <c r="E192" s="10">
        <f>INDEX(TAB_Leistungen_30[[Tätigkeit]:[Stk.kosten/Kosten bei Stundensatz]],MATCH(TAB_Doku_2019[[#This Row],[Leistung]],TAB_Leistungen_30[Tätigkeit],0),2)</f>
        <v>15</v>
      </c>
      <c r="F192" s="134">
        <f>INDEX(TAB_Leistungen_30[[Tätigkeit]:[Stk.kosten/Kosten bei Stundensatz]],MATCH(TAB_Doku_2019[[#This Row],[Leistung]],TAB_Leistungen_30[Tätigkeit],0),3)*TAB_Doku_2019[[#This Row],[Stk.]]</f>
        <v>112.5</v>
      </c>
      <c r="G192" s="80" t="s">
        <v>575</v>
      </c>
      <c r="H192" s="80" t="s">
        <v>565</v>
      </c>
    </row>
    <row r="193" spans="1:8" ht="14.4" x14ac:dyDescent="0.3">
      <c r="A193" s="136" t="s">
        <v>500</v>
      </c>
      <c r="B193" s="80" t="s">
        <v>247</v>
      </c>
      <c r="C193" s="16">
        <v>43725</v>
      </c>
      <c r="D193" s="80">
        <v>48</v>
      </c>
      <c r="E193" s="10">
        <f>INDEX(TAB_Leistungen_30[[Tätigkeit]:[Stk.kosten/Kosten bei Stundensatz]],MATCH(TAB_Doku_2019[[#This Row],[Leistung]],TAB_Leistungen_30[Tätigkeit],0),2)</f>
        <v>15</v>
      </c>
      <c r="F193" s="134">
        <f>INDEX(TAB_Leistungen_30[[Tätigkeit]:[Stk.kosten/Kosten bei Stundensatz]],MATCH(TAB_Doku_2019[[#This Row],[Leistung]],TAB_Leistungen_30[Tätigkeit],0),3)*TAB_Doku_2019[[#This Row],[Stk.]]</f>
        <v>360</v>
      </c>
      <c r="G193" s="80" t="s">
        <v>575</v>
      </c>
      <c r="H193" s="80" t="s">
        <v>566</v>
      </c>
    </row>
    <row r="194" spans="1:8" ht="14.4" x14ac:dyDescent="0.3">
      <c r="A194" s="136" t="s">
        <v>500</v>
      </c>
      <c r="B194" s="80" t="s">
        <v>247</v>
      </c>
      <c r="C194" s="16">
        <v>43725</v>
      </c>
      <c r="D194" s="80">
        <v>32</v>
      </c>
      <c r="E194" s="10">
        <f>INDEX(TAB_Leistungen_30[[Tätigkeit]:[Stk.kosten/Kosten bei Stundensatz]],MATCH(TAB_Doku_2019[[#This Row],[Leistung]],TAB_Leistungen_30[Tätigkeit],0),2)</f>
        <v>15</v>
      </c>
      <c r="F194" s="134">
        <f>INDEX(TAB_Leistungen_30[[Tätigkeit]:[Stk.kosten/Kosten bei Stundensatz]],MATCH(TAB_Doku_2019[[#This Row],[Leistung]],TAB_Leistungen_30[Tätigkeit],0),3)*TAB_Doku_2019[[#This Row],[Stk.]]</f>
        <v>240</v>
      </c>
      <c r="G194" s="80" t="s">
        <v>575</v>
      </c>
      <c r="H194" s="80" t="s">
        <v>572</v>
      </c>
    </row>
    <row r="195" spans="1:8" ht="14.4" x14ac:dyDescent="0.3">
      <c r="A195" s="136" t="s">
        <v>500</v>
      </c>
      <c r="B195" s="80" t="s">
        <v>540</v>
      </c>
      <c r="C195" s="16">
        <v>43725</v>
      </c>
      <c r="D195" s="80">
        <v>0.25</v>
      </c>
      <c r="E195" s="10" t="e">
        <f>INDEX(TAB_Leistungen_30[[Tätigkeit]:[Stk.kosten/Kosten bei Stundensatz]],MATCH(TAB_Doku_2019[[#This Row],[Leistung]],TAB_Leistungen_30[Tätigkeit],0),2)</f>
        <v>#N/A</v>
      </c>
      <c r="F195" s="134" t="e">
        <f>INDEX(TAB_Leistungen_30[[Tätigkeit]:[Stk.kosten/Kosten bei Stundensatz]],MATCH(TAB_Doku_2019[[#This Row],[Leistung]],TAB_Leistungen_30[Tätigkeit],0),3)*TAB_Doku_2019[[#This Row],[Stk.]]</f>
        <v>#N/A</v>
      </c>
      <c r="G195" s="80" t="s">
        <v>575</v>
      </c>
      <c r="H195" s="80" t="s">
        <v>567</v>
      </c>
    </row>
    <row r="196" spans="1:8" ht="14.4" x14ac:dyDescent="0.3">
      <c r="A196" s="136" t="s">
        <v>500</v>
      </c>
      <c r="B196" s="80" t="s">
        <v>247</v>
      </c>
      <c r="C196" s="16">
        <v>43725</v>
      </c>
      <c r="D196" s="80">
        <v>8</v>
      </c>
      <c r="E196" s="10">
        <f>INDEX(TAB_Leistungen_30[[Tätigkeit]:[Stk.kosten/Kosten bei Stundensatz]],MATCH(TAB_Doku_2019[[#This Row],[Leistung]],TAB_Leistungen_30[Tätigkeit],0),2)</f>
        <v>15</v>
      </c>
      <c r="F196" s="134">
        <f>INDEX(TAB_Leistungen_30[[Tätigkeit]:[Stk.kosten/Kosten bei Stundensatz]],MATCH(TAB_Doku_2019[[#This Row],[Leistung]],TAB_Leistungen_30[Tätigkeit],0),3)*TAB_Doku_2019[[#This Row],[Stk.]]</f>
        <v>60</v>
      </c>
      <c r="G196" s="80" t="s">
        <v>575</v>
      </c>
      <c r="H196" s="80" t="s">
        <v>569</v>
      </c>
    </row>
    <row r="197" spans="1:8" ht="28.8" x14ac:dyDescent="0.3">
      <c r="A197" s="136" t="s">
        <v>500</v>
      </c>
      <c r="B197" s="80" t="s">
        <v>517</v>
      </c>
      <c r="C197" s="16">
        <v>43725</v>
      </c>
      <c r="D197" s="80">
        <v>1.5</v>
      </c>
      <c r="E197" s="10">
        <f>INDEX(TAB_Leistungen_30[[Tätigkeit]:[Stk.kosten/Kosten bei Stundensatz]],MATCH(TAB_Doku_2019[[#This Row],[Leistung]],TAB_Leistungen_30[Tätigkeit],0),2)</f>
        <v>15</v>
      </c>
      <c r="F197" s="134">
        <f>INDEX(TAB_Leistungen_30[[Tätigkeit]:[Stk.kosten/Kosten bei Stundensatz]],MATCH(TAB_Doku_2019[[#This Row],[Leistung]],TAB_Leistungen_30[Tätigkeit],0),3)*TAB_Doku_2019[[#This Row],[Stk.]]</f>
        <v>11.25</v>
      </c>
      <c r="G197" s="80" t="s">
        <v>575</v>
      </c>
      <c r="H197" s="80" t="s">
        <v>568</v>
      </c>
    </row>
    <row r="198" spans="1:8" ht="28.8" x14ac:dyDescent="0.3">
      <c r="A198" s="136" t="s">
        <v>500</v>
      </c>
      <c r="B198" s="80" t="s">
        <v>255</v>
      </c>
      <c r="C198" s="16">
        <v>43725</v>
      </c>
      <c r="D198" s="80">
        <v>29</v>
      </c>
      <c r="E198" s="10">
        <f>INDEX(TAB_Leistungen_30[[Tätigkeit]:[Stk.kosten/Kosten bei Stundensatz]],MATCH(TAB_Doku_2019[[#This Row],[Leistung]],TAB_Leistungen_30[Tätigkeit],0),2)</f>
        <v>0</v>
      </c>
      <c r="F198" s="134">
        <f>INDEX(TAB_Leistungen_30[[Tätigkeit]:[Stk.kosten/Kosten bei Stundensatz]],MATCH(TAB_Doku_2019[[#This Row],[Leistung]],TAB_Leistungen_30[Tätigkeit],0),3)*TAB_Doku_2019[[#This Row],[Stk.]]</f>
        <v>8.6999999999999993</v>
      </c>
      <c r="G198" s="80" t="s">
        <v>575</v>
      </c>
      <c r="H198" s="80" t="s">
        <v>570</v>
      </c>
    </row>
    <row r="199" spans="1:8" ht="14.4" x14ac:dyDescent="0.3">
      <c r="A199" s="136" t="s">
        <v>178</v>
      </c>
      <c r="B199" s="80" t="s">
        <v>540</v>
      </c>
      <c r="C199" s="16">
        <v>43717</v>
      </c>
      <c r="D199" s="80">
        <v>1</v>
      </c>
      <c r="E199" s="10" t="e">
        <f>INDEX(TAB_Leistungen_30[[Tätigkeit]:[Stk.kosten/Kosten bei Stundensatz]],MATCH(TAB_Doku_2019[[#This Row],[Leistung]],TAB_Leistungen_30[Tätigkeit],0),2)</f>
        <v>#N/A</v>
      </c>
      <c r="F199" s="134" t="e">
        <f>INDEX(TAB_Leistungen_30[[Tätigkeit]:[Stk.kosten/Kosten bei Stundensatz]],MATCH(TAB_Doku_2019[[#This Row],[Leistung]],TAB_Leistungen_30[Tätigkeit],0),3)*TAB_Doku_2019[[#This Row],[Stk.]]</f>
        <v>#N/A</v>
      </c>
      <c r="G199" s="80" t="s">
        <v>575</v>
      </c>
      <c r="H199" s="80" t="s">
        <v>561</v>
      </c>
    </row>
    <row r="200" spans="1:8" ht="14.4" x14ac:dyDescent="0.3">
      <c r="A200" s="136" t="s">
        <v>178</v>
      </c>
      <c r="B200" s="80" t="s">
        <v>140</v>
      </c>
      <c r="C200" s="16">
        <v>43673</v>
      </c>
      <c r="D200" s="80">
        <v>7</v>
      </c>
      <c r="E200" s="10">
        <f>INDEX(TAB_Leistungen_30[[Tätigkeit]:[Stk.kosten/Kosten bei Stundensatz]],MATCH(TAB_Doku_2019[[#This Row],[Leistung]],TAB_Leistungen_30[Tätigkeit],0),2)</f>
        <v>5</v>
      </c>
      <c r="F200" s="134">
        <f>INDEX(TAB_Leistungen_30[[Tätigkeit]:[Stk.kosten/Kosten bei Stundensatz]],MATCH(TAB_Doku_2019[[#This Row],[Leistung]],TAB_Leistungen_30[Tätigkeit],0),3)*TAB_Doku_2019[[#This Row],[Stk.]]</f>
        <v>17.5</v>
      </c>
      <c r="G200" s="80" t="s">
        <v>575</v>
      </c>
      <c r="H200" s="80" t="s">
        <v>563</v>
      </c>
    </row>
    <row r="201" spans="1:8" ht="14.4" x14ac:dyDescent="0.3">
      <c r="A201" s="136" t="s">
        <v>178</v>
      </c>
      <c r="B201" s="80" t="s">
        <v>8</v>
      </c>
      <c r="C201" s="16">
        <v>43672</v>
      </c>
      <c r="D201" s="80">
        <v>0.25</v>
      </c>
      <c r="E201" s="10">
        <f>INDEX(TAB_Leistungen_30[[Tätigkeit]:[Stk.kosten/Kosten bei Stundensatz]],MATCH(TAB_Doku_2019[[#This Row],[Leistung]],TAB_Leistungen_30[Tätigkeit],0),2)</f>
        <v>180</v>
      </c>
      <c r="F201" s="134">
        <f>INDEX(TAB_Leistungen_30[[Tätigkeit]:[Stk.kosten/Kosten bei Stundensatz]],MATCH(TAB_Doku_2019[[#This Row],[Leistung]],TAB_Leistungen_30[Tätigkeit],0),3)*TAB_Doku_2019[[#This Row],[Stk.]]</f>
        <v>22.5</v>
      </c>
      <c r="G201" s="80" t="s">
        <v>575</v>
      </c>
      <c r="H201" s="80" t="s">
        <v>559</v>
      </c>
    </row>
    <row r="202" spans="1:8" ht="14.4" x14ac:dyDescent="0.3">
      <c r="A202" s="136" t="s">
        <v>178</v>
      </c>
      <c r="B202" s="80" t="s">
        <v>1</v>
      </c>
      <c r="C202" s="16">
        <v>43672</v>
      </c>
      <c r="D202" s="80">
        <v>1</v>
      </c>
      <c r="E202" s="10">
        <f>INDEX(TAB_Leistungen_30[[Tätigkeit]:[Stk.kosten/Kosten bei Stundensatz]],MATCH(TAB_Doku_2019[[#This Row],[Leistung]],TAB_Leistungen_30[Tätigkeit],0),2)</f>
        <v>10</v>
      </c>
      <c r="F202" s="134">
        <f>INDEX(TAB_Leistungen_30[[Tätigkeit]:[Stk.kosten/Kosten bei Stundensatz]],MATCH(TAB_Doku_2019[[#This Row],[Leistung]],TAB_Leistungen_30[Tätigkeit],0),3)*TAB_Doku_2019[[#This Row],[Stk.]]</f>
        <v>5</v>
      </c>
      <c r="G202" s="80" t="s">
        <v>575</v>
      </c>
      <c r="H202" s="80" t="s">
        <v>560</v>
      </c>
    </row>
    <row r="203" spans="1:8" ht="28.8" x14ac:dyDescent="0.3">
      <c r="A203" s="136" t="s">
        <v>576</v>
      </c>
      <c r="B203" s="80" t="s">
        <v>140</v>
      </c>
      <c r="C203" s="16">
        <v>43665</v>
      </c>
      <c r="D203" s="80">
        <v>1</v>
      </c>
      <c r="E203" s="10">
        <f>INDEX(TAB_Leistungen_30[[Tätigkeit]:[Stk.kosten/Kosten bei Stundensatz]],MATCH(TAB_Doku_2019[[#This Row],[Leistung]],TAB_Leistungen_30[Tätigkeit],0),2)</f>
        <v>5</v>
      </c>
      <c r="F203" s="134">
        <f>INDEX(TAB_Leistungen_30[[Tätigkeit]:[Stk.kosten/Kosten bei Stundensatz]],MATCH(TAB_Doku_2019[[#This Row],[Leistung]],TAB_Leistungen_30[Tätigkeit],0),3)*TAB_Doku_2019[[#This Row],[Stk.]]</f>
        <v>2.5</v>
      </c>
      <c r="G203" s="80" t="s">
        <v>575</v>
      </c>
      <c r="H203" s="80" t="s">
        <v>547</v>
      </c>
    </row>
    <row r="204" spans="1:8" ht="28.8" x14ac:dyDescent="0.3">
      <c r="A204" s="136" t="s">
        <v>576</v>
      </c>
      <c r="B204" s="80" t="s">
        <v>48</v>
      </c>
      <c r="C204" s="16">
        <v>43665</v>
      </c>
      <c r="D204" s="80">
        <v>1</v>
      </c>
      <c r="E204" s="10">
        <f>INDEX(TAB_Leistungen_30[[Tätigkeit]:[Stk.kosten/Kosten bei Stundensatz]],MATCH(TAB_Doku_2019[[#This Row],[Leistung]],TAB_Leistungen_30[Tätigkeit],0),2)</f>
        <v>15</v>
      </c>
      <c r="F204" s="134">
        <f>INDEX(TAB_Leistungen_30[[Tätigkeit]:[Stk.kosten/Kosten bei Stundensatz]],MATCH(TAB_Doku_2019[[#This Row],[Leistung]],TAB_Leistungen_30[Tätigkeit],0),3)*TAB_Doku_2019[[#This Row],[Stk.]]</f>
        <v>7.5</v>
      </c>
      <c r="G204" s="80" t="s">
        <v>575</v>
      </c>
      <c r="H204" s="80" t="s">
        <v>548</v>
      </c>
    </row>
    <row r="205" spans="1:8" ht="28.8" x14ac:dyDescent="0.3">
      <c r="A205" s="136" t="s">
        <v>576</v>
      </c>
      <c r="B205" s="80" t="s">
        <v>22</v>
      </c>
      <c r="C205" s="16">
        <v>43665</v>
      </c>
      <c r="D205" s="80">
        <v>0.25</v>
      </c>
      <c r="E205" s="10">
        <f>INDEX(TAB_Leistungen_30[[Tätigkeit]:[Stk.kosten/Kosten bei Stundensatz]],MATCH(TAB_Doku_2019[[#This Row],[Leistung]],TAB_Leistungen_30[Tätigkeit],0),2)</f>
        <v>60</v>
      </c>
      <c r="F205" s="134">
        <f>INDEX(TAB_Leistungen_30[[Tätigkeit]:[Stk.kosten/Kosten bei Stundensatz]],MATCH(TAB_Doku_2019[[#This Row],[Leistung]],TAB_Leistungen_30[Tätigkeit],0),3)*TAB_Doku_2019[[#This Row],[Stk.]]</f>
        <v>7.5</v>
      </c>
      <c r="G205" s="80" t="s">
        <v>575</v>
      </c>
      <c r="H205" s="80" t="s">
        <v>558</v>
      </c>
    </row>
    <row r="206" spans="1:8" ht="28.8" x14ac:dyDescent="0.3">
      <c r="A206" s="136" t="s">
        <v>576</v>
      </c>
      <c r="B206" s="80" t="s">
        <v>22</v>
      </c>
      <c r="C206" s="16">
        <v>43665</v>
      </c>
      <c r="D206" s="80">
        <v>1</v>
      </c>
      <c r="E206" s="10">
        <f>INDEX(TAB_Leistungen_30[[Tätigkeit]:[Stk.kosten/Kosten bei Stundensatz]],MATCH(TAB_Doku_2019[[#This Row],[Leistung]],TAB_Leistungen_30[Tätigkeit],0),2)</f>
        <v>60</v>
      </c>
      <c r="F206" s="134">
        <f>INDEX(TAB_Leistungen_30[[Tätigkeit]:[Stk.kosten/Kosten bei Stundensatz]],MATCH(TAB_Doku_2019[[#This Row],[Leistung]],TAB_Leistungen_30[Tätigkeit],0),3)*TAB_Doku_2019[[#This Row],[Stk.]]</f>
        <v>30</v>
      </c>
      <c r="G206" s="80" t="s">
        <v>575</v>
      </c>
      <c r="H206" s="80" t="s">
        <v>571</v>
      </c>
    </row>
    <row r="207" spans="1:8" ht="14.4" x14ac:dyDescent="0.3">
      <c r="A207" s="136" t="s">
        <v>178</v>
      </c>
      <c r="B207" s="80" t="s">
        <v>487</v>
      </c>
      <c r="C207" s="16">
        <v>43655</v>
      </c>
      <c r="D207" s="80">
        <v>1</v>
      </c>
      <c r="E207" s="10">
        <f>INDEX(TAB_Leistungen_30[[Tätigkeit]:[Stk.kosten/Kosten bei Stundensatz]],MATCH(TAB_Doku_2019[[#This Row],[Leistung]],TAB_Leistungen_30[Tätigkeit],0),2)</f>
        <v>60</v>
      </c>
      <c r="F207" s="134">
        <f>INDEX(TAB_Leistungen_30[[Tätigkeit]:[Stk.kosten/Kosten bei Stundensatz]],MATCH(TAB_Doku_2019[[#This Row],[Leistung]],TAB_Leistungen_30[Tätigkeit],0),3)*TAB_Doku_2019[[#This Row],[Stk.]]</f>
        <v>30</v>
      </c>
      <c r="G207" s="80" t="s">
        <v>543</v>
      </c>
      <c r="H207" s="80" t="s">
        <v>536</v>
      </c>
    </row>
    <row r="208" spans="1:8" ht="14.4" x14ac:dyDescent="0.3">
      <c r="A208" s="136" t="s">
        <v>541</v>
      </c>
      <c r="B208" s="80" t="s">
        <v>48</v>
      </c>
      <c r="C208" s="16">
        <v>43655</v>
      </c>
      <c r="D208" s="80">
        <v>1</v>
      </c>
      <c r="E208" s="10">
        <f>INDEX(TAB_Leistungen_30[[Tätigkeit]:[Stk.kosten/Kosten bei Stundensatz]],MATCH(TAB_Doku_2019[[#This Row],[Leistung]],TAB_Leistungen_30[Tätigkeit],0),2)</f>
        <v>15</v>
      </c>
      <c r="F208" s="134">
        <f>INDEX(TAB_Leistungen_30[[Tätigkeit]:[Stk.kosten/Kosten bei Stundensatz]],MATCH(TAB_Doku_2019[[#This Row],[Leistung]],TAB_Leistungen_30[Tätigkeit],0),3)*TAB_Doku_2019[[#This Row],[Stk.]]</f>
        <v>7.5</v>
      </c>
      <c r="G208" s="80" t="s">
        <v>564</v>
      </c>
      <c r="H208" s="80" t="s">
        <v>542</v>
      </c>
    </row>
    <row r="209" spans="1:8" ht="14.4" x14ac:dyDescent="0.3">
      <c r="A209" s="136" t="s">
        <v>178</v>
      </c>
      <c r="B209" s="80" t="s">
        <v>1</v>
      </c>
      <c r="C209" s="16">
        <v>43654</v>
      </c>
      <c r="D209" s="80">
        <v>1</v>
      </c>
      <c r="E209" s="10">
        <f>INDEX(TAB_Leistungen_30[[Tätigkeit]:[Stk.kosten/Kosten bei Stundensatz]],MATCH(TAB_Doku_2019[[#This Row],[Leistung]],TAB_Leistungen_30[Tätigkeit],0),2)</f>
        <v>10</v>
      </c>
      <c r="F209" s="134">
        <f>INDEX(TAB_Leistungen_30[[Tätigkeit]:[Stk.kosten/Kosten bei Stundensatz]],MATCH(TAB_Doku_2019[[#This Row],[Leistung]],TAB_Leistungen_30[Tätigkeit],0),3)*TAB_Doku_2019[[#This Row],[Stk.]]</f>
        <v>5</v>
      </c>
      <c r="G209" s="80" t="s">
        <v>564</v>
      </c>
      <c r="H209" s="80" t="s">
        <v>544</v>
      </c>
    </row>
    <row r="210" spans="1:8" ht="14.4" x14ac:dyDescent="0.3">
      <c r="A210" s="136" t="s">
        <v>178</v>
      </c>
      <c r="B210" s="80" t="s">
        <v>140</v>
      </c>
      <c r="C210" s="16">
        <v>43654</v>
      </c>
      <c r="D210" s="80">
        <v>1</v>
      </c>
      <c r="E210" s="10">
        <f>INDEX(TAB_Leistungen_30[[Tätigkeit]:[Stk.kosten/Kosten bei Stundensatz]],MATCH(TAB_Doku_2019[[#This Row],[Leistung]],TAB_Leistungen_30[Tätigkeit],0),2)</f>
        <v>5</v>
      </c>
      <c r="F210" s="134">
        <f>INDEX(TAB_Leistungen_30[[Tätigkeit]:[Stk.kosten/Kosten bei Stundensatz]],MATCH(TAB_Doku_2019[[#This Row],[Leistung]],TAB_Leistungen_30[Tätigkeit],0),3)*TAB_Doku_2019[[#This Row],[Stk.]]</f>
        <v>2.5</v>
      </c>
      <c r="G210" s="80" t="s">
        <v>564</v>
      </c>
      <c r="H210" s="80" t="s">
        <v>545</v>
      </c>
    </row>
    <row r="211" spans="1:8" ht="14.4" x14ac:dyDescent="0.3">
      <c r="A211" s="136" t="s">
        <v>102</v>
      </c>
      <c r="B211" s="80" t="s">
        <v>13</v>
      </c>
      <c r="C211" s="16">
        <v>43653</v>
      </c>
      <c r="D211" s="80">
        <v>1</v>
      </c>
      <c r="E211" s="10">
        <f>INDEX(TAB_Leistungen_30[[Tätigkeit]:[Stk.kosten/Kosten bei Stundensatz]],MATCH(TAB_Doku_2019[[#This Row],[Leistung]],TAB_Leistungen_30[Tätigkeit],0),2)</f>
        <v>60</v>
      </c>
      <c r="F211" s="134">
        <f>INDEX(TAB_Leistungen_30[[Tätigkeit]:[Stk.kosten/Kosten bei Stundensatz]],MATCH(TAB_Doku_2019[[#This Row],[Leistung]],TAB_Leistungen_30[Tätigkeit],0),3)*TAB_Doku_2019[[#This Row],[Stk.]]</f>
        <v>30</v>
      </c>
      <c r="G211" s="80" t="s">
        <v>543</v>
      </c>
      <c r="H211" s="80" t="s">
        <v>539</v>
      </c>
    </row>
    <row r="212" spans="1:8" ht="14.4" x14ac:dyDescent="0.3">
      <c r="A212" s="136" t="s">
        <v>102</v>
      </c>
      <c r="B212" s="80" t="s">
        <v>207</v>
      </c>
      <c r="C212" s="16">
        <v>43653</v>
      </c>
      <c r="D212" s="80">
        <v>1</v>
      </c>
      <c r="E212" s="10">
        <f>INDEX(TAB_Leistungen_30[[Tätigkeit]:[Stk.kosten/Kosten bei Stundensatz]],MATCH(TAB_Doku_2019[[#This Row],[Leistung]],TAB_Leistungen_30[Tätigkeit],0),2)</f>
        <v>0</v>
      </c>
      <c r="F212" s="134">
        <f>INDEX(TAB_Leistungen_30[[Tätigkeit]:[Stk.kosten/Kosten bei Stundensatz]],MATCH(TAB_Doku_2019[[#This Row],[Leistung]],TAB_Leistungen_30[Tätigkeit],0),3)*TAB_Doku_2019[[#This Row],[Stk.]]</f>
        <v>5</v>
      </c>
      <c r="G212" s="80" t="s">
        <v>543</v>
      </c>
      <c r="H212" s="80" t="s">
        <v>539</v>
      </c>
    </row>
    <row r="213" spans="1:8" ht="14.4" x14ac:dyDescent="0.3">
      <c r="A213" s="136" t="s">
        <v>178</v>
      </c>
      <c r="B213" s="80" t="s">
        <v>487</v>
      </c>
      <c r="C213" s="16">
        <v>43651</v>
      </c>
      <c r="D213" s="80">
        <v>1</v>
      </c>
      <c r="E213" s="10">
        <f>INDEX(TAB_Leistungen_30[[Tätigkeit]:[Stk.kosten/Kosten bei Stundensatz]],MATCH(TAB_Doku_2019[[#This Row],[Leistung]],TAB_Leistungen_30[Tätigkeit],0),2)</f>
        <v>60</v>
      </c>
      <c r="F213" s="134">
        <f>INDEX(TAB_Leistungen_30[[Tätigkeit]:[Stk.kosten/Kosten bei Stundensatz]],MATCH(TAB_Doku_2019[[#This Row],[Leistung]],TAB_Leistungen_30[Tätigkeit],0),3)*TAB_Doku_2019[[#This Row],[Stk.]]</f>
        <v>30</v>
      </c>
      <c r="G213" s="80" t="s">
        <v>543</v>
      </c>
      <c r="H213" s="80" t="s">
        <v>532</v>
      </c>
    </row>
    <row r="214" spans="1:8" ht="14.4" x14ac:dyDescent="0.3">
      <c r="A214" s="136" t="s">
        <v>178</v>
      </c>
      <c r="B214" s="80" t="s">
        <v>633</v>
      </c>
      <c r="C214" s="16">
        <v>43651</v>
      </c>
      <c r="D214" s="80">
        <v>1</v>
      </c>
      <c r="E214" s="10">
        <f>INDEX(TAB_Leistungen_30[[Tätigkeit]:[Stk.kosten/Kosten bei Stundensatz]],MATCH(TAB_Doku_2019[[#This Row],[Leistung]],TAB_Leistungen_30[Tätigkeit],0),2)</f>
        <v>60</v>
      </c>
      <c r="F214" s="134">
        <f>INDEX(TAB_Leistungen_30[[Tätigkeit]:[Stk.kosten/Kosten bei Stundensatz]],MATCH(TAB_Doku_2019[[#This Row],[Leistung]],TAB_Leistungen_30[Tätigkeit],0),3)*TAB_Doku_2019[[#This Row],[Stk.]]</f>
        <v>30</v>
      </c>
      <c r="G214" s="80" t="s">
        <v>543</v>
      </c>
      <c r="H214" s="80" t="s">
        <v>538</v>
      </c>
    </row>
    <row r="215" spans="1:8" ht="14.4" x14ac:dyDescent="0.3">
      <c r="A215" s="136" t="s">
        <v>178</v>
      </c>
      <c r="B215" s="80" t="s">
        <v>140</v>
      </c>
      <c r="C215" s="16">
        <v>43650</v>
      </c>
      <c r="D215" s="80">
        <v>1</v>
      </c>
      <c r="E215" s="10">
        <f>INDEX(TAB_Leistungen_30[[Tätigkeit]:[Stk.kosten/Kosten bei Stundensatz]],MATCH(TAB_Doku_2019[[#This Row],[Leistung]],TAB_Leistungen_30[Tätigkeit],0),2)</f>
        <v>5</v>
      </c>
      <c r="F215" s="134">
        <f>INDEX(TAB_Leistungen_30[[Tätigkeit]:[Stk.kosten/Kosten bei Stundensatz]],MATCH(TAB_Doku_2019[[#This Row],[Leistung]],TAB_Leistungen_30[Tätigkeit],0),3)*TAB_Doku_2019[[#This Row],[Stk.]]</f>
        <v>2.5</v>
      </c>
      <c r="G215" s="80" t="s">
        <v>543</v>
      </c>
      <c r="H215" s="80" t="s">
        <v>531</v>
      </c>
    </row>
    <row r="216" spans="1:8" ht="14.4" x14ac:dyDescent="0.3">
      <c r="A216" s="136" t="s">
        <v>509</v>
      </c>
      <c r="B216" s="80" t="s">
        <v>140</v>
      </c>
      <c r="C216" s="16">
        <v>43649</v>
      </c>
      <c r="D216" s="80">
        <v>1</v>
      </c>
      <c r="E216" s="10">
        <f>INDEX(TAB_Leistungen_30[[Tätigkeit]:[Stk.kosten/Kosten bei Stundensatz]],MATCH(TAB_Doku_2019[[#This Row],[Leistung]],TAB_Leistungen_30[Tätigkeit],0),2)</f>
        <v>5</v>
      </c>
      <c r="F216" s="134">
        <f>INDEX(TAB_Leistungen_30[[Tätigkeit]:[Stk.kosten/Kosten bei Stundensatz]],MATCH(TAB_Doku_2019[[#This Row],[Leistung]],TAB_Leistungen_30[Tätigkeit],0),3)*TAB_Doku_2019[[#This Row],[Stk.]]</f>
        <v>2.5</v>
      </c>
      <c r="G216" s="80" t="s">
        <v>543</v>
      </c>
      <c r="H216" s="80" t="s">
        <v>530</v>
      </c>
    </row>
    <row r="217" spans="1:8" ht="14.4" x14ac:dyDescent="0.3">
      <c r="A217" s="136" t="s">
        <v>509</v>
      </c>
      <c r="B217" s="80" t="s">
        <v>48</v>
      </c>
      <c r="C217" s="16">
        <v>43640</v>
      </c>
      <c r="D217" s="80">
        <v>1</v>
      </c>
      <c r="E217" s="10">
        <f>INDEX(TAB_Leistungen_30[[Tätigkeit]:[Stk.kosten/Kosten bei Stundensatz]],MATCH(TAB_Doku_2019[[#This Row],[Leistung]],TAB_Leistungen_30[Tätigkeit],0),2)</f>
        <v>15</v>
      </c>
      <c r="F217" s="134">
        <f>INDEX(TAB_Leistungen_30[[Tätigkeit]:[Stk.kosten/Kosten bei Stundensatz]],MATCH(TAB_Doku_2019[[#This Row],[Leistung]],TAB_Leistungen_30[Tätigkeit],0),3)*TAB_Doku_2019[[#This Row],[Stk.]]</f>
        <v>7.5</v>
      </c>
      <c r="G217" s="80" t="s">
        <v>543</v>
      </c>
      <c r="H217" s="80" t="s">
        <v>528</v>
      </c>
    </row>
    <row r="218" spans="1:8" ht="14.4" x14ac:dyDescent="0.3">
      <c r="A218" s="136" t="s">
        <v>509</v>
      </c>
      <c r="B218" s="80" t="s">
        <v>1</v>
      </c>
      <c r="C218" s="16">
        <v>43640</v>
      </c>
      <c r="D218" s="80">
        <v>1</v>
      </c>
      <c r="E218" s="10">
        <f>INDEX(TAB_Leistungen_30[[Tätigkeit]:[Stk.kosten/Kosten bei Stundensatz]],MATCH(TAB_Doku_2019[[#This Row],[Leistung]],TAB_Leistungen_30[Tätigkeit],0),2)</f>
        <v>10</v>
      </c>
      <c r="F218" s="134">
        <f>INDEX(TAB_Leistungen_30[[Tätigkeit]:[Stk.kosten/Kosten bei Stundensatz]],MATCH(TAB_Doku_2019[[#This Row],[Leistung]],TAB_Leistungen_30[Tätigkeit],0),3)*TAB_Doku_2019[[#This Row],[Stk.]]</f>
        <v>5</v>
      </c>
      <c r="G218" s="80" t="s">
        <v>543</v>
      </c>
      <c r="H218" s="80" t="s">
        <v>527</v>
      </c>
    </row>
    <row r="219" spans="1:8" ht="14.4" x14ac:dyDescent="0.3">
      <c r="A219" s="136" t="s">
        <v>178</v>
      </c>
      <c r="B219" s="80" t="s">
        <v>487</v>
      </c>
      <c r="C219" s="16">
        <v>43620</v>
      </c>
      <c r="D219" s="80">
        <v>1</v>
      </c>
      <c r="E219" s="10">
        <f>INDEX(TAB_Leistungen_30[[Tätigkeit]:[Stk.kosten/Kosten bei Stundensatz]],MATCH(TAB_Doku_2019[[#This Row],[Leistung]],TAB_Leistungen_30[Tätigkeit],0),2)</f>
        <v>60</v>
      </c>
      <c r="F219" s="134">
        <f>INDEX(TAB_Leistungen_30[[Tätigkeit]:[Stk.kosten/Kosten bei Stundensatz]],MATCH(TAB_Doku_2019[[#This Row],[Leistung]],TAB_Leistungen_30[Tätigkeit],0),3)*TAB_Doku_2019[[#This Row],[Stk.]]</f>
        <v>30</v>
      </c>
      <c r="G219" s="80" t="s">
        <v>543</v>
      </c>
      <c r="H219" s="80" t="s">
        <v>529</v>
      </c>
    </row>
    <row r="220" spans="1:8" ht="14.4" x14ac:dyDescent="0.3">
      <c r="A220" s="136" t="s">
        <v>500</v>
      </c>
      <c r="B220" s="80" t="s">
        <v>48</v>
      </c>
      <c r="C220" s="16">
        <v>43612</v>
      </c>
      <c r="D220" s="80">
        <v>1</v>
      </c>
      <c r="E220" s="10">
        <f>INDEX(TAB_Leistungen_30[[Tätigkeit]:[Stk.kosten/Kosten bei Stundensatz]],MATCH(TAB_Doku_2019[[#This Row],[Leistung]],TAB_Leistungen_30[Tätigkeit],0),2)</f>
        <v>15</v>
      </c>
      <c r="F220" s="134">
        <f>INDEX(TAB_Leistungen_30[[Tätigkeit]:[Stk.kosten/Kosten bei Stundensatz]],MATCH(TAB_Doku_2019[[#This Row],[Leistung]],TAB_Leistungen_30[Tätigkeit],0),3)*TAB_Doku_2019[[#This Row],[Stk.]]</f>
        <v>7.5</v>
      </c>
      <c r="G220" s="80" t="s">
        <v>543</v>
      </c>
      <c r="H220" s="80" t="s">
        <v>534</v>
      </c>
    </row>
    <row r="221" spans="1:8" ht="28.8" x14ac:dyDescent="0.3">
      <c r="A221" s="136" t="s">
        <v>509</v>
      </c>
      <c r="B221" s="80" t="s">
        <v>255</v>
      </c>
      <c r="C221" s="16">
        <v>43612</v>
      </c>
      <c r="D221" s="80">
        <f>148*2</f>
        <v>296</v>
      </c>
      <c r="E221" s="10">
        <f>INDEX(TAB_Leistungen_30[[Tätigkeit]:[Stk.kosten/Kosten bei Stundensatz]],MATCH(TAB_Doku_2019[[#This Row],[Leistung]],TAB_Leistungen_30[Tätigkeit],0),2)</f>
        <v>0</v>
      </c>
      <c r="F221" s="134">
        <f>INDEX(TAB_Leistungen_30[[Tätigkeit]:[Stk.kosten/Kosten bei Stundensatz]],MATCH(TAB_Doku_2019[[#This Row],[Leistung]],TAB_Leistungen_30[Tätigkeit],0),3)*TAB_Doku_2019[[#This Row],[Stk.]]</f>
        <v>88.8</v>
      </c>
      <c r="G221" s="80" t="s">
        <v>537</v>
      </c>
      <c r="H221" s="80" t="s">
        <v>535</v>
      </c>
    </row>
    <row r="222" spans="1:8" ht="14.4" x14ac:dyDescent="0.3">
      <c r="A222" s="136" t="s">
        <v>509</v>
      </c>
      <c r="B222" s="80" t="s">
        <v>58</v>
      </c>
      <c r="C222" s="16">
        <v>43612</v>
      </c>
      <c r="D222" s="80">
        <v>1</v>
      </c>
      <c r="E222" s="10">
        <f>INDEX(TAB_Leistungen_30[[Tätigkeit]:[Stk.kosten/Kosten bei Stundensatz]],MATCH(TAB_Doku_2019[[#This Row],[Leistung]],TAB_Leistungen_30[Tätigkeit],0),2)</f>
        <v>120</v>
      </c>
      <c r="F222" s="134">
        <f>INDEX(TAB_Leistungen_30[[Tätigkeit]:[Stk.kosten/Kosten bei Stundensatz]],MATCH(TAB_Doku_2019[[#This Row],[Leistung]],TAB_Leistungen_30[Tätigkeit],0),3)*TAB_Doku_2019[[#This Row],[Stk.]]</f>
        <v>60</v>
      </c>
      <c r="G222" s="80" t="s">
        <v>537</v>
      </c>
      <c r="H222" s="80" t="s">
        <v>533</v>
      </c>
    </row>
    <row r="223" spans="1:8" ht="28.8" x14ac:dyDescent="0.3">
      <c r="A223" s="136" t="s">
        <v>509</v>
      </c>
      <c r="B223" s="80" t="s">
        <v>2</v>
      </c>
      <c r="C223" s="16">
        <v>43612</v>
      </c>
      <c r="D223" s="80">
        <v>14</v>
      </c>
      <c r="E223" s="10">
        <f>INDEX(TAB_Leistungen_30[[Tätigkeit]:[Stk.kosten/Kosten bei Stundensatz]],MATCH(TAB_Doku_2019[[#This Row],[Leistung]],TAB_Leistungen_30[Tätigkeit],0),2)</f>
        <v>10</v>
      </c>
      <c r="F223" s="134">
        <f>INDEX(TAB_Leistungen_30[[Tätigkeit]:[Stk.kosten/Kosten bei Stundensatz]],MATCH(TAB_Doku_2019[[#This Row],[Leistung]],TAB_Leistungen_30[Tätigkeit],0),3)*TAB_Doku_2019[[#This Row],[Stk.]]</f>
        <v>35</v>
      </c>
      <c r="G223" s="80" t="s">
        <v>537</v>
      </c>
      <c r="H223" s="80" t="s">
        <v>535</v>
      </c>
    </row>
    <row r="224" spans="1:8" ht="14.4" x14ac:dyDescent="0.3">
      <c r="A224" s="136" t="s">
        <v>509</v>
      </c>
      <c r="B224" s="80" t="s">
        <v>523</v>
      </c>
      <c r="C224" s="16">
        <v>43612</v>
      </c>
      <c r="D224" s="80">
        <v>4</v>
      </c>
      <c r="E224" s="10">
        <f>INDEX(TAB_Leistungen_30[[Tätigkeit]:[Stk.kosten/Kosten bei Stundensatz]],MATCH(TAB_Doku_2019[[#This Row],[Leistung]],TAB_Leistungen_30[Tätigkeit],0),2)</f>
        <v>60</v>
      </c>
      <c r="F224" s="134">
        <f>INDEX(TAB_Leistungen_30[[Tätigkeit]:[Stk.kosten/Kosten bei Stundensatz]],MATCH(TAB_Doku_2019[[#This Row],[Leistung]],TAB_Leistungen_30[Tätigkeit],0),3)*TAB_Doku_2019[[#This Row],[Stk.]]</f>
        <v>120</v>
      </c>
      <c r="G224" s="80" t="s">
        <v>537</v>
      </c>
      <c r="H224" s="80" t="s">
        <v>515</v>
      </c>
    </row>
    <row r="225" spans="1:8" ht="14.4" x14ac:dyDescent="0.3">
      <c r="A225" s="136" t="s">
        <v>509</v>
      </c>
      <c r="B225" s="80" t="s">
        <v>487</v>
      </c>
      <c r="C225" s="16">
        <v>43612</v>
      </c>
      <c r="D225" s="80">
        <v>1</v>
      </c>
      <c r="E225" s="10">
        <f>INDEX(TAB_Leistungen_30[[Tätigkeit]:[Stk.kosten/Kosten bei Stundensatz]],MATCH(TAB_Doku_2019[[#This Row],[Leistung]],TAB_Leistungen_30[Tätigkeit],0),2)</f>
        <v>60</v>
      </c>
      <c r="F225" s="134">
        <f>INDEX(TAB_Leistungen_30[[Tätigkeit]:[Stk.kosten/Kosten bei Stundensatz]],MATCH(TAB_Doku_2019[[#This Row],[Leistung]],TAB_Leistungen_30[Tätigkeit],0),3)*TAB_Doku_2019[[#This Row],[Stk.]]</f>
        <v>30</v>
      </c>
      <c r="G225" s="80" t="s">
        <v>537</v>
      </c>
      <c r="H225" s="80" t="s">
        <v>535</v>
      </c>
    </row>
    <row r="226" spans="1:8" ht="14.4" x14ac:dyDescent="0.3">
      <c r="A226" s="136" t="s">
        <v>509</v>
      </c>
      <c r="B226" s="80" t="s">
        <v>524</v>
      </c>
      <c r="C226" s="16">
        <v>43612</v>
      </c>
      <c r="D226" s="80">
        <v>1</v>
      </c>
      <c r="E226" s="10">
        <f>INDEX(TAB_Leistungen_30[[Tätigkeit]:[Stk.kosten/Kosten bei Stundensatz]],MATCH(TAB_Doku_2019[[#This Row],[Leistung]],TAB_Leistungen_30[Tätigkeit],0),2)</f>
        <v>960</v>
      </c>
      <c r="F226" s="134">
        <f>INDEX(TAB_Leistungen_30[[Tätigkeit]:[Stk.kosten/Kosten bei Stundensatz]],MATCH(TAB_Doku_2019[[#This Row],[Leistung]],TAB_Leistungen_30[Tätigkeit],0),3)*TAB_Doku_2019[[#This Row],[Stk.]]</f>
        <v>480</v>
      </c>
      <c r="G226" s="80" t="s">
        <v>537</v>
      </c>
      <c r="H226" s="80" t="s">
        <v>535</v>
      </c>
    </row>
    <row r="227" spans="1:8" ht="14.4" x14ac:dyDescent="0.3">
      <c r="A227" s="136" t="s">
        <v>239</v>
      </c>
      <c r="B227" s="80" t="s">
        <v>140</v>
      </c>
      <c r="C227" s="16">
        <v>43602</v>
      </c>
      <c r="D227" s="80">
        <v>1</v>
      </c>
      <c r="E227" s="10">
        <f>INDEX(TAB_Leistungen_30[[Tätigkeit]:[Stk.kosten/Kosten bei Stundensatz]],MATCH(TAB_Doku_2019[[#This Row],[Leistung]],TAB_Leistungen_30[Tätigkeit],0),2)</f>
        <v>5</v>
      </c>
      <c r="F227" s="134">
        <f>INDEX(TAB_Leistungen_30[[Tätigkeit]:[Stk.kosten/Kosten bei Stundensatz]],MATCH(TAB_Doku_2019[[#This Row],[Leistung]],TAB_Leistungen_30[Tätigkeit],0),3)*TAB_Doku_2019[[#This Row],[Stk.]]</f>
        <v>2.5</v>
      </c>
      <c r="G227" s="80" t="s">
        <v>543</v>
      </c>
      <c r="H227" s="80" t="s">
        <v>521</v>
      </c>
    </row>
    <row r="228" spans="1:8" ht="14.4" x14ac:dyDescent="0.3">
      <c r="A228" s="136" t="s">
        <v>239</v>
      </c>
      <c r="B228" s="80" t="s">
        <v>140</v>
      </c>
      <c r="C228" s="16">
        <v>43602</v>
      </c>
      <c r="D228" s="80">
        <v>1</v>
      </c>
      <c r="E228" s="10">
        <f>INDEX(TAB_Leistungen_30[[Tätigkeit]:[Stk.kosten/Kosten bei Stundensatz]],MATCH(TAB_Doku_2019[[#This Row],[Leistung]],TAB_Leistungen_30[Tätigkeit],0),2)</f>
        <v>5</v>
      </c>
      <c r="F228" s="134">
        <f>INDEX(TAB_Leistungen_30[[Tätigkeit]:[Stk.kosten/Kosten bei Stundensatz]],MATCH(TAB_Doku_2019[[#This Row],[Leistung]],TAB_Leistungen_30[Tätigkeit],0),3)*TAB_Doku_2019[[#This Row],[Stk.]]</f>
        <v>2.5</v>
      </c>
      <c r="G228" s="80" t="s">
        <v>543</v>
      </c>
      <c r="H228" s="80" t="s">
        <v>522</v>
      </c>
    </row>
    <row r="229" spans="1:8" ht="14.4" x14ac:dyDescent="0.3">
      <c r="A229" s="80" t="s">
        <v>500</v>
      </c>
      <c r="B229" s="80" t="s">
        <v>50</v>
      </c>
      <c r="C229" s="16">
        <v>43593</v>
      </c>
      <c r="D229" s="80">
        <v>1</v>
      </c>
      <c r="E229" s="10">
        <f>INDEX(TAB_Leistungen_30[[Tätigkeit]:[Stk.kosten/Kosten bei Stundensatz]],MATCH(TAB_Doku_2019[[#This Row],[Leistung]],TAB_Leistungen_30[Tätigkeit],0),2)</f>
        <v>5</v>
      </c>
      <c r="F229" s="134">
        <f>INDEX(TAB_Leistungen_30[[Tätigkeit]:[Stk.kosten/Kosten bei Stundensatz]],MATCH(TAB_Doku_2019[[#This Row],[Leistung]],TAB_Leistungen_30[Tätigkeit],0),3)*TAB_Doku_2019[[#This Row],[Stk.]]</f>
        <v>2.5</v>
      </c>
      <c r="G229" s="80" t="s">
        <v>543</v>
      </c>
      <c r="H229" s="80" t="s">
        <v>520</v>
      </c>
    </row>
    <row r="230" spans="1:8" ht="28.8" x14ac:dyDescent="0.3">
      <c r="A230" s="80" t="s">
        <v>500</v>
      </c>
      <c r="B230" s="80" t="s">
        <v>517</v>
      </c>
      <c r="C230" s="16">
        <v>43592</v>
      </c>
      <c r="D230" s="80">
        <v>2</v>
      </c>
      <c r="E230" s="10">
        <f>INDEX(TAB_Leistungen_30[[Tätigkeit]:[Stk.kosten/Kosten bei Stundensatz]],MATCH(TAB_Doku_2019[[#This Row],[Leistung]],TAB_Leistungen_30[Tätigkeit],0),2)</f>
        <v>15</v>
      </c>
      <c r="F230" s="134">
        <f>INDEX(TAB_Leistungen_30[[Tätigkeit]:[Stk.kosten/Kosten bei Stundensatz]],MATCH(TAB_Doku_2019[[#This Row],[Leistung]],TAB_Leistungen_30[Tätigkeit],0),3)*TAB_Doku_2019[[#This Row],[Stk.]]</f>
        <v>15</v>
      </c>
      <c r="G230" s="80" t="s">
        <v>543</v>
      </c>
      <c r="H230" s="80" t="s">
        <v>518</v>
      </c>
    </row>
    <row r="231" spans="1:8" ht="14.4" x14ac:dyDescent="0.3">
      <c r="A231" s="80" t="s">
        <v>500</v>
      </c>
      <c r="B231" s="80" t="s">
        <v>247</v>
      </c>
      <c r="C231" s="16">
        <v>43592</v>
      </c>
      <c r="D231" s="80">
        <v>1.6</v>
      </c>
      <c r="E231" s="10">
        <f>INDEX(TAB_Leistungen_30[[Tätigkeit]:[Stk.kosten/Kosten bei Stundensatz]],MATCH(TAB_Doku_2019[[#This Row],[Leistung]],TAB_Leistungen_30[Tätigkeit],0),2)</f>
        <v>15</v>
      </c>
      <c r="F231" s="134">
        <f>INDEX(TAB_Leistungen_30[[Tätigkeit]:[Stk.kosten/Kosten bei Stundensatz]],MATCH(TAB_Doku_2019[[#This Row],[Leistung]],TAB_Leistungen_30[Tätigkeit],0),3)*TAB_Doku_2019[[#This Row],[Stk.]]</f>
        <v>12</v>
      </c>
      <c r="G231" s="80" t="s">
        <v>543</v>
      </c>
      <c r="H231" s="80" t="s">
        <v>519</v>
      </c>
    </row>
    <row r="232" spans="1:8" ht="14.4" x14ac:dyDescent="0.3">
      <c r="A232" s="80" t="s">
        <v>509</v>
      </c>
      <c r="B232" s="80" t="s">
        <v>140</v>
      </c>
      <c r="C232" s="16">
        <v>43584</v>
      </c>
      <c r="D232" s="80">
        <v>1</v>
      </c>
      <c r="E232" s="10">
        <f>INDEX(TAB_Leistungen_30[[Tätigkeit]:[Stk.kosten/Kosten bei Stundensatz]],MATCH(TAB_Doku_2019[[#This Row],[Leistung]],TAB_Leistungen_30[Tätigkeit],0),2)</f>
        <v>5</v>
      </c>
      <c r="F232" s="134">
        <f>INDEX(TAB_Leistungen_30[[Tätigkeit]:[Stk.kosten/Kosten bei Stundensatz]],MATCH(TAB_Doku_2019[[#This Row],[Leistung]],TAB_Leistungen_30[Tätigkeit],0),3)*TAB_Doku_2019[[#This Row],[Stk.]]</f>
        <v>2.5</v>
      </c>
      <c r="G232" s="80" t="s">
        <v>543</v>
      </c>
      <c r="H232" s="80" t="s">
        <v>514</v>
      </c>
    </row>
    <row r="233" spans="1:8" ht="28.8" x14ac:dyDescent="0.3">
      <c r="A233" s="80" t="s">
        <v>239</v>
      </c>
      <c r="B233" s="80" t="s">
        <v>140</v>
      </c>
      <c r="C233" s="16">
        <v>43581</v>
      </c>
      <c r="D233" s="80">
        <v>1</v>
      </c>
      <c r="E233" s="10">
        <f>INDEX(TAB_Leistungen_30[[Tätigkeit]:[Stk.kosten/Kosten bei Stundensatz]],MATCH(TAB_Doku_2019[[#This Row],[Leistung]],TAB_Leistungen_30[Tätigkeit],0),2)</f>
        <v>5</v>
      </c>
      <c r="F233" s="134">
        <f>INDEX(TAB_Leistungen_30[[Tätigkeit]:[Stk.kosten/Kosten bei Stundensatz]],MATCH(TAB_Doku_2019[[#This Row],[Leistung]],TAB_Leistungen_30[Tätigkeit],0),3)*TAB_Doku_2019[[#This Row],[Stk.]]</f>
        <v>2.5</v>
      </c>
      <c r="G233" s="80" t="s">
        <v>543</v>
      </c>
      <c r="H233" s="80" t="s">
        <v>513</v>
      </c>
    </row>
    <row r="234" spans="1:8" ht="28.8" x14ac:dyDescent="0.3">
      <c r="A234" s="80" t="s">
        <v>500</v>
      </c>
      <c r="B234" s="80" t="s">
        <v>1</v>
      </c>
      <c r="C234" s="16">
        <v>43580</v>
      </c>
      <c r="D234" s="80">
        <v>1</v>
      </c>
      <c r="E234" s="10">
        <f>INDEX(TAB_Leistungen_30[[Tätigkeit]:[Stk.kosten/Kosten bei Stundensatz]],MATCH(TAB_Doku_2019[[#This Row],[Leistung]],TAB_Leistungen_30[Tätigkeit],0),2)</f>
        <v>10</v>
      </c>
      <c r="F234" s="134">
        <f>INDEX(TAB_Leistungen_30[[Tätigkeit]:[Stk.kosten/Kosten bei Stundensatz]],MATCH(TAB_Doku_2019[[#This Row],[Leistung]],TAB_Leistungen_30[Tätigkeit],0),3)*TAB_Doku_2019[[#This Row],[Stk.]]</f>
        <v>5</v>
      </c>
      <c r="G234" s="80" t="s">
        <v>543</v>
      </c>
      <c r="H234" s="80" t="s">
        <v>512</v>
      </c>
    </row>
    <row r="235" spans="1:8" ht="14.4" x14ac:dyDescent="0.3">
      <c r="A235" s="80" t="s">
        <v>509</v>
      </c>
      <c r="B235" s="80" t="s">
        <v>48</v>
      </c>
      <c r="C235" s="16">
        <v>43578</v>
      </c>
      <c r="D235" s="80">
        <v>1</v>
      </c>
      <c r="E235" s="10">
        <f>INDEX(TAB_Leistungen_30[[Tätigkeit]:[Stk.kosten/Kosten bei Stundensatz]],MATCH(TAB_Doku_2019[[#This Row],[Leistung]],TAB_Leistungen_30[Tätigkeit],0),2)</f>
        <v>15</v>
      </c>
      <c r="F235" s="134">
        <f>INDEX(TAB_Leistungen_30[[Tätigkeit]:[Stk.kosten/Kosten bei Stundensatz]],MATCH(TAB_Doku_2019[[#This Row],[Leistung]],TAB_Leistungen_30[Tätigkeit],0),3)*TAB_Doku_2019[[#This Row],[Stk.]]</f>
        <v>7.5</v>
      </c>
      <c r="G235" s="80" t="s">
        <v>543</v>
      </c>
      <c r="H235" s="80" t="s">
        <v>510</v>
      </c>
    </row>
    <row r="236" spans="1:8" ht="14.4" x14ac:dyDescent="0.3">
      <c r="A236" s="80" t="s">
        <v>500</v>
      </c>
      <c r="B236" s="80" t="s">
        <v>48</v>
      </c>
      <c r="C236" s="16">
        <v>43578</v>
      </c>
      <c r="D236" s="80">
        <v>1</v>
      </c>
      <c r="E236" s="10">
        <f>INDEX(TAB_Leistungen_30[[Tätigkeit]:[Stk.kosten/Kosten bei Stundensatz]],MATCH(TAB_Doku_2019[[#This Row],[Leistung]],TAB_Leistungen_30[Tätigkeit],0),2)</f>
        <v>15</v>
      </c>
      <c r="F236" s="134">
        <f>INDEX(TAB_Leistungen_30[[Tätigkeit]:[Stk.kosten/Kosten bei Stundensatz]],MATCH(TAB_Doku_2019[[#This Row],[Leistung]],TAB_Leistungen_30[Tätigkeit],0),3)*TAB_Doku_2019[[#This Row],[Stk.]]</f>
        <v>7.5</v>
      </c>
      <c r="G236" s="80" t="s">
        <v>543</v>
      </c>
      <c r="H236" s="80" t="s">
        <v>511</v>
      </c>
    </row>
    <row r="237" spans="1:8" ht="14.4" x14ac:dyDescent="0.3">
      <c r="A237" s="80" t="s">
        <v>500</v>
      </c>
      <c r="B237" s="80" t="s">
        <v>140</v>
      </c>
      <c r="C237" s="16">
        <v>43566</v>
      </c>
      <c r="D237" s="80">
        <v>1</v>
      </c>
      <c r="E237" s="10">
        <f>INDEX(TAB_Leistungen_30[[Tätigkeit]:[Stk.kosten/Kosten bei Stundensatz]],MATCH(TAB_Doku_2019[[#This Row],[Leistung]],TAB_Leistungen_30[Tätigkeit],0),2)</f>
        <v>5</v>
      </c>
      <c r="F237" s="134">
        <f>INDEX(TAB_Leistungen_30[[Tätigkeit]:[Stk.kosten/Kosten bei Stundensatz]],MATCH(TAB_Doku_2019[[#This Row],[Leistung]],TAB_Leistungen_30[Tätigkeit],0),3)*TAB_Doku_2019[[#This Row],[Stk.]]</f>
        <v>2.5</v>
      </c>
      <c r="G237" s="80" t="s">
        <v>543</v>
      </c>
      <c r="H237" s="80" t="s">
        <v>504</v>
      </c>
    </row>
    <row r="238" spans="1:8" ht="14.4" x14ac:dyDescent="0.3">
      <c r="A238" s="80" t="s">
        <v>500</v>
      </c>
      <c r="B238" s="80" t="s">
        <v>50</v>
      </c>
      <c r="C238" s="16">
        <v>43566</v>
      </c>
      <c r="D238" s="80">
        <v>1</v>
      </c>
      <c r="E238" s="10">
        <f>INDEX(TAB_Leistungen_30[[Tätigkeit]:[Stk.kosten/Kosten bei Stundensatz]],MATCH(TAB_Doku_2019[[#This Row],[Leistung]],TAB_Leistungen_30[Tätigkeit],0),2)</f>
        <v>5</v>
      </c>
      <c r="F238" s="134">
        <f>INDEX(TAB_Leistungen_30[[Tätigkeit]:[Stk.kosten/Kosten bei Stundensatz]],MATCH(TAB_Doku_2019[[#This Row],[Leistung]],TAB_Leistungen_30[Tätigkeit],0),3)*TAB_Doku_2019[[#This Row],[Stk.]]</f>
        <v>2.5</v>
      </c>
      <c r="G238" s="80" t="s">
        <v>543</v>
      </c>
      <c r="H238" s="80" t="s">
        <v>505</v>
      </c>
    </row>
    <row r="239" spans="1:8" ht="14.4" x14ac:dyDescent="0.3">
      <c r="A239" s="80" t="s">
        <v>178</v>
      </c>
      <c r="B239" s="80" t="s">
        <v>8</v>
      </c>
      <c r="C239" s="16">
        <v>43566</v>
      </c>
      <c r="D239" s="80">
        <v>0.5</v>
      </c>
      <c r="E239" s="10">
        <f>INDEX(TAB_Leistungen_30[[Tätigkeit]:[Stk.kosten/Kosten bei Stundensatz]],MATCH(TAB_Doku_2019[[#This Row],[Leistung]],TAB_Leistungen_30[Tätigkeit],0),2)</f>
        <v>180</v>
      </c>
      <c r="F239" s="134">
        <f>INDEX(TAB_Leistungen_30[[Tätigkeit]:[Stk.kosten/Kosten bei Stundensatz]],MATCH(TAB_Doku_2019[[#This Row],[Leistung]],TAB_Leistungen_30[Tätigkeit],0),3)*TAB_Doku_2019[[#This Row],[Stk.]]</f>
        <v>45</v>
      </c>
      <c r="G239" s="80" t="s">
        <v>543</v>
      </c>
      <c r="H239" s="80" t="s">
        <v>506</v>
      </c>
    </row>
    <row r="240" spans="1:8" ht="14.4" x14ac:dyDescent="0.3">
      <c r="A240" s="80" t="s">
        <v>178</v>
      </c>
      <c r="B240" s="80" t="s">
        <v>140</v>
      </c>
      <c r="C240" s="16">
        <v>43566</v>
      </c>
      <c r="D240" s="80">
        <v>1</v>
      </c>
      <c r="E240" s="10">
        <f>INDEX(TAB_Leistungen_30[[Tätigkeit]:[Stk.kosten/Kosten bei Stundensatz]],MATCH(TAB_Doku_2019[[#This Row],[Leistung]],TAB_Leistungen_30[Tätigkeit],0),2)</f>
        <v>5</v>
      </c>
      <c r="F240" s="134">
        <f>INDEX(TAB_Leistungen_30[[Tätigkeit]:[Stk.kosten/Kosten bei Stundensatz]],MATCH(TAB_Doku_2019[[#This Row],[Leistung]],TAB_Leistungen_30[Tätigkeit],0),3)*TAB_Doku_2019[[#This Row],[Stk.]]</f>
        <v>2.5</v>
      </c>
      <c r="G240" s="80" t="s">
        <v>543</v>
      </c>
      <c r="H240" s="80" t="s">
        <v>507</v>
      </c>
    </row>
    <row r="241" spans="1:8" ht="14.4" x14ac:dyDescent="0.3">
      <c r="A241" s="80" t="s">
        <v>178</v>
      </c>
      <c r="B241" s="80" t="s">
        <v>50</v>
      </c>
      <c r="C241" s="16">
        <v>43566</v>
      </c>
      <c r="D241" s="80">
        <v>1</v>
      </c>
      <c r="E241" s="10">
        <f>INDEX(TAB_Leistungen_30[[Tätigkeit]:[Stk.kosten/Kosten bei Stundensatz]],MATCH(TAB_Doku_2019[[#This Row],[Leistung]],TAB_Leistungen_30[Tätigkeit],0),2)</f>
        <v>5</v>
      </c>
      <c r="F241" s="134">
        <f>INDEX(TAB_Leistungen_30[[Tätigkeit]:[Stk.kosten/Kosten bei Stundensatz]],MATCH(TAB_Doku_2019[[#This Row],[Leistung]],TAB_Leistungen_30[Tätigkeit],0),3)*TAB_Doku_2019[[#This Row],[Stk.]]</f>
        <v>2.5</v>
      </c>
      <c r="G241" s="80" t="s">
        <v>543</v>
      </c>
      <c r="H241" s="80" t="s">
        <v>508</v>
      </c>
    </row>
    <row r="242" spans="1:8" ht="14.4" x14ac:dyDescent="0.3">
      <c r="A242" s="80" t="s">
        <v>500</v>
      </c>
      <c r="B242" s="80" t="s">
        <v>1</v>
      </c>
      <c r="C242" s="16">
        <v>43565</v>
      </c>
      <c r="D242" s="80">
        <v>3</v>
      </c>
      <c r="E242" s="10">
        <f>INDEX(TAB_Leistungen_30[[Tätigkeit]:[Stk.kosten/Kosten bei Stundensatz]],MATCH(TAB_Doku_2019[[#This Row],[Leistung]],TAB_Leistungen_30[Tätigkeit],0),2)</f>
        <v>10</v>
      </c>
      <c r="F242" s="134">
        <f>INDEX(TAB_Leistungen_30[[Tätigkeit]:[Stk.kosten/Kosten bei Stundensatz]],MATCH(TAB_Doku_2019[[#This Row],[Leistung]],TAB_Leistungen_30[Tätigkeit],0),3)*TAB_Doku_2019[[#This Row],[Stk.]]</f>
        <v>15</v>
      </c>
      <c r="G242" s="80" t="s">
        <v>543</v>
      </c>
      <c r="H242" s="80" t="s">
        <v>499</v>
      </c>
    </row>
    <row r="243" spans="1:8" ht="14.4" x14ac:dyDescent="0.3">
      <c r="A243" s="80" t="s">
        <v>500</v>
      </c>
      <c r="B243" s="80" t="s">
        <v>48</v>
      </c>
      <c r="C243" s="16">
        <v>43565</v>
      </c>
      <c r="D243" s="80">
        <v>1</v>
      </c>
      <c r="E243" s="10">
        <f>INDEX(TAB_Leistungen_30[[Tätigkeit]:[Stk.kosten/Kosten bei Stundensatz]],MATCH(TAB_Doku_2019[[#This Row],[Leistung]],TAB_Leistungen_30[Tätigkeit],0),2)</f>
        <v>15</v>
      </c>
      <c r="F243" s="134">
        <f>INDEX(TAB_Leistungen_30[[Tätigkeit]:[Stk.kosten/Kosten bei Stundensatz]],MATCH(TAB_Doku_2019[[#This Row],[Leistung]],TAB_Leistungen_30[Tätigkeit],0),3)*TAB_Doku_2019[[#This Row],[Stk.]]</f>
        <v>7.5</v>
      </c>
      <c r="G243" s="80" t="s">
        <v>543</v>
      </c>
      <c r="H243" s="80" t="s">
        <v>501</v>
      </c>
    </row>
    <row r="244" spans="1:8" ht="14.4" x14ac:dyDescent="0.3">
      <c r="A244" s="80" t="s">
        <v>500</v>
      </c>
      <c r="B244" s="80" t="s">
        <v>94</v>
      </c>
      <c r="C244" s="16">
        <v>43565</v>
      </c>
      <c r="D244" s="80">
        <v>1</v>
      </c>
      <c r="E244" s="10">
        <f>INDEX(TAB_Leistungen_30[[Tätigkeit]:[Stk.kosten/Kosten bei Stundensatz]],MATCH(TAB_Doku_2019[[#This Row],[Leistung]],TAB_Leistungen_30[Tätigkeit],0),2)</f>
        <v>60</v>
      </c>
      <c r="F244" s="134">
        <f>INDEX(TAB_Leistungen_30[[Tätigkeit]:[Stk.kosten/Kosten bei Stundensatz]],MATCH(TAB_Doku_2019[[#This Row],[Leistung]],TAB_Leistungen_30[Tätigkeit],0),3)*TAB_Doku_2019[[#This Row],[Stk.]]</f>
        <v>30</v>
      </c>
      <c r="G244" s="80" t="s">
        <v>543</v>
      </c>
      <c r="H244" s="80" t="s">
        <v>502</v>
      </c>
    </row>
    <row r="245" spans="1:8" ht="28.8" x14ac:dyDescent="0.3">
      <c r="A245" s="80" t="s">
        <v>500</v>
      </c>
      <c r="B245" s="80" t="s">
        <v>22</v>
      </c>
      <c r="C245" s="16">
        <v>43565</v>
      </c>
      <c r="D245" s="80">
        <v>2</v>
      </c>
      <c r="E245" s="10">
        <f>INDEX(TAB_Leistungen_30[[Tätigkeit]:[Stk.kosten/Kosten bei Stundensatz]],MATCH(TAB_Doku_2019[[#This Row],[Leistung]],TAB_Leistungen_30[Tätigkeit],0),2)</f>
        <v>60</v>
      </c>
      <c r="F245" s="134">
        <f>INDEX(TAB_Leistungen_30[[Tätigkeit]:[Stk.kosten/Kosten bei Stundensatz]],MATCH(TAB_Doku_2019[[#This Row],[Leistung]],TAB_Leistungen_30[Tätigkeit],0),3)*TAB_Doku_2019[[#This Row],[Stk.]]</f>
        <v>60</v>
      </c>
      <c r="G245" s="80" t="s">
        <v>543</v>
      </c>
      <c r="H245" s="80" t="s">
        <v>503</v>
      </c>
    </row>
    <row r="246" spans="1:8" ht="14.4" x14ac:dyDescent="0.3">
      <c r="A246" s="80" t="s">
        <v>102</v>
      </c>
      <c r="B246" s="80" t="s">
        <v>13</v>
      </c>
      <c r="C246" s="16">
        <v>43564</v>
      </c>
      <c r="D246" s="80">
        <v>1</v>
      </c>
      <c r="E246" s="10">
        <f>INDEX(TAB_Leistungen_30[[Tätigkeit]:[Stk.kosten/Kosten bei Stundensatz]],MATCH(TAB_Doku_2019[[#This Row],[Leistung]],TAB_Leistungen_30[Tätigkeit],0),2)</f>
        <v>60</v>
      </c>
      <c r="F246" s="134">
        <f>INDEX(TAB_Leistungen_30[[Tätigkeit]:[Stk.kosten/Kosten bei Stundensatz]],MATCH(TAB_Doku_2019[[#This Row],[Leistung]],TAB_Leistungen_30[Tätigkeit],0),3)*TAB_Doku_2019[[#This Row],[Stk.]]</f>
        <v>30</v>
      </c>
      <c r="G246" s="80" t="s">
        <v>494</v>
      </c>
      <c r="H246" s="80" t="s">
        <v>496</v>
      </c>
    </row>
    <row r="247" spans="1:8" ht="14.4" x14ac:dyDescent="0.3">
      <c r="A247" s="80" t="s">
        <v>102</v>
      </c>
      <c r="B247" s="80" t="s">
        <v>207</v>
      </c>
      <c r="C247" s="16">
        <v>43564</v>
      </c>
      <c r="D247" s="80">
        <v>3</v>
      </c>
      <c r="E247" s="10">
        <f>INDEX(TAB_Leistungen_30[[Tätigkeit]:[Stk.kosten/Kosten bei Stundensatz]],MATCH(TAB_Doku_2019[[#This Row],[Leistung]],TAB_Leistungen_30[Tätigkeit],0),2)</f>
        <v>0</v>
      </c>
      <c r="F247" s="134">
        <f>INDEX(TAB_Leistungen_30[[Tätigkeit]:[Stk.kosten/Kosten bei Stundensatz]],MATCH(TAB_Doku_2019[[#This Row],[Leistung]],TAB_Leistungen_30[Tätigkeit],0),3)*TAB_Doku_2019[[#This Row],[Stk.]]</f>
        <v>15</v>
      </c>
      <c r="G247" s="80" t="s">
        <v>494</v>
      </c>
      <c r="H247" s="80" t="s">
        <v>497</v>
      </c>
    </row>
    <row r="248" spans="1:8" ht="14.4" x14ac:dyDescent="0.3">
      <c r="A248" s="80" t="s">
        <v>492</v>
      </c>
      <c r="B248" s="80" t="s">
        <v>48</v>
      </c>
      <c r="C248" s="16">
        <v>43560</v>
      </c>
      <c r="D248" s="80">
        <v>1</v>
      </c>
      <c r="E248" s="10">
        <f>INDEX(TAB_Leistungen_30[[Tätigkeit]:[Stk.kosten/Kosten bei Stundensatz]],MATCH(TAB_Doku_2019[[#This Row],[Leistung]],TAB_Leistungen_30[Tätigkeit],0),2)</f>
        <v>15</v>
      </c>
      <c r="F248" s="134">
        <f>INDEX(TAB_Leistungen_30[[Tätigkeit]:[Stk.kosten/Kosten bei Stundensatz]],MATCH(TAB_Doku_2019[[#This Row],[Leistung]],TAB_Leistungen_30[Tätigkeit],0),3)*TAB_Doku_2019[[#This Row],[Stk.]]</f>
        <v>7.5</v>
      </c>
      <c r="G248" s="80" t="s">
        <v>494</v>
      </c>
      <c r="H248" s="80" t="s">
        <v>493</v>
      </c>
    </row>
    <row r="249" spans="1:8" ht="28.8" x14ac:dyDescent="0.3">
      <c r="A249" s="80" t="s">
        <v>482</v>
      </c>
      <c r="B249" s="80" t="s">
        <v>22</v>
      </c>
      <c r="C249" s="16">
        <v>43545</v>
      </c>
      <c r="D249" s="80">
        <v>0.5</v>
      </c>
      <c r="E249" s="10">
        <f>INDEX(TAB_Leistungen_30[[Tätigkeit]:[Stk.kosten/Kosten bei Stundensatz]],MATCH(TAB_Doku_2019[[#This Row],[Leistung]],TAB_Leistungen_30[Tätigkeit],0),2)</f>
        <v>60</v>
      </c>
      <c r="F249" s="134">
        <f>INDEX(TAB_Leistungen_30[[Tätigkeit]:[Stk.kosten/Kosten bei Stundensatz]],MATCH(TAB_Doku_2019[[#This Row],[Leistung]],TAB_Leistungen_30[Tätigkeit],0),3)*TAB_Doku_2019[[#This Row],[Stk.]]</f>
        <v>15</v>
      </c>
      <c r="G249" s="80" t="s">
        <v>494</v>
      </c>
      <c r="H249" s="80" t="s">
        <v>484</v>
      </c>
    </row>
    <row r="250" spans="1:8" ht="28.8" x14ac:dyDescent="0.3">
      <c r="A250" s="80" t="s">
        <v>482</v>
      </c>
      <c r="B250" s="80" t="s">
        <v>2</v>
      </c>
      <c r="C250" s="16">
        <v>43545</v>
      </c>
      <c r="D250" s="80">
        <v>2</v>
      </c>
      <c r="E250" s="10">
        <f>INDEX(TAB_Leistungen_30[[Tätigkeit]:[Stk.kosten/Kosten bei Stundensatz]],MATCH(TAB_Doku_2019[[#This Row],[Leistung]],TAB_Leistungen_30[Tätigkeit],0),2)</f>
        <v>10</v>
      </c>
      <c r="F250" s="134">
        <f>INDEX(TAB_Leistungen_30[[Tätigkeit]:[Stk.kosten/Kosten bei Stundensatz]],MATCH(TAB_Doku_2019[[#This Row],[Leistung]],TAB_Leistungen_30[Tätigkeit],0),3)*TAB_Doku_2019[[#This Row],[Stk.]]</f>
        <v>5</v>
      </c>
      <c r="G250" s="80" t="s">
        <v>494</v>
      </c>
      <c r="H250" s="80" t="s">
        <v>485</v>
      </c>
    </row>
    <row r="251" spans="1:8" ht="57.6" x14ac:dyDescent="0.3">
      <c r="A251" s="80" t="s">
        <v>482</v>
      </c>
      <c r="B251" s="80" t="s">
        <v>59</v>
      </c>
      <c r="C251" s="16">
        <v>43545</v>
      </c>
      <c r="D251" s="80">
        <v>1</v>
      </c>
      <c r="E251" s="10">
        <f>INDEX(TAB_Leistungen_30[[Tätigkeit]:[Stk.kosten/Kosten bei Stundensatz]],MATCH(TAB_Doku_2019[[#This Row],[Leistung]],TAB_Leistungen_30[Tätigkeit],0),2)</f>
        <v>60</v>
      </c>
      <c r="F251" s="134">
        <f>INDEX(TAB_Leistungen_30[[Tätigkeit]:[Stk.kosten/Kosten bei Stundensatz]],MATCH(TAB_Doku_2019[[#This Row],[Leistung]],TAB_Leistungen_30[Tätigkeit],0),3)*TAB_Doku_2019[[#This Row],[Stk.]]</f>
        <v>30</v>
      </c>
      <c r="G251" s="80" t="s">
        <v>494</v>
      </c>
      <c r="H251" s="80" t="s">
        <v>483</v>
      </c>
    </row>
    <row r="252" spans="1:8" ht="43.2" x14ac:dyDescent="0.3">
      <c r="A252" s="80" t="s">
        <v>178</v>
      </c>
      <c r="B252" s="80" t="s">
        <v>35</v>
      </c>
      <c r="C252" s="16">
        <v>43545</v>
      </c>
      <c r="D252" s="80">
        <v>1.5</v>
      </c>
      <c r="E252" s="10">
        <f>INDEX(TAB_Leistungen_30[[Tätigkeit]:[Stk.kosten/Kosten bei Stundensatz]],MATCH(TAB_Doku_2019[[#This Row],[Leistung]],TAB_Leistungen_30[Tätigkeit],0),2)</f>
        <v>60</v>
      </c>
      <c r="F252" s="134">
        <f>INDEX(TAB_Leistungen_30[[Tätigkeit]:[Stk.kosten/Kosten bei Stundensatz]],MATCH(TAB_Doku_2019[[#This Row],[Leistung]],TAB_Leistungen_30[Tätigkeit],0),3)*TAB_Doku_2019[[#This Row],[Stk.]]</f>
        <v>45</v>
      </c>
      <c r="G252" s="80" t="s">
        <v>494</v>
      </c>
      <c r="H252" s="80" t="s">
        <v>486</v>
      </c>
    </row>
    <row r="253" spans="1:8" ht="14.4" x14ac:dyDescent="0.3">
      <c r="A253" s="80" t="s">
        <v>178</v>
      </c>
      <c r="B253" s="80" t="s">
        <v>487</v>
      </c>
      <c r="C253" s="16">
        <v>43545</v>
      </c>
      <c r="D253" s="80">
        <v>3</v>
      </c>
      <c r="E253" s="10">
        <f>INDEX(TAB_Leistungen_30[[Tätigkeit]:[Stk.kosten/Kosten bei Stundensatz]],MATCH(TAB_Doku_2019[[#This Row],[Leistung]],TAB_Leistungen_30[Tätigkeit],0),2)</f>
        <v>60</v>
      </c>
      <c r="F253" s="134">
        <f>INDEX(TAB_Leistungen_30[[Tätigkeit]:[Stk.kosten/Kosten bei Stundensatz]],MATCH(TAB_Doku_2019[[#This Row],[Leistung]],TAB_Leistungen_30[Tätigkeit],0),3)*TAB_Doku_2019[[#This Row],[Stk.]]</f>
        <v>90</v>
      </c>
      <c r="G253" s="80" t="s">
        <v>494</v>
      </c>
      <c r="H253" s="80" t="s">
        <v>488</v>
      </c>
    </row>
    <row r="254" spans="1:8" ht="57.6" x14ac:dyDescent="0.3">
      <c r="A254" s="80" t="s">
        <v>267</v>
      </c>
      <c r="B254" s="80" t="s">
        <v>140</v>
      </c>
      <c r="C254" s="16">
        <v>43544</v>
      </c>
      <c r="D254" s="80">
        <v>1</v>
      </c>
      <c r="E254" s="10">
        <f>INDEX(TAB_Leistungen_30[[Tätigkeit]:[Stk.kosten/Kosten bei Stundensatz]],MATCH(TAB_Doku_2019[[#This Row],[Leistung]],TAB_Leistungen_30[Tätigkeit],0),2)</f>
        <v>5</v>
      </c>
      <c r="F254" s="134">
        <f>INDEX(TAB_Leistungen_30[[Tätigkeit]:[Stk.kosten/Kosten bei Stundensatz]],MATCH(TAB_Doku_2019[[#This Row],[Leistung]],TAB_Leistungen_30[Tätigkeit],0),3)*TAB_Doku_2019[[#This Row],[Stk.]]</f>
        <v>2.5</v>
      </c>
      <c r="G254" s="80" t="s">
        <v>494</v>
      </c>
      <c r="H254" s="80" t="s">
        <v>573</v>
      </c>
    </row>
    <row r="255" spans="1:8" ht="28.8" x14ac:dyDescent="0.3">
      <c r="A255" s="80" t="s">
        <v>268</v>
      </c>
      <c r="B255" s="80" t="s">
        <v>50</v>
      </c>
      <c r="C255" s="16">
        <v>43544</v>
      </c>
      <c r="D255" s="80">
        <v>1</v>
      </c>
      <c r="E255" s="10">
        <f>INDEX(TAB_Leistungen_30[[Tätigkeit]:[Stk.kosten/Kosten bei Stundensatz]],MATCH(TAB_Doku_2019[[#This Row],[Leistung]],TAB_Leistungen_30[Tätigkeit],0),2)</f>
        <v>5</v>
      </c>
      <c r="F255" s="134">
        <f>INDEX(TAB_Leistungen_30[[Tätigkeit]:[Stk.kosten/Kosten bei Stundensatz]],MATCH(TAB_Doku_2019[[#This Row],[Leistung]],TAB_Leistungen_30[Tätigkeit],0),3)*TAB_Doku_2019[[#This Row],[Stk.]]</f>
        <v>2.5</v>
      </c>
      <c r="G255" s="80" t="s">
        <v>494</v>
      </c>
      <c r="H255" s="80" t="s">
        <v>479</v>
      </c>
    </row>
    <row r="256" spans="1:8" ht="14.4" x14ac:dyDescent="0.3">
      <c r="A256" s="80" t="s">
        <v>267</v>
      </c>
      <c r="B256" s="80" t="s">
        <v>140</v>
      </c>
      <c r="C256" s="16">
        <v>43544</v>
      </c>
      <c r="D256" s="80">
        <v>1</v>
      </c>
      <c r="E256" s="10">
        <f>INDEX(TAB_Leistungen_30[[Tätigkeit]:[Stk.kosten/Kosten bei Stundensatz]],MATCH(TAB_Doku_2019[[#This Row],[Leistung]],TAB_Leistungen_30[Tätigkeit],0),2)</f>
        <v>5</v>
      </c>
      <c r="F256" s="134">
        <f>INDEX(TAB_Leistungen_30[[Tätigkeit]:[Stk.kosten/Kosten bei Stundensatz]],MATCH(TAB_Doku_2019[[#This Row],[Leistung]],TAB_Leistungen_30[Tätigkeit],0),3)*TAB_Doku_2019[[#This Row],[Stk.]]</f>
        <v>2.5</v>
      </c>
      <c r="G256" s="80" t="s">
        <v>494</v>
      </c>
      <c r="H256" s="80" t="s">
        <v>480</v>
      </c>
    </row>
    <row r="257" spans="1:8" ht="409.6" x14ac:dyDescent="0.3">
      <c r="A257" s="80" t="s">
        <v>41</v>
      </c>
      <c r="B257" s="80" t="s">
        <v>22</v>
      </c>
      <c r="C257" s="16">
        <v>43542</v>
      </c>
      <c r="D257" s="80">
        <v>1.5</v>
      </c>
      <c r="E257" s="10">
        <f>INDEX(TAB_Leistungen_30[[Tätigkeit]:[Stk.kosten/Kosten bei Stundensatz]],MATCH(TAB_Doku_2019[[#This Row],[Leistung]],TAB_Leistungen_30[Tätigkeit],0),2)</f>
        <v>60</v>
      </c>
      <c r="F257" s="134">
        <f>INDEX(TAB_Leistungen_30[[Tätigkeit]:[Stk.kosten/Kosten bei Stundensatz]],MATCH(TAB_Doku_2019[[#This Row],[Leistung]],TAB_Leistungen_30[Tätigkeit],0),3)*TAB_Doku_2019[[#This Row],[Stk.]]</f>
        <v>45</v>
      </c>
      <c r="G257" s="80" t="s">
        <v>494</v>
      </c>
      <c r="H257" s="80" t="s">
        <v>481</v>
      </c>
    </row>
    <row r="258" spans="1:8" ht="28.8" x14ac:dyDescent="0.3">
      <c r="A258" s="80" t="s">
        <v>273</v>
      </c>
      <c r="B258" s="80" t="s">
        <v>22</v>
      </c>
      <c r="C258" s="16">
        <v>43539</v>
      </c>
      <c r="D258" s="80">
        <v>0.25</v>
      </c>
      <c r="E258" s="10">
        <f>INDEX(TAB_Leistungen_30[[Tätigkeit]:[Stk.kosten/Kosten bei Stundensatz]],MATCH(TAB_Doku_2019[[#This Row],[Leistung]],TAB_Leistungen_30[Tätigkeit],0),2)</f>
        <v>60</v>
      </c>
      <c r="F258" s="134">
        <f>INDEX(TAB_Leistungen_30[[Tätigkeit]:[Stk.kosten/Kosten bei Stundensatz]],MATCH(TAB_Doku_2019[[#This Row],[Leistung]],TAB_Leistungen_30[Tätigkeit],0),3)*TAB_Doku_2019[[#This Row],[Stk.]]</f>
        <v>7.5</v>
      </c>
      <c r="G258" s="80" t="s">
        <v>494</v>
      </c>
      <c r="H258" s="80" t="s">
        <v>283</v>
      </c>
    </row>
    <row r="259" spans="1:8" ht="28.8" x14ac:dyDescent="0.3">
      <c r="A259" s="80" t="s">
        <v>273</v>
      </c>
      <c r="B259" s="80" t="s">
        <v>35</v>
      </c>
      <c r="C259" s="16">
        <v>43539</v>
      </c>
      <c r="D259" s="80">
        <v>1.5</v>
      </c>
      <c r="E259" s="10">
        <f>INDEX(TAB_Leistungen_30[[Tätigkeit]:[Stk.kosten/Kosten bei Stundensatz]],MATCH(TAB_Doku_2019[[#This Row],[Leistung]],TAB_Leistungen_30[Tätigkeit],0),2)</f>
        <v>60</v>
      </c>
      <c r="F259" s="134">
        <f>INDEX(TAB_Leistungen_30[[Tätigkeit]:[Stk.kosten/Kosten bei Stundensatz]],MATCH(TAB_Doku_2019[[#This Row],[Leistung]],TAB_Leistungen_30[Tätigkeit],0),3)*TAB_Doku_2019[[#This Row],[Stk.]]</f>
        <v>45</v>
      </c>
      <c r="G259" s="80" t="s">
        <v>494</v>
      </c>
      <c r="H259" s="80" t="s">
        <v>285</v>
      </c>
    </row>
    <row r="260" spans="1:8" ht="14.4" x14ac:dyDescent="0.3">
      <c r="A260" s="80" t="s">
        <v>178</v>
      </c>
      <c r="B260" s="80" t="s">
        <v>48</v>
      </c>
      <c r="C260" s="16">
        <v>43539</v>
      </c>
      <c r="D260" s="80">
        <v>1</v>
      </c>
      <c r="E260" s="10">
        <f>INDEX(TAB_Leistungen_30[[Tätigkeit]:[Stk.kosten/Kosten bei Stundensatz]],MATCH(TAB_Doku_2019[[#This Row],[Leistung]],TAB_Leistungen_30[Tätigkeit],0),2)</f>
        <v>15</v>
      </c>
      <c r="F260" s="134">
        <f>INDEX(TAB_Leistungen_30[[Tätigkeit]:[Stk.kosten/Kosten bei Stundensatz]],MATCH(TAB_Doku_2019[[#This Row],[Leistung]],TAB_Leistungen_30[Tätigkeit],0),3)*TAB_Doku_2019[[#This Row],[Stk.]]</f>
        <v>7.5</v>
      </c>
      <c r="G260" s="80" t="s">
        <v>494</v>
      </c>
      <c r="H260" s="80" t="s">
        <v>286</v>
      </c>
    </row>
    <row r="261" spans="1:8" ht="28.8" x14ac:dyDescent="0.3">
      <c r="A261" s="80" t="s">
        <v>267</v>
      </c>
      <c r="B261" s="80" t="s">
        <v>140</v>
      </c>
      <c r="C261" s="16">
        <v>43532</v>
      </c>
      <c r="D261" s="80">
        <v>1</v>
      </c>
      <c r="E261" s="10">
        <f>INDEX(TAB_Leistungen_30[[Tätigkeit]:[Stk.kosten/Kosten bei Stundensatz]],MATCH(TAB_Doku_2019[[#This Row],[Leistung]],TAB_Leistungen_30[Tätigkeit],0),2)</f>
        <v>5</v>
      </c>
      <c r="F261" s="134">
        <f>INDEX(TAB_Leistungen_30[[Tätigkeit]:[Stk.kosten/Kosten bei Stundensatz]],MATCH(TAB_Doku_2019[[#This Row],[Leistung]],TAB_Leistungen_30[Tätigkeit],0),3)*TAB_Doku_2019[[#This Row],[Stk.]]</f>
        <v>2.5</v>
      </c>
      <c r="G261" s="80" t="s">
        <v>494</v>
      </c>
      <c r="H261" s="80" t="s">
        <v>288</v>
      </c>
    </row>
    <row r="262" spans="1:8" ht="14.4" x14ac:dyDescent="0.3">
      <c r="A262" s="80" t="s">
        <v>267</v>
      </c>
      <c r="B262" s="80" t="s">
        <v>50</v>
      </c>
      <c r="C262" s="16">
        <v>43532</v>
      </c>
      <c r="D262" s="80">
        <v>1</v>
      </c>
      <c r="E262" s="10">
        <f>INDEX(TAB_Leistungen_30[[Tätigkeit]:[Stk.kosten/Kosten bei Stundensatz]],MATCH(TAB_Doku_2019[[#This Row],[Leistung]],TAB_Leistungen_30[Tätigkeit],0),2)</f>
        <v>5</v>
      </c>
      <c r="F262" s="134">
        <f>INDEX(TAB_Leistungen_30[[Tätigkeit]:[Stk.kosten/Kosten bei Stundensatz]],MATCH(TAB_Doku_2019[[#This Row],[Leistung]],TAB_Leistungen_30[Tätigkeit],0),3)*TAB_Doku_2019[[#This Row],[Stk.]]</f>
        <v>2.5</v>
      </c>
      <c r="G262" s="80" t="s">
        <v>494</v>
      </c>
      <c r="H262" s="80" t="s">
        <v>280</v>
      </c>
    </row>
    <row r="263" spans="1:8" ht="28.8" x14ac:dyDescent="0.3">
      <c r="A263" s="80" t="s">
        <v>273</v>
      </c>
      <c r="B263" s="80" t="s">
        <v>1</v>
      </c>
      <c r="C263" s="16">
        <v>43531</v>
      </c>
      <c r="D263" s="80">
        <v>1</v>
      </c>
      <c r="E263" s="10">
        <f>INDEX(TAB_Leistungen_30[[Tätigkeit]:[Stk.kosten/Kosten bei Stundensatz]],MATCH(TAB_Doku_2019[[#This Row],[Leistung]],TAB_Leistungen_30[Tätigkeit],0),2)</f>
        <v>10</v>
      </c>
      <c r="F263" s="134">
        <f>INDEX(TAB_Leistungen_30[[Tätigkeit]:[Stk.kosten/Kosten bei Stundensatz]],MATCH(TAB_Doku_2019[[#This Row],[Leistung]],TAB_Leistungen_30[Tätigkeit],0),3)*TAB_Doku_2019[[#This Row],[Stk.]]</f>
        <v>5</v>
      </c>
      <c r="G263" s="80" t="s">
        <v>494</v>
      </c>
      <c r="H263" s="80" t="s">
        <v>281</v>
      </c>
    </row>
    <row r="264" spans="1:8" ht="28.8" x14ac:dyDescent="0.3">
      <c r="A264" s="80" t="s">
        <v>273</v>
      </c>
      <c r="B264" s="80" t="s">
        <v>50</v>
      </c>
      <c r="C264" s="16">
        <v>43531</v>
      </c>
      <c r="D264" s="80">
        <v>1</v>
      </c>
      <c r="E264" s="10">
        <f>INDEX(TAB_Leistungen_30[[Tätigkeit]:[Stk.kosten/Kosten bei Stundensatz]],MATCH(TAB_Doku_2019[[#This Row],[Leistung]],TAB_Leistungen_30[Tätigkeit],0),2)</f>
        <v>5</v>
      </c>
      <c r="F264" s="134">
        <f>INDEX(TAB_Leistungen_30[[Tätigkeit]:[Stk.kosten/Kosten bei Stundensatz]],MATCH(TAB_Doku_2019[[#This Row],[Leistung]],TAB_Leistungen_30[Tätigkeit],0),3)*TAB_Doku_2019[[#This Row],[Stk.]]</f>
        <v>2.5</v>
      </c>
      <c r="G264" s="80" t="s">
        <v>494</v>
      </c>
      <c r="H264" s="80" t="s">
        <v>281</v>
      </c>
    </row>
    <row r="265" spans="1:8" ht="28.8" x14ac:dyDescent="0.3">
      <c r="A265" s="80" t="s">
        <v>268</v>
      </c>
      <c r="B265" s="80" t="s">
        <v>51</v>
      </c>
      <c r="C265" s="16">
        <v>43528</v>
      </c>
      <c r="D265" s="80">
        <v>1</v>
      </c>
      <c r="E265" s="10">
        <f>INDEX(TAB_Leistungen_30[[Tätigkeit]:[Stk.kosten/Kosten bei Stundensatz]],MATCH(TAB_Doku_2019[[#This Row],[Leistung]],TAB_Leistungen_30[Tätigkeit],0),2)</f>
        <v>10</v>
      </c>
      <c r="F265" s="134">
        <f>INDEX(TAB_Leistungen_30[[Tätigkeit]:[Stk.kosten/Kosten bei Stundensatz]],MATCH(TAB_Doku_2019[[#This Row],[Leistung]],TAB_Leistungen_30[Tätigkeit],0),3)*TAB_Doku_2019[[#This Row],[Stk.]]</f>
        <v>5</v>
      </c>
      <c r="G265" s="80" t="s">
        <v>494</v>
      </c>
      <c r="H265" s="80" t="s">
        <v>272</v>
      </c>
    </row>
    <row r="266" spans="1:8" ht="28.8" x14ac:dyDescent="0.3">
      <c r="A266" s="80" t="s">
        <v>129</v>
      </c>
      <c r="B266" s="80" t="s">
        <v>51</v>
      </c>
      <c r="C266" s="16">
        <v>43528</v>
      </c>
      <c r="D266" s="80">
        <v>1</v>
      </c>
      <c r="E266" s="10">
        <f>INDEX(TAB_Leistungen_30[[Tätigkeit]:[Stk.kosten/Kosten bei Stundensatz]],MATCH(TAB_Doku_2019[[#This Row],[Leistung]],TAB_Leistungen_30[Tätigkeit],0),2)</f>
        <v>10</v>
      </c>
      <c r="F266" s="134">
        <f>INDEX(TAB_Leistungen_30[[Tätigkeit]:[Stk.kosten/Kosten bei Stundensatz]],MATCH(TAB_Doku_2019[[#This Row],[Leistung]],TAB_Leistungen_30[Tätigkeit],0),3)*TAB_Doku_2019[[#This Row],[Stk.]]</f>
        <v>5</v>
      </c>
      <c r="G266" s="80" t="s">
        <v>494</v>
      </c>
      <c r="H266" s="80" t="s">
        <v>271</v>
      </c>
    </row>
    <row r="267" spans="1:8" ht="14.4" x14ac:dyDescent="0.3">
      <c r="A267" s="80" t="s">
        <v>273</v>
      </c>
      <c r="B267" s="80" t="s">
        <v>140</v>
      </c>
      <c r="C267" s="16">
        <v>43528</v>
      </c>
      <c r="D267" s="80">
        <v>1</v>
      </c>
      <c r="E267" s="10">
        <f>INDEX(TAB_Leistungen_30[[Tätigkeit]:[Stk.kosten/Kosten bei Stundensatz]],MATCH(TAB_Doku_2019[[#This Row],[Leistung]],TAB_Leistungen_30[Tätigkeit],0),2)</f>
        <v>5</v>
      </c>
      <c r="F267" s="134">
        <f>INDEX(TAB_Leistungen_30[[Tätigkeit]:[Stk.kosten/Kosten bei Stundensatz]],MATCH(TAB_Doku_2019[[#This Row],[Leistung]],TAB_Leistungen_30[Tätigkeit],0),3)*TAB_Doku_2019[[#This Row],[Stk.]]</f>
        <v>2.5</v>
      </c>
      <c r="G267" s="80" t="s">
        <v>494</v>
      </c>
      <c r="H267" s="80" t="s">
        <v>277</v>
      </c>
    </row>
    <row r="268" spans="1:8" ht="14.4" x14ac:dyDescent="0.3">
      <c r="A268" s="80" t="s">
        <v>274</v>
      </c>
      <c r="B268" s="80" t="s">
        <v>140</v>
      </c>
      <c r="C268" s="16">
        <v>43528</v>
      </c>
      <c r="D268" s="80"/>
      <c r="E268" s="10">
        <f>INDEX(TAB_Leistungen_30[[Tätigkeit]:[Stk.kosten/Kosten bei Stundensatz]],MATCH(TAB_Doku_2019[[#This Row],[Leistung]],TAB_Leistungen_30[Tätigkeit],0),2)</f>
        <v>5</v>
      </c>
      <c r="F268" s="134">
        <f>INDEX(TAB_Leistungen_30[[Tätigkeit]:[Stk.kosten/Kosten bei Stundensatz]],MATCH(TAB_Doku_2019[[#This Row],[Leistung]],TAB_Leistungen_30[Tätigkeit],0),3)*TAB_Doku_2019[[#This Row],[Stk.]]</f>
        <v>0</v>
      </c>
      <c r="G268" s="80"/>
      <c r="H268" s="80" t="s">
        <v>276</v>
      </c>
    </row>
    <row r="269" spans="1:8" ht="14.4" x14ac:dyDescent="0.3">
      <c r="A269" s="80" t="s">
        <v>21</v>
      </c>
      <c r="B269" s="80" t="s">
        <v>140</v>
      </c>
      <c r="C269" s="16">
        <v>43528</v>
      </c>
      <c r="D269" s="80">
        <v>1</v>
      </c>
      <c r="E269" s="10">
        <f>INDEX(TAB_Leistungen_30[[Tätigkeit]:[Stk.kosten/Kosten bei Stundensatz]],MATCH(TAB_Doku_2019[[#This Row],[Leistung]],TAB_Leistungen_30[Tätigkeit],0),2)</f>
        <v>5</v>
      </c>
      <c r="F269" s="134">
        <f>INDEX(TAB_Leistungen_30[[Tätigkeit]:[Stk.kosten/Kosten bei Stundensatz]],MATCH(TAB_Doku_2019[[#This Row],[Leistung]],TAB_Leistungen_30[Tätigkeit],0),3)*TAB_Doku_2019[[#This Row],[Stk.]]</f>
        <v>2.5</v>
      </c>
      <c r="G269" s="80" t="s">
        <v>494</v>
      </c>
      <c r="H269" s="80" t="s">
        <v>275</v>
      </c>
    </row>
    <row r="270" spans="1:8" ht="28.8" x14ac:dyDescent="0.3">
      <c r="A270" s="80" t="s">
        <v>102</v>
      </c>
      <c r="B270" s="80" t="s">
        <v>22</v>
      </c>
      <c r="C270" s="16">
        <v>43528</v>
      </c>
      <c r="D270" s="80">
        <v>0.2</v>
      </c>
      <c r="E270" s="10">
        <f>INDEX(TAB_Leistungen_30[[Tätigkeit]:[Stk.kosten/Kosten bei Stundensatz]],MATCH(TAB_Doku_2019[[#This Row],[Leistung]],TAB_Leistungen_30[Tätigkeit],0),2)</f>
        <v>60</v>
      </c>
      <c r="F270" s="134">
        <f>INDEX(TAB_Leistungen_30[[Tätigkeit]:[Stk.kosten/Kosten bei Stundensatz]],MATCH(TAB_Doku_2019[[#This Row],[Leistung]],TAB_Leistungen_30[Tätigkeit],0),3)*TAB_Doku_2019[[#This Row],[Stk.]]</f>
        <v>6</v>
      </c>
      <c r="G270" s="80" t="s">
        <v>494</v>
      </c>
      <c r="H270" s="80" t="s">
        <v>284</v>
      </c>
    </row>
    <row r="271" spans="1:8" ht="28.8" x14ac:dyDescent="0.3">
      <c r="A271" s="80" t="s">
        <v>36</v>
      </c>
      <c r="B271" s="80" t="s">
        <v>22</v>
      </c>
      <c r="C271" s="16">
        <v>43528</v>
      </c>
      <c r="D271" s="80">
        <v>0.5</v>
      </c>
      <c r="E271" s="10">
        <f>INDEX(TAB_Leistungen_30[[Tätigkeit]:[Stk.kosten/Kosten bei Stundensatz]],MATCH(TAB_Doku_2019[[#This Row],[Leistung]],TAB_Leistungen_30[Tätigkeit],0),2)</f>
        <v>60</v>
      </c>
      <c r="F271" s="134">
        <f>INDEX(TAB_Leistungen_30[[Tätigkeit]:[Stk.kosten/Kosten bei Stundensatz]],MATCH(TAB_Doku_2019[[#This Row],[Leistung]],TAB_Leistungen_30[Tätigkeit],0),3)*TAB_Doku_2019[[#This Row],[Stk.]]</f>
        <v>15</v>
      </c>
      <c r="G271" s="80" t="s">
        <v>494</v>
      </c>
      <c r="H271" s="80" t="s">
        <v>282</v>
      </c>
    </row>
    <row r="272" spans="1:8" ht="28.8" x14ac:dyDescent="0.3">
      <c r="A272" s="80" t="s">
        <v>268</v>
      </c>
      <c r="B272" s="80" t="s">
        <v>22</v>
      </c>
      <c r="C272" s="16">
        <v>43524</v>
      </c>
      <c r="D272" s="80">
        <v>0.25</v>
      </c>
      <c r="E272" s="10">
        <f>INDEX(TAB_Leistungen_30[[Tätigkeit]:[Stk.kosten/Kosten bei Stundensatz]],MATCH(TAB_Doku_2019[[#This Row],[Leistung]],TAB_Leistungen_30[Tätigkeit],0),2)</f>
        <v>60</v>
      </c>
      <c r="F272" s="134">
        <f>INDEX(TAB_Leistungen_30[[Tätigkeit]:[Stk.kosten/Kosten bei Stundensatz]],MATCH(TAB_Doku_2019[[#This Row],[Leistung]],TAB_Leistungen_30[Tätigkeit],0),3)*TAB_Doku_2019[[#This Row],[Stk.]]</f>
        <v>7.5</v>
      </c>
      <c r="G272" s="80" t="s">
        <v>494</v>
      </c>
      <c r="H272" s="80" t="s">
        <v>270</v>
      </c>
    </row>
    <row r="273" spans="1:8" ht="14.4" x14ac:dyDescent="0.3">
      <c r="A273" s="80" t="s">
        <v>267</v>
      </c>
      <c r="B273" s="80" t="s">
        <v>48</v>
      </c>
      <c r="C273" s="16">
        <v>43523</v>
      </c>
      <c r="D273" s="80">
        <v>1</v>
      </c>
      <c r="E273" s="10">
        <f>INDEX(TAB_Leistungen_30[[Tätigkeit]:[Stk.kosten/Kosten bei Stundensatz]],MATCH(TAB_Doku_2019[[#This Row],[Leistung]],TAB_Leistungen_30[Tätigkeit],0),2)</f>
        <v>15</v>
      </c>
      <c r="F273" s="134">
        <f>INDEX(TAB_Leistungen_30[[Tätigkeit]:[Stk.kosten/Kosten bei Stundensatz]],MATCH(TAB_Doku_2019[[#This Row],[Leistung]],TAB_Leistungen_30[Tätigkeit],0),3)*TAB_Doku_2019[[#This Row],[Stk.]]</f>
        <v>7.5</v>
      </c>
      <c r="G273" s="80" t="s">
        <v>494</v>
      </c>
      <c r="H273" s="80" t="s">
        <v>287</v>
      </c>
    </row>
    <row r="274" spans="1:8" ht="129.6" x14ac:dyDescent="0.3">
      <c r="A274" s="80" t="s">
        <v>267</v>
      </c>
      <c r="B274" s="80" t="s">
        <v>22</v>
      </c>
      <c r="C274" s="16">
        <v>43523</v>
      </c>
      <c r="D274" s="80">
        <v>1</v>
      </c>
      <c r="E274" s="10">
        <f>INDEX(TAB_Leistungen_30[[Tätigkeit]:[Stk.kosten/Kosten bei Stundensatz]],MATCH(TAB_Doku_2019[[#This Row],[Leistung]],TAB_Leistungen_30[Tätigkeit],0),2)</f>
        <v>60</v>
      </c>
      <c r="F274" s="134">
        <f>INDEX(TAB_Leistungen_30[[Tätigkeit]:[Stk.kosten/Kosten bei Stundensatz]],MATCH(TAB_Doku_2019[[#This Row],[Leistung]],TAB_Leistungen_30[Tätigkeit],0),3)*TAB_Doku_2019[[#This Row],[Stk.]]</f>
        <v>30</v>
      </c>
      <c r="G274" s="80" t="s">
        <v>494</v>
      </c>
      <c r="H274" s="80" t="s">
        <v>477</v>
      </c>
    </row>
    <row r="275" spans="1:8" ht="14.4" x14ac:dyDescent="0.3">
      <c r="A275" s="80" t="s">
        <v>239</v>
      </c>
      <c r="B275" s="80" t="s">
        <v>50</v>
      </c>
      <c r="C275" s="16">
        <v>43517</v>
      </c>
      <c r="D275" s="80">
        <v>1</v>
      </c>
      <c r="E275" s="10">
        <f>INDEX(TAB_Leistungen_30[[Tätigkeit]:[Stk.kosten/Kosten bei Stundensatz]],MATCH(TAB_Doku_2019[[#This Row],[Leistung]],TAB_Leistungen_30[Tätigkeit],0),2)</f>
        <v>5</v>
      </c>
      <c r="F275" s="134">
        <f>INDEX(TAB_Leistungen_30[[Tätigkeit]:[Stk.kosten/Kosten bei Stundensatz]],MATCH(TAB_Doku_2019[[#This Row],[Leistung]],TAB_Leistungen_30[Tätigkeit],0),3)*TAB_Doku_2019[[#This Row],[Stk.]]</f>
        <v>2.5</v>
      </c>
      <c r="G275" s="80" t="s">
        <v>494</v>
      </c>
      <c r="H275" s="80" t="s">
        <v>266</v>
      </c>
    </row>
    <row r="276" spans="1:8" ht="28.8" x14ac:dyDescent="0.3">
      <c r="A276" s="80" t="s">
        <v>36</v>
      </c>
      <c r="B276" s="80" t="s">
        <v>50</v>
      </c>
      <c r="C276" s="16">
        <v>43514</v>
      </c>
      <c r="D276" s="80">
        <v>1</v>
      </c>
      <c r="E276" s="10">
        <f>INDEX(TAB_Leistungen_30[[Tätigkeit]:[Stk.kosten/Kosten bei Stundensatz]],MATCH(TAB_Doku_2019[[#This Row],[Leistung]],TAB_Leistungen_30[Tätigkeit],0),2)</f>
        <v>5</v>
      </c>
      <c r="F276" s="134">
        <f>INDEX(TAB_Leistungen_30[[Tätigkeit]:[Stk.kosten/Kosten bei Stundensatz]],MATCH(TAB_Doku_2019[[#This Row],[Leistung]],TAB_Leistungen_30[Tätigkeit],0),3)*TAB_Doku_2019[[#This Row],[Stk.]]</f>
        <v>2.5</v>
      </c>
      <c r="G276" s="80" t="s">
        <v>494</v>
      </c>
      <c r="H276" s="80" t="s">
        <v>265</v>
      </c>
    </row>
    <row r="277" spans="1:8" ht="14.4" x14ac:dyDescent="0.3">
      <c r="A277" s="80" t="s">
        <v>256</v>
      </c>
      <c r="B277" s="80" t="s">
        <v>140</v>
      </c>
      <c r="C277" s="16">
        <v>43508</v>
      </c>
      <c r="D277" s="80">
        <v>1</v>
      </c>
      <c r="E277" s="10">
        <f>INDEX(TAB_Leistungen_30[[Tätigkeit]:[Stk.kosten/Kosten bei Stundensatz]],MATCH(TAB_Doku_2019[[#This Row],[Leistung]],TAB_Leistungen_30[Tätigkeit],0),2)</f>
        <v>5</v>
      </c>
      <c r="F277" s="134">
        <f>INDEX(TAB_Leistungen_30[[Tätigkeit]:[Stk.kosten/Kosten bei Stundensatz]],MATCH(TAB_Doku_2019[[#This Row],[Leistung]],TAB_Leistungen_30[Tätigkeit],0),3)*TAB_Doku_2019[[#This Row],[Stk.]]</f>
        <v>2.5</v>
      </c>
      <c r="G277" s="80" t="s">
        <v>494</v>
      </c>
      <c r="H277" s="80" t="s">
        <v>260</v>
      </c>
    </row>
    <row r="278" spans="1:8" ht="14.4" x14ac:dyDescent="0.3">
      <c r="A278" s="80" t="s">
        <v>36</v>
      </c>
      <c r="B278" s="80" t="s">
        <v>140</v>
      </c>
      <c r="C278" s="16">
        <v>43508</v>
      </c>
      <c r="D278" s="80">
        <v>1</v>
      </c>
      <c r="E278" s="10">
        <f>INDEX(TAB_Leistungen_30[[Tätigkeit]:[Stk.kosten/Kosten bei Stundensatz]],MATCH(TAB_Doku_2019[[#This Row],[Leistung]],TAB_Leistungen_30[Tätigkeit],0),2)</f>
        <v>5</v>
      </c>
      <c r="F278" s="134">
        <f>INDEX(TAB_Leistungen_30[[Tätigkeit]:[Stk.kosten/Kosten bei Stundensatz]],MATCH(TAB_Doku_2019[[#This Row],[Leistung]],TAB_Leistungen_30[Tätigkeit],0),3)*TAB_Doku_2019[[#This Row],[Stk.]]</f>
        <v>2.5</v>
      </c>
      <c r="G278" s="80" t="s">
        <v>494</v>
      </c>
      <c r="H278" s="80" t="s">
        <v>262</v>
      </c>
    </row>
    <row r="279" spans="1:8" ht="43.2" x14ac:dyDescent="0.3">
      <c r="A279" s="80" t="s">
        <v>36</v>
      </c>
      <c r="B279" s="80" t="s">
        <v>22</v>
      </c>
      <c r="C279" s="16">
        <v>43508</v>
      </c>
      <c r="D279" s="80">
        <v>0.1</v>
      </c>
      <c r="E279" s="10">
        <f>INDEX(TAB_Leistungen_30[[Tätigkeit]:[Stk.kosten/Kosten bei Stundensatz]],MATCH(TAB_Doku_2019[[#This Row],[Leistung]],TAB_Leistungen_30[Tätigkeit],0),2)</f>
        <v>60</v>
      </c>
      <c r="F279" s="134">
        <f>INDEX(TAB_Leistungen_30[[Tätigkeit]:[Stk.kosten/Kosten bei Stundensatz]],MATCH(TAB_Doku_2019[[#This Row],[Leistung]],TAB_Leistungen_30[Tätigkeit],0),3)*TAB_Doku_2019[[#This Row],[Stk.]]</f>
        <v>3</v>
      </c>
      <c r="G279" s="80" t="s">
        <v>494</v>
      </c>
      <c r="H279" s="80" t="s">
        <v>263</v>
      </c>
    </row>
    <row r="280" spans="1:8" ht="14.4" x14ac:dyDescent="0.3">
      <c r="A280" s="80" t="s">
        <v>36</v>
      </c>
      <c r="B280" s="80" t="s">
        <v>48</v>
      </c>
      <c r="C280" s="16">
        <v>43508</v>
      </c>
      <c r="D280" s="80">
        <v>1</v>
      </c>
      <c r="E280" s="10">
        <f>INDEX(TAB_Leistungen_30[[Tätigkeit]:[Stk.kosten/Kosten bei Stundensatz]],MATCH(TAB_Doku_2019[[#This Row],[Leistung]],TAB_Leistungen_30[Tätigkeit],0),2)</f>
        <v>15</v>
      </c>
      <c r="F280" s="134">
        <f>INDEX(TAB_Leistungen_30[[Tätigkeit]:[Stk.kosten/Kosten bei Stundensatz]],MATCH(TAB_Doku_2019[[#This Row],[Leistung]],TAB_Leistungen_30[Tätigkeit],0),3)*TAB_Doku_2019[[#This Row],[Stk.]]</f>
        <v>7.5</v>
      </c>
      <c r="G280" s="80" t="s">
        <v>494</v>
      </c>
      <c r="H280" s="80" t="s">
        <v>264</v>
      </c>
    </row>
    <row r="281" spans="1:8" ht="28.8" x14ac:dyDescent="0.3">
      <c r="A281" s="80" t="s">
        <v>259</v>
      </c>
      <c r="B281" s="80" t="s">
        <v>22</v>
      </c>
      <c r="C281" s="16">
        <v>43507</v>
      </c>
      <c r="D281" s="80">
        <v>1</v>
      </c>
      <c r="E281" s="10">
        <f>INDEX(TAB_Leistungen_30[[Tätigkeit]:[Stk.kosten/Kosten bei Stundensatz]],MATCH(TAB_Doku_2019[[#This Row],[Leistung]],TAB_Leistungen_30[Tätigkeit],0),2)</f>
        <v>60</v>
      </c>
      <c r="F281" s="134">
        <f>INDEX(TAB_Leistungen_30[[Tätigkeit]:[Stk.kosten/Kosten bei Stundensatz]],MATCH(TAB_Doku_2019[[#This Row],[Leistung]],TAB_Leistungen_30[Tätigkeit],0),3)*TAB_Doku_2019[[#This Row],[Stk.]]</f>
        <v>30</v>
      </c>
      <c r="G281" s="80" t="s">
        <v>494</v>
      </c>
      <c r="H281" s="80" t="s">
        <v>495</v>
      </c>
    </row>
    <row r="282" spans="1:8" ht="14.4" x14ac:dyDescent="0.3">
      <c r="A282" s="80" t="s">
        <v>259</v>
      </c>
      <c r="B282" s="80" t="s">
        <v>59</v>
      </c>
      <c r="C282" s="16">
        <v>43507</v>
      </c>
      <c r="D282" s="80">
        <v>1</v>
      </c>
      <c r="E282" s="10">
        <f>INDEX(TAB_Leistungen_30[[Tätigkeit]:[Stk.kosten/Kosten bei Stundensatz]],MATCH(TAB_Doku_2019[[#This Row],[Leistung]],TAB_Leistungen_30[Tätigkeit],0),2)</f>
        <v>60</v>
      </c>
      <c r="F282" s="134">
        <f>INDEX(TAB_Leistungen_30[[Tätigkeit]:[Stk.kosten/Kosten bei Stundensatz]],MATCH(TAB_Doku_2019[[#This Row],[Leistung]],TAB_Leistungen_30[Tätigkeit],0),3)*TAB_Doku_2019[[#This Row],[Stk.]]</f>
        <v>30</v>
      </c>
      <c r="G282" s="80" t="s">
        <v>494</v>
      </c>
      <c r="H282" s="80" t="s">
        <v>495</v>
      </c>
    </row>
    <row r="283" spans="1:8" ht="28.8" x14ac:dyDescent="0.3">
      <c r="A283" s="80" t="s">
        <v>259</v>
      </c>
      <c r="B283" s="80" t="s">
        <v>255</v>
      </c>
      <c r="C283" s="16">
        <v>43507</v>
      </c>
      <c r="D283" s="80">
        <v>16</v>
      </c>
      <c r="E283" s="10">
        <f>INDEX(TAB_Leistungen_30[[Tätigkeit]:[Stk.kosten/Kosten bei Stundensatz]],MATCH(TAB_Doku_2019[[#This Row],[Leistung]],TAB_Leistungen_30[Tätigkeit],0),2)</f>
        <v>0</v>
      </c>
      <c r="F283" s="134">
        <f>INDEX(TAB_Leistungen_30[[Tätigkeit]:[Stk.kosten/Kosten bei Stundensatz]],MATCH(TAB_Doku_2019[[#This Row],[Leistung]],TAB_Leistungen_30[Tätigkeit],0),3)*TAB_Doku_2019[[#This Row],[Stk.]]</f>
        <v>4.8</v>
      </c>
      <c r="G283" s="80" t="s">
        <v>494</v>
      </c>
      <c r="H283" s="80" t="s">
        <v>495</v>
      </c>
    </row>
    <row r="284" spans="1:8" ht="14.4" x14ac:dyDescent="0.3">
      <c r="A284" s="133" t="s">
        <v>256</v>
      </c>
      <c r="B284" s="80" t="s">
        <v>1</v>
      </c>
      <c r="C284" s="16">
        <v>43502</v>
      </c>
      <c r="D284" s="80">
        <v>1</v>
      </c>
      <c r="E284" s="10">
        <f>INDEX(TAB_Leistungen_30[[Tätigkeit]:[Stk.kosten/Kosten bei Stundensatz]],MATCH(TAB_Doku_2019[[#This Row],[Leistung]],TAB_Leistungen_30[Tätigkeit],0),2)</f>
        <v>10</v>
      </c>
      <c r="F284" s="134">
        <f>INDEX(TAB_Leistungen_30[[Tätigkeit]:[Stk.kosten/Kosten bei Stundensatz]],MATCH(TAB_Doku_2019[[#This Row],[Leistung]],TAB_Leistungen_30[Tätigkeit],0),3)*TAB_Doku_2019[[#This Row],[Stk.]]</f>
        <v>5</v>
      </c>
      <c r="G284" s="80" t="s">
        <v>494</v>
      </c>
      <c r="H284" s="80" t="s">
        <v>261</v>
      </c>
    </row>
    <row r="285" spans="1:8" ht="14.4" x14ac:dyDescent="0.3">
      <c r="A285" s="133" t="s">
        <v>256</v>
      </c>
      <c r="B285" s="80" t="s">
        <v>140</v>
      </c>
      <c r="C285" s="16">
        <v>43500</v>
      </c>
      <c r="D285" s="80">
        <v>1</v>
      </c>
      <c r="E285" s="10">
        <f>INDEX(TAB_Leistungen_30[[Tätigkeit]:[Stk.kosten/Kosten bei Stundensatz]],MATCH(TAB_Doku_2019[[#This Row],[Leistung]],TAB_Leistungen_30[Tätigkeit],0),2)</f>
        <v>5</v>
      </c>
      <c r="F285" s="134">
        <f>INDEX(TAB_Leistungen_30[[Tätigkeit]:[Stk.kosten/Kosten bei Stundensatz]],MATCH(TAB_Doku_2019[[#This Row],[Leistung]],TAB_Leistungen_30[Tätigkeit],0),3)*TAB_Doku_2019[[#This Row],[Stk.]]</f>
        <v>2.5</v>
      </c>
      <c r="G285" s="80" t="s">
        <v>494</v>
      </c>
      <c r="H285" s="80" t="s">
        <v>257</v>
      </c>
    </row>
    <row r="286" spans="1:8" ht="14.4" x14ac:dyDescent="0.3">
      <c r="A286" s="133" t="s">
        <v>256</v>
      </c>
      <c r="B286" s="80" t="s">
        <v>48</v>
      </c>
      <c r="C286" s="16">
        <v>43500</v>
      </c>
      <c r="D286" s="80">
        <v>1</v>
      </c>
      <c r="E286" s="10">
        <f>INDEX(TAB_Leistungen_30[[Tätigkeit]:[Stk.kosten/Kosten bei Stundensatz]],MATCH(TAB_Doku_2019[[#This Row],[Leistung]],TAB_Leistungen_30[Tätigkeit],0),2)</f>
        <v>15</v>
      </c>
      <c r="F286" s="134">
        <f>INDEX(TAB_Leistungen_30[[Tätigkeit]:[Stk.kosten/Kosten bei Stundensatz]],MATCH(TAB_Doku_2019[[#This Row],[Leistung]],TAB_Leistungen_30[Tätigkeit],0),3)*TAB_Doku_2019[[#This Row],[Stk.]]</f>
        <v>7.5</v>
      </c>
      <c r="G286" s="80" t="s">
        <v>494</v>
      </c>
      <c r="H286" s="80" t="s">
        <v>258</v>
      </c>
    </row>
    <row r="287" spans="1:8" ht="28.8" x14ac:dyDescent="0.3">
      <c r="A287" s="133" t="s">
        <v>725</v>
      </c>
      <c r="B287" s="133" t="s">
        <v>22</v>
      </c>
      <c r="C287" s="132"/>
      <c r="D287" s="133"/>
      <c r="E287" s="133">
        <f>INDEX(TAB_Leistungen_30[[Tätigkeit]:[Stk.kosten/Kosten bei Stundensatz]],MATCH(TAB_Doku_2019[[#This Row],[Leistung]],TAB_Leistungen_30[Tätigkeit],0),2)</f>
        <v>60</v>
      </c>
      <c r="F287" s="134">
        <f>INDEX(TAB_Leistungen_30[[Tätigkeit]:[Stk.kosten/Kosten bei Stundensatz]],MATCH(TAB_Doku_2019[[#This Row],[Leistung]],TAB_Leistungen_30[Tätigkeit],0),3)*TAB_Doku_2019[[#This Row],[Stk.]]</f>
        <v>0</v>
      </c>
      <c r="G287" s="133" t="s">
        <v>753</v>
      </c>
      <c r="H287" s="133" t="s">
        <v>740</v>
      </c>
    </row>
    <row r="288" spans="1:8" ht="16.2" customHeight="1" x14ac:dyDescent="0.3">
      <c r="A288" s="148" t="s">
        <v>491</v>
      </c>
      <c r="B288" s="149">
        <f>SUBTOTAL(5,TAB_Doku_2019[Datum])</f>
        <v>43500</v>
      </c>
      <c r="C288" s="150">
        <f>SUBTOTAL(4,TAB_Doku_2019[Datum])</f>
        <v>44161</v>
      </c>
      <c r="D288" s="151"/>
      <c r="E288" s="151"/>
      <c r="F288" s="152" t="e">
        <f>SUBTOTAL(9,TAB_Doku_2019[[Kosten ]])</f>
        <v>#N/A</v>
      </c>
      <c r="G288" s="148"/>
      <c r="H288" s="153"/>
    </row>
  </sheetData>
  <dataValidations count="2">
    <dataValidation type="list" allowBlank="1" showInputMessage="1" showErrorMessage="1" error="Nicht in Liste enthalten!" sqref="B195">
      <formula1>$F153:$F170</formula1>
    </dataValidation>
    <dataValidation type="list" allowBlank="1" showInputMessage="1" showErrorMessage="1" error="Nicht in Liste enthalten!" sqref="B194">
      <formula1>$F1:$F169</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B168:B172</xm:sqref>
        </x14:dataValidation>
        <x14:dataValidation type="list" allowBlank="1" showInputMessage="1" showErrorMessage="1" error="Nicht in Liste enthalten!">
          <x14:formula1>
            <xm:f>'Leistungen-Liste'!$F$1:$F$39</xm:f>
          </x14:formula1>
          <xm:sqref>B209:B211 B229:B230 B215:B224 B232:B234 B236 B279:B280 B145:B146 B139:B143 B282:B287 B137 B239:B273 B111:B120 B123:B132 B108:B109 B99 B97 B95 B84:B90 B92 B75:B79 B64:B72 B191 B32:B47 B15:B30 B49:B62 B5:B11 B2</xm:sqref>
        </x14:dataValidation>
        <x14:dataValidation type="list" allowBlank="1" showInputMessage="1" showErrorMessage="1" error="Nicht in Liste enthalten!">
          <x14:formula1>
            <xm:f>'Leistungen-Liste'!$A$2:$A$37</xm:f>
          </x14:formula1>
          <xm:sqref>B188</xm:sqref>
        </x14:dataValidation>
        <x14:dataValidation type="list" allowBlank="1" showInputMessage="1" showErrorMessage="1" error="Nicht in Liste enthalten!">
          <x14:formula1>
            <xm:f>'Leistungen-Liste'!$F22:$F1048573</xm:f>
          </x14:formula1>
          <xm:sqref>B198</xm:sqref>
        </x14:dataValidation>
        <x14:dataValidation type="list" allowBlank="1" showInputMessage="1" showErrorMessage="1" error="Nicht in Liste enthalten!">
          <x14:formula1>
            <xm:f>'Leistungen-Liste'!$F8:$F40</xm:f>
          </x14:formula1>
          <xm:sqref>B212:B214</xm:sqref>
        </x14:dataValidation>
        <x14:dataValidation type="list" allowBlank="1" showInputMessage="1" showErrorMessage="1" error="Nicht in Liste enthalten!">
          <x14:formula1>
            <xm:f>'Leistungen-Liste'!$F28:$F1048576</xm:f>
          </x14:formula1>
          <xm:sqref>B201:B204</xm:sqref>
        </x14:dataValidation>
        <x14:dataValidation type="list" allowBlank="1" showInputMessage="1" showErrorMessage="1" error="Nicht in Liste enthalten!">
          <x14:formula1>
            <xm:f>'Leistungen-Liste'!$F13:$F1048565</xm:f>
          </x14:formula1>
          <xm:sqref>B190 B192</xm:sqref>
        </x14:dataValidation>
        <x14:dataValidation type="list" allowBlank="1" showInputMessage="1" showErrorMessage="1" error="Nicht in Liste enthalten!">
          <x14:formula1>
            <xm:f>'Leistungen-Liste'!$F2:$F34</xm:f>
          </x14:formula1>
          <xm:sqref>B207:B208</xm:sqref>
        </x14:dataValidation>
        <x14:dataValidation type="list" allowBlank="1" showInputMessage="1" showErrorMessage="1" error="Nicht in Liste enthalten!">
          <x14:formula1>
            <xm:f>'Leistungen-Liste'!$A52:$A89</xm:f>
          </x14:formula1>
          <xm:sqref>B189</xm:sqref>
        </x14:dataValidation>
        <x14:dataValidation type="list" allowBlank="1" showInputMessage="1" showErrorMessage="1" error="Nicht in Liste enthalten!">
          <x14:formula1>
            <xm:f>'Leistungen-Liste'!$A48:$A85</xm:f>
          </x14:formula1>
          <xm:sqref>B182:B184</xm:sqref>
        </x14:dataValidation>
        <x14:dataValidation type="list" allowBlank="1" showInputMessage="1" showErrorMessage="1" error="Nicht in Liste enthalten!">
          <x14:formula1>
            <xm:f>'Leistungen-Liste'!$A46:$A72</xm:f>
          </x14:formula1>
          <xm:sqref>B166:B167 B157:B159</xm:sqref>
        </x14:dataValidation>
        <x14:dataValidation type="list" allowBlank="1" showInputMessage="1" showErrorMessage="1" error="Nicht in Liste enthalten!">
          <x14:formula1>
            <xm:f>'Leistungen-Liste'!$A40:$A77</xm:f>
          </x14:formula1>
          <xm:sqref>B173:B175</xm:sqref>
        </x14:dataValidation>
        <x14:dataValidation type="list" allowBlank="1" showInputMessage="1" showErrorMessage="1" error="Nicht in Liste enthalten!">
          <x14:formula1>
            <xm:f>'Leistungen-Liste'!$A55:$A82</xm:f>
          </x14:formula1>
          <xm:sqref>B155:B156</xm:sqref>
        </x14:dataValidation>
        <x14:dataValidation type="list" allowBlank="1" showInputMessage="1" showErrorMessage="1" error="Nicht in Liste enthalten!">
          <x14:formula1>
            <xm:f>'Leistungen-Liste'!$A42:$A68</xm:f>
          </x14:formula1>
          <xm:sqref>B152</xm:sqref>
        </x14:dataValidation>
        <x14:dataValidation type="list" allowBlank="1" showInputMessage="1" showErrorMessage="1" error="Nicht in Liste enthalten!">
          <x14:formula1>
            <xm:f>'Leistungen-Liste'!$A41:$A67</xm:f>
          </x14:formula1>
          <xm:sqref>B149:B151</xm:sqref>
        </x14:dataValidation>
        <x14:dataValidation type="list" allowBlank="1" showInputMessage="1" showErrorMessage="1" error="Nicht in Liste enthalten!">
          <x14:formula1>
            <xm:f>'Leistungen-Liste'!$A50:$A77</xm:f>
          </x14:formula1>
          <xm:sqref>B147</xm:sqref>
        </x14:dataValidation>
        <x14:dataValidation type="list" allowBlank="1" showInputMessage="1" showErrorMessage="1" error="Nicht in Liste enthalten!">
          <x14:formula1>
            <xm:f>'Leistungen-Liste'!$A37:$A63</xm:f>
          </x14:formula1>
          <xm:sqref>B144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592</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589</v>
      </c>
      <c r="D14" t="s">
        <v>584</v>
      </c>
    </row>
    <row r="15" spans="3:11" x14ac:dyDescent="0.3">
      <c r="C15" t="s">
        <v>579</v>
      </c>
      <c r="D15" s="116">
        <v>800</v>
      </c>
    </row>
    <row r="16" spans="3:11" x14ac:dyDescent="0.3">
      <c r="C16" t="s">
        <v>580</v>
      </c>
      <c r="D16" s="116">
        <v>397.5</v>
      </c>
    </row>
    <row r="17" spans="3:4" x14ac:dyDescent="0.3">
      <c r="C17" t="s">
        <v>581</v>
      </c>
      <c r="D17" s="116">
        <v>252.91666666666669</v>
      </c>
    </row>
    <row r="18" spans="3:4" ht="15" thickBot="1" x14ac:dyDescent="0.35">
      <c r="C18" s="114" t="s">
        <v>583</v>
      </c>
      <c r="D18" s="117">
        <f>SUM(D15:D17)</f>
        <v>1450.4166666666667</v>
      </c>
    </row>
    <row r="19" spans="3:4" ht="15" thickTop="1" x14ac:dyDescent="0.3">
      <c r="D19" s="116"/>
    </row>
    <row r="20" spans="3:4" x14ac:dyDescent="0.3">
      <c r="D20" s="116"/>
    </row>
    <row r="21" spans="3:4" x14ac:dyDescent="0.3">
      <c r="C21" s="111" t="s">
        <v>587</v>
      </c>
      <c r="D21" s="111" t="s">
        <v>584</v>
      </c>
    </row>
    <row r="22" spans="3:4" x14ac:dyDescent="0.3">
      <c r="C22" s="112" t="s">
        <v>582</v>
      </c>
      <c r="D22" s="118">
        <v>37620</v>
      </c>
    </row>
    <row r="23" spans="3:4" x14ac:dyDescent="0.3">
      <c r="C23" s="113" t="s">
        <v>585</v>
      </c>
      <c r="D23" s="119">
        <f>D22*0.03</f>
        <v>1128.5999999999999</v>
      </c>
    </row>
    <row r="24" spans="3:4" x14ac:dyDescent="0.3">
      <c r="C24" s="112" t="s">
        <v>586</v>
      </c>
      <c r="D24" s="118">
        <f>D23-D18</f>
        <v>-321.81666666666683</v>
      </c>
    </row>
    <row r="25" spans="3:4" ht="15" thickBot="1" x14ac:dyDescent="0.35">
      <c r="C25" s="115" t="s">
        <v>588</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611</v>
      </c>
    </row>
    <row r="2" spans="1:1" ht="15.6" x14ac:dyDescent="0.3">
      <c r="A2" s="125" t="s">
        <v>612</v>
      </c>
    </row>
    <row r="3" spans="1:1" x14ac:dyDescent="0.3">
      <c r="A3" s="124"/>
    </row>
    <row r="4" spans="1:1" ht="15.6" x14ac:dyDescent="0.3">
      <c r="A4" s="126" t="s">
        <v>613</v>
      </c>
    </row>
    <row r="5" spans="1:1" ht="15.6" x14ac:dyDescent="0.3">
      <c r="A5" s="127" t="s">
        <v>614</v>
      </c>
    </row>
    <row r="6" spans="1:1" ht="15.6" x14ac:dyDescent="0.3">
      <c r="A6" s="127" t="s">
        <v>615</v>
      </c>
    </row>
    <row r="7" spans="1:1" ht="15.6" x14ac:dyDescent="0.3">
      <c r="A7" s="127" t="s">
        <v>616</v>
      </c>
    </row>
    <row r="8" spans="1:1" ht="15.6" x14ac:dyDescent="0.3">
      <c r="A8" s="127" t="s">
        <v>617</v>
      </c>
    </row>
    <row r="9" spans="1:1" ht="31.2" x14ac:dyDescent="0.3">
      <c r="A9" s="126" t="s">
        <v>618</v>
      </c>
    </row>
    <row r="12" spans="1:1" ht="32.4" x14ac:dyDescent="0.3">
      <c r="A12" s="128" t="s">
        <v>619</v>
      </c>
    </row>
    <row r="13" spans="1:1" ht="15.6" x14ac:dyDescent="0.3">
      <c r="A13" s="129"/>
    </row>
    <row r="14" spans="1:1" ht="15.6" x14ac:dyDescent="0.3">
      <c r="A14" s="129" t="s">
        <v>620</v>
      </c>
    </row>
    <row r="15" spans="1:1" ht="15.6" x14ac:dyDescent="0.3">
      <c r="A15" s="129"/>
    </row>
    <row r="16" spans="1:1" ht="16.2" x14ac:dyDescent="0.3">
      <c r="A16" s="130" t="s">
        <v>621</v>
      </c>
    </row>
    <row r="18" spans="1:1" ht="16.2" x14ac:dyDescent="0.3">
      <c r="A18" s="128" t="s">
        <v>622</v>
      </c>
    </row>
    <row r="20" spans="1:1" ht="15.6" x14ac:dyDescent="0.3">
      <c r="A20" s="125" t="s">
        <v>623</v>
      </c>
    </row>
    <row r="23" spans="1:1" ht="15.6" x14ac:dyDescent="0.3">
      <c r="A23" s="125" t="s">
        <v>624</v>
      </c>
    </row>
    <row r="24" spans="1:1" ht="15.6" x14ac:dyDescent="0.3">
      <c r="A24" s="125" t="s">
        <v>625</v>
      </c>
    </row>
    <row r="25" spans="1:1" ht="15.6" x14ac:dyDescent="0.3">
      <c r="A25" s="125" t="s">
        <v>626</v>
      </c>
    </row>
    <row r="26" spans="1:1" ht="15.6" x14ac:dyDescent="0.3">
      <c r="A26" s="125" t="s">
        <v>627</v>
      </c>
    </row>
    <row r="27" spans="1:1" ht="15.6" x14ac:dyDescent="0.3">
      <c r="A27" s="125" t="s">
        <v>628</v>
      </c>
    </row>
    <row r="28" spans="1:1" ht="15.6" x14ac:dyDescent="0.3">
      <c r="A28" s="125" t="s">
        <v>629</v>
      </c>
    </row>
    <row r="29" spans="1:1" ht="15.6" x14ac:dyDescent="0.3">
      <c r="A29" s="126"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2020-11-05T08:02:00Z</cp:lastPrinted>
  <dcterms:created xsi:type="dcterms:W3CDTF">2017-12-18T14:45:49Z</dcterms:created>
  <dcterms:modified xsi:type="dcterms:W3CDTF">2020-11-26T21:48:42Z</dcterms:modified>
</cp:coreProperties>
</file>