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fileRecoveryPr repairLoad="1"/>
</workbook>
</file>

<file path=xl/calcChain.xml><?xml version="1.0" encoding="utf-8"?>
<calcChain xmlns="http://schemas.openxmlformats.org/spreadsheetml/2006/main">
  <c r="E2" i="9" l="1"/>
  <c r="F2" i="9"/>
  <c r="E3" i="9"/>
  <c r="F3" i="9"/>
  <c r="E4" i="9"/>
  <c r="F4" i="9"/>
  <c r="E5" i="9" l="1"/>
  <c r="F5" i="9"/>
  <c r="E6" i="9"/>
  <c r="F6" i="9"/>
  <c r="E7" i="9"/>
  <c r="F7" i="9"/>
  <c r="E8" i="9" l="1"/>
  <c r="F8" i="9"/>
  <c r="E9" i="9"/>
  <c r="F9" i="9"/>
  <c r="E10" i="9"/>
  <c r="F10" i="9"/>
  <c r="E11" i="9"/>
  <c r="F11" i="9"/>
  <c r="E12" i="9" l="1"/>
  <c r="F12" i="9"/>
  <c r="E13" i="9" l="1"/>
  <c r="F13" i="9"/>
  <c r="E14" i="9"/>
  <c r="F14" i="9"/>
  <c r="E16" i="9"/>
  <c r="F16" i="9"/>
  <c r="E15" i="9"/>
  <c r="F15" i="9"/>
  <c r="E17" i="9"/>
  <c r="F17" i="9"/>
  <c r="E18" i="9"/>
  <c r="F18" i="9"/>
  <c r="E19" i="9"/>
  <c r="F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96" i="9"/>
  <c r="E20" i="9"/>
  <c r="F20" i="9"/>
  <c r="E21" i="9"/>
  <c r="F21" i="9"/>
  <c r="E22" i="9"/>
  <c r="F22" i="9"/>
  <c r="E23" i="9" l="1"/>
  <c r="F23" i="9"/>
  <c r="E24" i="9"/>
  <c r="F24" i="9"/>
  <c r="E25" i="9"/>
  <c r="F25" i="9"/>
  <c r="E26" i="9" l="1"/>
  <c r="F26" i="9"/>
  <c r="F27" i="9"/>
  <c r="E28" i="9" l="1"/>
  <c r="F28" i="9"/>
  <c r="E33" i="9" l="1"/>
  <c r="F33" i="9"/>
  <c r="E35" i="9"/>
  <c r="F35" i="9"/>
  <c r="E71" i="9" l="1"/>
  <c r="F71" i="9"/>
  <c r="E39" i="9"/>
  <c r="F39" i="9"/>
  <c r="E34" i="9"/>
  <c r="F34" i="9"/>
  <c r="F36" i="9"/>
  <c r="E36" i="9"/>
  <c r="E37" i="9"/>
  <c r="F37" i="9"/>
  <c r="E41" i="9" l="1"/>
  <c r="F41" i="9"/>
  <c r="E38" i="9"/>
  <c r="F38" i="9"/>
  <c r="E40" i="9"/>
  <c r="F40" i="9"/>
  <c r="E42" i="9" l="1"/>
  <c r="F42" i="9"/>
  <c r="E43" i="9"/>
  <c r="F43" i="9"/>
  <c r="E44" i="9"/>
  <c r="F44" i="9"/>
  <c r="E45" i="9"/>
  <c r="F45" i="9"/>
  <c r="E46" i="9"/>
  <c r="F46" i="9"/>
  <c r="E47" i="9"/>
  <c r="F47" i="9"/>
  <c r="E48" i="9" l="1"/>
  <c r="F48" i="9"/>
  <c r="E49" i="9" l="1"/>
  <c r="F49" i="9"/>
  <c r="E50" i="9"/>
  <c r="F50" i="9"/>
  <c r="E51" i="9"/>
  <c r="F51" i="9"/>
  <c r="E52" i="9"/>
  <c r="F52" i="9"/>
  <c r="E53" i="9"/>
  <c r="F53" i="9"/>
  <c r="E54" i="9"/>
  <c r="F54" i="9"/>
  <c r="E55" i="9"/>
  <c r="F55" i="9"/>
  <c r="E57" i="9" l="1"/>
  <c r="F57" i="9"/>
  <c r="E387" i="9"/>
  <c r="E382" i="9"/>
  <c r="E56" i="9"/>
  <c r="F56" i="9"/>
  <c r="E58" i="9" l="1"/>
  <c r="F58" i="9"/>
  <c r="E59" i="9"/>
  <c r="F59" i="9"/>
  <c r="E60" i="9" l="1"/>
  <c r="F60" i="9"/>
  <c r="E63" i="9"/>
  <c r="F63" i="9"/>
  <c r="E62" i="9"/>
  <c r="F62" i="9"/>
  <c r="E61" i="9"/>
  <c r="F61" i="9"/>
  <c r="E64" i="9"/>
  <c r="F64" i="9"/>
  <c r="E66" i="9" l="1"/>
  <c r="F66" i="9"/>
  <c r="E68" i="9" l="1"/>
  <c r="F68" i="9"/>
  <c r="E65" i="9"/>
  <c r="F65" i="9"/>
  <c r="E69" i="9"/>
  <c r="F69" i="9"/>
  <c r="E67" i="9"/>
  <c r="F67" i="9"/>
  <c r="E72" i="9" l="1"/>
  <c r="F72" i="9"/>
  <c r="E74" i="9"/>
  <c r="F74" i="9"/>
  <c r="E70" i="9"/>
  <c r="F70" i="9"/>
  <c r="E73" i="9"/>
  <c r="F73" i="9"/>
  <c r="E75" i="9" l="1"/>
  <c r="F75" i="9"/>
  <c r="E76" i="9"/>
  <c r="F76" i="9"/>
  <c r="E78" i="9" l="1"/>
  <c r="F78" i="9"/>
  <c r="E77" i="9"/>
  <c r="F77" i="9"/>
  <c r="G79" i="9"/>
  <c r="G80" i="9"/>
  <c r="G81" i="9"/>
  <c r="G82" i="9"/>
  <c r="G83" i="9"/>
  <c r="G84" i="9"/>
  <c r="G85" i="9"/>
  <c r="G86" i="9"/>
  <c r="G87" i="9"/>
  <c r="G88" i="9"/>
  <c r="G89" i="9"/>
  <c r="G90" i="9"/>
  <c r="G91" i="9"/>
  <c r="G92" i="9"/>
  <c r="G97" i="9"/>
  <c r="G93" i="9"/>
  <c r="G94" i="9"/>
  <c r="G95" i="9"/>
  <c r="G98" i="9"/>
  <c r="G99" i="9"/>
  <c r="G100" i="9"/>
  <c r="G101" i="9"/>
  <c r="G102" i="9"/>
  <c r="G103" i="9"/>
  <c r="G104" i="9"/>
  <c r="G105" i="9"/>
  <c r="G106" i="9"/>
  <c r="G107" i="9"/>
  <c r="G108" i="9"/>
  <c r="G109" i="9"/>
  <c r="G110" i="9"/>
  <c r="G111" i="9"/>
  <c r="G112" i="9"/>
  <c r="G113" i="9"/>
  <c r="G114" i="9"/>
  <c r="G115" i="9"/>
  <c r="G116" i="9"/>
  <c r="G117" i="9"/>
  <c r="G129" i="9"/>
  <c r="G130" i="9"/>
  <c r="G131" i="9"/>
  <c r="E85" i="9" l="1"/>
  <c r="F85" i="9"/>
  <c r="C15" i="8"/>
  <c r="B29" i="8"/>
  <c r="E97" i="9"/>
  <c r="F97" i="9"/>
  <c r="B11" i="8"/>
  <c r="E119" i="9"/>
  <c r="F119" i="9"/>
  <c r="E120" i="9"/>
  <c r="F120" i="9"/>
  <c r="E79" i="9"/>
  <c r="E80" i="9"/>
  <c r="E81" i="9"/>
  <c r="F81" i="9"/>
  <c r="E86" i="9"/>
  <c r="F86" i="9"/>
  <c r="E91" i="9"/>
  <c r="F91" i="9"/>
  <c r="F89" i="9"/>
  <c r="E89" i="9"/>
  <c r="E82" i="9"/>
  <c r="F82" i="9"/>
  <c r="E83" i="9"/>
  <c r="F83" i="9"/>
  <c r="E84" i="9"/>
  <c r="F84" i="9"/>
  <c r="E87" i="9" l="1"/>
  <c r="F87" i="9"/>
  <c r="E88" i="9"/>
  <c r="F88" i="9"/>
  <c r="E90" i="9"/>
  <c r="F90" i="9"/>
  <c r="E102" i="9" l="1"/>
  <c r="E103" i="9"/>
  <c r="E104" i="9"/>
  <c r="E105" i="9"/>
  <c r="F102" i="9"/>
  <c r="F103" i="9"/>
  <c r="F104" i="9"/>
  <c r="F105" i="9"/>
  <c r="E108" i="9"/>
  <c r="F108" i="9"/>
  <c r="E101" i="9"/>
  <c r="F101" i="9"/>
  <c r="E109" i="9"/>
  <c r="F109" i="9"/>
  <c r="E106" i="9"/>
  <c r="F106" i="9"/>
  <c r="E107" i="9"/>
  <c r="F107" i="9"/>
  <c r="E96" i="9"/>
  <c r="F96" i="9"/>
  <c r="E94" i="9"/>
  <c r="F94" i="9"/>
  <c r="E111" i="9"/>
  <c r="F111" i="9"/>
  <c r="E112" i="9"/>
  <c r="F112" i="9"/>
  <c r="E121" i="9"/>
  <c r="F121" i="9"/>
  <c r="E122" i="9"/>
  <c r="F122" i="9"/>
  <c r="E123" i="9"/>
  <c r="F123" i="9"/>
  <c r="E99" i="9"/>
  <c r="F99" i="9"/>
  <c r="E117" i="9"/>
  <c r="F117" i="9"/>
  <c r="E113" i="9"/>
  <c r="F113" i="9"/>
  <c r="E114" i="9"/>
  <c r="F114" i="9"/>
  <c r="E93" i="9"/>
  <c r="F93" i="9"/>
  <c r="E92" i="9"/>
  <c r="F92" i="9"/>
  <c r="E110" i="9"/>
  <c r="F110" i="9"/>
  <c r="E100" i="9"/>
  <c r="F100" i="9"/>
  <c r="E95" i="9"/>
  <c r="F95" i="9"/>
  <c r="C18" i="8" l="1"/>
  <c r="K28" i="1" l="1"/>
  <c r="K27" i="1"/>
  <c r="K26" i="1"/>
  <c r="K25" i="1"/>
  <c r="K24" i="1"/>
  <c r="E98" i="9"/>
  <c r="F98" i="9"/>
  <c r="E115" i="9"/>
  <c r="F115" i="9"/>
  <c r="E116" i="9"/>
  <c r="F116" i="9"/>
  <c r="E129" i="9"/>
  <c r="F129" i="9"/>
  <c r="E131" i="9"/>
  <c r="F131" i="9"/>
  <c r="E130" i="9"/>
  <c r="F130" i="9"/>
  <c r="E377" i="9"/>
  <c r="F377" i="9"/>
  <c r="F118" i="9" l="1"/>
  <c r="E118" i="9"/>
  <c r="B8" i="8"/>
  <c r="D13" i="8"/>
  <c r="D12" i="8"/>
  <c r="D11" i="8"/>
  <c r="D10" i="8"/>
  <c r="D9" i="8"/>
  <c r="C7" i="8"/>
  <c r="D6" i="8"/>
  <c r="D5" i="8"/>
  <c r="D4" i="8"/>
  <c r="D3" i="8"/>
  <c r="D2" i="8"/>
  <c r="B2" i="8" s="1"/>
  <c r="D136" i="9" l="1"/>
  <c r="E124" i="9" l="1"/>
  <c r="F124" i="9"/>
  <c r="E125" i="9"/>
  <c r="F125" i="9"/>
  <c r="E126" i="9"/>
  <c r="F126" i="9"/>
  <c r="E133" i="9"/>
  <c r="F133" i="9"/>
  <c r="E134" i="9"/>
  <c r="F134" i="9"/>
  <c r="E135" i="9" l="1"/>
  <c r="F135" i="9"/>
  <c r="E132" i="9"/>
  <c r="F132" i="9"/>
  <c r="E127" i="9"/>
  <c r="F127" i="9"/>
  <c r="E128" i="9"/>
  <c r="F128" i="9"/>
  <c r="I380" i="9" l="1"/>
  <c r="I382" i="9" s="1"/>
  <c r="E136" i="9" l="1"/>
  <c r="F136" i="9"/>
  <c r="F137" i="9"/>
  <c r="E137" i="9"/>
  <c r="E138" i="9"/>
  <c r="F138" i="9"/>
  <c r="E142" i="9"/>
  <c r="F142" i="9"/>
  <c r="E143" i="9"/>
  <c r="F143" i="9"/>
  <c r="F141" i="9"/>
  <c r="E141" i="9"/>
  <c r="E140" i="9"/>
  <c r="D140" i="9"/>
  <c r="E139" i="9"/>
  <c r="F171" i="9" l="1"/>
  <c r="F170" i="9"/>
  <c r="F169" i="9"/>
  <c r="F168" i="9"/>
  <c r="E172" i="9"/>
  <c r="E173" i="9"/>
  <c r="E174" i="9"/>
  <c r="F174" i="9"/>
  <c r="E160" i="9"/>
  <c r="F160" i="9"/>
  <c r="E159" i="9"/>
  <c r="F159" i="9"/>
  <c r="E161" i="9"/>
  <c r="E153" i="9"/>
  <c r="F153" i="9"/>
  <c r="E158" i="9"/>
  <c r="F158" i="9"/>
  <c r="E147" i="9"/>
  <c r="F147" i="9"/>
  <c r="D155" i="9"/>
  <c r="E157" i="9"/>
  <c r="E165" i="9"/>
  <c r="F165" i="9"/>
  <c r="E163" i="9"/>
  <c r="E166" i="9"/>
  <c r="F166" i="9"/>
  <c r="E167" i="9"/>
  <c r="F167" i="9"/>
  <c r="E154" i="9"/>
  <c r="E155" i="9"/>
  <c r="E156" i="9"/>
  <c r="F156" i="9"/>
  <c r="E162" i="9"/>
  <c r="F162" i="9"/>
  <c r="E150" i="9"/>
  <c r="F150" i="9"/>
  <c r="E145" i="9"/>
  <c r="F145" i="9"/>
  <c r="E151" i="9"/>
  <c r="E164" i="9"/>
  <c r="E144" i="9"/>
  <c r="F144" i="9"/>
  <c r="E146" i="9"/>
  <c r="E148" i="9"/>
  <c r="F163" i="9"/>
  <c r="E149" i="9"/>
  <c r="F149" i="9"/>
  <c r="E152" i="9"/>
  <c r="F152" i="9"/>
  <c r="E171" i="9" l="1"/>
  <c r="F46" i="1"/>
  <c r="F48" i="1" s="1"/>
  <c r="E168" i="9"/>
  <c r="E169" i="9"/>
  <c r="E170" i="9"/>
  <c r="E183" i="9" l="1"/>
  <c r="E182" i="9"/>
  <c r="E175" i="9"/>
  <c r="E176" i="9"/>
  <c r="E179" i="9"/>
  <c r="E186" i="9"/>
  <c r="E184" i="9"/>
  <c r="E185" i="9"/>
  <c r="E187" i="9"/>
  <c r="E180" i="9"/>
  <c r="E181" i="9"/>
  <c r="E177" i="9"/>
  <c r="E178" i="9"/>
  <c r="E188" i="9"/>
  <c r="E189" i="9"/>
  <c r="E190" i="9"/>
  <c r="E195" i="9" l="1"/>
  <c r="E204" i="9"/>
  <c r="E194" i="9"/>
  <c r="E191" i="9"/>
  <c r="E192" i="9"/>
  <c r="E198" i="9"/>
  <c r="E199" i="9" l="1"/>
  <c r="E196" i="9"/>
  <c r="E197" i="9"/>
  <c r="E200" i="9"/>
  <c r="E202" i="9"/>
  <c r="E201" i="9"/>
  <c r="E203" i="9" l="1"/>
  <c r="E205" i="9"/>
  <c r="E206" i="9" l="1"/>
  <c r="E207" i="9"/>
  <c r="E208" i="9" l="1"/>
  <c r="E209" i="9"/>
  <c r="E210" i="9"/>
  <c r="E213" i="9"/>
  <c r="E211" i="9"/>
  <c r="E220" i="9"/>
  <c r="E193" i="9"/>
  <c r="E212" i="9"/>
  <c r="E214" i="9" l="1"/>
  <c r="E217" i="9"/>
  <c r="E222" i="9"/>
  <c r="E221" i="9"/>
  <c r="E215" i="9"/>
  <c r="E218" i="9"/>
  <c r="E219" i="9"/>
  <c r="E216" i="9"/>
  <c r="E223" i="9"/>
  <c r="E227" i="9" l="1"/>
  <c r="E228" i="9"/>
  <c r="E226" i="9"/>
  <c r="E225" i="9"/>
  <c r="E224" i="9"/>
  <c r="E229" i="9"/>
  <c r="E230" i="9" l="1"/>
  <c r="E231" i="9"/>
  <c r="E232" i="9"/>
  <c r="E233" i="9"/>
  <c r="E234" i="9"/>
  <c r="E235" i="9"/>
  <c r="E236" i="9"/>
  <c r="E237" i="9"/>
  <c r="E238" i="9"/>
  <c r="E239" i="9"/>
  <c r="E240" i="9"/>
  <c r="E241" i="9"/>
  <c r="E244" i="9"/>
  <c r="E242" i="9"/>
  <c r="E243" i="9"/>
  <c r="E252" i="9"/>
  <c r="E245" i="9"/>
  <c r="E246" i="9"/>
  <c r="E248" i="9"/>
  <c r="H34" i="1"/>
  <c r="H33" i="1"/>
  <c r="E249" i="9"/>
  <c r="E250" i="9"/>
  <c r="F148" i="9" l="1"/>
  <c r="F146" i="9"/>
  <c r="E251" i="9"/>
  <c r="E253" i="9"/>
  <c r="E254" i="9"/>
  <c r="E255" i="9" l="1"/>
  <c r="E256" i="9"/>
  <c r="E257" i="9"/>
  <c r="E258" i="9"/>
  <c r="E259" i="9"/>
  <c r="E260" i="9"/>
  <c r="E262" i="9" l="1"/>
  <c r="E266" i="9"/>
  <c r="E263" i="9"/>
  <c r="E264" i="9"/>
  <c r="E269" i="9" l="1"/>
  <c r="E270" i="9"/>
  <c r="E265" i="9"/>
  <c r="E268" i="9"/>
  <c r="E267" i="9"/>
  <c r="E271" i="9"/>
  <c r="E272" i="9" l="1"/>
  <c r="E274" i="9"/>
  <c r="E273" i="9"/>
  <c r="E281" i="9"/>
  <c r="E310" i="9"/>
  <c r="E311" i="9"/>
  <c r="E290" i="9"/>
  <c r="E302" i="9"/>
  <c r="E277" i="9"/>
  <c r="E287" i="9"/>
  <c r="E282" i="9"/>
  <c r="E283" i="9"/>
  <c r="E284" i="9"/>
  <c r="E285" i="9"/>
  <c r="E286" i="9"/>
  <c r="E275" i="9"/>
  <c r="E276" i="9"/>
  <c r="E278" i="9"/>
  <c r="E279" i="9"/>
  <c r="E280" i="9"/>
  <c r="E288" i="9" l="1"/>
  <c r="E289" i="9"/>
  <c r="E291" i="9" l="1"/>
  <c r="E292" i="9"/>
  <c r="E300" i="9"/>
  <c r="E293" i="9"/>
  <c r="E297" i="9"/>
  <c r="E298" i="9"/>
  <c r="E299" i="9"/>
  <c r="E312" i="9"/>
  <c r="E313" i="9"/>
  <c r="E314" i="9"/>
  <c r="E309" i="9"/>
  <c r="E316" i="9"/>
  <c r="E305" i="9"/>
  <c r="E306" i="9"/>
  <c r="E294" i="9"/>
  <c r="E304" i="9"/>
  <c r="E303" i="9"/>
  <c r="E301" i="9"/>
  <c r="E295" i="9" l="1"/>
  <c r="E296" i="9"/>
  <c r="E307" i="9" l="1"/>
  <c r="E308" i="9"/>
  <c r="E338" i="9" l="1"/>
  <c r="E345" i="9"/>
  <c r="E326" i="9"/>
  <c r="E346" i="9"/>
  <c r="B378" i="9"/>
  <c r="E323" i="9"/>
  <c r="E340" i="9"/>
  <c r="E339" i="9"/>
  <c r="E318" i="9"/>
  <c r="E329" i="9"/>
  <c r="E330" i="9"/>
  <c r="E315" i="9"/>
  <c r="E317" i="9"/>
  <c r="E319" i="9"/>
  <c r="E331" i="9"/>
  <c r="E321" i="9"/>
  <c r="E327" i="9"/>
  <c r="E336" i="9"/>
  <c r="E334" i="9"/>
  <c r="E335" i="9"/>
  <c r="E320" i="9"/>
  <c r="E322" i="9"/>
  <c r="E333" i="9"/>
  <c r="E332" i="9"/>
  <c r="E325" i="9"/>
  <c r="E324" i="9"/>
  <c r="E337" i="9"/>
  <c r="E328" i="9"/>
  <c r="E341" i="9" l="1"/>
  <c r="E342" i="9"/>
  <c r="E343" i="9"/>
  <c r="E344" i="9"/>
  <c r="E347" i="9" l="1"/>
  <c r="E348" i="9"/>
  <c r="E351" i="9"/>
  <c r="E354" i="9"/>
  <c r="E350" i="9"/>
  <c r="E352" i="9"/>
  <c r="E349" i="9"/>
  <c r="E358" i="9"/>
  <c r="E362" i="9"/>
  <c r="E353" i="9"/>
  <c r="E357" i="9"/>
  <c r="E356" i="9"/>
  <c r="E355" i="9"/>
  <c r="E359" i="9"/>
  <c r="E319" i="6" l="1"/>
  <c r="E363" i="9" l="1"/>
  <c r="E365" i="9"/>
  <c r="E366" i="9"/>
  <c r="E367" i="9"/>
  <c r="E369" i="9"/>
  <c r="E368" i="9"/>
  <c r="E364" i="9"/>
  <c r="E360" i="9"/>
  <c r="E361" i="9"/>
  <c r="E370" i="9" l="1"/>
  <c r="E371" i="9"/>
  <c r="E372" i="9"/>
  <c r="E4" i="6"/>
  <c r="F4" i="6"/>
  <c r="E2" i="6"/>
  <c r="E3" i="6"/>
  <c r="E374" i="9"/>
  <c r="E373" i="9"/>
  <c r="E376" i="9"/>
  <c r="C378" i="9"/>
  <c r="E375"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39" i="9" l="1"/>
  <c r="F154" i="9"/>
  <c r="F173" i="9"/>
  <c r="F161"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72"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247"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61"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51" i="9" s="1"/>
  <c r="H30" i="1"/>
  <c r="H31" i="1"/>
  <c r="H29" i="1"/>
  <c r="H24" i="1"/>
  <c r="F216" i="6" s="1"/>
  <c r="H25" i="1"/>
  <c r="H23" i="1"/>
  <c r="F162" i="6" s="1"/>
  <c r="H16" i="1"/>
  <c r="H22" i="1"/>
  <c r="H21" i="1"/>
  <c r="H17" i="1"/>
  <c r="F157" i="9" s="1"/>
  <c r="H14" i="1"/>
  <c r="H3" i="1"/>
  <c r="H2" i="1"/>
  <c r="H7" i="1"/>
  <c r="H6" i="1"/>
  <c r="H5" i="1"/>
  <c r="H4" i="1"/>
  <c r="F164" i="9" s="1"/>
  <c r="F70" i="6"/>
  <c r="H12" i="1"/>
  <c r="C12" i="1"/>
  <c r="C10" i="1"/>
  <c r="C3" i="1"/>
  <c r="C29" i="1"/>
  <c r="C28" i="1"/>
  <c r="C27" i="1"/>
  <c r="C26" i="1"/>
  <c r="C25" i="1"/>
  <c r="C24" i="1"/>
  <c r="C23" i="1"/>
  <c r="C22" i="1"/>
  <c r="C21" i="1"/>
  <c r="C20" i="1"/>
  <c r="C17" i="1"/>
  <c r="C16" i="1"/>
  <c r="C14" i="1"/>
  <c r="C13" i="1"/>
  <c r="C4" i="1"/>
  <c r="C5" i="1"/>
  <c r="C6" i="1"/>
  <c r="C7" i="1"/>
  <c r="C8" i="1"/>
  <c r="C9" i="1"/>
  <c r="F140" i="9" l="1"/>
  <c r="F155" i="9"/>
  <c r="F378" i="9" s="1"/>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78"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<sst xmlns="http://schemas.openxmlformats.org/spreadsheetml/2006/main" count="3594" uniqueCount="1242">
  <si>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</si>
  <si>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</si>
  <si>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</si>
  <si>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</si>
  <si>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</si>
  <si>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</si>
  <si>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</si>
  <si>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</si>
  <si>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</si>
  <si>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</si>
  <si>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</si>
  <si>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</si>
  <si>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</si>
  <si>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</si>
  <si>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</si>
  <si>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</si>
  <si>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</si>
  <si>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</si>
  <si>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</si>
  <si>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</si>
  <si>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</si>
  <si>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</si>
  <si>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</si>
  <si>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</si>
  <si>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</si>
  <si>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</si>
  <si>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</si>
  <si>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</si>
  <si>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</si>
  <si>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</si>
  <si>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</si>
  <si>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</si>
  <si>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</si>
  <si>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</si>
  <si>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</si>
  <si>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</si>
  <si>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</si>
  <si>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</si>
  <si>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</si>
  <si>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</si>
  <si>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</si>
  <si>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</si>
  <si>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</si>
  <si>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</si>
  <si>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</si>
  <si>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</si>
  <si>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</si>
  <si>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</si>
  <si>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</si>
  <si>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</si>
  <si>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</si>
  <si>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</si>
  <si>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</si>
  <si>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</si>
  <si>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</si>
  <si>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</si>
  <si>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</si>
  <si>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</si>
  <si>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</si>
  <si>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</si>
  <si>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</si>
  <si>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</si>
  <si>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</si>
  <si>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</si>
  <si>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</si>
  <si>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</si>
  <si>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</si>
  <si>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</si>
  <si>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</si>
  <si>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</si>
  <si>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</si>
  <si>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</si>
  <si>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</si>
  <si>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</si>
  <si>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</si>
  <si>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</si>
  <si>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</si>
  <si>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</si>
  <si>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</si>
  <si>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</si>
  <si>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</si>
  <si>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</si>
  <si>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</si>
  <si>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</si>
  <si>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</si>
  <si>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</si>
  <si>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</si>
  <si>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</si>
  <si>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</si>
  <si>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</si>
  <si>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</si>
  <si>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</si>
  <si>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</si>
  <si>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</si>
  <si>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</si>
  <si>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</si>
  <si>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</si>
  <si>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</si>
  <si>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</si>
  <si>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</si>
  <si>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</si>
  <si>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</si>
  <si>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</si>
  <si>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</si>
  <si>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</si>
  <si>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</si>
  <si>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</si>
  <si>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</si>
  <si>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</si>
  <si>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</si>
  <si>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</si>
  <si>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</si>
  <si>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</si>
  <si>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</si>
  <si>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</si>
  <si>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</si>
  <si>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</si>
  <si>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</si>
  <si>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</si>
  <si>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</si>
  <si>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</si>
  <si>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</si>
  <si>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</si>
  <si>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</si>
  <si>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</si>
  <si>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</si>
  <si>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</si>
  <si>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</si>
  <si>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</si>
  <si>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</si>
  <si>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</si>
  <si>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</si>
  <si>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</si>
  <si>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</si>
  <si>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</si>
  <si>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</si>
  <si>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</si>
  <si>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</si>
  <si>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</si>
  <si>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</si>
  <si>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</si>
  <si>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</si>
  <si>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</si>
  <si>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</si>
  <si>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</si>
  <si>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</si>
  <si>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</si>
  <si>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</si>
  <si>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</si>
  <si>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</si>
  <si>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</si>
  <si>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</si>
  <si>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</si>
  <si>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</si>
  <si>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</si>
  <si>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</si>
  <si>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</si>
  <si>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</si>
  <si>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</si>
  <si>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</si>
  <si>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</si>
  <si>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</si>
  <si>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</si>
  <si>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</si>
  <si>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</si>
  <si>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</si>
  <si>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</si>
  <si>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</si>
  <si>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</si>
  <si>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</si>
  <si>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</si>
  <si>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</si>
  <si>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</si>
  <si>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</si>
  <si>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</si>
  <si>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</si>
  <si>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</si>
  <si>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</si>
  <si>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</si>
  <si>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</si>
  <si>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</si>
  <si>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</si>
  <si>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</si>
  <si>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</si>
  <si>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</si>
  <si>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</si>
  <si>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</si>
  <si>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</si>
  <si>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</si>
  <si>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</si>
  <si>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</si>
  <si>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</si>
  <si>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</si>
  <si>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</si>
  <si>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</si>
  <si>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</si>
  <si>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</si>
  <si>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</si>
  <si>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</si>
  <si>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</si>
  <si>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</si>
  <si>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</si>
  <si>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</si>
  <si>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</si>
  <si>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</si>
  <si>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</si>
  <si>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</si>
  <si>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</si>
  <si>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</si>
  <si>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</si>
  <si>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</si>
  <si>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</si>
  <si>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</si>
  <si>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</si>
  <si>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</si>
  <si>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</si>
  <si>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</si>
  <si>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</si>
  <si>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</si>
  <si>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</si>
  <si>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</si>
  <si>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</si>
  <si>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</si>
  <si>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</si>
  <si>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</si>
  <si>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</si>
  <si>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</si>
  <si>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</si>
  <si>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</si>
  <si>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</si>
  <si>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</si>
  <si>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</si>
  <si>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</si>
  <si>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</si>
  <si>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</si>
  <si>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</si>
  <si>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</si>
  <si>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</si>
  <si>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</si>
  <si>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</si>
  <si>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</si>
  <si>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</si>
  <si>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</si>
  <si>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</si>
  <si>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</si>
  <si>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</si>
  <si>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</si>
  <si>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</si>
  <si>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</si>
  <si>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</si>
  <si>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</si>
  <si>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</si>
  <si>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</si>
  <si>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</si>
  <si>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</si>
  <si>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</si>
  <si>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</si>
  <si>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</si>
  <si>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</si>
  <si>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</si>
  <si>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</si>
  <si>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</si>
  <si>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</si>
  <si>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</si>
  <si>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</si>
  <si>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</si>
  <si>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</si>
  <si>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</si>
  <si>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</si>
  <si>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</si>
  <si>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</si>
  <si>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</si>
  <si>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</si>
  <si>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</si>
  <si>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</si>
  <si>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</si>
  <si>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</si>
  <si>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</si>
  <si>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</si>
  <si>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</si>
  <si>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</si>
  <si>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</si>
  <si>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</si>
  <si>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</si>
  <si>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</si>
  <si>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</si>
  <si>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</si>
  <si>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</si>
  <si>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</si>
  <si>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</si>
  <si>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</si>
  <si>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</si>
  <si>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</si>
  <si>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</si>
  <si>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</si>
  <si>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</si>
  <si>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</si>
  <si>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</si>
  <si>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</si>
  <si>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</si>
  <si>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</si>
  <si>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</si>
  <si>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</si>
  <si>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</si>
  <si>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</si>
  <si>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</si>
  <si>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</si>
  <si>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</si>
  <si>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</si>
  <si>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</si>
  <si>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</si>
  <si>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</si>
  <si>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</si>
  <si>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</si>
  <si>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</si>
  <si>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</si>
  <si>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</si>
  <si>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</si>
  <si>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</si>
  <si>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</si>
  <si>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</si>
  <si>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</si>
  <si>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</si>
  <si>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</si>
  <si>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</si>
  <si>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</si>
  <si>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</si>
  <si>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</si>
  <si>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</si>
  <si>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</si>
  <si>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</si>
  <si>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</si>
  <si>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</si>
  <si>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</si>
  <si>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</si>
  <si>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</si>
  <si>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</si>
  <si>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</si>
  <si>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</si>
  <si>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</si>
  <si>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</si>
  <si>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</si>
  <si>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</si>
  <si>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</si>
  <si>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</si>
  <si>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</si>
  <si>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</si>
  <si>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</si>
  <si>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</si>
  <si>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</si>
  <si>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</si>
  <si>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</si>
  <si>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</si>
  <si>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</si>
  <si>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</si>
  <si>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</si>
  <si>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</si>
  <si>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</si>
  <si>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</si>
  <si>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</si>
  <si>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</si>
  <si>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</si>
  <si>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</si>
  <si>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</si>
  <si>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</si>
  <si>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</si>
  <si>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</si>
  <si>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</si>
  <si>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</si>
  <si>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</si>
  <si>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</si>
  <si>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</si>
  <si>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</si>
  <si>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</si>
  <si>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</si>
  <si>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</si>
  <si>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</si>
  <si>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</si>
  <si>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</si>
  <si>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</si>
  <si>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</si>
  <si>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</si>
  <si>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</si>
  <si>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</si>
  <si>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</si>
  <si>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</si>
  <si>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</si>
  <si>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</si>
  <si>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</si>
  <si>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</si>
  <si>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</si>
  <si>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</si>
  <si>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</si>
  <si>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</si>
  <si>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</si>
  <si>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</si>
  <si>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</si>
  <si>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</si>
  <si>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</si>
  <si>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</si>
  <si>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</si>
  <si>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</si>
  <si>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</si>
  <si>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</si>
  <si>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</si>
  <si>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</si>
  <si>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</si>
  <si>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</si>
  <si>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</si>
  <si>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</si>
  <si>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</si>
  <si>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</si>
  <si>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</si>
  <si>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</si>
  <si>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</si>
  <si>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</si>
  <si>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</si>
  <si>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</si>
  <si>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</si>
  <si>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</si>
  <si>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</si>
  <si>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</si>
  <si>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</si>
  <si>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</si>
  <si>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</si>
  <si>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</si>
  <si>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</si>
  <si>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</si>
  <si>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</si>
  <si>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</si>
  <si>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</si>
  <si>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</si>
  <si>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</si>
  <si>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</si>
  <si>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</si>
  <si>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</si>
  <si>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</si>
  <si>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</si>
  <si>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</si>
  <si>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</si>
  <si>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</si>
  <si>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</si>
  <si>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</si>
  <si>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</si>
  <si>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</si>
  <si>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</si>
  <si>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</si>
  <si>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</si>
  <si>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</si>
  <si>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</si>
  <si>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</si>
  <si>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</si>
  <si>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</si>
  <si>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</si>
  <si>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</si>
  <si>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</si>
  <si>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</si>
  <si>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</si>
  <si>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</si>
  <si>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</si>
  <si>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</si>
  <si>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</si>
  <si>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</si>
  <si>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</si>
  <si>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</si>
  <si>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</si>
  <si>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</si>
  <si>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</si>
  <si>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</si>
  <si>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</si>
  <si>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</si>
  <si>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</si>
  <si>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</si>
  <si>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</si>
  <si>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</si>
  <si>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</si>
  <si>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</si>
  <si>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</si>
  <si>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</si>
  <si>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</si>
  <si>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</si>
  <si>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</si>
  <si>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</si>
  <si>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</si>
  <si>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</si>
  <si>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</si>
  <si>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</si>
  <si>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</si>
  <si>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</si>
  <si>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</si>
  <si>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</si>
  <si>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</si>
  <si>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</si>
  <si>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</si>
  <si>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</si>
  <si>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</si>
  <si>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</si>
  <si>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</si>
  <si>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</si>
  <si>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</si>
  <si>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</si>
  <si>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</si>
  <si>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</si>
  <si>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</si>
  <si>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</si>
  <si>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</si>
  <si>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</si>
  <si>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</si>
  <si>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</si>
  <si>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</si>
  <si>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</si>
  <si>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</si>
  <si>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</si>
  <si>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</si>
  <si>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</si>
  <si>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</si>
  <si>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</si>
  <si>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</si>
  <si>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</si>
  <si>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</si>
  <si>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</si>
  <si>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</si>
  <si>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</si>
  <si>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</si>
  <si>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</si>
  <si>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</si>
  <si>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</si>
  <si>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</si>
  <si>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</si>
  <si>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</si>
  <si>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</si>
  <si>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</si>
  <si>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</si>
  <si>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</si>
  <si>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</si>
  <si>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</si>
  <si>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</si>
  <si>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</si>
  <si>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</si>
  <si>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</si>
  <si>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</si>
  <si>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</si>
  <si>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</si>
  <si>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</si>
  <si>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</si>
  <si>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</si>
  <si>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</si>
  <si>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</si>
  <si>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</si>
  <si>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</si>
  <si>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</si>
  <si>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</si>
  <si>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</si>
  <si>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</si>
  <si>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</si>
  <si>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</si>
  <si>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</si>
  <si>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</si>
  <si>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</si>
  <si>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</si>
  <si>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</si>
  <si>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</si>
  <si>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</si>
  <si>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</si>
  <si>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</si>
  <si>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</si>
  <si>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</si>
  <si>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</si>
  <si>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</si>
  <si>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</si>
  <si>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</si>
  <si>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</si>
  <si>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</si>
  <si>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</si>
  <si>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</si>
  <si>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</si>
  <si>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</si>
  <si>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</si>
  <si>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</si>
  <si>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</si>
  <si>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</si>
  <si>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</si>
  <si>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</si>
  <si>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</si>
  <si>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</si>
  <si>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</si>
  <si>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</si>
  <si>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</si>
  <si>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</si>
  <si>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</si>
  <si>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</si>
  <si>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</si>
  <si>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</si>
  <si>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</si>
  <si>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</si>
  <si>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</si>
  <si>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</si>
  <si>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</si>
  <si>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</si>
  <si>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</si>
  <si>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</si>
  <si>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</si>
  <si>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</si>
  <si>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</si>
  <si>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</si>
  <si>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</si>
  <si>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</si>
  <si>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</si>
  <si>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</si>
  <si>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</si>
  <si>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</si>
  <si>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</si>
  <si>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</si>
  <si>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</si>
  <si>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</si>
  <si>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</si>
  <si>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</si>
  <si>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</si>
  <si>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</si>
  <si>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</si>
  <si>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</si>
  <si>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</si>
  <si>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</si>
  <si>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</si>
  <si>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</si>
  <si>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</si>
  <si>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</si>
  <si>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</si>
  <si>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</si>
  <si>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</si>
  <si>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</si>
  <si>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</si>
  <si>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</si>
  <si>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</si>
  <si>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</si>
  <si>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</si>
  <si>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</si>
  <si>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</si>
  <si>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</si>
  <si>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</si>
  <si>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</si>
  <si>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</si>
  <si>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</si>
  <si>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</si>
  <si>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</si>
  <si>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</si>
  <si>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</si>
  <si>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</si>
  <si>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</si>
  <si>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</si>
  <si>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</si>
  <si>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</si>
  <si>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</si>
  <si>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</si>
  <si>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</si>
  <si>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</si>
  <si>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</si>
  <si>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</si>
  <si>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</si>
  <si>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</si>
  <si>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</si>
  <si>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</si>
  <si>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</si>
  <si>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</si>
  <si>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</si>
  <si>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</si>
  <si>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</si>
  <si>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</si>
  <si>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</si>
  <si>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</si>
  <si>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</si>
  <si>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</si>
  <si>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</si>
  <si>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</si>
  <si>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</si>
  <si>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</si>
  <si>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</si>
  <si>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</si>
  <si>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</si>
  <si>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</si>
  <si>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</si>
  <si>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</si>
  <si>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</si>
  <si>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</si>
  <si>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</si>
  <si>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</si>
  <si>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</si>
  <si>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</si>
  <si>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</si>
  <si>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</si>
  <si>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</si>
  <si>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</si>
  <si>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</si>
  <si>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</si>
  <si>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</si>
  <si>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</si>
  <si>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</si>
  <si>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</si>
  <si>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</si>
  <si>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</si>
  <si>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</si>
  <si>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</si>
  <si>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</si>
  <si>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</si>
  <si>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</si>
  <si>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</si>
  <si>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</si>
  <si>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</si>
  <si>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</si>
  <si>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</si>
  <si>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</si>
  <si>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</si>
  <si>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</si>
  <si>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</si>
  <si>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</si>
  <si>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</si>
  <si>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</si>
  <si>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</si>
  <si>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</si>
  <si>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</si>
  <si>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</si>
  <si>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</si>
  <si>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</si>
  <si>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</si>
  <si>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</si>
  <si>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</si>
  <si>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</si>
  <si>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</si>
  <si>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</si>
  <si>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</si>
  <si>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</si>
  <si>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</si>
  <si>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</si>
  <si>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</si>
  <si>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</si>
  <si>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</si>
  <si>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</si>
  <si>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</si>
  <si>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</si>
  <si>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</si>
  <si>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</si>
  <si>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</si>
  <si>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</si>
  <si>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</si>
  <si>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</si>
  <si>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</si>
  <si>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</si>
  <si>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</si>
  <si>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</si>
  <si>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</si>
  <si>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</si>
  <si>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</si>
  <si>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</si>
  <si>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</si>
  <si>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</si>
  <si>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</si>
  <si>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</si>
  <si>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</si>
  <si>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</si>
  <si>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</si>
  <si>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</si>
  <si>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</si>
  <si>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</si>
  <si>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</si>
  <si>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</si>
  <si>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</si>
  <si>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</si>
  <si>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</si>
  <si>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</si>
  <si>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</si>
  <si>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</si>
  <si>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</si>
  <si>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</si>
  <si>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</si>
  <si>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</si>
  <si>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</si>
  <si>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</si>
  <si>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</si>
  <si>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</si>
  <si>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</si>
  <si>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</si>
  <si>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</si>
  <si>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</si>
  <si>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</si>
  <si>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</si>
  <si>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</si>
  <si>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</si>
  <si>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</si>
  <si>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</si>
  <si>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</si>
  <si>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</si>
  <si>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</si>
  <si>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</si>
  <si>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</si>
  <si>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</si>
  <si>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</si>
  <si>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</si>
  <si>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</si>
  <si>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</si>
  <si>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</si>
  <si>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</si>
  <si>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</si>
  <si>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</si>
  <si>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</si>
  <si>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</si>
  <si>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</si>
  <si>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</si>
  <si>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</si>
  <si>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</si>
  <si>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</si>
  <si>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</si>
  <si>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</si>
  <si>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</si>
  <si>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</si>
  <si>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</si>
  <si>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</si>
  <si>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</si>
  <si>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</si>
  <si>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</si>
  <si>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</si>
  <si>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</si>
  <si>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</si>
  <si>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</si>
  <si>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</si>
  <si>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</si>
  <si>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</si>
  <si>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</si>
  <si>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</si>
  <si>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</si>
  <si>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</si>
  <si>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</si>
  <si>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</si>
  <si>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</si>
  <si>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</si>
  <si>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</si>
  <si>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</si>
  <si>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</si>
  <si>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</si>
  <si>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</si>
  <si>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</si>
  <si>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</si>
  <si>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</si>
  <si>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</si>
  <si>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</si>
  <si>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</si>
  <si>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</si>
  <si>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</si>
  <si>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</si>
  <si>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</si>
  <si>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</si>
  <si>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</si>
  <si>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</si>
  <si>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</si>
  <si>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</si>
  <si>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</si>
  <si>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</si>
  <si>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</si>
  <si>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</si>
  <si>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</si>
  <si>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</si>
  <si>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</si>
  <si>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</si>
  <si>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</si>
  <si>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</si>
  <si>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</si>
  <si>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</si>
  <si>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</si>
  <si>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</si>
  <si>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</si>
  <si>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</si>
  <si>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</si>
  <si>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</si>
  <si>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</si>
  <si>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</si>
  <si>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</si>
  <si>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</si>
  <si>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</si>
  <si>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</si>
  <si>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</si>
  <si>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</si>
  <si>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</si>
  <si>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</si>
  <si>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</si>
  <si>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</si>
  <si>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</si>
  <si>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</si>
  <si>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</si>
  <si>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</si>
  <si>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</si>
  <si>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</si>
  <si>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</si>
  <si>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</si>
  <si>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</si>
  <si>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</si>
  <si>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</si>
  <si>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</si>
  <si>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</si>
  <si>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</si>
  <si>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</si>
  <si>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</si>
  <si>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</si>
  <si>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</si>
  <si>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</si>
  <si>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</si>
  <si>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</si>
  <si>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</si>
  <si>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</si>
  <si>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</si>
  <si>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</si>
  <si>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</si>
  <si>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</si>
  <si>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</si>
  <si>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</si>
  <si>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</si>
  <si>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</si>
  <si>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</si>
  <si>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</si>
  <si>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</si>
  <si>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</si>
  <si>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</si>
  <si>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</si>
  <si>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</si>
  <si>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</si>
  <si>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</si>
  <si>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</si>
  <si>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</si>
  <si>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</si>
  <si>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</si>
  <si>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</si>
  <si>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</si>
  <si>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</si>
  <si>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</si>
  <si>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</si>
  <si>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</si>
  <si>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</si>
  <si>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</si>
  <si>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</si>
  <si>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</si>
  <si>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</si>
  <si>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</si>
  <si>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</si>
  <si>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</si>
  <si>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</si>
  <si>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</si>
  <si>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</si>
  <si>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</si>
  <si>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</si>
  <si>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</si>
  <si>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</si>
  <si>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</si>
  <si>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</si>
  <si>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</si>
  <si>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</si>
  <si>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</si>
  <si>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</si>
  <si>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</si>
  <si>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</si>
  <si>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</si>
  <si>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</si>
  <si>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</si>
  <si>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</si>
  <si>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</si>
  <si>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</si>
  <si>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</si>
  <si>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</si>
  <si>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</si>
  <si>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</si>
  <si>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</si>
  <si>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</si>
  <si>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</si>
  <si>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</si>
  <si>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</si>
  <si>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</si>
  <si>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</si>
  <si>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</si>
  <si>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</si>
  <si>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</si>
  <si>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</si>
  <si>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</si>
  <si>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</si>
  <si>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</si>
  <si>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</si>
  <si>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</si>
  <si>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</si>
  <si>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</si>
  <si>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</si>
  <si>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</si>
  <si>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</si>
  <si>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</si>
  <si>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</si>
  <si>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</si>
  <si>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</si>
  <si>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</si>
  <si>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</si>
  <si>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</si>
  <si>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</si>
  <si>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</si>
  <si>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</si>
  <si>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</si>
  <si>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</si>
  <si>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</si>
  <si>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</si>
  <si>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</si>
  <si>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</si>
  <si>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</si>
  <si>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</si>
  <si>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</si>
  <si>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</si>
  <si>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</si>
  <si>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</si>
  <si>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</si>
  <si>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</si>
  <si>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</si>
  <si>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</si>
  <si>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</si>
  <si>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</si>
  <si>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</si>
  <si>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</si>
  <si>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</si>
  <si>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</si>
  <si>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</si>
  <si>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</si>
  <si>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</si>
  <si>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</si>
  <si>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</si>
  <si>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</si>
  <si>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</si>
  <si>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</si>
  <si>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</si>
  <si>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</si>
  <si>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</si>
  <si>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</si>
  <si>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</si>
  <si>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</si>
  <si>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</si>
  <si>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</si>
  <si>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</si>
  <si>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</si>
  <si>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</si>
  <si>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</si>
  <si>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</si>
  <si>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</si>
  <si>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</si>
  <si>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</si>
  <si>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</si>
  <si>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</si>
  <si>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</si>
  <si>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</si>
  <si>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</si>
  <si>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</si>
  <si>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</si>
  <si>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</si>
  <si>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</si>
  <si>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</si>
  <si>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</si>
  <si>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</si>
  <si>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</si>
  <si>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</si>
  <si>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</si>
  <si>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</si>
  <si>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</si>
  <si>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</si>
  <si>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</si>
  <si>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</si>
  <si>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</si>
  <si>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</si>
  <si>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</si>
  <si>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</si>
  <si>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</si>
  <si>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</si>
  <si>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</si>
  <si>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</si>
  <si>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</si>
  <si>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</si>
  <si>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</si>
  <si>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</si>
  <si>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</si>
  <si>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</si>
  <si>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</si>
  <si>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</si>
  <si>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</si>
  <si>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</si>
  <si>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</si>
  <si>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</si>
  <si>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</si>
  <si>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</si>
  <si>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</si>
  <si>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</si>
  <si>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</si>
  <si>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</si>
  <si>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</si>
  <si>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</si>
  <si>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</si>
  <si>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</si>
  <si>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</si>
  <si>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</si>
  <si>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</si>
  <si>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</si>
  <si>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</si>
  <si>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</si>
  <si>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</si>
  <si>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</si>
  <si>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</si>
  <si>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</si>
  <si>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</si>
  <si>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</si>
  <si>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</si>
  <si>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</si>
  <si>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</si>
  <si>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</si>
  <si>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</si>
  <si>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</si>
  <si>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</si>
  <si>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</si>
  <si>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</si>
  <si>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</si>
  <si>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</si>
  <si>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</si>
  <si>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</si>
  <si>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</si>
  <si>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</si>
  <si>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</si>
  <si>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</si>
  <si>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</si>
  <si>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</si>
  <si>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</si>
  <si>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</si>
  <si>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</si>
  <si>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</si>
  <si>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</si>
  <si>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</si>
  <si>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</si>
  <si>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</si>
  <si>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</si>
  <si>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</si>
  <si>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</si>
  <si>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</si>
  <si>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</si>
  <si>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</si>
  <si>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</si>
  <si>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</si>
  <si>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</si>
  <si>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</si>
  <si>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</si>
  <si>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</si>
  <si>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</si>
  <si>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</si>
  <si>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</si>
  <si>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</si>
  <si>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</si>
  <si>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</si>
  <si>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</si>
  <si>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</si>
  <si>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</si>
  <si>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</si>
  <si>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</si>
  <si>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</si>
  <si>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</si>
  <si>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</si>
  <si>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</si>
  <si>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</si>
  <si>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</si>
  <si>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</si>
  <si>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</si>
  <si>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</si>
  <si>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</si>
  <si>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</si>
  <si>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</si>
  <si>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</si>
  <si>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</si>
  <si>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</si>
  <si>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</si>
  <si>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</si>
  <si>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</si>
  <si>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</si>
  <si>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</si>
  <si>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</si>
  <si>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</si>
  <si>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</si>
  <si>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</si>
  <si>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</si>
  <si>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</si>
  <si>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</si>
  <si>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</si>
  <si>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</si>
  <si>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</si>
  <si>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</si>
  <si>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</si>
  <si>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</si>
  <si>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</si>
  <si>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</si>
  <si>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</si>
  <si>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</si>
  <si>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</si>
  <si>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</si>
  <si>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</si>
  <si>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</si>
  <si>
    <t>Herstellen der Folien-Vorlage, Abbildungen, Grafiken, Literatur Recherche, Zusammenstellen des Textes, etc.</t>
  </si>
  <si>
    <t>Nachbessern Präsentation, Animation, Fehlerkorrektur</t>
  </si>
  <si>
    <t>Vorsbesrechung Präsentation</t>
  </si>
  <si>
    <t>Präsentation Axams</t>
  </si>
  <si>
    <t>Anfahrt Präsentation Axams</t>
  </si>
  <si>
    <t>VS Lastenstraße</t>
  </si>
  <si>
    <t>Nachfrage Projekt Lastenstraße</t>
  </si>
  <si>
    <t>Arbeiten an Angebot / Rohplanie etc.</t>
  </si>
  <si>
    <t>Arbeiten an Angebot Konzept/Kostenschätzung</t>
  </si>
  <si>
    <t>Abstimmung intern Kosten</t>
  </si>
  <si>
    <t>Abstimmung Termin Lokalaugenschein Steger und 15.03. Online</t>
  </si>
  <si>
    <t>Angebot ertellen für Planungsjob, Datum 23.01.2023</t>
  </si>
  <si>
    <t>Proposal / Angebot Vorbereitung</t>
  </si>
  <si>
    <t>Proposal / Angebot Vorbereitung und Termin Sternig 16:30</t>
  </si>
  <si>
    <t>Meeting Steuerungsgruppe und Steger</t>
  </si>
  <si>
    <t>Honorarnote Eigentümer Meeting Steuerungsgruppe und Steger</t>
  </si>
  <si>
    <t>Vorbereitung Unterlagen / Plänge für termin am Mittwoch 15.03., Meeting Steuerungsgruppe und Steger</t>
  </si>
  <si>
    <t>Anpassung Streckenkonzept - Starjet 2 Konzeopt für Variante</t>
  </si>
  <si>
    <t>Gary Data Exchange, trying to clean data, communication internal, etc.</t>
  </si>
  <si>
    <t>Villach</t>
  </si>
  <si>
    <t>For the Quartal / 3 months period..</t>
  </si>
  <si>
    <t>Setting up expertise for benefits of new PT design plus internal communication, exchanging data, emails etc.. Finalizing pretty design PDF</t>
  </si>
  <si>
    <t>Follow Up PT dornbirn</t>
  </si>
  <si>
    <t>Vorbereitung Präsentation mit Beispielen für Mittelsatation, Zeit inkl. Kommunikation, Emails etc mit M. Hemmer</t>
  </si>
  <si>
    <t>Termin Akkordierung und Infos Lackner Grundeigentümergespräche</t>
  </si>
  <si>
    <t>Plan zeichnen mit neuen und alten Routen, Längen/Flächenkalkulation</t>
  </si>
  <si>
    <t>Angebot anpassen, Rabatt, Leistungsverzeichnis anpassen, Eingangstext schreiben, interne Absprache wegen Preisbildung</t>
  </si>
  <si>
    <t>Stümpfling-Teggernsee</t>
  </si>
  <si>
    <t>Ausschreibung checken und intern absprechen</t>
  </si>
  <si>
    <t>Angebot Planung absprechen, anpassen und verschicken, plus Komminkation mit Werner</t>
  </si>
  <si>
    <t xml:space="preserve">Cody/Gary/Kay - Absprachen Update Flachau, Plan Anpassungen, Ausblick 23 Routing, Varianten zusätzlich, Zahlengrundlage für Kostenschätzung </t>
  </si>
  <si>
    <t>Lekungsmaßnahmen und Sicherheitskonzept Grundöagen für Kostenschätzung (Einarbeiten in GIS Projekt)</t>
  </si>
  <si>
    <t>3 Plan Plots für Meeting und 3 Kopien für Andreas via Post, bei Studia bestellen, drucken, abholen</t>
  </si>
  <si>
    <t>Druck Kosten, Postversand nach Flachau und Verpackung</t>
  </si>
  <si>
    <t>GIS / Tabellen Arbeit für Kostenschätzung</t>
  </si>
  <si>
    <t>Dokument Kostenschätzung füllen, formatiren, PDF fertigstellen</t>
  </si>
  <si>
    <t>Absprache NK Trail</t>
  </si>
  <si>
    <t>Kostenschätzung online meeting mit Andreas und Michi Hemmer</t>
  </si>
  <si>
    <t>Anpassung Streckenkonzept auf Basis von Online Meeting 18.04.</t>
  </si>
  <si>
    <t>Checking, reading through the info board...</t>
  </si>
  <si>
    <t>Anpassungen Plan wie von Andreas am 18. gefordert</t>
  </si>
  <si>
    <t>Rechnung schreiben für letzten Arbeiten und Termine vorort am 15.03. (Kay) und 03.04.2023 (Cody) in Flachau</t>
  </si>
  <si>
    <t>Meeting Lans: Rene Cody - Wagrain PT, Schwoich Spitzingsee</t>
  </si>
  <si>
    <t>PT Kapfenberg Anfrage an Rene weitergeleitet, HQ Lead OK gegeben</t>
  </si>
  <si>
    <t>Kalkulation und intern Abchecken der Schätzung der laufende Wartungskosten der Trails laut Konzept für Flachau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</si>
</sst>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63">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62" dataDxfId="261">
  <autoFilter ref="A1:D29"/>
  <tableColumns count="4">
    <tableColumn id="1" name="Tätigkeit" dataDxfId="260"/>
    <tableColumn id="2" name="Zeitbedarf Min (pauschal)" dataDxfId="259"/>
    <tableColumn id="3" name="Stk.kosten/Kosten bei Stundensatz" dataDxfId="258">
      <calculatedColumnFormula>$D$2*B2/60</calculatedColumnFormula>
    </tableColumn>
    <tableColumn id="4" name="Stundensatz" dataDxfId="257"/>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56">
  <autoFilter ref="F1:I38"/>
  <sortState ref="F2:I35">
    <sortCondition ref="F2"/>
  </sortState>
  <tableColumns count="4">
    <tableColumn id="1" name="Tätigkeit"/>
    <tableColumn id="2" name="Zeitbedarf Min (pauschal)"/>
    <tableColumn id="3" name="Stk.kosten/Kosten bei Stundensatz" dataDxfId="255">
      <calculatedColumnFormula>$D$2*G2/60</calculatedColumnFormula>
    </tableColumn>
    <tableColumn id="4" name="Stundensatz" dataDxfId="254"/>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78" totalsRowCount="1" headerRowDxfId="253" dataDxfId="252" totalsRowDxfId="250" tableBorderDxfId="251">
  <autoFilter ref="A1:H377"/>
  <sortState ref="A2:H72">
    <sortCondition descending="1" ref="C1:C353"/>
  </sortState>
  <tableColumns count="8">
    <tableColumn id="1" name="Trailtech" totalsRowLabel="SUMME für Zeitraum Leistungszeitraum von-bis" dataDxfId="249" totalsRowDxfId="7"/>
    <tableColumn id="2" name="Leistung" totalsRowFunction="custom" dataDxfId="248" totalsRowDxfId="6">
      <totalsRowFormula>SUBTOTAL(5,TAB_Doku_201910[Datum])</totalsRowFormula>
    </tableColumn>
    <tableColumn id="3" name="Datum" totalsRowFunction="custom" dataDxfId="247" totalsRowDxfId="5">
      <totalsRowFormula>SUBTOTAL(4,TAB_Doku_201910[Datum])</totalsRowFormula>
    </tableColumn>
    <tableColumn id="4" name="Stk." dataDxfId="246" totalsRowDxfId="4"/>
    <tableColumn id="5" name="Zeitaufwand" totalsRowFunction="custom" dataDxfId="245"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44"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43" totalsRowDxfId="1"/>
    <tableColumn id="8" name="Notiz" dataDxfId="242"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41" dataDxfId="240" totalsRowDxfId="238" tableBorderDxfId="239">
  <autoFilter ref="A1:H313"/>
  <tableColumns count="8">
    <tableColumn id="1" name="Projekt" totalsRowLabel="SUMME für Zeitraum Leistungszeitraum von-bis" dataDxfId="237" totalsRowDxfId="236"/>
    <tableColumn id="2" name="Leistung" totalsRowFunction="custom" dataDxfId="235" totalsRowDxfId="234">
      <totalsRowFormula>SUBTOTAL(5,TAB_Doku_2019[Datum])</totalsRowFormula>
    </tableColumn>
    <tableColumn id="3" name="Datum" totalsRowFunction="custom" dataDxfId="233" totalsRowDxfId="232">
      <totalsRowFormula>SUBTOTAL(4,TAB_Doku_2019[Datum])</totalsRowFormula>
    </tableColumn>
    <tableColumn id="4" name="Stk." dataDxfId="231" totalsRowDxfId="230"/>
    <tableColumn id="5" name="Zeitaufwand" totalsRowFunction="custom" dataDxfId="229" totalsRowDxfId="228">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27" totalsRowDxfId="226">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225" totalsRowDxfId="224"/>
    <tableColumn id="8" name="Notiz" dataDxfId="223" totalsRowDxfId="222"/>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221" dataDxfId="220" totalsRowDxfId="219">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218" totalsRowDxfId="217"/>
    <tableColumn id="2" name="Leistung" totalsRowFunction="custom" dataDxfId="216" totalsRowDxfId="215">
      <totalsRowFormula>SUBTOTAL(5,TAB_Dokumentation[Datum])</totalsRowFormula>
    </tableColumn>
    <tableColumn id="7" name="Datum" totalsRowFunction="custom" dataDxfId="214" totalsRowDxfId="213">
      <totalsRowFormula>MAX(4,TAB_Dokumentation[Datum])</totalsRowFormula>
    </tableColumn>
    <tableColumn id="3" name="Stk." dataDxfId="212" totalsRowDxfId="211"/>
    <tableColumn id="4" name="Zeitaufwand" dataDxfId="210" totalsRowDxfId="209">
      <calculatedColumnFormula>INDEX(TAB_Leistungen[[Tätigkeit]:[Stk.kosten/Kosten bei Stundensatz]],MATCH(TAB_Dokumentation[[#This Row],[Leistung]],TAB_Leistungen[Tätigkeit],0),2)</calculatedColumnFormula>
    </tableColumn>
    <tableColumn id="5" name="Kosten " totalsRowFunction="custom" dataDxfId="208" totalsRowDxfId="207">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206"/>
    <tableColumn id="8" name="Notiz" dataDxfId="205" totalsRowDxfId="204"/>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203">
  <autoFilter ref="A1:I40"/>
  <sortState ref="A2:I35">
    <sortCondition descending="1" ref="D1:D35"/>
  </sortState>
  <tableColumns count="9">
    <tableColumn id="1" name="Name" dataDxfId="202"/>
    <tableColumn id="2" name="Zusatz" dataDxfId="201"/>
    <tableColumn id="3" name="Adresse" dataDxfId="200"/>
    <tableColumn id="4" name="PLZ" dataDxfId="199"/>
    <tableColumn id="5" name="Ort" dataDxfId="198"/>
    <tableColumn id="6" name="Spalte1" dataDxfId="197"/>
    <tableColumn id="7" name="Telefon" dataDxfId="196"/>
    <tableColumn id="8" name="Spalte2" dataDxfId="195"/>
    <tableColumn id="9" name="Notiz" dataDxfId="194"/>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93"/>
    <tableColumn id="3" name="Stk/Std-Preis" dataDxfId="192"/>
    <tableColumn id="4" name="Summe:" dataDxfId="191"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90"/>
    <tableColumn id="3" name="Stk/Std-Preis" dataDxfId="189"/>
    <tableColumn id="4" name="Summe:" dataDxfId="188"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1"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81" priority="25" operator="containsText" text="Gegenrechnung mit Flachau 3300.-">
      <formula>NOT(ISERROR(SEARCH("Gegenrechnung mit Flachau 3300.-",A1)))</formula>
    </cfRule>
    <cfRule type="containsText" dxfId="180" priority="26" operator="containsText" text="nächste">
      <formula>NOT(ISERROR(SEARCH("nächste",A1)))</formula>
    </cfRule>
    <cfRule type="containsText" dxfId="179" priority="27" operator="containsText" text="offen">
      <formula>NOT(ISERROR(SEARCH("offen",A1)))</formula>
    </cfRule>
  </conditionalFormatting>
  <conditionalFormatting sqref="H7">
    <cfRule type="containsText" dxfId="178" priority="22" operator="containsText" text="Gegenrechnung mit Flachau 3300.-">
      <formula>NOT(ISERROR(SEARCH("Gegenrechnung mit Flachau 3300.-",H7)))</formula>
    </cfRule>
    <cfRule type="containsText" dxfId="177" priority="23" operator="containsText" text="nächste">
      <formula>NOT(ISERROR(SEARCH("nächste",H7)))</formula>
    </cfRule>
    <cfRule type="containsText" dxfId="176" priority="24" operator="containsText" text="offen">
      <formula>NOT(ISERROR(SEARCH("offen",H7)))</formula>
    </cfRule>
  </conditionalFormatting>
  <conditionalFormatting sqref="H6">
    <cfRule type="containsText" dxfId="175" priority="19" operator="containsText" text="Gegenrechnung mit Flachau 3300.-">
      <formula>NOT(ISERROR(SEARCH("Gegenrechnung mit Flachau 3300.-",H6)))</formula>
    </cfRule>
    <cfRule type="containsText" dxfId="174" priority="20" operator="containsText" text="nächste">
      <formula>NOT(ISERROR(SEARCH("nächste",H6)))</formula>
    </cfRule>
    <cfRule type="containsText" dxfId="173" priority="21" operator="containsText" text="offen">
      <formula>NOT(ISERROR(SEARCH("offen",H6)))</formula>
    </cfRule>
  </conditionalFormatting>
  <conditionalFormatting sqref="H5">
    <cfRule type="containsText" dxfId="172" priority="16" operator="containsText" text="Gegenrechnung mit Flachau 3300.-">
      <formula>NOT(ISERROR(SEARCH("Gegenrechnung mit Flachau 3300.-",H5)))</formula>
    </cfRule>
    <cfRule type="containsText" dxfId="171" priority="17" operator="containsText" text="nächste">
      <formula>NOT(ISERROR(SEARCH("nächste",H5)))</formula>
    </cfRule>
    <cfRule type="containsText" dxfId="170" priority="18" operator="containsText" text="offen">
      <formula>NOT(ISERROR(SEARCH("offen",H5)))</formula>
    </cfRule>
  </conditionalFormatting>
  <conditionalFormatting sqref="C17">
    <cfRule type="containsText" dxfId="169" priority="13" operator="containsText" text="Gegenrechnung mit Flachau 3300.-">
      <formula>NOT(ISERROR(SEARCH("Gegenrechnung mit Flachau 3300.-",C17)))</formula>
    </cfRule>
    <cfRule type="containsText" dxfId="168" priority="14" operator="containsText" text="nächste">
      <formula>NOT(ISERROR(SEARCH("nächste",C17)))</formula>
    </cfRule>
    <cfRule type="containsText" dxfId="167" priority="15" operator="containsText" text="offen">
      <formula>NOT(ISERROR(SEARCH("offen",C17)))</formula>
    </cfRule>
  </conditionalFormatting>
  <conditionalFormatting sqref="H20">
    <cfRule type="containsText" dxfId="166" priority="7" operator="containsText" text="Gegenrechnung mit Flachau 3300.-">
      <formula>NOT(ISERROR(SEARCH("Gegenrechnung mit Flachau 3300.-",H20)))</formula>
    </cfRule>
    <cfRule type="containsText" dxfId="165" priority="8" operator="containsText" text="nächste">
      <formula>NOT(ISERROR(SEARCH("nächste",H20)))</formula>
    </cfRule>
    <cfRule type="containsText" dxfId="164" priority="9" operator="containsText" text="offen">
      <formula>NOT(ISERROR(SEARCH("offen",H20)))</formula>
    </cfRule>
  </conditionalFormatting>
  <conditionalFormatting sqref="H19">
    <cfRule type="containsText" dxfId="163" priority="4" operator="containsText" text="Gegenrechnung mit Flachau 3300.-">
      <formula>NOT(ISERROR(SEARCH("Gegenrechnung mit Flachau 3300.-",H19)))</formula>
    </cfRule>
    <cfRule type="containsText" dxfId="162" priority="5" operator="containsText" text="nächste">
      <formula>NOT(ISERROR(SEARCH("nächste",H19)))</formula>
    </cfRule>
    <cfRule type="containsText" dxfId="161" priority="6" operator="containsText" text="offen">
      <formula>NOT(ISERROR(SEARCH("offen",H19)))</formula>
    </cfRule>
  </conditionalFormatting>
  <conditionalFormatting sqref="H21">
    <cfRule type="containsText" dxfId="160" priority="1" operator="containsText" text="Gegenrechnung mit Flachau 3300.-">
      <formula>NOT(ISERROR(SEARCH("Gegenrechnung mit Flachau 3300.-",H21)))</formula>
    </cfRule>
    <cfRule type="containsText" dxfId="159" priority="2" operator="containsText" text="nächste">
      <formula>NOT(ISERROR(SEARCH("nächste",H21)))</formula>
    </cfRule>
    <cfRule type="containsText" dxfId="158"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3" workbookViewId="0">
      <selection activeCell="F22" sqref="F22"/>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632"/>
  <sheetViews>
    <sheetView tabSelected="1" zoomScaleNormal="100" workbookViewId="0">
      <pane xSplit="1" ySplit="1" topLeftCell="D2" activePane="bottomRight" state="frozen"/>
      <selection pane="topRight" activeCell="B1" sqref="B1"/>
      <selection pane="bottomLeft" activeCell="A2" sqref="A2"/>
      <selection pane="bottomRight" activeCell="H3" sqref="H3"/>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34.77734375"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ht="28.8" x14ac:dyDescent="0.3">
      <c r="A2" s="78" t="s">
        <v>932</v>
      </c>
      <c r="B2" s="127" t="s">
        <v>953</v>
      </c>
      <c r="C2" s="131">
        <v>45040</v>
      </c>
      <c r="D2" s="127">
        <v>1</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35</v>
      </c>
      <c r="G2" s="78" t="s">
        <v>1112</v>
      </c>
      <c r="H2" s="128" t="s">
        <v>1241</v>
      </c>
    </row>
    <row r="3" spans="1:8" x14ac:dyDescent="0.3">
      <c r="A3" s="78" t="s">
        <v>932</v>
      </c>
      <c r="B3" s="127" t="s">
        <v>48</v>
      </c>
      <c r="C3" s="131">
        <v>45043</v>
      </c>
      <c r="D3" s="127">
        <v>1</v>
      </c>
      <c r="E3" s="127">
        <f>INDEX(TAB_Leistungen_30[[Tätigkeit]:[Stk.kosten/Kosten bei Stundensatz]],MATCH(TAB_Doku_201910[[#This Row],[Leistung]],TAB_Leistungen_30[Tätigkeit],0),2)</f>
        <v>15</v>
      </c>
      <c r="F3" s="127">
        <f>INDEX(TAB_Leistungen_30[[Tätigkeit]:[Stk.kosten/Kosten bei Stundensatz]],MATCH(TAB_Doku_201910[[#This Row],[Leistung]],TAB_Leistungen_30[Tätigkeit],0),3)*TAB_Doku_201910[[#This Row],[Stk.]]</f>
        <v>8.75</v>
      </c>
      <c r="G3" s="78" t="s">
        <v>1112</v>
      </c>
      <c r="H3" s="128" t="s">
        <v>1240</v>
      </c>
    </row>
    <row r="4" spans="1:8" x14ac:dyDescent="0.3">
      <c r="A4" s="78" t="s">
        <v>102</v>
      </c>
      <c r="B4" s="127" t="s">
        <v>953</v>
      </c>
      <c r="C4" s="131">
        <v>45043</v>
      </c>
      <c r="D4" s="127">
        <v>5</v>
      </c>
      <c r="E4" s="127">
        <f>INDEX(TAB_Leistungen_30[[Tätigkeit]:[Stk.kosten/Kosten bei Stundensatz]],MATCH(TAB_Doku_201910[[#This Row],[Leistung]],TAB_Leistungen_30[Tätigkeit],0),2)</f>
        <v>60</v>
      </c>
      <c r="F4" s="127">
        <f>INDEX(TAB_Leistungen_30[[Tätigkeit]:[Stk.kosten/Kosten bei Stundensatz]],MATCH(TAB_Doku_201910[[#This Row],[Leistung]],TAB_Leistungen_30[Tätigkeit],0),3)*TAB_Doku_201910[[#This Row],[Stk.]]</f>
        <v>175</v>
      </c>
      <c r="G4" s="78" t="s">
        <v>1112</v>
      </c>
      <c r="H4" s="128" t="s">
        <v>1239</v>
      </c>
    </row>
    <row r="5" spans="1:8" x14ac:dyDescent="0.3">
      <c r="A5" s="78" t="s">
        <v>932</v>
      </c>
      <c r="B5" s="127" t="s">
        <v>953</v>
      </c>
      <c r="C5" s="131">
        <v>45036</v>
      </c>
      <c r="D5" s="127">
        <v>1</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35</v>
      </c>
      <c r="G5" s="78" t="s">
        <v>1112</v>
      </c>
      <c r="H5" s="128" t="s">
        <v>1237</v>
      </c>
    </row>
    <row r="6" spans="1:8" ht="28.8" x14ac:dyDescent="0.3">
      <c r="A6" s="78" t="s">
        <v>932</v>
      </c>
      <c r="B6" s="127" t="s">
        <v>953</v>
      </c>
      <c r="C6" s="131">
        <v>45036</v>
      </c>
      <c r="D6" s="127">
        <v>1</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35</v>
      </c>
      <c r="G6" s="78" t="s">
        <v>1112</v>
      </c>
      <c r="H6" s="128" t="s">
        <v>1238</v>
      </c>
    </row>
    <row r="7" spans="1:8" x14ac:dyDescent="0.3">
      <c r="A7" s="78" t="s">
        <v>1043</v>
      </c>
      <c r="B7" s="127" t="s">
        <v>953</v>
      </c>
      <c r="C7" s="131">
        <v>45035</v>
      </c>
      <c r="D7" s="127">
        <v>0.5</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17.5</v>
      </c>
      <c r="G7" s="78" t="s">
        <v>1112</v>
      </c>
      <c r="H7" s="128" t="s">
        <v>1236</v>
      </c>
    </row>
    <row r="8" spans="1:8" x14ac:dyDescent="0.3">
      <c r="A8" s="78" t="s">
        <v>932</v>
      </c>
      <c r="B8" s="127" t="s">
        <v>953</v>
      </c>
      <c r="C8" s="131">
        <v>45034</v>
      </c>
      <c r="D8" s="127">
        <v>1.5</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52.5</v>
      </c>
      <c r="G8" s="78" t="s">
        <v>1112</v>
      </c>
      <c r="H8" s="128" t="s">
        <v>1235</v>
      </c>
    </row>
    <row r="9" spans="1:8" x14ac:dyDescent="0.3">
      <c r="A9" s="78" t="s">
        <v>932</v>
      </c>
      <c r="B9" s="127" t="s">
        <v>953</v>
      </c>
      <c r="C9" s="131">
        <v>45034</v>
      </c>
      <c r="D9" s="127">
        <v>1.5</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52.5</v>
      </c>
      <c r="G9" s="78" t="s">
        <v>1112</v>
      </c>
      <c r="H9" s="128" t="s">
        <v>1234</v>
      </c>
    </row>
    <row r="10" spans="1:8" x14ac:dyDescent="0.3">
      <c r="A10" s="78" t="s">
        <v>102</v>
      </c>
      <c r="B10" s="127" t="s">
        <v>953</v>
      </c>
      <c r="C10" s="131">
        <v>45030</v>
      </c>
      <c r="D10" s="127">
        <v>1</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35</v>
      </c>
      <c r="G10" s="78" t="s">
        <v>1112</v>
      </c>
      <c r="H10" s="128" t="s">
        <v>1233</v>
      </c>
    </row>
    <row r="11" spans="1:8" x14ac:dyDescent="0.3">
      <c r="A11" s="78" t="s">
        <v>932</v>
      </c>
      <c r="B11" s="127" t="s">
        <v>953</v>
      </c>
      <c r="C11" s="131">
        <v>45029</v>
      </c>
      <c r="D11" s="127">
        <v>2</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70</v>
      </c>
      <c r="G11" s="78" t="s">
        <v>1112</v>
      </c>
      <c r="H11" s="128" t="s">
        <v>1232</v>
      </c>
    </row>
    <row r="12" spans="1:8" x14ac:dyDescent="0.3">
      <c r="A12" s="78" t="s">
        <v>932</v>
      </c>
      <c r="B12" s="127" t="s">
        <v>953</v>
      </c>
      <c r="C12" s="131">
        <v>45023</v>
      </c>
      <c r="D12" s="127">
        <v>5</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175</v>
      </c>
      <c r="G12" s="78" t="s">
        <v>1112</v>
      </c>
      <c r="H12" s="127" t="s">
        <v>1231</v>
      </c>
    </row>
    <row r="13" spans="1:8" x14ac:dyDescent="0.3">
      <c r="A13" s="78" t="s">
        <v>932</v>
      </c>
      <c r="B13" s="127" t="s">
        <v>247</v>
      </c>
      <c r="C13" s="131">
        <v>44999</v>
      </c>
      <c r="D13" s="127">
        <v>5</v>
      </c>
      <c r="E13" s="127">
        <f>INDEX(TAB_Leistungen_30[[Tätigkeit]:[Stk.kosten/Kosten bei Stundensatz]],MATCH(TAB_Doku_201910[[#This Row],[Leistung]],TAB_Leistungen_30[Tätigkeit],0),2)</f>
        <v>15</v>
      </c>
      <c r="F13" s="127">
        <f>INDEX(TAB_Leistungen_30[[Tätigkeit]:[Stk.kosten/Kosten bei Stundensatz]],MATCH(TAB_Doku_201910[[#This Row],[Leistung]],TAB_Leistungen_30[Tätigkeit],0),3)*TAB_Doku_201910[[#This Row],[Stk.]]</f>
        <v>43.75</v>
      </c>
      <c r="G13" s="78" t="s">
        <v>1112</v>
      </c>
      <c r="H13" s="128" t="s">
        <v>1230</v>
      </c>
    </row>
    <row r="14" spans="1:8" ht="28.8" x14ac:dyDescent="0.3">
      <c r="A14" s="78" t="s">
        <v>932</v>
      </c>
      <c r="B14" s="127" t="s">
        <v>953</v>
      </c>
      <c r="C14" s="131">
        <v>44999</v>
      </c>
      <c r="D14" s="127">
        <v>2</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70</v>
      </c>
      <c r="G14" s="78" t="s">
        <v>1112</v>
      </c>
      <c r="H14" s="128" t="s">
        <v>1229</v>
      </c>
    </row>
    <row r="15" spans="1:8" ht="28.8" x14ac:dyDescent="0.3">
      <c r="A15" s="78" t="s">
        <v>932</v>
      </c>
      <c r="B15" s="127" t="s">
        <v>953</v>
      </c>
      <c r="C15" s="131">
        <v>45022</v>
      </c>
      <c r="D15" s="127">
        <v>4</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140</v>
      </c>
      <c r="G15" s="78" t="s">
        <v>1112</v>
      </c>
      <c r="H15" s="128" t="s">
        <v>1227</v>
      </c>
    </row>
    <row r="16" spans="1:8" ht="28.8" x14ac:dyDescent="0.3">
      <c r="A16" s="78" t="s">
        <v>932</v>
      </c>
      <c r="B16" s="127" t="s">
        <v>953</v>
      </c>
      <c r="C16" s="131">
        <v>45021</v>
      </c>
      <c r="D16" s="127">
        <v>2</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70</v>
      </c>
      <c r="G16" s="78" t="s">
        <v>1112</v>
      </c>
      <c r="H16" s="128" t="s">
        <v>1228</v>
      </c>
    </row>
    <row r="17" spans="1:8" x14ac:dyDescent="0.3">
      <c r="A17" s="78" t="s">
        <v>1014</v>
      </c>
      <c r="B17" s="127" t="s">
        <v>953</v>
      </c>
      <c r="C17" s="131">
        <v>45019</v>
      </c>
      <c r="D17" s="127">
        <v>1</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35</v>
      </c>
      <c r="G17" s="78" t="s">
        <v>1112</v>
      </c>
      <c r="H17" s="128" t="s">
        <v>1226</v>
      </c>
    </row>
    <row r="18" spans="1:8" x14ac:dyDescent="0.3">
      <c r="A18" s="78" t="s">
        <v>1224</v>
      </c>
      <c r="B18" s="127" t="s">
        <v>953</v>
      </c>
      <c r="C18" s="131">
        <v>45013</v>
      </c>
      <c r="D18" s="127">
        <v>1</v>
      </c>
      <c r="E18" s="127">
        <f>INDEX(TAB_Leistungen_30[[Tätigkeit]:[Stk.kosten/Kosten bei Stundensatz]],MATCH(TAB_Doku_201910[[#This Row],[Leistung]],TAB_Leistungen_30[Tätigkeit],0),2)</f>
        <v>60</v>
      </c>
      <c r="F18" s="127">
        <f>INDEX(TAB_Leistungen_30[[Tätigkeit]:[Stk.kosten/Kosten bei Stundensatz]],MATCH(TAB_Doku_201910[[#This Row],[Leistung]],TAB_Leistungen_30[Tätigkeit],0),3)*TAB_Doku_201910[[#This Row],[Stk.]]</f>
        <v>35</v>
      </c>
      <c r="G18" s="78" t="s">
        <v>1112</v>
      </c>
      <c r="H18" s="128" t="s">
        <v>1225</v>
      </c>
    </row>
    <row r="19" spans="1:8" ht="28.8" x14ac:dyDescent="0.3">
      <c r="A19" s="78" t="s">
        <v>509</v>
      </c>
      <c r="B19" s="127" t="s">
        <v>953</v>
      </c>
      <c r="C19" s="131">
        <v>45013</v>
      </c>
      <c r="D19" s="127">
        <v>2</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70</v>
      </c>
      <c r="G19" s="78" t="s">
        <v>1112</v>
      </c>
      <c r="H19" s="128" t="s">
        <v>1223</v>
      </c>
    </row>
    <row r="20" spans="1:8" x14ac:dyDescent="0.3">
      <c r="A20" s="78" t="s">
        <v>509</v>
      </c>
      <c r="B20" s="127" t="s">
        <v>953</v>
      </c>
      <c r="C20" s="131">
        <v>45012</v>
      </c>
      <c r="D20" s="127">
        <v>2</v>
      </c>
      <c r="E20" s="127">
        <f>INDEX(TAB_Leistungen_30[[Tätigkeit]:[Stk.kosten/Kosten bei Stundensatz]],MATCH(TAB_Doku_201910[[#This Row],[Leistung]],TAB_Leistungen_30[Tätigkeit],0),2)</f>
        <v>60</v>
      </c>
      <c r="F20" s="127">
        <f>INDEX(TAB_Leistungen_30[[Tätigkeit]:[Stk.kosten/Kosten bei Stundensatz]],MATCH(TAB_Doku_201910[[#This Row],[Leistung]],TAB_Leistungen_30[Tätigkeit],0),3)*TAB_Doku_201910[[#This Row],[Stk.]]</f>
        <v>70</v>
      </c>
      <c r="G20" s="78" t="str">
        <f t="shared" ref="G20:G51" si="0">"Rechnung 29.03.2023"</f>
        <v>Rechnung 29.03.2023</v>
      </c>
      <c r="H20" s="128" t="s">
        <v>1222</v>
      </c>
    </row>
    <row r="21" spans="1:8" x14ac:dyDescent="0.3">
      <c r="A21" s="78" t="s">
        <v>932</v>
      </c>
      <c r="B21" s="127" t="s">
        <v>140</v>
      </c>
      <c r="C21" s="131">
        <v>45013</v>
      </c>
      <c r="D21" s="127">
        <v>3</v>
      </c>
      <c r="E21" s="127">
        <f>INDEX(TAB_Leistungen_30[[Tätigkeit]:[Stk.kosten/Kosten bei Stundensatz]],MATCH(TAB_Doku_201910[[#This Row],[Leistung]],TAB_Leistungen_30[Tätigkeit],0),2)</f>
        <v>5</v>
      </c>
      <c r="F21" s="127">
        <f>INDEX(TAB_Leistungen_30[[Tätigkeit]:[Stk.kosten/Kosten bei Stundensatz]],MATCH(TAB_Doku_201910[[#This Row],[Leistung]],TAB_Leistungen_30[Tätigkeit],0),3)*TAB_Doku_201910[[#This Row],[Stk.]]</f>
        <v>8.75</v>
      </c>
      <c r="G21" s="78" t="str">
        <f t="shared" si="0"/>
        <v>Rechnung 29.03.2023</v>
      </c>
      <c r="H21" s="128" t="s">
        <v>1221</v>
      </c>
    </row>
    <row r="22" spans="1:8" ht="28.8" x14ac:dyDescent="0.3">
      <c r="A22" s="78" t="s">
        <v>1031</v>
      </c>
      <c r="B22" s="127" t="s">
        <v>953</v>
      </c>
      <c r="C22" s="131">
        <v>45014</v>
      </c>
      <c r="D22" s="127">
        <v>2</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70</v>
      </c>
      <c r="G22" s="78" t="str">
        <f t="shared" si="0"/>
        <v>Rechnung 29.03.2023</v>
      </c>
      <c r="H22" s="128" t="s">
        <v>1220</v>
      </c>
    </row>
    <row r="23" spans="1:8" x14ac:dyDescent="0.3">
      <c r="A23" s="78" t="s">
        <v>1026</v>
      </c>
      <c r="B23" s="127" t="s">
        <v>48</v>
      </c>
      <c r="C23" s="131">
        <v>45009</v>
      </c>
      <c r="D23" s="127">
        <v>1</v>
      </c>
      <c r="E23" s="127">
        <f>INDEX(TAB_Leistungen_30[[Tätigkeit]:[Stk.kosten/Kosten bei Stundensatz]],MATCH(TAB_Doku_201910[[#This Row],[Leistung]],TAB_Leistungen_30[Tätigkeit],0),2)</f>
        <v>15</v>
      </c>
      <c r="F23" s="127">
        <f>INDEX(TAB_Leistungen_30[[Tätigkeit]:[Stk.kosten/Kosten bei Stundensatz]],MATCH(TAB_Doku_201910[[#This Row],[Leistung]],TAB_Leistungen_30[Tätigkeit],0),3)*TAB_Doku_201910[[#This Row],[Stk.]]</f>
        <v>8.75</v>
      </c>
      <c r="G23" s="78" t="str">
        <f t="shared" si="0"/>
        <v>Rechnung 29.03.2023</v>
      </c>
      <c r="H23" s="128" t="s">
        <v>1219</v>
      </c>
    </row>
    <row r="24" spans="1:8" x14ac:dyDescent="0.3">
      <c r="A24" s="78" t="s">
        <v>102</v>
      </c>
      <c r="B24" s="127" t="s">
        <v>207</v>
      </c>
      <c r="C24" s="131">
        <v>45009</v>
      </c>
      <c r="D24" s="127">
        <v>3</v>
      </c>
      <c r="E24" s="127">
        <f>INDEX(TAB_Leistungen_30[[Tätigkeit]:[Stk.kosten/Kosten bei Stundensatz]],MATCH(TAB_Doku_201910[[#This Row],[Leistung]],TAB_Leistungen_30[Tätigkeit],0),2)</f>
        <v>0</v>
      </c>
      <c r="F24" s="127">
        <f>INDEX(TAB_Leistungen_30[[Tätigkeit]:[Stk.kosten/Kosten bei Stundensatz]],MATCH(TAB_Doku_201910[[#This Row],[Leistung]],TAB_Leistungen_30[Tätigkeit],0),3)*TAB_Doku_201910[[#This Row],[Stk.]]</f>
        <v>15</v>
      </c>
      <c r="G24" s="78" t="str">
        <f t="shared" si="0"/>
        <v>Rechnung 29.03.2023</v>
      </c>
      <c r="H24" s="128" t="s">
        <v>1217</v>
      </c>
    </row>
    <row r="25" spans="1:8" x14ac:dyDescent="0.3">
      <c r="A25" s="78" t="s">
        <v>102</v>
      </c>
      <c r="B25" s="127" t="s">
        <v>13</v>
      </c>
      <c r="C25" s="131">
        <v>45009</v>
      </c>
      <c r="D25" s="127">
        <v>3</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105</v>
      </c>
      <c r="G25" s="78" t="str">
        <f t="shared" si="0"/>
        <v>Rechnung 29.03.2023</v>
      </c>
      <c r="H25" s="128" t="s">
        <v>1217</v>
      </c>
    </row>
    <row r="26" spans="1:8" x14ac:dyDescent="0.3">
      <c r="A26" s="78" t="s">
        <v>509</v>
      </c>
      <c r="B26" s="127" t="s">
        <v>953</v>
      </c>
      <c r="C26" s="131">
        <v>45008</v>
      </c>
      <c r="D26" s="127">
        <v>1</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35</v>
      </c>
      <c r="G26" s="78" t="str">
        <f t="shared" si="0"/>
        <v>Rechnung 29.03.2023</v>
      </c>
      <c r="H26" s="128" t="s">
        <v>1215</v>
      </c>
    </row>
    <row r="27" spans="1:8" ht="28.8" x14ac:dyDescent="0.3">
      <c r="A27" s="78" t="s">
        <v>1216</v>
      </c>
      <c r="B27" s="127" t="s">
        <v>953</v>
      </c>
      <c r="C27" s="131">
        <v>45009</v>
      </c>
      <c r="D27" s="127">
        <v>4</v>
      </c>
      <c r="E27" s="127">
        <v>1</v>
      </c>
      <c r="F27" s="127">
        <f>INDEX(TAB_Leistungen_30[[Tätigkeit]:[Stk.kosten/Kosten bei Stundensatz]],MATCH(TAB_Doku_201910[[#This Row],[Leistung]],TAB_Leistungen_30[Tätigkeit],0),3)*TAB_Doku_201910[[#This Row],[Stk.]]</f>
        <v>140</v>
      </c>
      <c r="G27" s="78" t="str">
        <f t="shared" si="0"/>
        <v>Rechnung 29.03.2023</v>
      </c>
      <c r="H27" s="128" t="s">
        <v>1218</v>
      </c>
    </row>
    <row r="28" spans="1:8" x14ac:dyDescent="0.3">
      <c r="A28" s="78" t="s">
        <v>932</v>
      </c>
      <c r="B28" s="127" t="s">
        <v>953</v>
      </c>
      <c r="C28" s="131">
        <v>45005</v>
      </c>
      <c r="D28" s="127">
        <v>1</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35</v>
      </c>
      <c r="G28" s="78" t="str">
        <f t="shared" si="0"/>
        <v>Rechnung 29.03.2023</v>
      </c>
      <c r="H28" s="128" t="s">
        <v>1214</v>
      </c>
    </row>
    <row r="29" spans="1:8" x14ac:dyDescent="0.3">
      <c r="A29" s="78" t="s">
        <v>932</v>
      </c>
      <c r="B29" s="127" t="s">
        <v>953</v>
      </c>
      <c r="C29" s="131">
        <v>45005</v>
      </c>
      <c r="D29" s="127">
        <v>0.5</v>
      </c>
      <c r="E29" s="127">
        <v>60</v>
      </c>
      <c r="F29" s="127">
        <v>35</v>
      </c>
      <c r="G29" s="78" t="str">
        <f t="shared" si="0"/>
        <v>Rechnung 29.03.2023</v>
      </c>
      <c r="H29" s="128" t="s">
        <v>1212</v>
      </c>
    </row>
    <row r="30" spans="1:8" x14ac:dyDescent="0.3">
      <c r="A30" s="78" t="s">
        <v>932</v>
      </c>
      <c r="B30" s="127" t="s">
        <v>58</v>
      </c>
      <c r="C30" s="131">
        <v>45000</v>
      </c>
      <c r="D30" s="127">
        <v>2</v>
      </c>
      <c r="E30" s="127">
        <v>120</v>
      </c>
      <c r="F30" s="127">
        <v>140</v>
      </c>
      <c r="G30" s="78" t="str">
        <f t="shared" si="0"/>
        <v>Rechnung 29.03.2023</v>
      </c>
      <c r="H30" s="128" t="s">
        <v>1211</v>
      </c>
    </row>
    <row r="31" spans="1:8" ht="28.8" x14ac:dyDescent="0.3">
      <c r="A31" s="78" t="s">
        <v>932</v>
      </c>
      <c r="B31" s="127" t="s">
        <v>2</v>
      </c>
      <c r="C31" s="131">
        <v>45000</v>
      </c>
      <c r="D31" s="127">
        <v>48.8</v>
      </c>
      <c r="E31" s="127">
        <v>10</v>
      </c>
      <c r="F31" s="127">
        <v>122</v>
      </c>
      <c r="G31" s="78" t="str">
        <f t="shared" si="0"/>
        <v>Rechnung 29.03.2023</v>
      </c>
      <c r="H31" s="128" t="s">
        <v>1211</v>
      </c>
    </row>
    <row r="32" spans="1:8" ht="28.8" x14ac:dyDescent="0.3">
      <c r="A32" s="78" t="s">
        <v>932</v>
      </c>
      <c r="B32" s="127" t="s">
        <v>255</v>
      </c>
      <c r="C32" s="131">
        <v>45000</v>
      </c>
      <c r="D32" s="127">
        <v>488</v>
      </c>
      <c r="E32" s="127">
        <v>0</v>
      </c>
      <c r="F32" s="127">
        <v>146.4</v>
      </c>
      <c r="G32" s="78" t="str">
        <f t="shared" si="0"/>
        <v>Rechnung 29.03.2023</v>
      </c>
      <c r="H32" s="128" t="s">
        <v>1211</v>
      </c>
    </row>
    <row r="33" spans="1:8" x14ac:dyDescent="0.3">
      <c r="A33" s="78" t="s">
        <v>1000</v>
      </c>
      <c r="B33" s="127" t="s">
        <v>953</v>
      </c>
      <c r="C33" s="131">
        <v>44999</v>
      </c>
      <c r="D33" s="127">
        <v>3</v>
      </c>
      <c r="E33" s="127">
        <f>INDEX(TAB_Leistungen_30[[Tätigkeit]:[Stk.kosten/Kosten bei Stundensatz]],MATCH(TAB_Doku_201910[[#This Row],[Leistung]],TAB_Leistungen_30[Tätigkeit],0),2)</f>
        <v>60</v>
      </c>
      <c r="F33" s="127">
        <f>INDEX(TAB_Leistungen_30[[Tätigkeit]:[Stk.kosten/Kosten bei Stundensatz]],MATCH(TAB_Doku_201910[[#This Row],[Leistung]],TAB_Leistungen_30[Tätigkeit],0),3)*TAB_Doku_201910[[#This Row],[Stk.]]</f>
        <v>105</v>
      </c>
      <c r="G33" s="78" t="str">
        <f t="shared" si="0"/>
        <v>Rechnung 29.03.2023</v>
      </c>
      <c r="H33" s="128" t="s">
        <v>1210</v>
      </c>
    </row>
    <row r="34" spans="1:8" ht="28.8" x14ac:dyDescent="0.3">
      <c r="A34" s="78" t="s">
        <v>932</v>
      </c>
      <c r="B34" s="127" t="s">
        <v>953</v>
      </c>
      <c r="C34" s="131">
        <v>44998</v>
      </c>
      <c r="D34" s="127">
        <v>1</v>
      </c>
      <c r="E34" s="127">
        <f>INDEX(TAB_Leistungen_30[[Tätigkeit]:[Stk.kosten/Kosten bei Stundensatz]],MATCH(TAB_Doku_201910[[#This Row],[Leistung]],TAB_Leistungen_30[Tätigkeit],0),2)</f>
        <v>60</v>
      </c>
      <c r="F34" s="127">
        <f>INDEX(TAB_Leistungen_30[[Tätigkeit]:[Stk.kosten/Kosten bei Stundensatz]],MATCH(TAB_Doku_201910[[#This Row],[Leistung]],TAB_Leistungen_30[Tätigkeit],0),3)*TAB_Doku_201910[[#This Row],[Stk.]]</f>
        <v>35</v>
      </c>
      <c r="G34" s="78" t="str">
        <f t="shared" si="0"/>
        <v>Rechnung 29.03.2023</v>
      </c>
      <c r="H34" s="128" t="s">
        <v>1213</v>
      </c>
    </row>
    <row r="35" spans="1:8" x14ac:dyDescent="0.3">
      <c r="A35" s="78" t="s">
        <v>1000</v>
      </c>
      <c r="B35" s="127" t="s">
        <v>953</v>
      </c>
      <c r="C35" s="131">
        <v>44998</v>
      </c>
      <c r="D35" s="127">
        <v>8</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280</v>
      </c>
      <c r="G35" s="78" t="str">
        <f t="shared" si="0"/>
        <v>Rechnung 29.03.2023</v>
      </c>
      <c r="H35" s="128" t="s">
        <v>1209</v>
      </c>
    </row>
    <row r="36" spans="1:8" x14ac:dyDescent="0.3">
      <c r="A36" s="78" t="s">
        <v>1000</v>
      </c>
      <c r="B36" s="127" t="s">
        <v>953</v>
      </c>
      <c r="C36" s="131">
        <v>44997</v>
      </c>
      <c r="D36" s="127">
        <v>2</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70</v>
      </c>
      <c r="G36" s="78" t="str">
        <f t="shared" si="0"/>
        <v>Rechnung 29.03.2023</v>
      </c>
      <c r="H36" s="128" t="s">
        <v>1206</v>
      </c>
    </row>
    <row r="37" spans="1:8" x14ac:dyDescent="0.3">
      <c r="A37" s="78" t="s">
        <v>1000</v>
      </c>
      <c r="B37" s="127" t="s">
        <v>953</v>
      </c>
      <c r="C37" s="131">
        <v>44997</v>
      </c>
      <c r="D37" s="127">
        <v>1.5</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52.5</v>
      </c>
      <c r="G37" s="78" t="str">
        <f t="shared" si="0"/>
        <v>Rechnung 29.03.2023</v>
      </c>
      <c r="H37" s="128" t="s">
        <v>1206</v>
      </c>
    </row>
    <row r="38" spans="1:8" x14ac:dyDescent="0.3">
      <c r="A38" s="78" t="s">
        <v>1000</v>
      </c>
      <c r="B38" s="127" t="s">
        <v>953</v>
      </c>
      <c r="C38" s="131">
        <v>44995</v>
      </c>
      <c r="D38" s="127">
        <v>2.5</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87.5</v>
      </c>
      <c r="G38" s="78" t="str">
        <f t="shared" si="0"/>
        <v>Rechnung 29.03.2023</v>
      </c>
      <c r="H38" s="128" t="s">
        <v>1204</v>
      </c>
    </row>
    <row r="39" spans="1:8" x14ac:dyDescent="0.3">
      <c r="A39" s="78" t="s">
        <v>932</v>
      </c>
      <c r="B39" s="127" t="s">
        <v>48</v>
      </c>
      <c r="C39" s="125">
        <v>44994</v>
      </c>
      <c r="D39" s="127">
        <v>2</v>
      </c>
      <c r="E39" s="127">
        <f>INDEX(TAB_Leistungen_30[[Tätigkeit]:[Stk.kosten/Kosten bei Stundensatz]],MATCH(TAB_Doku_201910[[#This Row],[Leistung]],TAB_Leistungen_30[Tätigkeit],0),2)</f>
        <v>15</v>
      </c>
      <c r="F39" s="127">
        <f>INDEX(TAB_Leistungen_30[[Tätigkeit]:[Stk.kosten/Kosten bei Stundensatz]],MATCH(TAB_Doku_201910[[#This Row],[Leistung]],TAB_Leistungen_30[Tätigkeit],0),3)*TAB_Doku_201910[[#This Row],[Stk.]]</f>
        <v>17.5</v>
      </c>
      <c r="G39" s="78" t="str">
        <f t="shared" si="0"/>
        <v>Rechnung 29.03.2023</v>
      </c>
      <c r="H39" s="128" t="s">
        <v>1207</v>
      </c>
    </row>
    <row r="40" spans="1:8" x14ac:dyDescent="0.3">
      <c r="A40" s="78" t="s">
        <v>1000</v>
      </c>
      <c r="B40" s="127" t="s">
        <v>953</v>
      </c>
      <c r="C40" s="125">
        <v>44994</v>
      </c>
      <c r="D40" s="127">
        <v>3</v>
      </c>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105</v>
      </c>
      <c r="G40" s="78" t="str">
        <f t="shared" si="0"/>
        <v>Rechnung 29.03.2023</v>
      </c>
      <c r="H40" s="128" t="s">
        <v>1204</v>
      </c>
    </row>
    <row r="41" spans="1:8" x14ac:dyDescent="0.3">
      <c r="A41" s="126" t="s">
        <v>1014</v>
      </c>
      <c r="B41" s="127" t="s">
        <v>953</v>
      </c>
      <c r="C41" s="125">
        <v>44993</v>
      </c>
      <c r="D41" s="126">
        <v>1</v>
      </c>
      <c r="E41" s="127">
        <f>INDEX(TAB_Leistungen_30[[Tätigkeit]:[Stk.kosten/Kosten bei Stundensatz]],MATCH(TAB_Doku_201910[[#This Row],[Leistung]],TAB_Leistungen_30[Tätigkeit],0),2)</f>
        <v>60</v>
      </c>
      <c r="F41" s="126">
        <f>INDEX(TAB_Leistungen_30[[Tätigkeit]:[Stk.kosten/Kosten bei Stundensatz]],MATCH(TAB_Doku_201910[[#This Row],[Leistung]],TAB_Leistungen_30[Tätigkeit],0),3)*TAB_Doku_201910[[#This Row],[Stk.]]</f>
        <v>35</v>
      </c>
      <c r="G41" s="78" t="str">
        <f t="shared" si="0"/>
        <v>Rechnung 29.03.2023</v>
      </c>
      <c r="H41" s="126" t="s">
        <v>1205</v>
      </c>
    </row>
    <row r="42" spans="1:8" x14ac:dyDescent="0.3">
      <c r="A42" s="78" t="s">
        <v>1202</v>
      </c>
      <c r="B42" s="127" t="s">
        <v>48</v>
      </c>
      <c r="C42" s="131">
        <v>44991</v>
      </c>
      <c r="D42" s="127">
        <v>1</v>
      </c>
      <c r="E42" s="127">
        <f>INDEX(TAB_Leistungen_30[[Tätigkeit]:[Stk.kosten/Kosten bei Stundensatz]],MATCH(TAB_Doku_201910[[#This Row],[Leistung]],TAB_Leistungen_30[Tätigkeit],0),2)</f>
        <v>15</v>
      </c>
      <c r="F42" s="127">
        <f>INDEX(TAB_Leistungen_30[[Tätigkeit]:[Stk.kosten/Kosten bei Stundensatz]],MATCH(TAB_Doku_201910[[#This Row],[Leistung]],TAB_Leistungen_30[Tätigkeit],0),3)*TAB_Doku_201910[[#This Row],[Stk.]]</f>
        <v>8.75</v>
      </c>
      <c r="G42" s="78" t="str">
        <f t="shared" si="0"/>
        <v>Rechnung 29.03.2023</v>
      </c>
      <c r="H42" s="128" t="s">
        <v>1203</v>
      </c>
    </row>
    <row r="43" spans="1:8" ht="28.8" x14ac:dyDescent="0.3">
      <c r="A43" s="78" t="s">
        <v>1014</v>
      </c>
      <c r="B43" s="127" t="s">
        <v>2</v>
      </c>
      <c r="C43" s="131">
        <v>44984</v>
      </c>
      <c r="D43" s="127">
        <v>4</v>
      </c>
      <c r="E43" s="127">
        <f>INDEX(TAB_Leistungen_30[[Tätigkeit]:[Stk.kosten/Kosten bei Stundensatz]],MATCH(TAB_Doku_201910[[#This Row],[Leistung]],TAB_Leistungen_30[Tätigkeit],0),2)</f>
        <v>10</v>
      </c>
      <c r="F43" s="127">
        <f>INDEX(TAB_Leistungen_30[[Tätigkeit]:[Stk.kosten/Kosten bei Stundensatz]],MATCH(TAB_Doku_201910[[#This Row],[Leistung]],TAB_Leistungen_30[Tätigkeit],0),3)*TAB_Doku_201910[[#This Row],[Stk.]]</f>
        <v>10</v>
      </c>
      <c r="G43" s="78" t="str">
        <f t="shared" si="0"/>
        <v>Rechnung 29.03.2023</v>
      </c>
      <c r="H43" s="128" t="s">
        <v>1201</v>
      </c>
    </row>
    <row r="44" spans="1:8" x14ac:dyDescent="0.3">
      <c r="A44" s="78" t="s">
        <v>1014</v>
      </c>
      <c r="B44" s="127" t="s">
        <v>58</v>
      </c>
      <c r="C44" s="131">
        <v>44984</v>
      </c>
      <c r="D44" s="127">
        <v>1</v>
      </c>
      <c r="E44" s="127">
        <f>INDEX(TAB_Leistungen_30[[Tätigkeit]:[Stk.kosten/Kosten bei Stundensatz]],MATCH(TAB_Doku_201910[[#This Row],[Leistung]],TAB_Leistungen_30[Tätigkeit],0),2)</f>
        <v>120</v>
      </c>
      <c r="F44" s="127">
        <f>INDEX(TAB_Leistungen_30[[Tätigkeit]:[Stk.kosten/Kosten bei Stundensatz]],MATCH(TAB_Doku_201910[[#This Row],[Leistung]],TAB_Leistungen_30[Tätigkeit],0),3)*TAB_Doku_201910[[#This Row],[Stk.]]</f>
        <v>70</v>
      </c>
      <c r="G44" s="78" t="str">
        <f t="shared" si="0"/>
        <v>Rechnung 29.03.2023</v>
      </c>
      <c r="H44" s="128" t="s">
        <v>1200</v>
      </c>
    </row>
    <row r="45" spans="1:8" x14ac:dyDescent="0.3">
      <c r="A45" s="78" t="s">
        <v>1014</v>
      </c>
      <c r="B45" s="127" t="s">
        <v>13</v>
      </c>
      <c r="C45" s="131">
        <v>44984</v>
      </c>
      <c r="D45" s="127"/>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0</v>
      </c>
      <c r="G45" s="78" t="str">
        <f t="shared" si="0"/>
        <v>Rechnung 29.03.2023</v>
      </c>
      <c r="H45" s="128" t="s">
        <v>1199</v>
      </c>
    </row>
    <row r="46" spans="1:8" ht="28.8" x14ac:dyDescent="0.3">
      <c r="A46" s="78" t="s">
        <v>1014</v>
      </c>
      <c r="B46" s="127" t="s">
        <v>22</v>
      </c>
      <c r="C46" s="131">
        <v>44983</v>
      </c>
      <c r="D46" s="127">
        <v>1</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35</v>
      </c>
      <c r="G46" s="78" t="str">
        <f t="shared" si="0"/>
        <v>Rechnung 29.03.2023</v>
      </c>
      <c r="H46" s="128" t="s">
        <v>1198</v>
      </c>
    </row>
    <row r="47" spans="1:8" ht="28.8" x14ac:dyDescent="0.3">
      <c r="A47" s="78" t="s">
        <v>1014</v>
      </c>
      <c r="B47" s="127" t="s">
        <v>22</v>
      </c>
      <c r="C47" s="131">
        <v>44982</v>
      </c>
      <c r="D47" s="127">
        <v>3</v>
      </c>
      <c r="E47" s="127">
        <f>INDEX(TAB_Leistungen_30[[Tätigkeit]:[Stk.kosten/Kosten bei Stundensatz]],MATCH(TAB_Doku_201910[[#This Row],[Leistung]],TAB_Leistungen_30[Tätigkeit],0),2)</f>
        <v>60</v>
      </c>
      <c r="F47" s="127">
        <f>INDEX(TAB_Leistungen_30[[Tätigkeit]:[Stk.kosten/Kosten bei Stundensatz]],MATCH(TAB_Doku_201910[[#This Row],[Leistung]],TAB_Leistungen_30[Tätigkeit],0),3)*TAB_Doku_201910[[#This Row],[Stk.]]</f>
        <v>105</v>
      </c>
      <c r="G47" s="78" t="str">
        <f t="shared" si="0"/>
        <v>Rechnung 29.03.2023</v>
      </c>
      <c r="H47" s="128" t="s">
        <v>1197</v>
      </c>
    </row>
    <row r="48" spans="1:8" x14ac:dyDescent="0.3">
      <c r="A48" s="78" t="s">
        <v>1014</v>
      </c>
      <c r="B48" s="127" t="s">
        <v>953</v>
      </c>
      <c r="C48" s="131">
        <v>44980</v>
      </c>
      <c r="D48" s="127">
        <v>0.5</v>
      </c>
      <c r="E48" s="127">
        <f>INDEX(TAB_Leistungen_30[[Tätigkeit]:[Stk.kosten/Kosten bei Stundensatz]],MATCH(TAB_Doku_201910[[#This Row],[Leistung]],TAB_Leistungen_30[Tätigkeit],0),2)</f>
        <v>60</v>
      </c>
      <c r="F48" s="127">
        <f>INDEX(TAB_Leistungen_30[[Tätigkeit]:[Stk.kosten/Kosten bei Stundensatz]],MATCH(TAB_Doku_201910[[#This Row],[Leistung]],TAB_Leistungen_30[Tätigkeit],0),3)*TAB_Doku_201910[[#This Row],[Stk.]]</f>
        <v>17.5</v>
      </c>
      <c r="G48" s="78" t="str">
        <f t="shared" si="0"/>
        <v>Rechnung 29.03.2023</v>
      </c>
      <c r="H48" s="128" t="s">
        <v>1196</v>
      </c>
    </row>
    <row r="49" spans="1:8" ht="14.4" customHeight="1" x14ac:dyDescent="0.3">
      <c r="A49" s="78" t="s">
        <v>1000</v>
      </c>
      <c r="B49" s="127" t="s">
        <v>13</v>
      </c>
      <c r="C49" s="131">
        <v>44980</v>
      </c>
      <c r="D49" s="127">
        <v>3</v>
      </c>
      <c r="E49" s="127">
        <f>INDEX(TAB_Leistungen_30[[Tätigkeit]:[Stk.kosten/Kosten bei Stundensatz]],MATCH(TAB_Doku_201910[[#This Row],[Leistung]],TAB_Leistungen_30[Tätigkeit],0),2)</f>
        <v>60</v>
      </c>
      <c r="F49" s="127">
        <f>INDEX(TAB_Leistungen_30[[Tätigkeit]:[Stk.kosten/Kosten bei Stundensatz]],MATCH(TAB_Doku_201910[[#This Row],[Leistung]],TAB_Leistungen_30[Tätigkeit],0),3)*TAB_Doku_201910[[#This Row],[Stk.]]</f>
        <v>105</v>
      </c>
      <c r="G49" s="78" t="str">
        <f t="shared" si="0"/>
        <v>Rechnung 29.03.2023</v>
      </c>
      <c r="H49" s="128" t="s">
        <v>1194</v>
      </c>
    </row>
    <row r="50" spans="1:8" ht="14.4" customHeight="1" x14ac:dyDescent="0.3">
      <c r="A50" s="78" t="s">
        <v>1190</v>
      </c>
      <c r="B50" s="127" t="s">
        <v>49</v>
      </c>
      <c r="C50" s="131">
        <v>44979</v>
      </c>
      <c r="D50" s="127">
        <v>1</v>
      </c>
      <c r="E50" s="127">
        <f>INDEX(TAB_Leistungen_30[[Tätigkeit]:[Stk.kosten/Kosten bei Stundensatz]],MATCH(TAB_Doku_201910[[#This Row],[Leistung]],TAB_Leistungen_30[Tätigkeit],0),2)</f>
        <v>30</v>
      </c>
      <c r="F50" s="127">
        <f>INDEX(TAB_Leistungen_30[[Tätigkeit]:[Stk.kosten/Kosten bei Stundensatz]],MATCH(TAB_Doku_201910[[#This Row],[Leistung]],TAB_Leistungen_30[Tätigkeit],0),3)*TAB_Doku_201910[[#This Row],[Stk.]]</f>
        <v>17.5</v>
      </c>
      <c r="G50" s="78" t="str">
        <f t="shared" si="0"/>
        <v>Rechnung 29.03.2023</v>
      </c>
      <c r="H50" s="128" t="s">
        <v>1193</v>
      </c>
    </row>
    <row r="51" spans="1:8" ht="14.4" customHeight="1" x14ac:dyDescent="0.3">
      <c r="A51" s="78" t="s">
        <v>1190</v>
      </c>
      <c r="B51" s="127" t="s">
        <v>13</v>
      </c>
      <c r="C51" s="131">
        <v>44979</v>
      </c>
      <c r="D51" s="127">
        <v>0.25</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8.75</v>
      </c>
      <c r="G51" s="78" t="str">
        <f t="shared" si="0"/>
        <v>Rechnung 29.03.2023</v>
      </c>
      <c r="H51" s="128" t="s">
        <v>1192</v>
      </c>
    </row>
    <row r="52" spans="1:8" ht="14.4" customHeight="1" x14ac:dyDescent="0.3">
      <c r="A52" s="78" t="s">
        <v>1190</v>
      </c>
      <c r="B52" s="127" t="s">
        <v>140</v>
      </c>
      <c r="C52" s="131">
        <v>44979</v>
      </c>
      <c r="D52" s="127">
        <v>3</v>
      </c>
      <c r="E52" s="127">
        <f>INDEX(TAB_Leistungen_30[[Tätigkeit]:[Stk.kosten/Kosten bei Stundensatz]],MATCH(TAB_Doku_201910[[#This Row],[Leistung]],TAB_Leistungen_30[Tätigkeit],0),2)</f>
        <v>5</v>
      </c>
      <c r="F52" s="127">
        <f>INDEX(TAB_Leistungen_30[[Tätigkeit]:[Stk.kosten/Kosten bei Stundensatz]],MATCH(TAB_Doku_201910[[#This Row],[Leistung]],TAB_Leistungen_30[Tätigkeit],0),3)*TAB_Doku_201910[[#This Row],[Stk.]]</f>
        <v>8.75</v>
      </c>
      <c r="G52" s="78" t="str">
        <f t="shared" ref="G52:G78" si="1">"Rechnung 29.03.2023"</f>
        <v>Rechnung 29.03.2023</v>
      </c>
      <c r="H52" s="128" t="s">
        <v>1191</v>
      </c>
    </row>
    <row r="53" spans="1:8" x14ac:dyDescent="0.3">
      <c r="A53" s="78" t="s">
        <v>1014</v>
      </c>
      <c r="B53" s="127" t="s">
        <v>953</v>
      </c>
      <c r="C53" s="131">
        <v>44978</v>
      </c>
      <c r="D53" s="127">
        <v>3.5</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122.5</v>
      </c>
      <c r="G53" s="78" t="str">
        <f t="shared" si="1"/>
        <v>Rechnung 29.03.2023</v>
      </c>
      <c r="H53" s="128" t="s">
        <v>1189</v>
      </c>
    </row>
    <row r="54" spans="1:8" ht="28.8" x14ac:dyDescent="0.3">
      <c r="A54" s="78" t="s">
        <v>1014</v>
      </c>
      <c r="B54" s="127" t="s">
        <v>953</v>
      </c>
      <c r="C54" s="131">
        <v>44977</v>
      </c>
      <c r="D54" s="127">
        <v>2.5</v>
      </c>
      <c r="E54" s="127">
        <f>INDEX(TAB_Leistungen_30[[Tätigkeit]:[Stk.kosten/Kosten bei Stundensatz]],MATCH(TAB_Doku_201910[[#This Row],[Leistung]],TAB_Leistungen_30[Tätigkeit],0),2)</f>
        <v>60</v>
      </c>
      <c r="F54" s="127">
        <f>INDEX(TAB_Leistungen_30[[Tätigkeit]:[Stk.kosten/Kosten bei Stundensatz]],MATCH(TAB_Doku_201910[[#This Row],[Leistung]],TAB_Leistungen_30[Tätigkeit],0),3)*TAB_Doku_201910[[#This Row],[Stk.]]</f>
        <v>87.5</v>
      </c>
      <c r="G54" s="78" t="str">
        <f t="shared" si="1"/>
        <v>Rechnung 29.03.2023</v>
      </c>
      <c r="H54" s="128" t="s">
        <v>1188</v>
      </c>
    </row>
    <row r="55" spans="1:8" ht="28.8" x14ac:dyDescent="0.3">
      <c r="A55" s="78" t="s">
        <v>959</v>
      </c>
      <c r="B55" s="127" t="s">
        <v>953</v>
      </c>
      <c r="C55" s="131">
        <v>44971</v>
      </c>
      <c r="D55" s="127">
        <v>2</v>
      </c>
      <c r="E55" s="127">
        <f>INDEX(TAB_Leistungen_30[[Tätigkeit]:[Stk.kosten/Kosten bei Stundensatz]],MATCH(TAB_Doku_201910[[#This Row],[Leistung]],TAB_Leistungen_30[Tätigkeit],0),2)</f>
        <v>60</v>
      </c>
      <c r="F55" s="127">
        <f>INDEX(TAB_Leistungen_30[[Tätigkeit]:[Stk.kosten/Kosten bei Stundensatz]],MATCH(TAB_Doku_201910[[#This Row],[Leistung]],TAB_Leistungen_30[Tätigkeit],0),3)*TAB_Doku_201910[[#This Row],[Stk.]]</f>
        <v>70</v>
      </c>
      <c r="G55" s="78" t="str">
        <f t="shared" si="1"/>
        <v>Rechnung 29.03.2023</v>
      </c>
      <c r="H55" s="128" t="s">
        <v>1187</v>
      </c>
    </row>
    <row r="56" spans="1:8" x14ac:dyDescent="0.3">
      <c r="A56" s="78" t="s">
        <v>959</v>
      </c>
      <c r="B56" s="127" t="s">
        <v>953</v>
      </c>
      <c r="C56" s="131">
        <v>44971</v>
      </c>
      <c r="D56" s="127">
        <v>2</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70</v>
      </c>
      <c r="G56" s="78" t="str">
        <f t="shared" si="1"/>
        <v>Rechnung 29.03.2023</v>
      </c>
      <c r="H56" s="128" t="s">
        <v>1195</v>
      </c>
    </row>
    <row r="57" spans="1:8" x14ac:dyDescent="0.3">
      <c r="A57" s="78" t="s">
        <v>102</v>
      </c>
      <c r="B57" s="127" t="s">
        <v>953</v>
      </c>
      <c r="C57" s="131">
        <v>44971</v>
      </c>
      <c r="D57" s="127">
        <v>2</v>
      </c>
      <c r="E57" s="127">
        <f>INDEX(TAB_Leistungen_30[[Tätigkeit]:[Stk.kosten/Kosten bei Stundensatz]],MATCH(TAB_Doku_201910[[#This Row],[Leistung]],TAB_Leistungen_30[Tätigkeit],0),2)</f>
        <v>60</v>
      </c>
      <c r="F57" s="127">
        <f>INDEX(TAB_Leistungen_30[[Tätigkeit]:[Stk.kosten/Kosten bei Stundensatz]],MATCH(TAB_Doku_201910[[#This Row],[Leistung]],TAB_Leistungen_30[Tätigkeit],0),3)*TAB_Doku_201910[[#This Row],[Stk.]]</f>
        <v>70</v>
      </c>
      <c r="G57" s="78" t="str">
        <f t="shared" si="1"/>
        <v>Rechnung 29.03.2023</v>
      </c>
      <c r="H57" s="128" t="s">
        <v>1186</v>
      </c>
    </row>
    <row r="58" spans="1:8" x14ac:dyDescent="0.3">
      <c r="A58" s="78" t="s">
        <v>1031</v>
      </c>
      <c r="B58" s="127" t="s">
        <v>953</v>
      </c>
      <c r="C58" s="131">
        <v>44961</v>
      </c>
      <c r="D58" s="127">
        <v>1</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35</v>
      </c>
      <c r="G58" s="78" t="str">
        <f t="shared" si="1"/>
        <v>Rechnung 29.03.2023</v>
      </c>
      <c r="H58" s="128" t="s">
        <v>1185</v>
      </c>
    </row>
    <row r="59" spans="1:8" ht="28.8" x14ac:dyDescent="0.3">
      <c r="A59" s="78" t="s">
        <v>1031</v>
      </c>
      <c r="B59" s="127" t="s">
        <v>48</v>
      </c>
      <c r="C59" s="131">
        <v>44961</v>
      </c>
      <c r="D59" s="127">
        <v>2</v>
      </c>
      <c r="E59" s="127">
        <f>INDEX(TAB_Leistungen_30[[Tätigkeit]:[Stk.kosten/Kosten bei Stundensatz]],MATCH(TAB_Doku_201910[[#This Row],[Leistung]],TAB_Leistungen_30[Tätigkeit],0),2)</f>
        <v>15</v>
      </c>
      <c r="F59" s="127">
        <f>INDEX(TAB_Leistungen_30[[Tätigkeit]:[Stk.kosten/Kosten bei Stundensatz]],MATCH(TAB_Doku_201910[[#This Row],[Leistung]],TAB_Leistungen_30[Tätigkeit],0),3)*TAB_Doku_201910[[#This Row],[Stk.]]</f>
        <v>17.5</v>
      </c>
      <c r="G59" s="78" t="str">
        <f t="shared" si="1"/>
        <v>Rechnung 29.03.2023</v>
      </c>
      <c r="H59" s="128" t="s">
        <v>1184</v>
      </c>
    </row>
    <row r="60" spans="1:8" ht="28.8" x14ac:dyDescent="0.3">
      <c r="A60" s="78" t="s">
        <v>959</v>
      </c>
      <c r="B60" s="127" t="s">
        <v>1</v>
      </c>
      <c r="C60" s="131">
        <v>44959</v>
      </c>
      <c r="D60" s="127">
        <v>2</v>
      </c>
      <c r="E60" s="127">
        <f>INDEX(TAB_Leistungen_30[[Tätigkeit]:[Stk.kosten/Kosten bei Stundensatz]],MATCH(TAB_Doku_201910[[#This Row],[Leistung]],TAB_Leistungen_30[Tätigkeit],0),2)</f>
        <v>10</v>
      </c>
      <c r="F60" s="127">
        <f>INDEX(TAB_Leistungen_30[[Tätigkeit]:[Stk.kosten/Kosten bei Stundensatz]],MATCH(TAB_Doku_201910[[#This Row],[Leistung]],TAB_Leistungen_30[Tätigkeit],0),3)*TAB_Doku_201910[[#This Row],[Stk.]]</f>
        <v>11.666666666666666</v>
      </c>
      <c r="G60" s="78" t="str">
        <f t="shared" si="1"/>
        <v>Rechnung 29.03.2023</v>
      </c>
      <c r="H60" s="128" t="s">
        <v>1183</v>
      </c>
    </row>
    <row r="61" spans="1:8" ht="14.4" customHeight="1" x14ac:dyDescent="0.3">
      <c r="A61" s="78" t="s">
        <v>959</v>
      </c>
      <c r="B61" s="127" t="s">
        <v>48</v>
      </c>
      <c r="C61" s="131">
        <v>44959</v>
      </c>
      <c r="D61" s="127">
        <v>1</v>
      </c>
      <c r="E61" s="127">
        <f>INDEX(TAB_Leistungen_30[[Tätigkeit]:[Stk.kosten/Kosten bei Stundensatz]],MATCH(TAB_Doku_201910[[#This Row],[Leistung]],TAB_Leistungen_30[Tätigkeit],0),2)</f>
        <v>15</v>
      </c>
      <c r="F61" s="127">
        <f>INDEX(TAB_Leistungen_30[[Tätigkeit]:[Stk.kosten/Kosten bei Stundensatz]],MATCH(TAB_Doku_201910[[#This Row],[Leistung]],TAB_Leistungen_30[Tätigkeit],0),3)*TAB_Doku_201910[[#This Row],[Stk.]]</f>
        <v>8.75</v>
      </c>
      <c r="G61" s="78" t="str">
        <f t="shared" si="1"/>
        <v>Rechnung 29.03.2023</v>
      </c>
      <c r="H61" s="128" t="s">
        <v>1180</v>
      </c>
    </row>
    <row r="62" spans="1:8" x14ac:dyDescent="0.3">
      <c r="A62" s="78" t="s">
        <v>932</v>
      </c>
      <c r="B62" s="127" t="s">
        <v>48</v>
      </c>
      <c r="C62" s="131">
        <v>44959</v>
      </c>
      <c r="D62" s="127">
        <v>1</v>
      </c>
      <c r="E62" s="127">
        <f>INDEX(TAB_Leistungen_30[[Tätigkeit]:[Stk.kosten/Kosten bei Stundensatz]],MATCH(TAB_Doku_201910[[#This Row],[Leistung]],TAB_Leistungen_30[Tätigkeit],0),2)</f>
        <v>15</v>
      </c>
      <c r="F62" s="127">
        <f>INDEX(TAB_Leistungen_30[[Tätigkeit]:[Stk.kosten/Kosten bei Stundensatz]],MATCH(TAB_Doku_201910[[#This Row],[Leistung]],TAB_Leistungen_30[Tätigkeit],0),3)*TAB_Doku_201910[[#This Row],[Stk.]]</f>
        <v>8.75</v>
      </c>
      <c r="G62" s="78" t="str">
        <f t="shared" si="1"/>
        <v>Rechnung 29.03.2023</v>
      </c>
      <c r="H62" s="128" t="s">
        <v>1182</v>
      </c>
    </row>
    <row r="63" spans="1:8" x14ac:dyDescent="0.3">
      <c r="A63" s="78" t="s">
        <v>1031</v>
      </c>
      <c r="B63" s="127" t="s">
        <v>48</v>
      </c>
      <c r="C63" s="131">
        <v>44959</v>
      </c>
      <c r="D63" s="127">
        <v>1</v>
      </c>
      <c r="E63" s="127">
        <f>INDEX(TAB_Leistungen_30[[Tätigkeit]:[Stk.kosten/Kosten bei Stundensatz]],MATCH(TAB_Doku_201910[[#This Row],[Leistung]],TAB_Leistungen_30[Tätigkeit],0),2)</f>
        <v>15</v>
      </c>
      <c r="F63" s="127">
        <f>INDEX(TAB_Leistungen_30[[Tätigkeit]:[Stk.kosten/Kosten bei Stundensatz]],MATCH(TAB_Doku_201910[[#This Row],[Leistung]],TAB_Leistungen_30[Tätigkeit],0),3)*TAB_Doku_201910[[#This Row],[Stk.]]</f>
        <v>8.75</v>
      </c>
      <c r="G63" s="78" t="str">
        <f t="shared" si="1"/>
        <v>Rechnung 29.03.2023</v>
      </c>
      <c r="H63" s="128" t="s">
        <v>1181</v>
      </c>
    </row>
    <row r="64" spans="1:8" ht="28.8" x14ac:dyDescent="0.3">
      <c r="A64" s="78" t="s">
        <v>1178</v>
      </c>
      <c r="B64" s="127" t="s">
        <v>1</v>
      </c>
      <c r="C64" s="131">
        <v>44958</v>
      </c>
      <c r="D64" s="127">
        <v>3</v>
      </c>
      <c r="E64" s="127">
        <f>INDEX(TAB_Leistungen_30[[Tätigkeit]:[Stk.kosten/Kosten bei Stundensatz]],MATCH(TAB_Doku_201910[[#This Row],[Leistung]],TAB_Leistungen_30[Tätigkeit],0),2)</f>
        <v>10</v>
      </c>
      <c r="F64" s="127">
        <f>INDEX(TAB_Leistungen_30[[Tätigkeit]:[Stk.kosten/Kosten bei Stundensatz]],MATCH(TAB_Doku_201910[[#This Row],[Leistung]],TAB_Leistungen_30[Tätigkeit],0),3)*TAB_Doku_201910[[#This Row],[Stk.]]</f>
        <v>17.5</v>
      </c>
      <c r="G64" s="78" t="str">
        <f t="shared" si="1"/>
        <v>Rechnung 29.03.2023</v>
      </c>
      <c r="H64" s="128" t="s">
        <v>1179</v>
      </c>
    </row>
    <row r="65" spans="1:8" x14ac:dyDescent="0.3">
      <c r="A65" s="78" t="s">
        <v>959</v>
      </c>
      <c r="B65" s="127" t="s">
        <v>48</v>
      </c>
      <c r="C65" s="131">
        <v>44952</v>
      </c>
      <c r="D65" s="127">
        <v>1</v>
      </c>
      <c r="E65" s="127">
        <f>INDEX(TAB_Leistungen_30[[Tätigkeit]:[Stk.kosten/Kosten bei Stundensatz]],MATCH(TAB_Doku_201910[[#This Row],[Leistung]],TAB_Leistungen_30[Tätigkeit],0),2)</f>
        <v>15</v>
      </c>
      <c r="F65" s="127">
        <f>INDEX(TAB_Leistungen_30[[Tätigkeit]:[Stk.kosten/Kosten bei Stundensatz]],MATCH(TAB_Doku_201910[[#This Row],[Leistung]],TAB_Leistungen_30[Tätigkeit],0),3)*TAB_Doku_201910[[#This Row],[Stk.]]</f>
        <v>8.75</v>
      </c>
      <c r="G65" s="78" t="str">
        <f t="shared" si="1"/>
        <v>Rechnung 29.03.2023</v>
      </c>
      <c r="H65" s="128" t="s">
        <v>1176</v>
      </c>
    </row>
    <row r="66" spans="1:8" x14ac:dyDescent="0.3">
      <c r="A66" s="78" t="s">
        <v>1014</v>
      </c>
      <c r="B66" s="127" t="s">
        <v>953</v>
      </c>
      <c r="C66" s="131">
        <v>44952</v>
      </c>
      <c r="D66" s="127">
        <v>7</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245</v>
      </c>
      <c r="G66" s="78" t="str">
        <f t="shared" si="1"/>
        <v>Rechnung 29.03.2023</v>
      </c>
      <c r="H66" s="128" t="s">
        <v>1174</v>
      </c>
    </row>
    <row r="67" spans="1:8" ht="28.8" x14ac:dyDescent="0.3">
      <c r="A67" s="78" t="s">
        <v>1014</v>
      </c>
      <c r="B67" s="127" t="s">
        <v>953</v>
      </c>
      <c r="C67" s="131">
        <v>44951</v>
      </c>
      <c r="D67" s="127">
        <v>1</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35</v>
      </c>
      <c r="G67" s="78" t="str">
        <f t="shared" si="1"/>
        <v>Rechnung 29.03.2023</v>
      </c>
      <c r="H67" s="128" t="s">
        <v>1173</v>
      </c>
    </row>
    <row r="68" spans="1:8" x14ac:dyDescent="0.3">
      <c r="A68" s="78" t="s">
        <v>1171</v>
      </c>
      <c r="B68" s="127" t="s">
        <v>48</v>
      </c>
      <c r="C68" s="131">
        <v>44951</v>
      </c>
      <c r="D68" s="127">
        <v>1</v>
      </c>
      <c r="E68" s="127">
        <f>INDEX(TAB_Leistungen_30[[Tätigkeit]:[Stk.kosten/Kosten bei Stundensatz]],MATCH(TAB_Doku_201910[[#This Row],[Leistung]],TAB_Leistungen_30[Tätigkeit],0),2)</f>
        <v>15</v>
      </c>
      <c r="F68" s="127">
        <f>INDEX(TAB_Leistungen_30[[Tätigkeit]:[Stk.kosten/Kosten bei Stundensatz]],MATCH(TAB_Doku_201910[[#This Row],[Leistung]],TAB_Leistungen_30[Tätigkeit],0),3)*TAB_Doku_201910[[#This Row],[Stk.]]</f>
        <v>8.75</v>
      </c>
      <c r="G68" s="78" t="str">
        <f t="shared" si="1"/>
        <v>Rechnung 29.03.2023</v>
      </c>
      <c r="H68" s="128" t="s">
        <v>1177</v>
      </c>
    </row>
    <row r="69" spans="1:8" x14ac:dyDescent="0.3">
      <c r="A69" s="78" t="s">
        <v>1014</v>
      </c>
      <c r="B69" s="127" t="s">
        <v>953</v>
      </c>
      <c r="C69" s="131">
        <v>44950</v>
      </c>
      <c r="D69" s="127">
        <v>10</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350</v>
      </c>
      <c r="G69" s="78" t="str">
        <f t="shared" si="1"/>
        <v>Rechnung 29.03.2023</v>
      </c>
      <c r="H69" s="128" t="s">
        <v>1174</v>
      </c>
    </row>
    <row r="70" spans="1:8" x14ac:dyDescent="0.3">
      <c r="A70" s="78" t="s">
        <v>1171</v>
      </c>
      <c r="B70" s="127" t="s">
        <v>953</v>
      </c>
      <c r="C70" s="131">
        <v>44949</v>
      </c>
      <c r="D70" s="127">
        <v>0.5</v>
      </c>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17.5</v>
      </c>
      <c r="G70" s="78" t="str">
        <f t="shared" si="1"/>
        <v>Rechnung 29.03.2023</v>
      </c>
      <c r="H70" s="128" t="s">
        <v>1170</v>
      </c>
    </row>
    <row r="71" spans="1:8" x14ac:dyDescent="0.3">
      <c r="A71" s="78" t="s">
        <v>1000</v>
      </c>
      <c r="B71" s="127" t="s">
        <v>953</v>
      </c>
      <c r="C71" s="131">
        <v>44949</v>
      </c>
      <c r="D71" s="127">
        <v>2</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70</v>
      </c>
      <c r="G71" s="78" t="str">
        <f t="shared" si="1"/>
        <v>Rechnung 29.03.2023</v>
      </c>
      <c r="H71" s="128" t="s">
        <v>1208</v>
      </c>
    </row>
    <row r="72" spans="1:8" x14ac:dyDescent="0.3">
      <c r="A72" s="78" t="s">
        <v>1014</v>
      </c>
      <c r="B72" s="127" t="s">
        <v>953</v>
      </c>
      <c r="C72" s="131">
        <v>44944</v>
      </c>
      <c r="D72" s="127">
        <v>3</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105</v>
      </c>
      <c r="G72" s="78" t="str">
        <f t="shared" si="1"/>
        <v>Rechnung 29.03.2023</v>
      </c>
      <c r="H72" s="128" t="s">
        <v>1175</v>
      </c>
    </row>
    <row r="73" spans="1:8" x14ac:dyDescent="0.3">
      <c r="A73" s="78" t="s">
        <v>623</v>
      </c>
      <c r="B73" s="127" t="s">
        <v>953</v>
      </c>
      <c r="C73" s="131">
        <v>44943</v>
      </c>
      <c r="D73" s="127">
        <v>1</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35</v>
      </c>
      <c r="G73" s="78" t="str">
        <f t="shared" si="1"/>
        <v>Rechnung 29.03.2023</v>
      </c>
      <c r="H73" s="128" t="s">
        <v>1169</v>
      </c>
    </row>
    <row r="74" spans="1:8" x14ac:dyDescent="0.3">
      <c r="A74" s="78" t="s">
        <v>1014</v>
      </c>
      <c r="B74" s="127" t="s">
        <v>953</v>
      </c>
      <c r="C74" s="131">
        <v>44942</v>
      </c>
      <c r="D74" s="127">
        <v>1</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35</v>
      </c>
      <c r="G74" s="78" t="str">
        <f t="shared" si="1"/>
        <v>Rechnung 29.03.2023</v>
      </c>
      <c r="H74" s="128" t="s">
        <v>1172</v>
      </c>
    </row>
    <row r="75" spans="1:8" ht="28.8" x14ac:dyDescent="0.3">
      <c r="A75" s="78" t="s">
        <v>1163</v>
      </c>
      <c r="B75" s="127" t="s">
        <v>35</v>
      </c>
      <c r="C75" s="131">
        <v>44939</v>
      </c>
      <c r="D75" s="127">
        <v>1.5</v>
      </c>
      <c r="E75" s="127">
        <f>INDEX(TAB_Leistungen_30[[Tätigkeit]:[Stk.kosten/Kosten bei Stundensatz]],MATCH(TAB_Doku_201910[[#This Row],[Leistung]],TAB_Leistungen_30[Tätigkeit],0),2)</f>
        <v>60</v>
      </c>
      <c r="F75" s="127">
        <f>INDEX(TAB_Leistungen_30[[Tätigkeit]:[Stk.kosten/Kosten bei Stundensatz]],MATCH(TAB_Doku_201910[[#This Row],[Leistung]],TAB_Leistungen_30[Tätigkeit],0),3)*TAB_Doku_201910[[#This Row],[Stk.]]</f>
        <v>52.5</v>
      </c>
      <c r="G75" s="78" t="str">
        <f t="shared" si="1"/>
        <v>Rechnung 29.03.2023</v>
      </c>
      <c r="H75" s="128" t="s">
        <v>1168</v>
      </c>
    </row>
    <row r="76" spans="1:8" ht="28.8" x14ac:dyDescent="0.3">
      <c r="A76" s="78" t="s">
        <v>102</v>
      </c>
      <c r="B76" s="127" t="s">
        <v>953</v>
      </c>
      <c r="C76" s="131">
        <v>44937</v>
      </c>
      <c r="D76" s="127">
        <v>4</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140</v>
      </c>
      <c r="G76" s="78" t="str">
        <f t="shared" si="1"/>
        <v>Rechnung 29.03.2023</v>
      </c>
      <c r="H76" s="128" t="s">
        <v>1166</v>
      </c>
    </row>
    <row r="77" spans="1:8" ht="43.2" x14ac:dyDescent="0.3">
      <c r="A77" s="78" t="s">
        <v>623</v>
      </c>
      <c r="B77" s="127" t="s">
        <v>1003</v>
      </c>
      <c r="C77" s="131">
        <v>44935</v>
      </c>
      <c r="D77" s="127">
        <v>4</v>
      </c>
      <c r="E77" s="127">
        <f>INDEX(TAB_Leistungen_30[[Tätigkeit]:[Stk.kosten/Kosten bei Stundensatz]],MATCH(TAB_Doku_201910[[#This Row],[Leistung]],TAB_Leistungen_30[Tätigkeit],0),2)</f>
        <v>60</v>
      </c>
      <c r="F77" s="127">
        <f>INDEX(TAB_Leistungen_30[[Tätigkeit]:[Stk.kosten/Kosten bei Stundensatz]],MATCH(TAB_Doku_201910[[#This Row],[Leistung]],TAB_Leistungen_30[Tätigkeit],0),3)*TAB_Doku_201910[[#This Row],[Stk.]]</f>
        <v>140</v>
      </c>
      <c r="G77" s="78" t="str">
        <f t="shared" si="1"/>
        <v>Rechnung 29.03.2023</v>
      </c>
      <c r="H77" s="128" t="s">
        <v>1167</v>
      </c>
    </row>
    <row r="78" spans="1:8" ht="28.8" x14ac:dyDescent="0.3">
      <c r="A78" s="78" t="s">
        <v>1163</v>
      </c>
      <c r="B78" s="127" t="s">
        <v>953</v>
      </c>
      <c r="C78" s="131">
        <v>44935</v>
      </c>
      <c r="D78" s="127">
        <v>1</v>
      </c>
      <c r="E78" s="127">
        <f>INDEX(TAB_Leistungen_30[[Tätigkeit]:[Stk.kosten/Kosten bei Stundensatz]],MATCH(TAB_Doku_201910[[#This Row],[Leistung]],TAB_Leistungen_30[Tätigkeit],0),2)</f>
        <v>60</v>
      </c>
      <c r="F78" s="127">
        <f>INDEX(TAB_Leistungen_30[[Tätigkeit]:[Stk.kosten/Kosten bei Stundensatz]],MATCH(TAB_Doku_201910[[#This Row],[Leistung]],TAB_Leistungen_30[Tätigkeit],0),3)*TAB_Doku_201910[[#This Row],[Stk.]]</f>
        <v>35</v>
      </c>
      <c r="G78" s="78" t="str">
        <f t="shared" si="1"/>
        <v>Rechnung 29.03.2023</v>
      </c>
      <c r="H78" s="128" t="s">
        <v>1164</v>
      </c>
    </row>
    <row r="79" spans="1:8" ht="14.4" customHeight="1" x14ac:dyDescent="0.3">
      <c r="A79" s="78" t="s">
        <v>102</v>
      </c>
      <c r="B79" s="127" t="s">
        <v>1151</v>
      </c>
      <c r="C79" s="131">
        <v>44918</v>
      </c>
      <c r="D79" s="127">
        <v>1</v>
      </c>
      <c r="E79" s="127" t="e">
        <f>INDEX(TAB_Leistungen_30[[Tätigkeit]:[Stk.kosten/Kosten bei Stundensatz]],MATCH(TAB_Doku_201910[[#This Row],[Leistung]],TAB_Leistungen_30[Tätigkeit],0),2)</f>
        <v>#N/A</v>
      </c>
      <c r="F79" s="127">
        <v>1080</v>
      </c>
      <c r="G79" s="78" t="str">
        <f t="shared" ref="G79:G95" si="2">"Dezember 2022"</f>
        <v>Dezember 2022</v>
      </c>
      <c r="H79" s="128" t="s">
        <v>1149</v>
      </c>
    </row>
    <row r="80" spans="1:8" ht="14.4" customHeight="1" x14ac:dyDescent="0.3">
      <c r="A80" s="78" t="s">
        <v>102</v>
      </c>
      <c r="B80" s="127" t="s">
        <v>1148</v>
      </c>
      <c r="C80" s="131">
        <v>44918</v>
      </c>
      <c r="D80" s="127">
        <v>1</v>
      </c>
      <c r="E80" s="127" t="e">
        <f>INDEX(TAB_Leistungen_30[[Tätigkeit]:[Stk.kosten/Kosten bei Stundensatz]],MATCH(TAB_Doku_201910[[#This Row],[Leistung]],TAB_Leistungen_30[Tätigkeit],0),2)</f>
        <v>#N/A</v>
      </c>
      <c r="F80" s="127">
        <v>1500</v>
      </c>
      <c r="G80" s="78" t="str">
        <f t="shared" si="2"/>
        <v>Dezember 2022</v>
      </c>
      <c r="H80" s="128" t="s">
        <v>1147</v>
      </c>
    </row>
    <row r="81" spans="1:8" ht="14.4" customHeight="1" x14ac:dyDescent="0.3">
      <c r="A81" s="78" t="s">
        <v>102</v>
      </c>
      <c r="B81" s="127" t="s">
        <v>207</v>
      </c>
      <c r="C81" s="131">
        <v>44918</v>
      </c>
      <c r="D81" s="127">
        <v>2</v>
      </c>
      <c r="E81" s="127">
        <f>INDEX(TAB_Leistungen_30[[Tätigkeit]:[Stk.kosten/Kosten bei Stundensatz]],MATCH(TAB_Doku_201910[[#This Row],[Leistung]],TAB_Leistungen_30[Tätigkeit],0),2)</f>
        <v>0</v>
      </c>
      <c r="F81" s="127">
        <f>INDEX(TAB_Leistungen_30[[Tätigkeit]:[Stk.kosten/Kosten bei Stundensatz]],MATCH(TAB_Doku_201910[[#This Row],[Leistung]],TAB_Leistungen_30[Tätigkeit],0),3)*TAB_Doku_201910[[#This Row],[Stk.]]</f>
        <v>10</v>
      </c>
      <c r="G81" s="78" t="str">
        <f t="shared" si="2"/>
        <v>Dezember 2022</v>
      </c>
      <c r="H81" s="128" t="s">
        <v>1146</v>
      </c>
    </row>
    <row r="82" spans="1:8" ht="14.4" customHeight="1" x14ac:dyDescent="0.3">
      <c r="A82" s="78" t="s">
        <v>102</v>
      </c>
      <c r="B82" s="127" t="s">
        <v>13</v>
      </c>
      <c r="C82" s="131">
        <v>44918</v>
      </c>
      <c r="D82" s="127">
        <v>1</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35</v>
      </c>
      <c r="G82" s="78" t="str">
        <f t="shared" si="2"/>
        <v>Dezember 2022</v>
      </c>
      <c r="H82" s="128" t="s">
        <v>1146</v>
      </c>
    </row>
    <row r="83" spans="1:8" ht="14.4" customHeight="1" x14ac:dyDescent="0.3">
      <c r="A83" s="78" t="s">
        <v>1031</v>
      </c>
      <c r="B83" s="127" t="s">
        <v>953</v>
      </c>
      <c r="C83" s="131">
        <v>44918</v>
      </c>
      <c r="D83" s="127">
        <v>0.5</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17.5</v>
      </c>
      <c r="G83" s="78" t="str">
        <f t="shared" si="2"/>
        <v>Dezember 2022</v>
      </c>
      <c r="H83" s="128" t="s">
        <v>1141</v>
      </c>
    </row>
    <row r="84" spans="1:8" x14ac:dyDescent="0.3">
      <c r="A84" s="78" t="s">
        <v>932</v>
      </c>
      <c r="B84" s="127" t="s">
        <v>953</v>
      </c>
      <c r="C84" s="131">
        <v>44918</v>
      </c>
      <c r="D84" s="127">
        <v>1</v>
      </c>
      <c r="E84" s="127">
        <f>INDEX(TAB_Leistungen_30[[Tätigkeit]:[Stk.kosten/Kosten bei Stundensatz]],MATCH(TAB_Doku_201910[[#This Row],[Leistung]],TAB_Leistungen_30[Tätigkeit],0),2)</f>
        <v>60</v>
      </c>
      <c r="F84" s="127">
        <f>INDEX(TAB_Leistungen_30[[Tätigkeit]:[Stk.kosten/Kosten bei Stundensatz]],MATCH(TAB_Doku_201910[[#This Row],[Leistung]],TAB_Leistungen_30[Tätigkeit],0),3)*TAB_Doku_201910[[#This Row],[Stk.]]</f>
        <v>35</v>
      </c>
      <c r="G84" s="78" t="str">
        <f t="shared" si="2"/>
        <v>Dezember 2022</v>
      </c>
      <c r="H84" s="128" t="s">
        <v>1141</v>
      </c>
    </row>
    <row r="85" spans="1:8" x14ac:dyDescent="0.3">
      <c r="A85" s="78" t="s">
        <v>932</v>
      </c>
      <c r="B85" s="127" t="s">
        <v>16</v>
      </c>
      <c r="C85" s="131">
        <v>44918</v>
      </c>
      <c r="D85" s="127">
        <v>1</v>
      </c>
      <c r="E85" s="127">
        <f>INDEX(TAB_Leistungen_30[[Tätigkeit]:[Stk.kosten/Kosten bei Stundensatz]],MATCH(TAB_Doku_201910[[#This Row],[Leistung]],TAB_Leistungen_30[Tätigkeit],0),2)</f>
        <v>1440</v>
      </c>
      <c r="F85" s="127">
        <f>INDEX(TAB_Leistungen_30[[Tätigkeit]:[Stk.kosten/Kosten bei Stundensatz]],MATCH(TAB_Doku_201910[[#This Row],[Leistung]],TAB_Leistungen_30[Tätigkeit],0),3)*TAB_Doku_201910[[#This Row],[Stk.]]</f>
        <v>840</v>
      </c>
      <c r="G85" s="78" t="str">
        <f t="shared" si="2"/>
        <v>Dezember 2022</v>
      </c>
      <c r="H85" s="128" t="s">
        <v>1162</v>
      </c>
    </row>
    <row r="86" spans="1:8" ht="28.8" x14ac:dyDescent="0.3">
      <c r="A86" s="78" t="s">
        <v>932</v>
      </c>
      <c r="B86" s="127" t="s">
        <v>953</v>
      </c>
      <c r="C86" s="131">
        <v>44918</v>
      </c>
      <c r="D86" s="127">
        <v>1</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35</v>
      </c>
      <c r="G86" s="78" t="str">
        <f t="shared" si="2"/>
        <v>Dezember 2022</v>
      </c>
      <c r="H86" s="128" t="s">
        <v>1145</v>
      </c>
    </row>
    <row r="87" spans="1:8" x14ac:dyDescent="0.3">
      <c r="A87" s="78" t="s">
        <v>932</v>
      </c>
      <c r="B87" s="127" t="s">
        <v>953</v>
      </c>
      <c r="C87" s="131">
        <v>44917</v>
      </c>
      <c r="D87" s="127">
        <v>2</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70</v>
      </c>
      <c r="G87" s="78" t="str">
        <f t="shared" si="2"/>
        <v>Dezember 2022</v>
      </c>
      <c r="H87" s="128" t="s">
        <v>1152</v>
      </c>
    </row>
    <row r="88" spans="1:8" ht="28.8" customHeight="1" x14ac:dyDescent="0.3">
      <c r="A88" s="78" t="s">
        <v>1031</v>
      </c>
      <c r="B88" s="127" t="s">
        <v>35</v>
      </c>
      <c r="C88" s="131">
        <v>44917</v>
      </c>
      <c r="D88" s="127" t="s">
        <v>1165</v>
      </c>
      <c r="E88" s="127">
        <f>INDEX(TAB_Leistungen_30[[Tätigkeit]:[Stk.kosten/Kosten bei Stundensatz]],MATCH(TAB_Doku_201910[[#This Row],[Leistung]],TAB_Leistungen_30[Tätigkeit],0),2)</f>
        <v>60</v>
      </c>
      <c r="F88" s="127" t="e">
        <f>INDEX(TAB_Leistungen_30[[Tätigkeit]:[Stk.kosten/Kosten bei Stundensatz]],MATCH(TAB_Doku_201910[[#This Row],[Leistung]],TAB_Leistungen_30[Tätigkeit],0),3)*TAB_Doku_201910[[#This Row],[Stk.]]</f>
        <v>#VALUE!</v>
      </c>
      <c r="G88" s="78" t="str">
        <f t="shared" si="2"/>
        <v>Dezember 2022</v>
      </c>
      <c r="H88" s="128" t="s">
        <v>1140</v>
      </c>
    </row>
    <row r="89" spans="1:8" x14ac:dyDescent="0.3">
      <c r="A89" s="78" t="s">
        <v>932</v>
      </c>
      <c r="B89" s="127" t="s">
        <v>953</v>
      </c>
      <c r="C89" s="131">
        <v>44916</v>
      </c>
      <c r="D89" s="127">
        <v>8</v>
      </c>
      <c r="E89" s="127">
        <f>INDEX(TAB_Leistungen_30[[Tätigkeit]:[Stk.kosten/Kosten bei Stundensatz]],MATCH(TAB_Doku_201910[[#This Row],[Leistung]],TAB_Leistungen_30[Tätigkeit],0),2)</f>
        <v>60</v>
      </c>
      <c r="F89" s="127">
        <f>INDEX(TAB_Leistungen_30[[Tätigkeit]:[Stk.kosten/Kosten bei Stundensatz]],MATCH(TAB_Doku_201910[[#This Row],[Leistung]],TAB_Leistungen_30[Tätigkeit],0),3)*TAB_Doku_201910[[#This Row],[Stk.]]</f>
        <v>280</v>
      </c>
      <c r="G89" s="78" t="str">
        <f t="shared" si="2"/>
        <v>Dezember 2022</v>
      </c>
      <c r="H89" s="128" t="s">
        <v>1143</v>
      </c>
    </row>
    <row r="90" spans="1:8" ht="14.4" customHeight="1" x14ac:dyDescent="0.3">
      <c r="A90" s="78" t="s">
        <v>1031</v>
      </c>
      <c r="B90" s="127" t="s">
        <v>953</v>
      </c>
      <c r="C90" s="131">
        <v>44916</v>
      </c>
      <c r="D90" s="127">
        <v>8</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280</v>
      </c>
      <c r="G90" s="78" t="str">
        <f t="shared" si="2"/>
        <v>Dezember 2022</v>
      </c>
      <c r="H90" s="128" t="s">
        <v>1143</v>
      </c>
    </row>
    <row r="91" spans="1:8" ht="28.8" x14ac:dyDescent="0.3">
      <c r="A91" s="78" t="s">
        <v>932</v>
      </c>
      <c r="B91" s="127" t="s">
        <v>953</v>
      </c>
      <c r="C91" s="131">
        <v>44914</v>
      </c>
      <c r="D91" s="127">
        <v>8</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280</v>
      </c>
      <c r="G91" s="78" t="str">
        <f t="shared" si="2"/>
        <v>Dezember 2022</v>
      </c>
      <c r="H91" s="128" t="s">
        <v>1144</v>
      </c>
    </row>
    <row r="92" spans="1:8" ht="14.4" customHeight="1" x14ac:dyDescent="0.3">
      <c r="A92" s="78" t="s">
        <v>959</v>
      </c>
      <c r="B92" s="127" t="s">
        <v>953</v>
      </c>
      <c r="C92" s="131">
        <v>44896</v>
      </c>
      <c r="D92" s="127">
        <v>5</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175</v>
      </c>
      <c r="G92" s="78" t="str">
        <f t="shared" si="2"/>
        <v>Dezember 2022</v>
      </c>
      <c r="H92" s="128" t="s">
        <v>1122</v>
      </c>
    </row>
    <row r="93" spans="1:8" ht="14.4" customHeight="1" x14ac:dyDescent="0.3">
      <c r="A93" s="78" t="s">
        <v>1031</v>
      </c>
      <c r="B93" s="127" t="s">
        <v>953</v>
      </c>
      <c r="C93" s="131">
        <v>44895</v>
      </c>
      <c r="D93" s="127">
        <v>1</v>
      </c>
      <c r="E93" s="127">
        <f>INDEX(TAB_Leistungen_30[[Tätigkeit]:[Stk.kosten/Kosten bei Stundensatz]],MATCH(TAB_Doku_201910[[#This Row],[Leistung]],TAB_Leistungen_30[Tätigkeit],0),2)</f>
        <v>60</v>
      </c>
      <c r="F93" s="127">
        <f>INDEX(TAB_Leistungen_30[[Tätigkeit]:[Stk.kosten/Kosten bei Stundensatz]],MATCH(TAB_Doku_201910[[#This Row],[Leistung]],TAB_Leistungen_30[Tätigkeit],0),3)*TAB_Doku_201910[[#This Row],[Stk.]]</f>
        <v>35</v>
      </c>
      <c r="G93" s="78" t="str">
        <f t="shared" si="2"/>
        <v>Dezember 2022</v>
      </c>
      <c r="H93" s="128" t="s">
        <v>1123</v>
      </c>
    </row>
    <row r="94" spans="1:8" ht="43.2" customHeight="1" x14ac:dyDescent="0.3">
      <c r="A94" s="78" t="s">
        <v>959</v>
      </c>
      <c r="B94" s="127" t="s">
        <v>1</v>
      </c>
      <c r="C94" s="131">
        <v>44895</v>
      </c>
      <c r="D94" s="127">
        <v>2</v>
      </c>
      <c r="E94" s="127">
        <f>INDEX(TAB_Leistungen_30[[Tätigkeit]:[Stk.kosten/Kosten bei Stundensatz]],MATCH(TAB_Doku_201910[[#This Row],[Leistung]],TAB_Leistungen_30[Tätigkeit],0),2)</f>
        <v>10</v>
      </c>
      <c r="F94" s="127">
        <f>INDEX(TAB_Leistungen_30[[Tätigkeit]:[Stk.kosten/Kosten bei Stundensatz]],MATCH(TAB_Doku_201910[[#This Row],[Leistung]],TAB_Leistungen_30[Tätigkeit],0),3)*TAB_Doku_201910[[#This Row],[Stk.]]</f>
        <v>11.666666666666666</v>
      </c>
      <c r="G94" s="78" t="str">
        <f t="shared" si="2"/>
        <v>Dezember 2022</v>
      </c>
      <c r="H94" s="128" t="s">
        <v>1130</v>
      </c>
    </row>
    <row r="95" spans="1:8" ht="14.4" customHeight="1" x14ac:dyDescent="0.3">
      <c r="A95" s="78" t="s">
        <v>102</v>
      </c>
      <c r="B95" s="127" t="s">
        <v>953</v>
      </c>
      <c r="C95" s="131">
        <v>44890</v>
      </c>
      <c r="D95" s="127">
        <v>2</v>
      </c>
      <c r="E95" s="127">
        <f>INDEX(TAB_Leistungen_30[[Tätigkeit]:[Stk.kosten/Kosten bei Stundensatz]],MATCH(TAB_Doku_201910[[#This Row],[Leistung]],TAB_Leistungen_30[Tätigkeit],0),2)</f>
        <v>60</v>
      </c>
      <c r="F95" s="127">
        <f>INDEX(TAB_Leistungen_30[[Tätigkeit]:[Stk.kosten/Kosten bei Stundensatz]],MATCH(TAB_Doku_201910[[#This Row],[Leistung]],TAB_Leistungen_30[Tätigkeit],0),3)*TAB_Doku_201910[[#This Row],[Stk.]]</f>
        <v>70</v>
      </c>
      <c r="G95" s="78" t="str">
        <f t="shared" si="2"/>
        <v>Dezember 2022</v>
      </c>
      <c r="H95" s="128" t="s">
        <v>1118</v>
      </c>
    </row>
    <row r="96" spans="1:8" ht="14.4" customHeight="1" x14ac:dyDescent="0.3">
      <c r="A96" s="78" t="s">
        <v>1131</v>
      </c>
      <c r="B96" s="127" t="s">
        <v>49</v>
      </c>
      <c r="C96" s="131">
        <v>44886</v>
      </c>
      <c r="D96" s="127">
        <v>1</v>
      </c>
      <c r="E96" s="127">
        <f>INDEX(TAB_Leistungen_30[[Tätigkeit]:[Stk.kosten/Kosten bei Stundensatz]],MATCH(TAB_Doku_201910[[#This Row],[Leistung]],TAB_Leistungen_30[Tätigkeit],0),2)</f>
        <v>30</v>
      </c>
      <c r="F96" s="127">
        <f>INDEX(TAB_Leistungen_30[[Tätigkeit]:[Stk.kosten/Kosten bei Stundensatz]],MATCH(TAB_Doku_201910[[#This Row],[Leistung]],TAB_Leistungen_30[Tätigkeit],0),3)*TAB_Doku_201910[[#This Row],[Stk.]]</f>
        <v>17.5</v>
      </c>
      <c r="G96" s="78" t="str">
        <f>"Rechnung 29.03.2023"</f>
        <v>Rechnung 29.03.2023</v>
      </c>
      <c r="H96" s="128" t="s">
        <v>1132</v>
      </c>
    </row>
    <row r="97" spans="1:8" ht="28.8" customHeight="1" x14ac:dyDescent="0.3">
      <c r="A97" s="78" t="s">
        <v>1031</v>
      </c>
      <c r="B97" s="127" t="s">
        <v>953</v>
      </c>
      <c r="C97" s="131">
        <v>44882</v>
      </c>
      <c r="D97" s="127">
        <v>8</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280</v>
      </c>
      <c r="G97" s="78" t="str">
        <f t="shared" ref="G97:G117" si="3">"Dezember 2022"</f>
        <v>Dezember 2022</v>
      </c>
      <c r="H97" s="128" t="s">
        <v>1158</v>
      </c>
    </row>
    <row r="98" spans="1:8" ht="28.8" customHeight="1" x14ac:dyDescent="0.3">
      <c r="A98" s="78" t="s">
        <v>959</v>
      </c>
      <c r="B98" s="127" t="s">
        <v>525</v>
      </c>
      <c r="C98" s="131">
        <v>44881</v>
      </c>
      <c r="D98" s="127">
        <v>1</v>
      </c>
      <c r="E98" s="127">
        <f>INDEX(TAB_Leistungen_30[[Tätigkeit]:[Stk.kosten/Kosten bei Stundensatz]],MATCH(TAB_Doku_201910[[#This Row],[Leistung]],TAB_Leistungen_30[Tätigkeit],0),2)</f>
        <v>1440</v>
      </c>
      <c r="F98" s="127">
        <f>INDEX(TAB_Leistungen_30[[Tätigkeit]:[Stk.kosten/Kosten bei Stundensatz]],MATCH(TAB_Doku_201910[[#This Row],[Leistung]],TAB_Leistungen_30[Tätigkeit],0),3)*TAB_Doku_201910[[#This Row],[Stk.]]</f>
        <v>840</v>
      </c>
      <c r="G98" s="78" t="str">
        <f t="shared" si="3"/>
        <v>Dezember 2022</v>
      </c>
      <c r="H98" s="128" t="s">
        <v>1150</v>
      </c>
    </row>
    <row r="99" spans="1:8" ht="43.2" x14ac:dyDescent="0.3">
      <c r="A99" s="78" t="s">
        <v>932</v>
      </c>
      <c r="B99" s="127" t="s">
        <v>953</v>
      </c>
      <c r="C99" s="131">
        <v>44880</v>
      </c>
      <c r="D99" s="127">
        <v>2</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70</v>
      </c>
      <c r="G99" s="78" t="str">
        <f t="shared" si="3"/>
        <v>Dezember 2022</v>
      </c>
      <c r="H99" s="128" t="s">
        <v>1139</v>
      </c>
    </row>
    <row r="100" spans="1:8" ht="14.4" customHeight="1" x14ac:dyDescent="0.3">
      <c r="A100" s="78" t="s">
        <v>102</v>
      </c>
      <c r="B100" s="127" t="s">
        <v>953</v>
      </c>
      <c r="C100" s="131">
        <v>44869</v>
      </c>
      <c r="D100" s="127">
        <v>1.5</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52.5</v>
      </c>
      <c r="G100" s="78" t="str">
        <f t="shared" si="3"/>
        <v>Dezember 2022</v>
      </c>
      <c r="H100" s="128" t="s">
        <v>1120</v>
      </c>
    </row>
    <row r="101" spans="1:8" ht="43.2" customHeight="1" x14ac:dyDescent="0.3">
      <c r="A101" s="78" t="s">
        <v>1111</v>
      </c>
      <c r="B101" s="127" t="s">
        <v>1003</v>
      </c>
      <c r="C101" s="131">
        <v>44868</v>
      </c>
      <c r="D101" s="127">
        <v>8</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280</v>
      </c>
      <c r="G101" s="78" t="str">
        <f t="shared" si="3"/>
        <v>Dezember 2022</v>
      </c>
      <c r="H101" s="128" t="s">
        <v>1134</v>
      </c>
    </row>
    <row r="102" spans="1:8" ht="28.8" customHeight="1" x14ac:dyDescent="0.3">
      <c r="A102" s="78" t="s">
        <v>1031</v>
      </c>
      <c r="B102" s="127" t="s">
        <v>35</v>
      </c>
      <c r="C102" s="131">
        <v>44855</v>
      </c>
      <c r="D102" s="127">
        <v>1</v>
      </c>
      <c r="E102" s="127">
        <f>INDEX(TAB_Leistungen_30[[Tätigkeit]:[Stk.kosten/Kosten bei Stundensatz]],MATCH(TAB_Doku_201910[[#This Row],[Leistung]],TAB_Leistungen_30[Tätigkeit],0),2)</f>
        <v>60</v>
      </c>
      <c r="F102" s="127">
        <f>INDEX(TAB_Leistungen_30[[Tätigkeit]:[Stk.kosten/Kosten bei Stundensatz]],MATCH(TAB_Doku_201910[[#This Row],[Leistung]],TAB_Leistungen_30[Tätigkeit],0),3)*TAB_Doku_201910[[#This Row],[Stk.]]</f>
        <v>35</v>
      </c>
      <c r="G102" s="78" t="str">
        <f t="shared" si="3"/>
        <v>Dezember 2022</v>
      </c>
      <c r="H102" s="128" t="s">
        <v>1138</v>
      </c>
    </row>
    <row r="103" spans="1:8" ht="28.8" customHeight="1" x14ac:dyDescent="0.3">
      <c r="A103" s="78" t="s">
        <v>1031</v>
      </c>
      <c r="B103" s="127" t="s">
        <v>255</v>
      </c>
      <c r="C103" s="131">
        <v>44855</v>
      </c>
      <c r="D103" s="127">
        <v>244</v>
      </c>
      <c r="E103" s="127">
        <f>INDEX(TAB_Leistungen_30[[Tätigkeit]:[Stk.kosten/Kosten bei Stundensatz]],MATCH(TAB_Doku_201910[[#This Row],[Leistung]],TAB_Leistungen_30[Tätigkeit],0),2)</f>
        <v>0</v>
      </c>
      <c r="F103" s="127">
        <f>INDEX(TAB_Leistungen_30[[Tätigkeit]:[Stk.kosten/Kosten bei Stundensatz]],MATCH(TAB_Doku_201910[[#This Row],[Leistung]],TAB_Leistungen_30[Tätigkeit],0),3)*TAB_Doku_201910[[#This Row],[Stk.]]</f>
        <v>73.2</v>
      </c>
      <c r="G103" s="78" t="str">
        <f t="shared" si="3"/>
        <v>Dezember 2022</v>
      </c>
      <c r="H103" s="128" t="s">
        <v>1135</v>
      </c>
    </row>
    <row r="104" spans="1:8" ht="28.8" customHeight="1" x14ac:dyDescent="0.3">
      <c r="A104" s="78" t="s">
        <v>1031</v>
      </c>
      <c r="B104" s="127" t="s">
        <v>2</v>
      </c>
      <c r="C104" s="131">
        <v>44855</v>
      </c>
      <c r="D104" s="127">
        <v>24</v>
      </c>
      <c r="E104" s="127">
        <f>INDEX(TAB_Leistungen_30[[Tätigkeit]:[Stk.kosten/Kosten bei Stundensatz]],MATCH(TAB_Doku_201910[[#This Row],[Leistung]],TAB_Leistungen_30[Tätigkeit],0),2)</f>
        <v>10</v>
      </c>
      <c r="F104" s="127">
        <f>INDEX(TAB_Leistungen_30[[Tätigkeit]:[Stk.kosten/Kosten bei Stundensatz]],MATCH(TAB_Doku_201910[[#This Row],[Leistung]],TAB_Leistungen_30[Tätigkeit],0),3)*TAB_Doku_201910[[#This Row],[Stk.]]</f>
        <v>60</v>
      </c>
      <c r="G104" s="78" t="str">
        <f t="shared" si="3"/>
        <v>Dezember 2022</v>
      </c>
      <c r="H104" s="128" t="s">
        <v>1136</v>
      </c>
    </row>
    <row r="105" spans="1:8" ht="14.4" customHeight="1" x14ac:dyDescent="0.3">
      <c r="A105" s="78" t="s">
        <v>1031</v>
      </c>
      <c r="B105" s="127" t="s">
        <v>953</v>
      </c>
      <c r="C105" s="131">
        <v>44855</v>
      </c>
      <c r="D105" s="127">
        <v>4</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140</v>
      </c>
      <c r="G105" s="78" t="str">
        <f t="shared" si="3"/>
        <v>Dezember 2022</v>
      </c>
      <c r="H105" s="128" t="s">
        <v>1134</v>
      </c>
    </row>
    <row r="106" spans="1:8" ht="28.8" customHeight="1" x14ac:dyDescent="0.3">
      <c r="A106" s="78" t="s">
        <v>1111</v>
      </c>
      <c r="B106" s="127" t="s">
        <v>35</v>
      </c>
      <c r="C106" s="131">
        <v>44852</v>
      </c>
      <c r="D106" s="127">
        <v>2.5</v>
      </c>
      <c r="E106" s="127">
        <f>INDEX(TAB_Leistungen_30[[Tätigkeit]:[Stk.kosten/Kosten bei Stundensatz]],MATCH(TAB_Doku_201910[[#This Row],[Leistung]],TAB_Leistungen_30[Tätigkeit],0),2)</f>
        <v>60</v>
      </c>
      <c r="F106" s="127">
        <f>INDEX(TAB_Leistungen_30[[Tätigkeit]:[Stk.kosten/Kosten bei Stundensatz]],MATCH(TAB_Doku_201910[[#This Row],[Leistung]],TAB_Leistungen_30[Tätigkeit],0),3)*TAB_Doku_201910[[#This Row],[Stk.]]</f>
        <v>87.5</v>
      </c>
      <c r="G106" s="78" t="str">
        <f t="shared" si="3"/>
        <v>Dezember 2022</v>
      </c>
      <c r="H106" s="128" t="s">
        <v>1142</v>
      </c>
    </row>
    <row r="107" spans="1:8" ht="28.8" customHeight="1" x14ac:dyDescent="0.3">
      <c r="A107" s="78" t="s">
        <v>1111</v>
      </c>
      <c r="B107" s="127" t="s">
        <v>255</v>
      </c>
      <c r="C107" s="131">
        <v>44852</v>
      </c>
      <c r="D107" s="127">
        <v>102</v>
      </c>
      <c r="E107" s="127">
        <f>INDEX(TAB_Leistungen_30[[Tätigkeit]:[Stk.kosten/Kosten bei Stundensatz]],MATCH(TAB_Doku_201910[[#This Row],[Leistung]],TAB_Leistungen_30[Tätigkeit],0),2)</f>
        <v>0</v>
      </c>
      <c r="F107" s="127">
        <f>INDEX(TAB_Leistungen_30[[Tätigkeit]:[Stk.kosten/Kosten bei Stundensatz]],MATCH(TAB_Doku_201910[[#This Row],[Leistung]],TAB_Leistungen_30[Tätigkeit],0),3)*TAB_Doku_201910[[#This Row],[Stk.]]</f>
        <v>30.599999999999998</v>
      </c>
      <c r="G107" s="78" t="str">
        <f t="shared" si="3"/>
        <v>Dezember 2022</v>
      </c>
      <c r="H107" s="128" t="s">
        <v>1142</v>
      </c>
    </row>
    <row r="108" spans="1:8" ht="28.8" customHeight="1" x14ac:dyDescent="0.3">
      <c r="A108" s="78" t="s">
        <v>1111</v>
      </c>
      <c r="B108" s="127" t="s">
        <v>2</v>
      </c>
      <c r="C108" s="131">
        <v>44852</v>
      </c>
      <c r="D108" s="127">
        <v>10</v>
      </c>
      <c r="E108" s="127">
        <f>INDEX(TAB_Leistungen_30[[Tätigkeit]:[Stk.kosten/Kosten bei Stundensatz]],MATCH(TAB_Doku_201910[[#This Row],[Leistung]],TAB_Leistungen_30[Tätigkeit],0),2)</f>
        <v>10</v>
      </c>
      <c r="F108" s="127">
        <f>INDEX(TAB_Leistungen_30[[Tätigkeit]:[Stk.kosten/Kosten bei Stundensatz]],MATCH(TAB_Doku_201910[[#This Row],[Leistung]],TAB_Leistungen_30[Tätigkeit],0),3)*TAB_Doku_201910[[#This Row],[Stk.]]</f>
        <v>25</v>
      </c>
      <c r="G108" s="78" t="str">
        <f t="shared" si="3"/>
        <v>Dezember 2022</v>
      </c>
      <c r="H108" s="128" t="s">
        <v>1142</v>
      </c>
    </row>
    <row r="109" spans="1:8" ht="14.4" customHeight="1" x14ac:dyDescent="0.3">
      <c r="A109" s="78" t="s">
        <v>1111</v>
      </c>
      <c r="B109" s="127" t="s">
        <v>953</v>
      </c>
      <c r="C109" s="131">
        <v>44849</v>
      </c>
      <c r="D109" s="127">
        <v>1</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35</v>
      </c>
      <c r="G109" s="78" t="str">
        <f t="shared" si="3"/>
        <v>Dezember 2022</v>
      </c>
      <c r="H109" s="128" t="s">
        <v>1133</v>
      </c>
    </row>
    <row r="110" spans="1:8" ht="14.4" customHeight="1" x14ac:dyDescent="0.3">
      <c r="A110" s="78" t="s">
        <v>102</v>
      </c>
      <c r="B110" s="127" t="s">
        <v>953</v>
      </c>
      <c r="C110" s="131">
        <v>44848</v>
      </c>
      <c r="D110" s="127">
        <v>1.5</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52.5</v>
      </c>
      <c r="G110" s="78" t="str">
        <f t="shared" si="3"/>
        <v>Dezember 2022</v>
      </c>
      <c r="H110" s="128" t="s">
        <v>1119</v>
      </c>
    </row>
    <row r="111" spans="1:8" ht="28.8" x14ac:dyDescent="0.3">
      <c r="A111" s="78" t="s">
        <v>932</v>
      </c>
      <c r="B111" s="127" t="s">
        <v>255</v>
      </c>
      <c r="C111" s="131">
        <v>44845</v>
      </c>
      <c r="D111" s="127">
        <v>488</v>
      </c>
      <c r="E111" s="127">
        <f>INDEX(TAB_Leistungen_30[[Tätigkeit]:[Stk.kosten/Kosten bei Stundensatz]],MATCH(TAB_Doku_201910[[#This Row],[Leistung]],TAB_Leistungen_30[Tätigkeit],0),2)</f>
        <v>0</v>
      </c>
      <c r="F111" s="127">
        <f>INDEX(TAB_Leistungen_30[[Tätigkeit]:[Stk.kosten/Kosten bei Stundensatz]],MATCH(TAB_Doku_201910[[#This Row],[Leistung]],TAB_Leistungen_30[Tätigkeit],0),3)*TAB_Doku_201910[[#This Row],[Stk.]]</f>
        <v>146.4</v>
      </c>
      <c r="G111" s="78" t="str">
        <f t="shared" si="3"/>
        <v>Dezember 2022</v>
      </c>
      <c r="H111" s="128" t="s">
        <v>1127</v>
      </c>
    </row>
    <row r="112" spans="1:8" ht="28.8" x14ac:dyDescent="0.3">
      <c r="A112" s="78" t="s">
        <v>932</v>
      </c>
      <c r="B112" s="127" t="s">
        <v>2</v>
      </c>
      <c r="C112" s="131">
        <v>44845</v>
      </c>
      <c r="D112" s="127">
        <v>48.8</v>
      </c>
      <c r="E112" s="127">
        <f>INDEX(TAB_Leistungen_30[[Tätigkeit]:[Stk.kosten/Kosten bei Stundensatz]],MATCH(TAB_Doku_201910[[#This Row],[Leistung]],TAB_Leistungen_30[Tätigkeit],0),2)</f>
        <v>10</v>
      </c>
      <c r="F112" s="127">
        <f>INDEX(TAB_Leistungen_30[[Tätigkeit]:[Stk.kosten/Kosten bei Stundensatz]],MATCH(TAB_Doku_201910[[#This Row],[Leistung]],TAB_Leistungen_30[Tätigkeit],0),3)*TAB_Doku_201910[[#This Row],[Stk.]]</f>
        <v>122</v>
      </c>
      <c r="G112" s="78" t="str">
        <f t="shared" si="3"/>
        <v>Dezember 2022</v>
      </c>
      <c r="H112" s="128" t="s">
        <v>1128</v>
      </c>
    </row>
    <row r="113" spans="1:8" ht="28.8" x14ac:dyDescent="0.3">
      <c r="A113" s="78" t="s">
        <v>932</v>
      </c>
      <c r="B113" s="127" t="s">
        <v>35</v>
      </c>
      <c r="C113" s="131">
        <v>44845</v>
      </c>
      <c r="D113" s="127">
        <v>2.5</v>
      </c>
      <c r="E113" s="127">
        <f>INDEX(TAB_Leistungen_30[[Tätigkeit]:[Stk.kosten/Kosten bei Stundensatz]],MATCH(TAB_Doku_201910[[#This Row],[Leistung]],TAB_Leistungen_30[Tätigkeit],0),2)</f>
        <v>60</v>
      </c>
      <c r="F113" s="127">
        <f>INDEX(TAB_Leistungen_30[[Tätigkeit]:[Stk.kosten/Kosten bei Stundensatz]],MATCH(TAB_Doku_201910[[#This Row],[Leistung]],TAB_Leistungen_30[Tätigkeit],0),3)*TAB_Doku_201910[[#This Row],[Stk.]]</f>
        <v>87.5</v>
      </c>
      <c r="G113" s="78" t="str">
        <f t="shared" si="3"/>
        <v>Dezember 2022</v>
      </c>
      <c r="H113" s="128" t="s">
        <v>1129</v>
      </c>
    </row>
    <row r="114" spans="1:8" ht="28.8" x14ac:dyDescent="0.3">
      <c r="A114" s="78" t="s">
        <v>932</v>
      </c>
      <c r="B114" s="127" t="s">
        <v>35</v>
      </c>
      <c r="C114" s="131">
        <v>44844</v>
      </c>
      <c r="D114" s="127">
        <v>1</v>
      </c>
      <c r="E114" s="127">
        <f>INDEX(TAB_Leistungen_30[[Tätigkeit]:[Stk.kosten/Kosten bei Stundensatz]],MATCH(TAB_Doku_201910[[#This Row],[Leistung]],TAB_Leistungen_30[Tätigkeit],0),2)</f>
        <v>60</v>
      </c>
      <c r="F114" s="127">
        <f>INDEX(TAB_Leistungen_30[[Tätigkeit]:[Stk.kosten/Kosten bei Stundensatz]],MATCH(TAB_Doku_201910[[#This Row],[Leistung]],TAB_Leistungen_30[Tätigkeit],0),3)*TAB_Doku_201910[[#This Row],[Stk.]]</f>
        <v>35</v>
      </c>
      <c r="G114" s="78" t="str">
        <f t="shared" si="3"/>
        <v>Dezember 2022</v>
      </c>
      <c r="H114" s="128" t="s">
        <v>1124</v>
      </c>
    </row>
    <row r="115" spans="1:8" ht="43.2" customHeight="1" x14ac:dyDescent="0.3">
      <c r="A115" s="78" t="s">
        <v>959</v>
      </c>
      <c r="B115" s="127" t="s">
        <v>1003</v>
      </c>
      <c r="C115" s="131">
        <v>44839</v>
      </c>
      <c r="D115" s="127">
        <v>2</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70</v>
      </c>
      <c r="G115" s="78" t="str">
        <f t="shared" si="3"/>
        <v>Dezember 2022</v>
      </c>
      <c r="H115" s="128" t="s">
        <v>1116</v>
      </c>
    </row>
    <row r="116" spans="1:8" ht="14.4" customHeight="1" x14ac:dyDescent="0.3">
      <c r="A116" s="78" t="s">
        <v>959</v>
      </c>
      <c r="B116" s="127" t="s">
        <v>953</v>
      </c>
      <c r="C116" s="131">
        <v>44839</v>
      </c>
      <c r="D116" s="127">
        <v>1</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35</v>
      </c>
      <c r="G116" s="78" t="str">
        <f t="shared" si="3"/>
        <v>Dezember 2022</v>
      </c>
      <c r="H116" s="128" t="s">
        <v>1115</v>
      </c>
    </row>
    <row r="117" spans="1:8" ht="28.8" x14ac:dyDescent="0.3">
      <c r="A117" s="78" t="s">
        <v>932</v>
      </c>
      <c r="B117" s="127" t="s">
        <v>35</v>
      </c>
      <c r="C117" s="131">
        <v>44831</v>
      </c>
      <c r="D117" s="127">
        <v>1.5</v>
      </c>
      <c r="E117" s="127">
        <f>INDEX(TAB_Leistungen_30[[Tätigkeit]:[Stk.kosten/Kosten bei Stundensatz]],MATCH(TAB_Doku_201910[[#This Row],[Leistung]],TAB_Leistungen_30[Tätigkeit],0),2)</f>
        <v>60</v>
      </c>
      <c r="F117" s="127">
        <f>INDEX(TAB_Leistungen_30[[Tätigkeit]:[Stk.kosten/Kosten bei Stundensatz]],MATCH(TAB_Doku_201910[[#This Row],[Leistung]],TAB_Leistungen_30[Tätigkeit],0),3)*TAB_Doku_201910[[#This Row],[Stk.]]</f>
        <v>52.5</v>
      </c>
      <c r="G117" s="78" t="str">
        <f t="shared" si="3"/>
        <v>Dezember 2022</v>
      </c>
      <c r="H117" s="128" t="s">
        <v>1157</v>
      </c>
    </row>
    <row r="118" spans="1:8" ht="43.2" x14ac:dyDescent="0.3">
      <c r="A118" s="78" t="s">
        <v>1103</v>
      </c>
      <c r="B118" s="127" t="s">
        <v>1003</v>
      </c>
      <c r="C118" s="131">
        <v>44827</v>
      </c>
      <c r="D118" s="127">
        <v>6</v>
      </c>
      <c r="E118" s="127">
        <f>INDEX(TAB_Leistungen_30[[Tätigkeit]:[Stk.kosten/Kosten bei Stundensatz]],MATCH(TAB_Doku_201910[[#This Row],[Leistung]],TAB_Leistungen_30[Tätigkeit],0),2)</f>
        <v>60</v>
      </c>
      <c r="F118" s="127">
        <f>INDEX(TAB_Leistungen_30[[Tätigkeit]:[Stk.kosten/Kosten bei Stundensatz]],MATCH(TAB_Doku_201910[[#This Row],[Leistung]],TAB_Leistungen_30[Tätigkeit],0),3)*TAB_Doku_201910[[#This Row],[Stk.]]</f>
        <v>210</v>
      </c>
      <c r="G118" s="78" t="s">
        <v>1105</v>
      </c>
      <c r="H118" s="128" t="s">
        <v>1104</v>
      </c>
    </row>
    <row r="119" spans="1:8" ht="28.8" x14ac:dyDescent="0.3">
      <c r="A119" s="78" t="s">
        <v>932</v>
      </c>
      <c r="B119" s="127" t="s">
        <v>953</v>
      </c>
      <c r="C119" s="131">
        <v>44813</v>
      </c>
      <c r="D119" s="127">
        <v>8</v>
      </c>
      <c r="E119" s="127">
        <f>INDEX(TAB_Leistungen_30[[Tätigkeit]:[Stk.kosten/Kosten bei Stundensatz]],MATCH(TAB_Doku_201910[[#This Row],[Leistung]],TAB_Leistungen_30[Tätigkeit],0),2)</f>
        <v>60</v>
      </c>
      <c r="F119" s="127">
        <f>INDEX(TAB_Leistungen_30[[Tätigkeit]:[Stk.kosten/Kosten bei Stundensatz]],MATCH(TAB_Doku_201910[[#This Row],[Leistung]],TAB_Leistungen_30[Tätigkeit],0),3)*TAB_Doku_201910[[#This Row],[Stk.]]</f>
        <v>280</v>
      </c>
      <c r="G119" s="78" t="s">
        <v>1155</v>
      </c>
      <c r="H119" s="128" t="s">
        <v>1161</v>
      </c>
    </row>
    <row r="120" spans="1:8" ht="43.2" x14ac:dyDescent="0.3">
      <c r="A120" s="78" t="s">
        <v>932</v>
      </c>
      <c r="B120" s="127" t="s">
        <v>526</v>
      </c>
      <c r="C120" s="131">
        <v>44813</v>
      </c>
      <c r="D120" s="127">
        <v>1</v>
      </c>
      <c r="E120" s="127">
        <f>INDEX(TAB_Leistungen_30[[Tätigkeit]:[Stk.kosten/Kosten bei Stundensatz]],MATCH(TAB_Doku_201910[[#This Row],[Leistung]],TAB_Leistungen_30[Tätigkeit],0),2)</f>
        <v>1920</v>
      </c>
      <c r="F120" s="127">
        <f>INDEX(TAB_Leistungen_30[[Tätigkeit]:[Stk.kosten/Kosten bei Stundensatz]],MATCH(TAB_Doku_201910[[#This Row],[Leistung]],TAB_Leistungen_30[Tätigkeit],0),3)*TAB_Doku_201910[[#This Row],[Stk.]]</f>
        <v>1120</v>
      </c>
      <c r="G120" s="78" t="s">
        <v>1155</v>
      </c>
      <c r="H120" s="128" t="s">
        <v>1156</v>
      </c>
    </row>
    <row r="121" spans="1:8" ht="28.8" x14ac:dyDescent="0.3">
      <c r="A121" s="78" t="s">
        <v>932</v>
      </c>
      <c r="B121" s="127" t="s">
        <v>35</v>
      </c>
      <c r="C121" s="131">
        <v>44779</v>
      </c>
      <c r="D121" s="127">
        <v>3</v>
      </c>
      <c r="E121" s="127">
        <f>INDEX(TAB_Leistungen_30[[Tätigkeit]:[Stk.kosten/Kosten bei Stundensatz]],MATCH(TAB_Doku_201910[[#This Row],[Leistung]],TAB_Leistungen_30[Tätigkeit],0),2)</f>
        <v>60</v>
      </c>
      <c r="F121" s="127">
        <f>INDEX(TAB_Leistungen_30[[Tätigkeit]:[Stk.kosten/Kosten bei Stundensatz]],MATCH(TAB_Doku_201910[[#This Row],[Leistung]],TAB_Leistungen_30[Tätigkeit],0),3)*TAB_Doku_201910[[#This Row],[Stk.]]</f>
        <v>105</v>
      </c>
      <c r="G121" s="78" t="s">
        <v>1155</v>
      </c>
      <c r="H121" s="128" t="s">
        <v>1125</v>
      </c>
    </row>
    <row r="122" spans="1:8" ht="28.8" x14ac:dyDescent="0.3">
      <c r="A122" s="78" t="s">
        <v>932</v>
      </c>
      <c r="B122" s="127" t="s">
        <v>255</v>
      </c>
      <c r="C122" s="131">
        <v>44779</v>
      </c>
      <c r="D122" s="127">
        <v>488</v>
      </c>
      <c r="E122" s="127">
        <f>INDEX(TAB_Leistungen_30[[Tätigkeit]:[Stk.kosten/Kosten bei Stundensatz]],MATCH(TAB_Doku_201910[[#This Row],[Leistung]],TAB_Leistungen_30[Tätigkeit],0),2)</f>
        <v>0</v>
      </c>
      <c r="F122" s="127">
        <f>INDEX(TAB_Leistungen_30[[Tätigkeit]:[Stk.kosten/Kosten bei Stundensatz]],MATCH(TAB_Doku_201910[[#This Row],[Leistung]],TAB_Leistungen_30[Tätigkeit],0),3)*TAB_Doku_201910[[#This Row],[Stk.]]</f>
        <v>146.4</v>
      </c>
      <c r="G122" s="78" t="s">
        <v>1155</v>
      </c>
      <c r="H122" s="128" t="s">
        <v>1126</v>
      </c>
    </row>
    <row r="123" spans="1:8" ht="14.4" customHeight="1" x14ac:dyDescent="0.3">
      <c r="A123" s="78" t="s">
        <v>932</v>
      </c>
      <c r="B123" s="127" t="s">
        <v>2</v>
      </c>
      <c r="C123" s="131">
        <v>44779</v>
      </c>
      <c r="D123" s="127">
        <v>48.8</v>
      </c>
      <c r="E123" s="127">
        <f>INDEX(TAB_Leistungen_30[[Tätigkeit]:[Stk.kosten/Kosten bei Stundensatz]],MATCH(TAB_Doku_201910[[#This Row],[Leistung]],TAB_Leistungen_30[Tätigkeit],0),2)</f>
        <v>10</v>
      </c>
      <c r="F123" s="127">
        <f>INDEX(TAB_Leistungen_30[[Tätigkeit]:[Stk.kosten/Kosten bei Stundensatz]],MATCH(TAB_Doku_201910[[#This Row],[Leistung]],TAB_Leistungen_30[Tätigkeit],0),3)*TAB_Doku_201910[[#This Row],[Stk.]]</f>
        <v>122</v>
      </c>
      <c r="G123" s="78" t="s">
        <v>1155</v>
      </c>
      <c r="H123" s="128" t="s">
        <v>1137</v>
      </c>
    </row>
    <row r="124" spans="1:8" ht="28.8" customHeight="1" x14ac:dyDescent="0.3">
      <c r="A124" s="78" t="s">
        <v>102</v>
      </c>
      <c r="B124" s="127" t="s">
        <v>207</v>
      </c>
      <c r="C124" s="131">
        <v>44750</v>
      </c>
      <c r="D124" s="127">
        <v>2</v>
      </c>
      <c r="E124" s="127">
        <f>INDEX(TAB_Leistungen_30[[Tätigkeit]:[Stk.kosten/Kosten bei Stundensatz]],MATCH(TAB_Doku_201910[[#This Row],[Leistung]],TAB_Leistungen_30[Tätigkeit],0),2)</f>
        <v>0</v>
      </c>
      <c r="F124" s="127">
        <f>INDEX(TAB_Leistungen_30[[Tätigkeit]:[Stk.kosten/Kosten bei Stundensatz]],MATCH(TAB_Doku_201910[[#This Row],[Leistung]],TAB_Leistungen_30[Tätigkeit],0),3)*TAB_Doku_201910[[#This Row],[Stk.]]</f>
        <v>10</v>
      </c>
      <c r="G124" s="78" t="s">
        <v>1105</v>
      </c>
      <c r="H124" s="128" t="s">
        <v>1078</v>
      </c>
    </row>
    <row r="125" spans="1:8" ht="14.4" customHeight="1" x14ac:dyDescent="0.3">
      <c r="A125" s="78" t="s">
        <v>102</v>
      </c>
      <c r="B125" s="127" t="s">
        <v>13</v>
      </c>
      <c r="C125" s="131">
        <v>44750</v>
      </c>
      <c r="D125" s="127">
        <v>2</v>
      </c>
      <c r="E125" s="127">
        <f>INDEX(TAB_Leistungen_30[[Tätigkeit]:[Stk.kosten/Kosten bei Stundensatz]],MATCH(TAB_Doku_201910[[#This Row],[Leistung]],TAB_Leistungen_30[Tätigkeit],0),2)</f>
        <v>60</v>
      </c>
      <c r="F125" s="127">
        <f>INDEX(TAB_Leistungen_30[[Tätigkeit]:[Stk.kosten/Kosten bei Stundensatz]],MATCH(TAB_Doku_201910[[#This Row],[Leistung]],TAB_Leistungen_30[Tätigkeit],0),3)*TAB_Doku_201910[[#This Row],[Stk.]]</f>
        <v>70</v>
      </c>
      <c r="G125" s="78" t="s">
        <v>1105</v>
      </c>
      <c r="H125" s="128" t="s">
        <v>1077</v>
      </c>
    </row>
    <row r="126" spans="1:8" ht="16.2" customHeight="1" x14ac:dyDescent="0.3">
      <c r="A126" s="78" t="s">
        <v>714</v>
      </c>
      <c r="B126" s="127" t="s">
        <v>13</v>
      </c>
      <c r="C126" s="131">
        <v>44750</v>
      </c>
      <c r="D126" s="127">
        <v>2</v>
      </c>
      <c r="E126" s="127">
        <f>INDEX(TAB_Leistungen_30[[Tätigkeit]:[Stk.kosten/Kosten bei Stundensatz]],MATCH(TAB_Doku_201910[[#This Row],[Leistung]],TAB_Leistungen_30[Tätigkeit],0),2)</f>
        <v>60</v>
      </c>
      <c r="F126" s="127">
        <f>INDEX(TAB_Leistungen_30[[Tätigkeit]:[Stk.kosten/Kosten bei Stundensatz]],MATCH(TAB_Doku_201910[[#This Row],[Leistung]],TAB_Leistungen_30[Tätigkeit],0),3)*TAB_Doku_201910[[#This Row],[Stk.]]</f>
        <v>70</v>
      </c>
      <c r="G126" s="78" t="s">
        <v>1105</v>
      </c>
      <c r="H126" s="128" t="s">
        <v>1077</v>
      </c>
    </row>
    <row r="127" spans="1:8" ht="16.2" customHeight="1" x14ac:dyDescent="0.3">
      <c r="A127" s="78" t="s">
        <v>894</v>
      </c>
      <c r="B127" s="127" t="s">
        <v>1003</v>
      </c>
      <c r="C127" s="131">
        <v>44742</v>
      </c>
      <c r="D127" s="127">
        <v>1</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35</v>
      </c>
      <c r="G127" s="78" t="s">
        <v>1105</v>
      </c>
      <c r="H127" s="128" t="s">
        <v>1104</v>
      </c>
    </row>
    <row r="128" spans="1:8" ht="16.2" customHeight="1" x14ac:dyDescent="0.3">
      <c r="A128" s="78" t="s">
        <v>1068</v>
      </c>
      <c r="B128" s="127" t="s">
        <v>1003</v>
      </c>
      <c r="C128" s="131">
        <v>44742</v>
      </c>
      <c r="D128" s="127">
        <v>6</v>
      </c>
      <c r="E128" s="127">
        <f>INDEX(TAB_Leistungen_30[[Tätigkeit]:[Stk.kosten/Kosten bei Stundensatz]],MATCH(TAB_Doku_201910[[#This Row],[Leistung]],TAB_Leistungen_30[Tätigkeit],0),2)</f>
        <v>60</v>
      </c>
      <c r="F128" s="127">
        <f>INDEX(TAB_Leistungen_30[[Tätigkeit]:[Stk.kosten/Kosten bei Stundensatz]],MATCH(TAB_Doku_201910[[#This Row],[Leistung]],TAB_Leistungen_30[Tätigkeit],0),3)*TAB_Doku_201910[[#This Row],[Stk.]]</f>
        <v>210</v>
      </c>
      <c r="G128" s="78" t="s">
        <v>1105</v>
      </c>
      <c r="H128" s="128" t="s">
        <v>1104</v>
      </c>
    </row>
    <row r="129" spans="1:8" ht="16.2" customHeight="1" x14ac:dyDescent="0.3">
      <c r="A129" s="78" t="s">
        <v>959</v>
      </c>
      <c r="B129" s="127" t="s">
        <v>58</v>
      </c>
      <c r="C129" s="131">
        <v>44725</v>
      </c>
      <c r="D129" s="127">
        <v>2</v>
      </c>
      <c r="E129" s="127">
        <f>INDEX(TAB_Leistungen_30[[Tätigkeit]:[Stk.kosten/Kosten bei Stundensatz]],MATCH(TAB_Doku_201910[[#This Row],[Leistung]],TAB_Leistungen_30[Tätigkeit],0),2)</f>
        <v>120</v>
      </c>
      <c r="F129" s="127">
        <f>INDEX(TAB_Leistungen_30[[Tätigkeit]:[Stk.kosten/Kosten bei Stundensatz]],MATCH(TAB_Doku_201910[[#This Row],[Leistung]],TAB_Leistungen_30[Tätigkeit],0),3)*TAB_Doku_201910[[#This Row],[Stk.]]</f>
        <v>140</v>
      </c>
      <c r="G129" s="78" t="str">
        <f>"Dezember 2022"</f>
        <v>Dezember 2022</v>
      </c>
      <c r="H129" s="128" t="s">
        <v>1121</v>
      </c>
    </row>
    <row r="130" spans="1:8" ht="16.2" customHeight="1" x14ac:dyDescent="0.3">
      <c r="A130" s="78" t="s">
        <v>959</v>
      </c>
      <c r="B130" s="127" t="s">
        <v>48</v>
      </c>
      <c r="C130" s="131">
        <v>44722</v>
      </c>
      <c r="D130" s="127">
        <v>20</v>
      </c>
      <c r="E130" s="127">
        <f>INDEX(TAB_Leistungen_30[[Tätigkeit]:[Stk.kosten/Kosten bei Stundensatz]],MATCH(TAB_Doku_201910[[#This Row],[Leistung]],TAB_Leistungen_30[Tätigkeit],0),2)</f>
        <v>15</v>
      </c>
      <c r="F130" s="127">
        <f>INDEX(TAB_Leistungen_30[[Tätigkeit]:[Stk.kosten/Kosten bei Stundensatz]],MATCH(TAB_Doku_201910[[#This Row],[Leistung]],TAB_Leistungen_30[Tätigkeit],0),3)*TAB_Doku_201910[[#This Row],[Stk.]]</f>
        <v>175</v>
      </c>
      <c r="G130" s="78" t="str">
        <f>"Dezember 2022"</f>
        <v>Dezember 2022</v>
      </c>
      <c r="H130" s="128" t="s">
        <v>1114</v>
      </c>
    </row>
    <row r="131" spans="1:8" ht="16.2" customHeight="1" x14ac:dyDescent="0.3">
      <c r="A131" s="78" t="s">
        <v>959</v>
      </c>
      <c r="B131" s="127" t="s">
        <v>140</v>
      </c>
      <c r="C131" s="131">
        <v>44721</v>
      </c>
      <c r="D131" s="127">
        <v>3</v>
      </c>
      <c r="E131" s="127">
        <f>INDEX(TAB_Leistungen_30[[Tätigkeit]:[Stk.kosten/Kosten bei Stundensatz]],MATCH(TAB_Doku_201910[[#This Row],[Leistung]],TAB_Leistungen_30[Tätigkeit],0),2)</f>
        <v>5</v>
      </c>
      <c r="F131" s="127">
        <f>INDEX(TAB_Leistungen_30[[Tätigkeit]:[Stk.kosten/Kosten bei Stundensatz]],MATCH(TAB_Doku_201910[[#This Row],[Leistung]],TAB_Leistungen_30[Tätigkeit],0),3)*TAB_Doku_201910[[#This Row],[Stk.]]</f>
        <v>8.75</v>
      </c>
      <c r="G131" s="78" t="str">
        <f>"Dezember 2022"</f>
        <v>Dezember 2022</v>
      </c>
      <c r="H131" s="128" t="s">
        <v>1113</v>
      </c>
    </row>
    <row r="132" spans="1:8" ht="16.2" customHeight="1" x14ac:dyDescent="0.3">
      <c r="A132" s="78" t="s">
        <v>1072</v>
      </c>
      <c r="B132" s="127" t="s">
        <v>953</v>
      </c>
      <c r="C132" s="131">
        <v>44704</v>
      </c>
      <c r="D132" s="127">
        <v>2</v>
      </c>
      <c r="E132" s="127">
        <f>INDEX(TAB_Leistungen_30[[Tätigkeit]:[Stk.kosten/Kosten bei Stundensatz]],MATCH(TAB_Doku_201910[[#This Row],[Leistung]],TAB_Leistungen_30[Tätigkeit],0),2)</f>
        <v>60</v>
      </c>
      <c r="F132" s="127">
        <f>INDEX(TAB_Leistungen_30[[Tätigkeit]:[Stk.kosten/Kosten bei Stundensatz]],MATCH(TAB_Doku_201910[[#This Row],[Leistung]],TAB_Leistungen_30[Tätigkeit],0),3)*TAB_Doku_201910[[#This Row],[Stk.]]</f>
        <v>70</v>
      </c>
      <c r="G132" s="78" t="s">
        <v>1105</v>
      </c>
      <c r="H132" s="128" t="s">
        <v>1071</v>
      </c>
    </row>
    <row r="133" spans="1:8" ht="16.2" customHeight="1" x14ac:dyDescent="0.3">
      <c r="A133" s="78" t="s">
        <v>1075</v>
      </c>
      <c r="B133" s="127" t="s">
        <v>1003</v>
      </c>
      <c r="C133" s="131">
        <v>44700</v>
      </c>
      <c r="D133" s="127">
        <v>6</v>
      </c>
      <c r="E133" s="127">
        <f>INDEX(TAB_Leistungen_30[[Tätigkeit]:[Stk.kosten/Kosten bei Stundensatz]],MATCH(TAB_Doku_201910[[#This Row],[Leistung]],TAB_Leistungen_30[Tätigkeit],0),2)</f>
        <v>60</v>
      </c>
      <c r="F133" s="127">
        <f>INDEX(TAB_Leistungen_30[[Tätigkeit]:[Stk.kosten/Kosten bei Stundensatz]],MATCH(TAB_Doku_201910[[#This Row],[Leistung]],TAB_Leistungen_30[Tätigkeit],0),3)*TAB_Doku_201910[[#This Row],[Stk.]]</f>
        <v>210</v>
      </c>
      <c r="G133" s="78" t="s">
        <v>1105</v>
      </c>
      <c r="H133" s="128" t="s">
        <v>1076</v>
      </c>
    </row>
    <row r="134" spans="1:8" ht="16.2" customHeight="1" x14ac:dyDescent="0.3">
      <c r="A134" s="78" t="s">
        <v>102</v>
      </c>
      <c r="B134" s="127" t="s">
        <v>953</v>
      </c>
      <c r="C134" s="131">
        <v>44686</v>
      </c>
      <c r="D134" s="127">
        <v>16</v>
      </c>
      <c r="E134" s="127">
        <f>INDEX(TAB_Leistungen_30[[Tätigkeit]:[Stk.kosten/Kosten bei Stundensatz]],MATCH(TAB_Doku_201910[[#This Row],[Leistung]],TAB_Leistungen_30[Tätigkeit],0),2)</f>
        <v>60</v>
      </c>
      <c r="F134" s="127">
        <f>INDEX(TAB_Leistungen_30[[Tätigkeit]:[Stk.kosten/Kosten bei Stundensatz]],MATCH(TAB_Doku_201910[[#This Row],[Leistung]],TAB_Leistungen_30[Tätigkeit],0),3)*TAB_Doku_201910[[#This Row],[Stk.]]</f>
        <v>560</v>
      </c>
      <c r="G134" s="78" t="s">
        <v>1105</v>
      </c>
      <c r="H134" s="128" t="s">
        <v>1079</v>
      </c>
    </row>
    <row r="135" spans="1:8" ht="16.2" customHeight="1" x14ac:dyDescent="0.3">
      <c r="A135" s="78" t="s">
        <v>1073</v>
      </c>
      <c r="B135" s="127" t="s">
        <v>953</v>
      </c>
      <c r="C135" s="131">
        <v>44686</v>
      </c>
      <c r="D135" s="127">
        <v>12</v>
      </c>
      <c r="E135" s="127">
        <f>INDEX(TAB_Leistungen_30[[Tätigkeit]:[Stk.kosten/Kosten bei Stundensatz]],MATCH(TAB_Doku_201910[[#This Row],[Leistung]],TAB_Leistungen_30[Tätigkeit],0),2)</f>
        <v>60</v>
      </c>
      <c r="F135" s="127">
        <f>INDEX(TAB_Leistungen_30[[Tätigkeit]:[Stk.kosten/Kosten bei Stundensatz]],MATCH(TAB_Doku_201910[[#This Row],[Leistung]],TAB_Leistungen_30[Tätigkeit],0),3)*TAB_Doku_201910[[#This Row],[Stk.]]</f>
        <v>420</v>
      </c>
      <c r="G135" s="78" t="s">
        <v>1105</v>
      </c>
      <c r="H135" s="128" t="s">
        <v>1074</v>
      </c>
    </row>
    <row r="136" spans="1:8" ht="16.2" customHeight="1" x14ac:dyDescent="0.3">
      <c r="A136" s="78" t="s">
        <v>1061</v>
      </c>
      <c r="B136" s="127" t="s">
        <v>1062</v>
      </c>
      <c r="C136" s="131">
        <v>44666</v>
      </c>
      <c r="D136" s="127">
        <f>180*12/10</f>
        <v>216</v>
      </c>
      <c r="E136" s="127">
        <f>INDEX(TAB_Leistungen_30[[Tätigkeit]:[Stk.kosten/Kosten bei Stundensatz]],MATCH(TAB_Doku_201910[[#This Row],[Leistung]],TAB_Leistungen_30[Tätigkeit],0),2)</f>
        <v>0</v>
      </c>
      <c r="F136" s="127">
        <f>INDEX(TAB_Leistungen_30[[Tätigkeit]:[Stk.kosten/Kosten bei Stundensatz]],MATCH(TAB_Doku_201910[[#This Row],[Leistung]],TAB_Leistungen_30[Tätigkeit],0),3)*TAB_Doku_201910[[#This Row],[Stk.]]</f>
        <v>2160</v>
      </c>
      <c r="G136" s="155" t="s">
        <v>1064</v>
      </c>
      <c r="H136" s="128" t="s">
        <v>1063</v>
      </c>
    </row>
    <row r="137" spans="1:8" ht="16.2" customHeight="1" x14ac:dyDescent="0.3">
      <c r="A137" s="78" t="s">
        <v>1031</v>
      </c>
      <c r="B137" s="127" t="s">
        <v>953</v>
      </c>
      <c r="C137" s="131">
        <v>44664</v>
      </c>
      <c r="D137" s="127">
        <v>0.5</v>
      </c>
      <c r="E137" s="127">
        <f>INDEX(TAB_Leistungen_30[[Tätigkeit]:[Stk.kosten/Kosten bei Stundensatz]],MATCH(TAB_Doku_201910[[#This Row],[Leistung]],TAB_Leistungen_30[Tätigkeit],0),2)</f>
        <v>60</v>
      </c>
      <c r="F137" s="127">
        <f>INDEX(TAB_Leistungen_30[[Tätigkeit]:[Stk.kosten/Kosten bei Stundensatz]],MATCH(TAB_Doku_201910[[#This Row],[Leistung]],TAB_Leistungen_30[Tätigkeit],0),3)*TAB_Doku_201910[[#This Row],[Stk.]]</f>
        <v>17.5</v>
      </c>
      <c r="G137" s="78" t="s">
        <v>1065</v>
      </c>
      <c r="H137" s="128" t="s">
        <v>1060</v>
      </c>
    </row>
    <row r="138" spans="1:8" ht="16.2" customHeight="1" x14ac:dyDescent="0.3">
      <c r="A138" s="78" t="s">
        <v>1029</v>
      </c>
      <c r="B138" s="127" t="s">
        <v>953</v>
      </c>
      <c r="C138" s="131">
        <v>44664</v>
      </c>
      <c r="D138" s="127">
        <v>0.5</v>
      </c>
      <c r="E138" s="127">
        <f>INDEX(TAB_Leistungen_30[[Tätigkeit]:[Stk.kosten/Kosten bei Stundensatz]],MATCH(TAB_Doku_201910[[#This Row],[Leistung]],TAB_Leistungen_30[Tätigkeit],0),2)</f>
        <v>60</v>
      </c>
      <c r="F138" s="127">
        <f>INDEX(TAB_Leistungen_30[[Tätigkeit]:[Stk.kosten/Kosten bei Stundensatz]],MATCH(TAB_Doku_201910[[#This Row],[Leistung]],TAB_Leistungen_30[Tätigkeit],0),3)*TAB_Doku_201910[[#This Row],[Stk.]]</f>
        <v>17.5</v>
      </c>
      <c r="G138" s="78" t="s">
        <v>1065</v>
      </c>
      <c r="H138" s="128" t="s">
        <v>1059</v>
      </c>
    </row>
    <row r="139" spans="1:8" ht="16.2" customHeight="1" x14ac:dyDescent="0.3">
      <c r="A139" s="78" t="s">
        <v>932</v>
      </c>
      <c r="B139" s="127" t="s">
        <v>58</v>
      </c>
      <c r="C139" s="131">
        <v>44662</v>
      </c>
      <c r="D139" s="127">
        <v>2</v>
      </c>
      <c r="E139" s="127">
        <f>INDEX(TAB_Leistungen_30[[Tätigkeit]:[Stk.kosten/Kosten bei Stundensatz]],MATCH(TAB_Doku_201910[[#This Row],[Leistung]],TAB_Leistungen_30[Tätigkeit],0),2)</f>
        <v>120</v>
      </c>
      <c r="F139" s="127">
        <f>INDEX(TAB_Leistungen_30[[Tätigkeit]:[Stk.kosten/Kosten bei Stundensatz]],MATCH(TAB_Doku_201910[[#This Row],[Leistung]],TAB_Leistungen_30[Tätigkeit],0),3)*TAB_Doku_201910[[#This Row],[Stk.]]</f>
        <v>140</v>
      </c>
      <c r="G139" s="78" t="s">
        <v>1065</v>
      </c>
      <c r="H139" s="128" t="s">
        <v>1055</v>
      </c>
    </row>
    <row r="140" spans="1:8" ht="16.2" customHeight="1" x14ac:dyDescent="0.3">
      <c r="A140" s="78" t="s">
        <v>932</v>
      </c>
      <c r="B140" s="127" t="s">
        <v>2</v>
      </c>
      <c r="C140" s="131">
        <v>44662</v>
      </c>
      <c r="D140" s="127">
        <f>244*2/10</f>
        <v>48.8</v>
      </c>
      <c r="E140" s="127">
        <f>INDEX(TAB_Leistungen_30[[Tätigkeit]:[Stk.kosten/Kosten bei Stundensatz]],MATCH(TAB_Doku_201910[[#This Row],[Leistung]],TAB_Leistungen_30[Tätigkeit],0),2)</f>
        <v>10</v>
      </c>
      <c r="F140" s="127">
        <f>INDEX(TAB_Leistungen_30[[Tätigkeit]:[Stk.kosten/Kosten bei Stundensatz]],MATCH(TAB_Doku_201910[[#This Row],[Leistung]],TAB_Leistungen_30[Tätigkeit],0),3)*TAB_Doku_201910[[#This Row],[Stk.]]</f>
        <v>122</v>
      </c>
      <c r="G140" s="78" t="s">
        <v>1065</v>
      </c>
      <c r="H140" s="128" t="s">
        <v>1055</v>
      </c>
    </row>
    <row r="141" spans="1:8" ht="16.2" customHeight="1" x14ac:dyDescent="0.3">
      <c r="A141" s="78" t="s">
        <v>932</v>
      </c>
      <c r="B141" s="127" t="s">
        <v>255</v>
      </c>
      <c r="C141" s="131">
        <v>44662</v>
      </c>
      <c r="D141" s="127">
        <v>488</v>
      </c>
      <c r="E141" s="127">
        <f>INDEX(TAB_Leistungen_30[[Tätigkeit]:[Stk.kosten/Kosten bei Stundensatz]],MATCH(TAB_Doku_201910[[#This Row],[Leistung]],TAB_Leistungen_30[Tätigkeit],0),2)</f>
        <v>0</v>
      </c>
      <c r="F141" s="127">
        <f>INDEX(TAB_Leistungen_30[[Tätigkeit]:[Stk.kosten/Kosten bei Stundensatz]],MATCH(TAB_Doku_201910[[#This Row],[Leistung]],TAB_Leistungen_30[Tätigkeit],0),3)*TAB_Doku_201910[[#This Row],[Stk.]]</f>
        <v>146.4</v>
      </c>
      <c r="G141" s="78" t="s">
        <v>1065</v>
      </c>
      <c r="H141" s="128" t="s">
        <v>1055</v>
      </c>
    </row>
    <row r="142" spans="1:8" ht="16.2" customHeight="1" x14ac:dyDescent="0.3">
      <c r="A142" s="78" t="s">
        <v>1029</v>
      </c>
      <c r="B142" s="127" t="s">
        <v>1057</v>
      </c>
      <c r="C142" s="131">
        <v>44661</v>
      </c>
      <c r="D142" s="127">
        <v>18.5</v>
      </c>
      <c r="E142" s="127">
        <f>INDEX(TAB_Leistungen_30[[Tätigkeit]:[Stk.kosten/Kosten bei Stundensatz]],MATCH(TAB_Doku_201910[[#This Row],[Leistung]],TAB_Leistungen_30[Tätigkeit],0),2)</f>
        <v>0</v>
      </c>
      <c r="F142" s="127">
        <f>INDEX(TAB_Leistungen_30[[Tätigkeit]:[Stk.kosten/Kosten bei Stundensatz]],MATCH(TAB_Doku_201910[[#This Row],[Leistung]],TAB_Leistungen_30[Tätigkeit],0),3)*TAB_Doku_201910[[#This Row],[Stk.]]</f>
        <v>1850</v>
      </c>
      <c r="G142" s="78" t="s">
        <v>1065</v>
      </c>
      <c r="H142" s="128" t="s">
        <v>1058</v>
      </c>
    </row>
    <row r="143" spans="1:8" ht="16.2" customHeight="1" x14ac:dyDescent="0.3">
      <c r="A143" s="78" t="s">
        <v>959</v>
      </c>
      <c r="B143" s="127" t="s">
        <v>953</v>
      </c>
      <c r="C143" s="131">
        <v>44652</v>
      </c>
      <c r="D143" s="127">
        <v>3</v>
      </c>
      <c r="E143" s="127">
        <f>INDEX(TAB_Leistungen_30[[Tätigkeit]:[Stk.kosten/Kosten bei Stundensatz]],MATCH(TAB_Doku_201910[[#This Row],[Leistung]],TAB_Leistungen_30[Tätigkeit],0),2)</f>
        <v>60</v>
      </c>
      <c r="F143" s="127">
        <f>INDEX(TAB_Leistungen_30[[Tätigkeit]:[Stk.kosten/Kosten bei Stundensatz]],MATCH(TAB_Doku_201910[[#This Row],[Leistung]],TAB_Leistungen_30[Tätigkeit],0),3)*TAB_Doku_201910[[#This Row],[Stk.]]</f>
        <v>105</v>
      </c>
      <c r="G143" s="78" t="s">
        <v>1065</v>
      </c>
      <c r="H143" s="128" t="s">
        <v>1056</v>
      </c>
    </row>
    <row r="144" spans="1:8" ht="16.2" customHeight="1" x14ac:dyDescent="0.3">
      <c r="A144" s="78" t="s">
        <v>1029</v>
      </c>
      <c r="B144" s="127" t="s">
        <v>953</v>
      </c>
      <c r="C144" s="131">
        <v>44628</v>
      </c>
      <c r="D144" s="127">
        <v>1</v>
      </c>
      <c r="E144" s="127">
        <f>INDEX(TAB_Leistungen_30[[Tätigkeit]:[Stk.kosten/Kosten bei Stundensatz]],MATCH(TAB_Doku_201910[[#This Row],[Leistung]],TAB_Leistungen_30[Tätigkeit],0),2)</f>
        <v>60</v>
      </c>
      <c r="F144" s="127">
        <f>INDEX(TAB_Leistungen_30[[Tätigkeit]:[Stk.kosten/Kosten bei Stundensatz]],MATCH(TAB_Doku_201910[[#This Row],[Leistung]],TAB_Leistungen_30[Tätigkeit],0),3)*TAB_Doku_201910[[#This Row],[Stk.]]</f>
        <v>35</v>
      </c>
      <c r="G144" s="78" t="s">
        <v>1065</v>
      </c>
      <c r="H144" s="128" t="s">
        <v>1054</v>
      </c>
    </row>
    <row r="145" spans="1:8" ht="16.2" customHeight="1" x14ac:dyDescent="0.3">
      <c r="A145" s="78" t="s">
        <v>102</v>
      </c>
      <c r="B145" s="127" t="s">
        <v>207</v>
      </c>
      <c r="C145" s="131">
        <v>44628</v>
      </c>
      <c r="D145" s="127">
        <v>1</v>
      </c>
      <c r="E145" s="127">
        <f>INDEX(TAB_Leistungen_30[[Tätigkeit]:[Stk.kosten/Kosten bei Stundensatz]],MATCH(TAB_Doku_201910[[#This Row],[Leistung]],TAB_Leistungen_30[Tätigkeit],0),2)</f>
        <v>0</v>
      </c>
      <c r="F145" s="127">
        <f>INDEX(TAB_Leistungen_30[[Tätigkeit]:[Stk.kosten/Kosten bei Stundensatz]],MATCH(TAB_Doku_201910[[#This Row],[Leistung]],TAB_Leistungen_30[Tätigkeit],0),3)*TAB_Doku_201910[[#This Row],[Stk.]]</f>
        <v>5</v>
      </c>
      <c r="G145" s="78" t="s">
        <v>1065</v>
      </c>
      <c r="H145" s="128"/>
    </row>
    <row r="146" spans="1:8" ht="16.2" customHeight="1" x14ac:dyDescent="0.3">
      <c r="A146" s="78" t="s">
        <v>102</v>
      </c>
      <c r="B146" s="127" t="s">
        <v>13</v>
      </c>
      <c r="C146" s="131">
        <v>44628</v>
      </c>
      <c r="D146" s="127">
        <v>2</v>
      </c>
      <c r="E146" s="127">
        <f>INDEX(TAB_Leistungen_30[[Tätigkeit]:[Stk.kosten/Kosten bei Stundensatz]],MATCH(TAB_Doku_201910[[#This Row],[Leistung]],TAB_Leistungen_30[Tätigkeit],0),2)</f>
        <v>60</v>
      </c>
      <c r="F146" s="127">
        <f>INDEX(TAB_Leistungen_30[[Tätigkeit]:[Stk.kosten/Kosten bei Stundensatz]],MATCH(TAB_Doku_201910[[#This Row],[Leistung]],TAB_Leistungen_30[Tätigkeit],0),3)*TAB_Doku_201910[[#This Row],[Stk.]]</f>
        <v>70</v>
      </c>
      <c r="G146" s="78" t="s">
        <v>1065</v>
      </c>
      <c r="H146" s="128"/>
    </row>
    <row r="147" spans="1:8" ht="16.2" customHeight="1" x14ac:dyDescent="0.3">
      <c r="A147" s="78" t="s">
        <v>932</v>
      </c>
      <c r="B147" s="127" t="s">
        <v>953</v>
      </c>
      <c r="C147" s="131">
        <v>44628</v>
      </c>
      <c r="D147" s="127">
        <v>1</v>
      </c>
      <c r="E147" s="127">
        <f>INDEX(TAB_Leistungen_30[[Tätigkeit]:[Stk.kosten/Kosten bei Stundensatz]],MATCH(TAB_Doku_201910[[#This Row],[Leistung]],TAB_Leistungen_30[Tätigkeit],0),2)</f>
        <v>60</v>
      </c>
      <c r="F147" s="127">
        <f>INDEX(TAB_Leistungen_30[[Tätigkeit]:[Stk.kosten/Kosten bei Stundensatz]],MATCH(TAB_Doku_201910[[#This Row],[Leistung]],TAB_Leistungen_30[Tätigkeit],0),3)*TAB_Doku_201910[[#This Row],[Stk.]]</f>
        <v>35</v>
      </c>
      <c r="G147" s="78" t="s">
        <v>1065</v>
      </c>
      <c r="H147" s="128" t="s">
        <v>1042</v>
      </c>
    </row>
    <row r="148" spans="1:8" ht="16.2" customHeight="1" x14ac:dyDescent="0.3">
      <c r="A148" s="78" t="s">
        <v>714</v>
      </c>
      <c r="B148" s="127" t="s">
        <v>13</v>
      </c>
      <c r="C148" s="131">
        <v>44628</v>
      </c>
      <c r="D148" s="127">
        <v>2</v>
      </c>
      <c r="E148" s="127">
        <f>INDEX(TAB_Leistungen_30[[Tätigkeit]:[Stk.kosten/Kosten bei Stundensatz]],MATCH(TAB_Doku_201910[[#This Row],[Leistung]],TAB_Leistungen_30[Tätigkeit],0),2)</f>
        <v>60</v>
      </c>
      <c r="F148" s="127">
        <f>INDEX(TAB_Leistungen_30[[Tätigkeit]:[Stk.kosten/Kosten bei Stundensatz]],MATCH(TAB_Doku_201910[[#This Row],[Leistung]],TAB_Leistungen_30[Tätigkeit],0),3)*TAB_Doku_201910[[#This Row],[Stk.]]</f>
        <v>70</v>
      </c>
      <c r="G148" s="78" t="s">
        <v>1065</v>
      </c>
      <c r="H148" s="128"/>
    </row>
    <row r="149" spans="1:8" ht="16.2" customHeight="1" x14ac:dyDescent="0.3">
      <c r="A149" s="78" t="s">
        <v>1026</v>
      </c>
      <c r="B149" s="127" t="s">
        <v>953</v>
      </c>
      <c r="C149" s="131">
        <v>44624</v>
      </c>
      <c r="D149" s="127">
        <v>1</v>
      </c>
      <c r="E149" s="127">
        <f>INDEX(TAB_Leistungen_30[[Tätigkeit]:[Stk.kosten/Kosten bei Stundensatz]],MATCH(TAB_Doku_201910[[#This Row],[Leistung]],TAB_Leistungen_30[Tätigkeit],0),2)</f>
        <v>60</v>
      </c>
      <c r="F149" s="127">
        <f>INDEX(TAB_Leistungen_30[[Tätigkeit]:[Stk.kosten/Kosten bei Stundensatz]],MATCH(TAB_Doku_201910[[#This Row],[Leistung]],TAB_Leistungen_30[Tätigkeit],0),3)*TAB_Doku_201910[[#This Row],[Stk.]]</f>
        <v>35</v>
      </c>
      <c r="G149" s="78" t="s">
        <v>1065</v>
      </c>
      <c r="H149" s="128" t="s">
        <v>1027</v>
      </c>
    </row>
    <row r="150" spans="1:8" ht="16.2" customHeight="1" x14ac:dyDescent="0.3">
      <c r="A150" s="78" t="s">
        <v>1000</v>
      </c>
      <c r="B150" s="127" t="s">
        <v>953</v>
      </c>
      <c r="C150" s="131">
        <v>44614</v>
      </c>
      <c r="D150" s="127">
        <v>1</v>
      </c>
      <c r="E150" s="127">
        <f>INDEX(TAB_Leistungen_30[[Tätigkeit]:[Stk.kosten/Kosten bei Stundensatz]],MATCH(TAB_Doku_201910[[#This Row],[Leistung]],TAB_Leistungen_30[Tätigkeit],0),2)</f>
        <v>60</v>
      </c>
      <c r="F150" s="127">
        <f>INDEX(TAB_Leistungen_30[[Tätigkeit]:[Stk.kosten/Kosten bei Stundensatz]],MATCH(TAB_Doku_201910[[#This Row],[Leistung]],TAB_Leistungen_30[Tätigkeit],0),3)*TAB_Doku_201910[[#This Row],[Stk.]]</f>
        <v>35</v>
      </c>
      <c r="G150" s="78" t="s">
        <v>1065</v>
      </c>
      <c r="H150" s="128" t="s">
        <v>1036</v>
      </c>
    </row>
    <row r="151" spans="1:8" ht="16.2" customHeight="1" x14ac:dyDescent="0.3">
      <c r="A151" s="78" t="s">
        <v>1000</v>
      </c>
      <c r="B151" s="127" t="s">
        <v>8</v>
      </c>
      <c r="C151" s="131">
        <v>44614</v>
      </c>
      <c r="D151" s="127">
        <v>1</v>
      </c>
      <c r="E151" s="127">
        <f>INDEX(TAB_Leistungen_30[[Tätigkeit]:[Stk.kosten/Kosten bei Stundensatz]],MATCH(TAB_Doku_201910[[#This Row],[Leistung]],TAB_Leistungen_30[Tätigkeit],0),2)</f>
        <v>180</v>
      </c>
      <c r="F151" s="127">
        <f>INDEX(TAB_Leistungen_30[[Tätigkeit]:[Stk.kosten/Kosten bei Stundensatz]],MATCH(TAB_Doku_201910[[#This Row],[Leistung]],TAB_Leistungen_30[Tätigkeit],0),3)*TAB_Doku_201910[[#This Row],[Stk.]]</f>
        <v>105</v>
      </c>
      <c r="G151" s="78" t="s">
        <v>1065</v>
      </c>
      <c r="H151" s="128" t="s">
        <v>1035</v>
      </c>
    </row>
    <row r="152" spans="1:8" ht="16.2" customHeight="1" x14ac:dyDescent="0.3">
      <c r="A152" s="78" t="s">
        <v>1024</v>
      </c>
      <c r="B152" s="127" t="s">
        <v>953</v>
      </c>
      <c r="C152" s="131">
        <v>44613</v>
      </c>
      <c r="D152" s="127">
        <v>8</v>
      </c>
      <c r="E152" s="127">
        <f>INDEX(TAB_Leistungen_30[[Tätigkeit]:[Stk.kosten/Kosten bei Stundensatz]],MATCH(TAB_Doku_201910[[#This Row],[Leistung]],TAB_Leistungen_30[Tätigkeit],0),2)</f>
        <v>60</v>
      </c>
      <c r="F152" s="127">
        <f>INDEX(TAB_Leistungen_30[[Tätigkeit]:[Stk.kosten/Kosten bei Stundensatz]],MATCH(TAB_Doku_201910[[#This Row],[Leistung]],TAB_Leistungen_30[Tätigkeit],0),3)*TAB_Doku_201910[[#This Row],[Stk.]]</f>
        <v>280</v>
      </c>
      <c r="G152" s="78" t="s">
        <v>1065</v>
      </c>
      <c r="H152" s="128" t="s">
        <v>1025</v>
      </c>
    </row>
    <row r="153" spans="1:8" ht="16.2" customHeight="1" x14ac:dyDescent="0.3">
      <c r="A153" s="78" t="s">
        <v>1047</v>
      </c>
      <c r="B153" s="127" t="s">
        <v>953</v>
      </c>
      <c r="C153" s="131">
        <v>44603</v>
      </c>
      <c r="D153" s="127">
        <v>2</v>
      </c>
      <c r="E153" s="127">
        <f>INDEX(TAB_Leistungen_30[[Tätigkeit]:[Stk.kosten/Kosten bei Stundensatz]],MATCH(TAB_Doku_201910[[#This Row],[Leistung]],TAB_Leistungen_30[Tätigkeit],0),2)</f>
        <v>60</v>
      </c>
      <c r="F153" s="127">
        <f>INDEX(TAB_Leistungen_30[[Tätigkeit]:[Stk.kosten/Kosten bei Stundensatz]],MATCH(TAB_Doku_201910[[#This Row],[Leistung]],TAB_Leistungen_30[Tätigkeit],0),3)*TAB_Doku_201910[[#This Row],[Stk.]]</f>
        <v>70</v>
      </c>
      <c r="G153" s="78" t="s">
        <v>1065</v>
      </c>
      <c r="H153" s="128" t="s">
        <v>1048</v>
      </c>
    </row>
    <row r="154" spans="1:8" ht="16.2" customHeight="1" x14ac:dyDescent="0.3">
      <c r="A154" s="78" t="s">
        <v>932</v>
      </c>
      <c r="B154" s="127" t="s">
        <v>58</v>
      </c>
      <c r="C154" s="131">
        <v>44594</v>
      </c>
      <c r="D154" s="127">
        <v>2</v>
      </c>
      <c r="E154" s="127">
        <f>INDEX(TAB_Leistungen_30[[Tätigkeit]:[Stk.kosten/Kosten bei Stundensatz]],MATCH(TAB_Doku_201910[[#This Row],[Leistung]],TAB_Leistungen_30[Tätigkeit],0),2)</f>
        <v>120</v>
      </c>
      <c r="F154" s="127">
        <f>INDEX(TAB_Leistungen_30[[Tätigkeit]:[Stk.kosten/Kosten bei Stundensatz]],MATCH(TAB_Doku_201910[[#This Row],[Leistung]],TAB_Leistungen_30[Tätigkeit],0),3)*TAB_Doku_201910[[#This Row],[Stk.]]</f>
        <v>140</v>
      </c>
      <c r="G154" s="78" t="s">
        <v>1065</v>
      </c>
      <c r="H154" s="128" t="s">
        <v>1041</v>
      </c>
    </row>
    <row r="155" spans="1:8" ht="16.2" customHeight="1" x14ac:dyDescent="0.3">
      <c r="A155" s="78" t="s">
        <v>932</v>
      </c>
      <c r="B155" s="127" t="s">
        <v>2</v>
      </c>
      <c r="C155" s="131">
        <v>44594</v>
      </c>
      <c r="D155" s="127">
        <f>244*2/10</f>
        <v>48.8</v>
      </c>
      <c r="E155" s="127">
        <f>INDEX(TAB_Leistungen_30[[Tätigkeit]:[Stk.kosten/Kosten bei Stundensatz]],MATCH(TAB_Doku_201910[[#This Row],[Leistung]],TAB_Leistungen_30[Tätigkeit],0),2)</f>
        <v>10</v>
      </c>
      <c r="F155" s="127">
        <f>INDEX(TAB_Leistungen_30[[Tätigkeit]:[Stk.kosten/Kosten bei Stundensatz]],MATCH(TAB_Doku_201910[[#This Row],[Leistung]],TAB_Leistungen_30[Tätigkeit],0),3)*TAB_Doku_201910[[#This Row],[Stk.]]</f>
        <v>122</v>
      </c>
      <c r="G155" s="78" t="s">
        <v>1065</v>
      </c>
      <c r="H155" s="128" t="s">
        <v>1040</v>
      </c>
    </row>
    <row r="156" spans="1:8" ht="16.2" customHeight="1" x14ac:dyDescent="0.3">
      <c r="A156" s="78" t="s">
        <v>932</v>
      </c>
      <c r="B156" s="127" t="s">
        <v>255</v>
      </c>
      <c r="C156" s="131">
        <v>44594</v>
      </c>
      <c r="D156" s="127">
        <v>488</v>
      </c>
      <c r="E156" s="127">
        <f>INDEX(TAB_Leistungen_30[[Tätigkeit]:[Stk.kosten/Kosten bei Stundensatz]],MATCH(TAB_Doku_201910[[#This Row],[Leistung]],TAB_Leistungen_30[Tätigkeit],0),2)</f>
        <v>0</v>
      </c>
      <c r="F156" s="127">
        <f>INDEX(TAB_Leistungen_30[[Tätigkeit]:[Stk.kosten/Kosten bei Stundensatz]],MATCH(TAB_Doku_201910[[#This Row],[Leistung]],TAB_Leistungen_30[Tätigkeit],0),3)*TAB_Doku_201910[[#This Row],[Stk.]]</f>
        <v>146.4</v>
      </c>
      <c r="G156" s="78" t="s">
        <v>1065</v>
      </c>
      <c r="H156" s="128" t="s">
        <v>1040</v>
      </c>
    </row>
    <row r="157" spans="1:8" ht="16.2" customHeight="1" x14ac:dyDescent="0.3">
      <c r="A157" s="78" t="s">
        <v>932</v>
      </c>
      <c r="B157" s="127" t="s">
        <v>22</v>
      </c>
      <c r="C157" s="131">
        <v>44594</v>
      </c>
      <c r="D157" s="127">
        <v>2</v>
      </c>
      <c r="E157" s="127">
        <f>INDEX(TAB_Leistungen_30[[Tätigkeit]:[Stk.kosten/Kosten bei Stundensatz]],MATCH(TAB_Doku_201910[[#This Row],[Leistung]],TAB_Leistungen_30[Tätigkeit],0),2)</f>
        <v>60</v>
      </c>
      <c r="F157" s="127">
        <f>INDEX(TAB_Leistungen_30[[Tätigkeit]:[Stk.kosten/Kosten bei Stundensatz]],MATCH(TAB_Doku_201910[[#This Row],[Leistung]],TAB_Leistungen_30[Tätigkeit],0),3)*TAB_Doku_201910[[#This Row],[Stk.]]</f>
        <v>70</v>
      </c>
      <c r="G157" s="78" t="s">
        <v>1065</v>
      </c>
      <c r="H157" s="128" t="s">
        <v>1040</v>
      </c>
    </row>
    <row r="158" spans="1:8" ht="16.2" customHeight="1" x14ac:dyDescent="0.3">
      <c r="A158" s="78" t="s">
        <v>1043</v>
      </c>
      <c r="B158" s="127" t="s">
        <v>953</v>
      </c>
      <c r="C158" s="131">
        <v>44593</v>
      </c>
      <c r="D158" s="127">
        <v>2.5</v>
      </c>
      <c r="E158" s="127">
        <f>INDEX(TAB_Leistungen_30[[Tätigkeit]:[Stk.kosten/Kosten bei Stundensatz]],MATCH(TAB_Doku_201910[[#This Row],[Leistung]],TAB_Leistungen_30[Tätigkeit],0),2)</f>
        <v>60</v>
      </c>
      <c r="F158" s="127">
        <f>INDEX(TAB_Leistungen_30[[Tätigkeit]:[Stk.kosten/Kosten bei Stundensatz]],MATCH(TAB_Doku_201910[[#This Row],[Leistung]],TAB_Leistungen_30[Tätigkeit],0),3)*TAB_Doku_201910[[#This Row],[Stk.]]</f>
        <v>87.5</v>
      </c>
      <c r="G158" s="78" t="s">
        <v>1065</v>
      </c>
      <c r="H158" s="128" t="s">
        <v>1025</v>
      </c>
    </row>
    <row r="159" spans="1:8" ht="16.2" customHeight="1" x14ac:dyDescent="0.3">
      <c r="A159" s="78" t="s">
        <v>1045</v>
      </c>
      <c r="B159" s="127" t="s">
        <v>953</v>
      </c>
      <c r="C159" s="131">
        <v>44593</v>
      </c>
      <c r="D159" s="127">
        <v>1</v>
      </c>
      <c r="E159" s="127">
        <f>INDEX(TAB_Leistungen_30[[Tätigkeit]:[Stk.kosten/Kosten bei Stundensatz]],MATCH(TAB_Doku_201910[[#This Row],[Leistung]],TAB_Leistungen_30[Tätigkeit],0),2)</f>
        <v>60</v>
      </c>
      <c r="F159" s="127">
        <f>INDEX(TAB_Leistungen_30[[Tätigkeit]:[Stk.kosten/Kosten bei Stundensatz]],MATCH(TAB_Doku_201910[[#This Row],[Leistung]],TAB_Leistungen_30[Tätigkeit],0),3)*TAB_Doku_201910[[#This Row],[Stk.]]</f>
        <v>35</v>
      </c>
      <c r="G159" s="78" t="s">
        <v>1065</v>
      </c>
      <c r="H159" s="128" t="s">
        <v>1046</v>
      </c>
    </row>
    <row r="160" spans="1:8" ht="16.2" customHeight="1" x14ac:dyDescent="0.3">
      <c r="A160" s="78" t="s">
        <v>509</v>
      </c>
      <c r="B160" s="127" t="s">
        <v>953</v>
      </c>
      <c r="C160" s="131">
        <v>44592</v>
      </c>
      <c r="D160" s="127">
        <v>4</v>
      </c>
      <c r="E160" s="127">
        <f>INDEX(TAB_Leistungen_30[[Tätigkeit]:[Stk.kosten/Kosten bei Stundensatz]],MATCH(TAB_Doku_201910[[#This Row],[Leistung]],TAB_Leistungen_30[Tätigkeit],0),2)</f>
        <v>60</v>
      </c>
      <c r="F160" s="127">
        <f>INDEX(TAB_Leistungen_30[[Tätigkeit]:[Stk.kosten/Kosten bei Stundensatz]],MATCH(TAB_Doku_201910[[#This Row],[Leistung]],TAB_Leistungen_30[Tätigkeit],0),3)*TAB_Doku_201910[[#This Row],[Stk.]]</f>
        <v>140</v>
      </c>
      <c r="G160" s="78" t="s">
        <v>1065</v>
      </c>
      <c r="H160" s="128" t="s">
        <v>1049</v>
      </c>
    </row>
    <row r="161" spans="1:8" ht="16.2" customHeight="1" x14ac:dyDescent="0.3">
      <c r="A161" s="78" t="s">
        <v>932</v>
      </c>
      <c r="B161" s="127" t="s">
        <v>58</v>
      </c>
      <c r="C161" s="131">
        <v>44589</v>
      </c>
      <c r="D161" s="127">
        <v>1</v>
      </c>
      <c r="E161" s="127">
        <f>INDEX(TAB_Leistungen_30[[Tätigkeit]:[Stk.kosten/Kosten bei Stundensatz]],MATCH(TAB_Doku_201910[[#This Row],[Leistung]],TAB_Leistungen_30[Tätigkeit],0),2)</f>
        <v>120</v>
      </c>
      <c r="F161" s="127">
        <f>INDEX(TAB_Leistungen_30[[Tätigkeit]:[Stk.kosten/Kosten bei Stundensatz]],MATCH(TAB_Doku_201910[[#This Row],[Leistung]],TAB_Leistungen_30[Tätigkeit],0),3)*TAB_Doku_201910[[#This Row],[Stk.]]</f>
        <v>70</v>
      </c>
      <c r="G161" s="155" t="s">
        <v>1064</v>
      </c>
      <c r="H161" s="128" t="s">
        <v>1044</v>
      </c>
    </row>
    <row r="162" spans="1:8" ht="16.2" customHeight="1" x14ac:dyDescent="0.3">
      <c r="A162" s="78" t="s">
        <v>1037</v>
      </c>
      <c r="B162" s="127" t="s">
        <v>953</v>
      </c>
      <c r="C162" s="131">
        <v>44585</v>
      </c>
      <c r="D162" s="127">
        <v>10</v>
      </c>
      <c r="E162" s="127">
        <f>INDEX(TAB_Leistungen_30[[Tätigkeit]:[Stk.kosten/Kosten bei Stundensatz]],MATCH(TAB_Doku_201910[[#This Row],[Leistung]],TAB_Leistungen_30[Tätigkeit],0),2)</f>
        <v>60</v>
      </c>
      <c r="F162" s="127">
        <f>INDEX(TAB_Leistungen_30[[Tätigkeit]:[Stk.kosten/Kosten bei Stundensatz]],MATCH(TAB_Doku_201910[[#This Row],[Leistung]],TAB_Leistungen_30[Tätigkeit],0),3)*TAB_Doku_201910[[#This Row],[Stk.]]</f>
        <v>350</v>
      </c>
      <c r="G162" s="155" t="s">
        <v>1064</v>
      </c>
      <c r="H162" s="128" t="s">
        <v>1038</v>
      </c>
    </row>
    <row r="163" spans="1:8" ht="16.2" customHeight="1" x14ac:dyDescent="0.3">
      <c r="A163" s="78" t="s">
        <v>714</v>
      </c>
      <c r="B163" s="127" t="s">
        <v>953</v>
      </c>
      <c r="C163" s="131">
        <v>44585</v>
      </c>
      <c r="D163" s="127">
        <v>4</v>
      </c>
      <c r="E163" s="127">
        <f>INDEX(TAB_Leistungen_30[[Tätigkeit]:[Stk.kosten/Kosten bei Stundensatz]],MATCH(TAB_Doku_201910[[#This Row],[Leistung]],TAB_Leistungen_30[Tätigkeit],0),2)</f>
        <v>60</v>
      </c>
      <c r="F163" s="127">
        <f>INDEX(TAB_Leistungen_30[[Tätigkeit]:[Stk.kosten/Kosten bei Stundensatz]],MATCH(TAB_Doku_201910[[#This Row],[Leistung]],TAB_Leistungen_30[Tätigkeit],0),3)*TAB_Doku_201910[[#This Row],[Stk.]]</f>
        <v>140</v>
      </c>
      <c r="G163" s="155" t="s">
        <v>1064</v>
      </c>
      <c r="H163" s="128" t="s">
        <v>1028</v>
      </c>
    </row>
    <row r="164" spans="1:8" ht="16.2" customHeight="1" x14ac:dyDescent="0.3">
      <c r="A164" s="78" t="s">
        <v>718</v>
      </c>
      <c r="B164" s="127" t="s">
        <v>48</v>
      </c>
      <c r="C164" s="131">
        <v>44575</v>
      </c>
      <c r="D164" s="127">
        <v>1</v>
      </c>
      <c r="E164" s="127">
        <f>INDEX(TAB_Leistungen_30[[Tätigkeit]:[Stk.kosten/Kosten bei Stundensatz]],MATCH(TAB_Doku_201910[[#This Row],[Leistung]],TAB_Leistungen_30[Tätigkeit],0),2)</f>
        <v>15</v>
      </c>
      <c r="F164" s="127">
        <f>INDEX(TAB_Leistungen_30[[Tätigkeit]:[Stk.kosten/Kosten bei Stundensatz]],MATCH(TAB_Doku_201910[[#This Row],[Leistung]],TAB_Leistungen_30[Tätigkeit],0),3)*TAB_Doku_201910[[#This Row],[Stk.]]</f>
        <v>8.75</v>
      </c>
      <c r="G164" s="155" t="s">
        <v>1064</v>
      </c>
      <c r="H164" s="128" t="s">
        <v>1034</v>
      </c>
    </row>
    <row r="165" spans="1:8" ht="16.2" customHeight="1" x14ac:dyDescent="0.3">
      <c r="A165" s="78" t="s">
        <v>1031</v>
      </c>
      <c r="B165" s="127" t="s">
        <v>953</v>
      </c>
      <c r="C165" s="131">
        <v>44571</v>
      </c>
      <c r="D165" s="127">
        <v>2</v>
      </c>
      <c r="E165" s="127">
        <f>INDEX(TAB_Leistungen_30[[Tätigkeit]:[Stk.kosten/Kosten bei Stundensatz]],MATCH(TAB_Doku_201910[[#This Row],[Leistung]],TAB_Leistungen_30[Tätigkeit],0),2)</f>
        <v>60</v>
      </c>
      <c r="F165" s="127">
        <f>INDEX(TAB_Leistungen_30[[Tätigkeit]:[Stk.kosten/Kosten bei Stundensatz]],MATCH(TAB_Doku_201910[[#This Row],[Leistung]],TAB_Leistungen_30[Tätigkeit],0),3)*TAB_Doku_201910[[#This Row],[Stk.]]</f>
        <v>70</v>
      </c>
      <c r="G165" s="155" t="s">
        <v>1064</v>
      </c>
      <c r="H165" s="128" t="s">
        <v>1039</v>
      </c>
    </row>
    <row r="166" spans="1:8" ht="16.2" customHeight="1" x14ac:dyDescent="0.3">
      <c r="A166" s="78" t="s">
        <v>1031</v>
      </c>
      <c r="B166" s="127" t="s">
        <v>953</v>
      </c>
      <c r="C166" s="131">
        <v>44567</v>
      </c>
      <c r="D166" s="127">
        <v>4</v>
      </c>
      <c r="E166" s="127">
        <f>INDEX(TAB_Leistungen_30[[Tätigkeit]:[Stk.kosten/Kosten bei Stundensatz]],MATCH(TAB_Doku_201910[[#This Row],[Leistung]],TAB_Leistungen_30[Tätigkeit],0),2)</f>
        <v>60</v>
      </c>
      <c r="F166" s="127">
        <f>INDEX(TAB_Leistungen_30[[Tätigkeit]:[Stk.kosten/Kosten bei Stundensatz]],MATCH(TAB_Doku_201910[[#This Row],[Leistung]],TAB_Leistungen_30[Tätigkeit],0),3)*TAB_Doku_201910[[#This Row],[Stk.]]</f>
        <v>140</v>
      </c>
      <c r="G166" s="155" t="s">
        <v>1064</v>
      </c>
      <c r="H166" s="128" t="s">
        <v>1032</v>
      </c>
    </row>
    <row r="167" spans="1:8" ht="16.2" customHeight="1" x14ac:dyDescent="0.3">
      <c r="A167" s="78" t="s">
        <v>1031</v>
      </c>
      <c r="B167" s="127" t="s">
        <v>953</v>
      </c>
      <c r="C167" s="131">
        <v>44566</v>
      </c>
      <c r="D167" s="127">
        <v>1</v>
      </c>
      <c r="E167" s="127">
        <f>INDEX(TAB_Leistungen_30[[Tätigkeit]:[Stk.kosten/Kosten bei Stundensatz]],MATCH(TAB_Doku_201910[[#This Row],[Leistung]],TAB_Leistungen_30[Tätigkeit],0),2)</f>
        <v>60</v>
      </c>
      <c r="F167" s="127">
        <f>INDEX(TAB_Leistungen_30[[Tätigkeit]:[Stk.kosten/Kosten bei Stundensatz]],MATCH(TAB_Doku_201910[[#This Row],[Leistung]],TAB_Leistungen_30[Tätigkeit],0),3)*TAB_Doku_201910[[#This Row],[Stk.]]</f>
        <v>35</v>
      </c>
      <c r="G167" s="155" t="s">
        <v>1064</v>
      </c>
      <c r="H167" s="128" t="s">
        <v>1033</v>
      </c>
    </row>
    <row r="168" spans="1:8" ht="16.2" customHeight="1" x14ac:dyDescent="0.3">
      <c r="A168" s="78" t="s">
        <v>714</v>
      </c>
      <c r="B168" s="127" t="s">
        <v>953</v>
      </c>
      <c r="C168" s="131">
        <v>44566</v>
      </c>
      <c r="D168" s="127">
        <v>3</v>
      </c>
      <c r="E168" s="127">
        <f>INDEX(TAB_Leistungen_30[[Tätigkeit]:[Stk.kosten/Kosten bei Stundensatz]],MATCH(TAB_Doku_201910[[#This Row],[Leistung]],TAB_Leistungen_30[Tätigkeit],0),2)</f>
        <v>60</v>
      </c>
      <c r="F168" s="127">
        <f>INDEX(TAB_Leistungen_30[[Tätigkeit]:[Stk.kosten/Kosten bei Stundensatz]],MATCH(TAB_Doku_201910[[#This Row],[Leistung]],TAB_Leistungen_30[Tätigkeit],0),3)*TAB_Doku_201910[[#This Row],[Stk.]]</f>
        <v>105</v>
      </c>
      <c r="G168" s="155" t="s">
        <v>1064</v>
      </c>
      <c r="H168" s="128" t="s">
        <v>1019</v>
      </c>
    </row>
    <row r="169" spans="1:8" ht="16.2" customHeight="1" x14ac:dyDescent="0.3">
      <c r="A169" s="78" t="s">
        <v>714</v>
      </c>
      <c r="B169" s="127" t="s">
        <v>953</v>
      </c>
      <c r="C169" s="131">
        <v>44566</v>
      </c>
      <c r="D169" s="127">
        <v>0.5</v>
      </c>
      <c r="E169" s="127">
        <f>INDEX(TAB_Leistungen_30[[Tätigkeit]:[Stk.kosten/Kosten bei Stundensatz]],MATCH(TAB_Doku_201910[[#This Row],[Leistung]],TAB_Leistungen_30[Tätigkeit],0),2)</f>
        <v>60</v>
      </c>
      <c r="F169" s="127">
        <f>INDEX(TAB_Leistungen_30[[Tätigkeit]:[Stk.kosten/Kosten bei Stundensatz]],MATCH(TAB_Doku_201910[[#This Row],[Leistung]],TAB_Leistungen_30[Tätigkeit],0),3)*TAB_Doku_201910[[#This Row],[Stk.]]</f>
        <v>17.5</v>
      </c>
      <c r="G169" s="155" t="s">
        <v>1064</v>
      </c>
      <c r="H169" s="128" t="s">
        <v>1021</v>
      </c>
    </row>
    <row r="170" spans="1:8" ht="16.2" customHeight="1" x14ac:dyDescent="0.3">
      <c r="A170" s="78" t="s">
        <v>714</v>
      </c>
      <c r="B170" s="127" t="s">
        <v>953</v>
      </c>
      <c r="C170" s="131">
        <v>44566</v>
      </c>
      <c r="D170" s="127">
        <v>2</v>
      </c>
      <c r="E170" s="127">
        <f>INDEX(TAB_Leistungen_30[[Tätigkeit]:[Stk.kosten/Kosten bei Stundensatz]],MATCH(TAB_Doku_201910[[#This Row],[Leistung]],TAB_Leistungen_30[Tätigkeit],0),2)</f>
        <v>60</v>
      </c>
      <c r="F170" s="127">
        <f>INDEX(TAB_Leistungen_30[[Tätigkeit]:[Stk.kosten/Kosten bei Stundensatz]],MATCH(TAB_Doku_201910[[#This Row],[Leistung]],TAB_Leistungen_30[Tätigkeit],0),3)*TAB_Doku_201910[[#This Row],[Stk.]]</f>
        <v>70</v>
      </c>
      <c r="G170" s="155" t="s">
        <v>1064</v>
      </c>
      <c r="H170" s="128" t="s">
        <v>1022</v>
      </c>
    </row>
    <row r="171" spans="1:8" ht="16.2" customHeight="1" x14ac:dyDescent="0.3">
      <c r="A171" s="78" t="s">
        <v>714</v>
      </c>
      <c r="B171" s="127" t="s">
        <v>953</v>
      </c>
      <c r="C171" s="131">
        <v>44564</v>
      </c>
      <c r="D171" s="127">
        <v>1</v>
      </c>
      <c r="E171" s="127">
        <f>INDEX(TAB_Leistungen_30[[Tätigkeit]:[Stk.kosten/Kosten bei Stundensatz]],MATCH(TAB_Doku_201910[[#This Row],[Leistung]],TAB_Leistungen_30[Tätigkeit],0),2)</f>
        <v>60</v>
      </c>
      <c r="F171" s="127">
        <f>INDEX(TAB_Leistungen_30[[Tätigkeit]:[Stk.kosten/Kosten bei Stundensatz]],MATCH(TAB_Doku_201910[[#This Row],[Leistung]],TAB_Leistungen_30[Tätigkeit],0),3)*TAB_Doku_201910[[#This Row],[Stk.]]</f>
        <v>35</v>
      </c>
      <c r="G171" s="155" t="s">
        <v>1064</v>
      </c>
      <c r="H171" s="128" t="s">
        <v>1023</v>
      </c>
    </row>
    <row r="172" spans="1:8" ht="16.2" customHeight="1" x14ac:dyDescent="0.3">
      <c r="A172" s="78" t="s">
        <v>1050</v>
      </c>
      <c r="B172" s="127" t="s">
        <v>247</v>
      </c>
      <c r="C172" s="131">
        <v>44547</v>
      </c>
      <c r="D172" s="127">
        <v>4</v>
      </c>
      <c r="E172" s="127">
        <f>INDEX(TAB_Leistungen_30[[Tätigkeit]:[Stk.kosten/Kosten bei Stundensatz]],MATCH(TAB_Doku_201910[[#This Row],[Leistung]],TAB_Leistungen_30[Tätigkeit],0),2)</f>
        <v>15</v>
      </c>
      <c r="F172" s="127">
        <f>INDEX(TAB_Leistungen_30[[Tätigkeit]:[Stk.kosten/Kosten bei Stundensatz]],MATCH(TAB_Doku_201910[[#This Row],[Leistung]],TAB_Leistungen_30[Tätigkeit],0),3)*TAB_Doku_201910[[#This Row],[Stk.]]</f>
        <v>35</v>
      </c>
      <c r="G172" s="155" t="s">
        <v>1064</v>
      </c>
      <c r="H172" s="128" t="s">
        <v>1052</v>
      </c>
    </row>
    <row r="173" spans="1:8" ht="16.2" customHeight="1" x14ac:dyDescent="0.3">
      <c r="A173" s="78" t="s">
        <v>1050</v>
      </c>
      <c r="B173" s="127" t="s">
        <v>58</v>
      </c>
      <c r="C173" s="131">
        <v>44547</v>
      </c>
      <c r="D173" s="127">
        <v>2</v>
      </c>
      <c r="E173" s="127">
        <f>INDEX(TAB_Leistungen_30[[Tätigkeit]:[Stk.kosten/Kosten bei Stundensatz]],MATCH(TAB_Doku_201910[[#This Row],[Leistung]],TAB_Leistungen_30[Tätigkeit],0),2)</f>
        <v>120</v>
      </c>
      <c r="F173" s="127">
        <f>INDEX(TAB_Leistungen_30[[Tätigkeit]:[Stk.kosten/Kosten bei Stundensatz]],MATCH(TAB_Doku_201910[[#This Row],[Leistung]],TAB_Leistungen_30[Tätigkeit],0),3)*TAB_Doku_201910[[#This Row],[Stk.]]</f>
        <v>140</v>
      </c>
      <c r="G173" s="155" t="s">
        <v>1064</v>
      </c>
      <c r="H173" s="128" t="s">
        <v>1053</v>
      </c>
    </row>
    <row r="174" spans="1:8" ht="16.2" customHeight="1" x14ac:dyDescent="0.3">
      <c r="A174" s="78" t="s">
        <v>1050</v>
      </c>
      <c r="B174" s="127" t="s">
        <v>953</v>
      </c>
      <c r="C174" s="131">
        <v>44547</v>
      </c>
      <c r="D174" s="127">
        <v>55</v>
      </c>
      <c r="E174" s="127">
        <f>INDEX(TAB_Leistungen_30[[Tätigkeit]:[Stk.kosten/Kosten bei Stundensatz]],MATCH(TAB_Doku_201910[[#This Row],[Leistung]],TAB_Leistungen_30[Tätigkeit],0),2)</f>
        <v>60</v>
      </c>
      <c r="F174" s="127">
        <f>INDEX(TAB_Leistungen_30[[Tätigkeit]:[Stk.kosten/Kosten bei Stundensatz]],MATCH(TAB_Doku_201910[[#This Row],[Leistung]],TAB_Leistungen_30[Tätigkeit],0),3)*TAB_Doku_201910[[#This Row],[Stk.]]</f>
        <v>1925</v>
      </c>
      <c r="G174" s="155" t="s">
        <v>1064</v>
      </c>
      <c r="H174" s="128" t="s">
        <v>1051</v>
      </c>
    </row>
    <row r="175" spans="1:8" ht="16.2" customHeight="1" x14ac:dyDescent="0.3">
      <c r="A175" s="78" t="s">
        <v>932</v>
      </c>
      <c r="B175" s="127" t="s">
        <v>49</v>
      </c>
      <c r="C175" s="131">
        <v>44502</v>
      </c>
      <c r="D175" s="127">
        <v>1</v>
      </c>
      <c r="E175" s="127">
        <f>INDEX(TAB_Leistungen_30[[Tätigkeit]:[Stk.kosten/Kosten bei Stundensatz]],MATCH(TAB_Doku_201910[[#This Row],[Leistung]],TAB_Leistungen_30[Tätigkeit],0),2)</f>
        <v>30</v>
      </c>
      <c r="F175" s="127">
        <v>15</v>
      </c>
      <c r="G175" s="155" t="s">
        <v>1064</v>
      </c>
      <c r="H175" s="128" t="s">
        <v>1016</v>
      </c>
    </row>
    <row r="176" spans="1:8" ht="16.2" customHeight="1" x14ac:dyDescent="0.3">
      <c r="A176" s="78" t="s">
        <v>1014</v>
      </c>
      <c r="B176" s="127" t="s">
        <v>49</v>
      </c>
      <c r="C176" s="131">
        <v>44502</v>
      </c>
      <c r="D176" s="127">
        <v>1</v>
      </c>
      <c r="E176" s="127">
        <f>INDEX(TAB_Leistungen_30[[Tätigkeit]:[Stk.kosten/Kosten bei Stundensatz]],MATCH(TAB_Doku_201910[[#This Row],[Leistung]],TAB_Leistungen_30[Tätigkeit],0),2)</f>
        <v>30</v>
      </c>
      <c r="F176" s="127">
        <v>15</v>
      </c>
      <c r="G176" s="155" t="s">
        <v>1064</v>
      </c>
      <c r="H176" s="128" t="s">
        <v>1015</v>
      </c>
    </row>
    <row r="177" spans="1:8" ht="16.2" customHeight="1" x14ac:dyDescent="0.3">
      <c r="A177" s="78" t="s">
        <v>620</v>
      </c>
      <c r="B177" s="127" t="s">
        <v>48</v>
      </c>
      <c r="C177" s="131">
        <v>44495</v>
      </c>
      <c r="D177" s="127">
        <v>2</v>
      </c>
      <c r="E177" s="127">
        <f>INDEX(TAB_Leistungen_30[[Tätigkeit]:[Stk.kosten/Kosten bei Stundensatz]],MATCH(TAB_Doku_201910[[#This Row],[Leistung]],TAB_Leistungen_30[Tätigkeit],0),2)</f>
        <v>15</v>
      </c>
      <c r="F177" s="127">
        <v>15</v>
      </c>
      <c r="G177" s="155" t="s">
        <v>1064</v>
      </c>
      <c r="H177" s="128" t="s">
        <v>1004</v>
      </c>
    </row>
    <row r="178" spans="1:8" ht="16.2" customHeight="1" x14ac:dyDescent="0.3">
      <c r="A178" s="78" t="s">
        <v>620</v>
      </c>
      <c r="B178" s="127" t="s">
        <v>1003</v>
      </c>
      <c r="C178" s="131">
        <v>44494</v>
      </c>
      <c r="D178" s="127">
        <v>1</v>
      </c>
      <c r="E178" s="127">
        <f>INDEX(TAB_Leistungen_30[[Tätigkeit]:[Stk.kosten/Kosten bei Stundensatz]],MATCH(TAB_Doku_201910[[#This Row],[Leistung]],TAB_Leistungen_30[Tätigkeit],0),2)</f>
        <v>60</v>
      </c>
      <c r="F178" s="127">
        <v>30</v>
      </c>
      <c r="G178" s="155" t="s">
        <v>1064</v>
      </c>
      <c r="H178" s="128" t="s">
        <v>1006</v>
      </c>
    </row>
    <row r="179" spans="1:8" ht="16.2" customHeight="1" x14ac:dyDescent="0.3">
      <c r="A179" s="78" t="s">
        <v>1050</v>
      </c>
      <c r="B179" s="127" t="s">
        <v>953</v>
      </c>
      <c r="C179" s="131">
        <v>44491</v>
      </c>
      <c r="D179" s="127">
        <v>1</v>
      </c>
      <c r="E179" s="127">
        <f>INDEX(TAB_Leistungen_30[[Tätigkeit]:[Stk.kosten/Kosten bei Stundensatz]],MATCH(TAB_Doku_201910[[#This Row],[Leistung]],TAB_Leistungen_30[Tätigkeit],0),2)</f>
        <v>60</v>
      </c>
      <c r="F179" s="127">
        <v>30</v>
      </c>
      <c r="G179" s="155" t="s">
        <v>1064</v>
      </c>
      <c r="H179" s="128" t="s">
        <v>1011</v>
      </c>
    </row>
    <row r="180" spans="1:8" ht="16.2" customHeight="1" x14ac:dyDescent="0.3">
      <c r="A180" s="78" t="s">
        <v>620</v>
      </c>
      <c r="B180" s="127" t="s">
        <v>140</v>
      </c>
      <c r="C180" s="131">
        <v>44491</v>
      </c>
      <c r="D180" s="127">
        <v>2</v>
      </c>
      <c r="E180" s="127">
        <f>INDEX(TAB_Leistungen_30[[Tätigkeit]:[Stk.kosten/Kosten bei Stundensatz]],MATCH(TAB_Doku_201910[[#This Row],[Leistung]],TAB_Leistungen_30[Tätigkeit],0),2)</f>
        <v>5</v>
      </c>
      <c r="F180" s="127">
        <v>5</v>
      </c>
      <c r="G180" s="155" t="s">
        <v>1064</v>
      </c>
      <c r="H180" s="128" t="s">
        <v>1005</v>
      </c>
    </row>
    <row r="181" spans="1:8" ht="16.2" customHeight="1" x14ac:dyDescent="0.3">
      <c r="A181" s="78" t="s">
        <v>620</v>
      </c>
      <c r="B181" s="127" t="s">
        <v>48</v>
      </c>
      <c r="C181" s="131">
        <v>44491</v>
      </c>
      <c r="D181" s="127">
        <v>2</v>
      </c>
      <c r="E181" s="127">
        <f>INDEX(TAB_Leistungen_30[[Tätigkeit]:[Stk.kosten/Kosten bei Stundensatz]],MATCH(TAB_Doku_201910[[#This Row],[Leistung]],TAB_Leistungen_30[Tätigkeit],0),2)</f>
        <v>15</v>
      </c>
      <c r="F181" s="127">
        <v>15</v>
      </c>
      <c r="G181" s="155" t="s">
        <v>1064</v>
      </c>
      <c r="H181" s="128" t="s">
        <v>1005</v>
      </c>
    </row>
    <row r="182" spans="1:8" ht="16.2" customHeight="1" x14ac:dyDescent="0.3">
      <c r="A182" s="78" t="s">
        <v>102</v>
      </c>
      <c r="B182" s="127" t="s">
        <v>13</v>
      </c>
      <c r="C182" s="131">
        <v>44490</v>
      </c>
      <c r="D182" s="127">
        <v>8</v>
      </c>
      <c r="E182" s="127">
        <f>INDEX(TAB_Leistungen_30[[Tätigkeit]:[Stk.kosten/Kosten bei Stundensatz]],MATCH(TAB_Doku_201910[[#This Row],[Leistung]],TAB_Leistungen_30[Tätigkeit],0),2)</f>
        <v>60</v>
      </c>
      <c r="F182" s="127">
        <v>240</v>
      </c>
      <c r="G182" s="78" t="s">
        <v>939</v>
      </c>
      <c r="H182" s="128" t="s">
        <v>1018</v>
      </c>
    </row>
    <row r="183" spans="1:8" ht="16.2" customHeight="1" x14ac:dyDescent="0.3">
      <c r="A183" s="78" t="s">
        <v>102</v>
      </c>
      <c r="B183" s="127" t="s">
        <v>207</v>
      </c>
      <c r="C183" s="131">
        <v>44490</v>
      </c>
      <c r="D183" s="127">
        <v>6</v>
      </c>
      <c r="E183" s="127">
        <f>INDEX(TAB_Leistungen_30[[Tätigkeit]:[Stk.kosten/Kosten bei Stundensatz]],MATCH(TAB_Doku_201910[[#This Row],[Leistung]],TAB_Leistungen_30[Tätigkeit],0),2)</f>
        <v>0</v>
      </c>
      <c r="F183" s="127">
        <v>30</v>
      </c>
      <c r="G183" s="155" t="s">
        <v>1064</v>
      </c>
      <c r="H183" s="128" t="s">
        <v>1018</v>
      </c>
    </row>
    <row r="184" spans="1:8" ht="16.2" customHeight="1" x14ac:dyDescent="0.3">
      <c r="A184" s="78" t="s">
        <v>1050</v>
      </c>
      <c r="B184" s="127" t="s">
        <v>487</v>
      </c>
      <c r="C184" s="131">
        <v>44489</v>
      </c>
      <c r="D184" s="127">
        <v>1.5</v>
      </c>
      <c r="E184" s="127">
        <f>INDEX(TAB_Leistungen_30[[Tätigkeit]:[Stk.kosten/Kosten bei Stundensatz]],MATCH(TAB_Doku_201910[[#This Row],[Leistung]],TAB_Leistungen_30[Tätigkeit],0),2)</f>
        <v>60</v>
      </c>
      <c r="F184" s="127">
        <v>45</v>
      </c>
      <c r="G184" s="78" t="s">
        <v>939</v>
      </c>
      <c r="H184" s="128" t="s">
        <v>1010</v>
      </c>
    </row>
    <row r="185" spans="1:8" ht="16.2" customHeight="1" x14ac:dyDescent="0.3">
      <c r="A185" s="78" t="s">
        <v>1050</v>
      </c>
      <c r="B185" s="127" t="s">
        <v>2</v>
      </c>
      <c r="C185" s="131">
        <v>44489</v>
      </c>
      <c r="D185" s="127">
        <v>1</v>
      </c>
      <c r="E185" s="127">
        <f>INDEX(TAB_Leistungen_30[[Tätigkeit]:[Stk.kosten/Kosten bei Stundensatz]],MATCH(TAB_Doku_201910[[#This Row],[Leistung]],TAB_Leistungen_30[Tätigkeit],0),2)</f>
        <v>10</v>
      </c>
      <c r="F185" s="127">
        <v>2.5</v>
      </c>
      <c r="G185" s="155" t="s">
        <v>1064</v>
      </c>
      <c r="H185" s="128" t="s">
        <v>1008</v>
      </c>
    </row>
    <row r="186" spans="1:8" ht="16.2" customHeight="1" x14ac:dyDescent="0.3">
      <c r="A186" s="78" t="s">
        <v>1050</v>
      </c>
      <c r="B186" s="127" t="s">
        <v>255</v>
      </c>
      <c r="C186" s="131">
        <v>44489</v>
      </c>
      <c r="D186" s="127">
        <v>98</v>
      </c>
      <c r="E186" s="127">
        <f>INDEX(TAB_Leistungen_30[[Tätigkeit]:[Stk.kosten/Kosten bei Stundensatz]],MATCH(TAB_Doku_201910[[#This Row],[Leistung]],TAB_Leistungen_30[Tätigkeit],0),2)</f>
        <v>0</v>
      </c>
      <c r="F186" s="127">
        <v>29.4</v>
      </c>
      <c r="G186" s="155" t="s">
        <v>1064</v>
      </c>
      <c r="H186" s="128" t="s">
        <v>1009</v>
      </c>
    </row>
    <row r="187" spans="1:8" ht="16.2" customHeight="1" x14ac:dyDescent="0.3">
      <c r="A187" s="78" t="s">
        <v>1000</v>
      </c>
      <c r="B187" s="127" t="s">
        <v>255</v>
      </c>
      <c r="C187" s="131">
        <v>44481</v>
      </c>
      <c r="D187" s="127">
        <v>403</v>
      </c>
      <c r="E187" s="127">
        <f>INDEX(TAB_Leistungen_30[[Tätigkeit]:[Stk.kosten/Kosten bei Stundensatz]],MATCH(TAB_Doku_201910[[#This Row],[Leistung]],TAB_Leistungen_30[Tätigkeit],0),2)</f>
        <v>0</v>
      </c>
      <c r="F187" s="153">
        <v>120.89999999999999</v>
      </c>
      <c r="G187" s="78" t="s">
        <v>939</v>
      </c>
      <c r="H187" s="128" t="s">
        <v>1007</v>
      </c>
    </row>
    <row r="188" spans="1:8" ht="16.2" customHeight="1" x14ac:dyDescent="0.3">
      <c r="A188" s="78" t="s">
        <v>1000</v>
      </c>
      <c r="B188" s="127" t="s">
        <v>2</v>
      </c>
      <c r="C188" s="131">
        <v>44481</v>
      </c>
      <c r="D188" s="127">
        <v>40</v>
      </c>
      <c r="E188" s="127">
        <f>INDEX(TAB_Leistungen_30[[Tätigkeit]:[Stk.kosten/Kosten bei Stundensatz]],MATCH(TAB_Doku_201910[[#This Row],[Leistung]],TAB_Leistungen_30[Tätigkeit],0),2)</f>
        <v>10</v>
      </c>
      <c r="F188" s="153">
        <v>100</v>
      </c>
      <c r="G188" s="78" t="s">
        <v>939</v>
      </c>
      <c r="H188" s="128" t="s">
        <v>1002</v>
      </c>
    </row>
    <row r="189" spans="1:8" ht="16.2" customHeight="1" x14ac:dyDescent="0.3">
      <c r="A189" s="78" t="s">
        <v>1000</v>
      </c>
      <c r="B189" s="127" t="s">
        <v>487</v>
      </c>
      <c r="C189" s="131">
        <v>44481</v>
      </c>
      <c r="D189" s="127">
        <v>1</v>
      </c>
      <c r="E189" s="127">
        <f>INDEX(TAB_Leistungen_30[[Tätigkeit]:[Stk.kosten/Kosten bei Stundensatz]],MATCH(TAB_Doku_201910[[#This Row],[Leistung]],TAB_Leistungen_30[Tätigkeit],0),2)</f>
        <v>60</v>
      </c>
      <c r="F189" s="153">
        <v>30</v>
      </c>
      <c r="G189" s="78" t="s">
        <v>939</v>
      </c>
      <c r="H189" s="128" t="s">
        <v>1013</v>
      </c>
    </row>
    <row r="190" spans="1:8" ht="16.2" customHeight="1" x14ac:dyDescent="0.3">
      <c r="A190" s="78" t="s">
        <v>1000</v>
      </c>
      <c r="B190" s="127" t="s">
        <v>35</v>
      </c>
      <c r="C190" s="131">
        <v>44481</v>
      </c>
      <c r="D190" s="127">
        <v>1</v>
      </c>
      <c r="E190" s="127">
        <f>INDEX(TAB_Leistungen_30[[Tätigkeit]:[Stk.kosten/Kosten bei Stundensatz]],MATCH(TAB_Doku_201910[[#This Row],[Leistung]],TAB_Leistungen_30[Tätigkeit],0),2)</f>
        <v>60</v>
      </c>
      <c r="F190" s="153">
        <v>30</v>
      </c>
      <c r="G190" s="78" t="s">
        <v>939</v>
      </c>
      <c r="H190" s="128" t="s">
        <v>1012</v>
      </c>
    </row>
    <row r="191" spans="1:8" ht="16.2" customHeight="1" x14ac:dyDescent="0.3">
      <c r="A191" s="78" t="s">
        <v>866</v>
      </c>
      <c r="B191" s="127" t="s">
        <v>2</v>
      </c>
      <c r="C191" s="131">
        <v>44479</v>
      </c>
      <c r="D191" s="127">
        <v>36</v>
      </c>
      <c r="E191" s="127">
        <f>INDEX(TAB_Leistungen_30[[Tätigkeit]:[Stk.kosten/Kosten bei Stundensatz]],MATCH(TAB_Doku_201910[[#This Row],[Leistung]],TAB_Leistungen_30[Tätigkeit],0),2)</f>
        <v>10</v>
      </c>
      <c r="F191" s="153">
        <v>90</v>
      </c>
      <c r="G191" s="78" t="s">
        <v>939</v>
      </c>
      <c r="H191" s="128" t="s">
        <v>998</v>
      </c>
    </row>
    <row r="192" spans="1:8" ht="16.2" customHeight="1" x14ac:dyDescent="0.3">
      <c r="A192" s="78" t="s">
        <v>866</v>
      </c>
      <c r="B192" s="127" t="s">
        <v>255</v>
      </c>
      <c r="C192" s="131">
        <v>44479</v>
      </c>
      <c r="D192" s="127">
        <v>125</v>
      </c>
      <c r="E192" s="127">
        <f>INDEX(TAB_Leistungen_30[[Tätigkeit]:[Stk.kosten/Kosten bei Stundensatz]],MATCH(TAB_Doku_201910[[#This Row],[Leistung]],TAB_Leistungen_30[Tätigkeit],0),2)</f>
        <v>0</v>
      </c>
      <c r="F192" s="153">
        <v>37.5</v>
      </c>
      <c r="G192" s="78" t="s">
        <v>939</v>
      </c>
      <c r="H192" s="128" t="s">
        <v>998</v>
      </c>
    </row>
    <row r="193" spans="1:8" ht="16.2" customHeight="1" x14ac:dyDescent="0.3">
      <c r="A193" s="78" t="s">
        <v>509</v>
      </c>
      <c r="B193" s="127" t="s">
        <v>953</v>
      </c>
      <c r="C193" s="131">
        <v>44479</v>
      </c>
      <c r="D193" s="127">
        <v>2</v>
      </c>
      <c r="E193" s="127">
        <f>INDEX(TAB_Leistungen_30[[Tätigkeit]:[Stk.kosten/Kosten bei Stundensatz]],MATCH(TAB_Doku_201910[[#This Row],[Leistung]],TAB_Leistungen_30[Tätigkeit],0),2)</f>
        <v>60</v>
      </c>
      <c r="F193" s="153">
        <v>60</v>
      </c>
      <c r="G193" s="78" t="s">
        <v>939</v>
      </c>
      <c r="H193" s="128" t="s">
        <v>999</v>
      </c>
    </row>
    <row r="194" spans="1:8" ht="16.2" customHeight="1" x14ac:dyDescent="0.3">
      <c r="A194" s="78" t="s">
        <v>1000</v>
      </c>
      <c r="B194" s="127" t="s">
        <v>140</v>
      </c>
      <c r="C194" s="131">
        <v>44477</v>
      </c>
      <c r="D194" s="127">
        <v>3</v>
      </c>
      <c r="E194" s="127">
        <f>INDEX(TAB_Leistungen_30[[Tätigkeit]:[Stk.kosten/Kosten bei Stundensatz]],MATCH(TAB_Doku_201910[[#This Row],[Leistung]],TAB_Leistungen_30[Tätigkeit],0),2)</f>
        <v>5</v>
      </c>
      <c r="F194" s="153">
        <v>7.5</v>
      </c>
      <c r="G194" s="78" t="s">
        <v>939</v>
      </c>
      <c r="H194" s="128" t="s">
        <v>1030</v>
      </c>
    </row>
    <row r="195" spans="1:8" ht="16.2" customHeight="1" x14ac:dyDescent="0.3">
      <c r="A195" s="78" t="s">
        <v>760</v>
      </c>
      <c r="B195" s="127" t="s">
        <v>59</v>
      </c>
      <c r="C195" s="131">
        <v>44475</v>
      </c>
      <c r="D195" s="127">
        <v>1</v>
      </c>
      <c r="E195" s="127">
        <f>INDEX(TAB_Leistungen_30[[Tätigkeit]:[Stk.kosten/Kosten bei Stundensatz]],MATCH(TAB_Doku_201910[[#This Row],[Leistung]],TAB_Leistungen_30[Tätigkeit],0),2)</f>
        <v>60</v>
      </c>
      <c r="F195" s="153">
        <v>30</v>
      </c>
      <c r="G195" s="78" t="s">
        <v>939</v>
      </c>
      <c r="H195" s="128" t="s">
        <v>996</v>
      </c>
    </row>
    <row r="196" spans="1:8" ht="16.2" customHeight="1" x14ac:dyDescent="0.3">
      <c r="A196" s="78" t="s">
        <v>760</v>
      </c>
      <c r="B196" s="127" t="s">
        <v>140</v>
      </c>
      <c r="C196" s="131">
        <v>44475</v>
      </c>
      <c r="D196" s="127">
        <v>2</v>
      </c>
      <c r="E196" s="127">
        <f>INDEX(TAB_Leistungen_30[[Tätigkeit]:[Stk.kosten/Kosten bei Stundensatz]],MATCH(TAB_Doku_201910[[#This Row],[Leistung]],TAB_Leistungen_30[Tätigkeit],0),2)</f>
        <v>5</v>
      </c>
      <c r="F196" s="153">
        <v>5</v>
      </c>
      <c r="G196" s="78" t="s">
        <v>939</v>
      </c>
      <c r="H196" s="128" t="s">
        <v>995</v>
      </c>
    </row>
    <row r="197" spans="1:8" ht="16.2" customHeight="1" x14ac:dyDescent="0.3">
      <c r="A197" s="78" t="s">
        <v>760</v>
      </c>
      <c r="B197" s="127" t="s">
        <v>140</v>
      </c>
      <c r="C197" s="131">
        <v>44474</v>
      </c>
      <c r="D197" s="127">
        <v>3</v>
      </c>
      <c r="E197" s="127">
        <f>INDEX(TAB_Leistungen_30[[Tätigkeit]:[Stk.kosten/Kosten bei Stundensatz]],MATCH(TAB_Doku_201910[[#This Row],[Leistung]],TAB_Leistungen_30[Tätigkeit],0),2)</f>
        <v>5</v>
      </c>
      <c r="F197" s="153">
        <v>7.5</v>
      </c>
      <c r="G197" s="78" t="s">
        <v>939</v>
      </c>
      <c r="H197" s="128" t="s">
        <v>994</v>
      </c>
    </row>
    <row r="198" spans="1:8" ht="16.2" customHeight="1" x14ac:dyDescent="0.3">
      <c r="A198" s="78" t="s">
        <v>760</v>
      </c>
      <c r="B198" s="127" t="s">
        <v>2</v>
      </c>
      <c r="C198" s="131">
        <v>44474</v>
      </c>
      <c r="D198" s="127">
        <v>6</v>
      </c>
      <c r="E198" s="127">
        <f>INDEX(TAB_Leistungen_30[[Tätigkeit]:[Stk.kosten/Kosten bei Stundensatz]],MATCH(TAB_Doku_201910[[#This Row],[Leistung]],TAB_Leistungen_30[Tätigkeit],0),2)</f>
        <v>10</v>
      </c>
      <c r="F198" s="153">
        <v>15</v>
      </c>
      <c r="G198" s="78" t="s">
        <v>939</v>
      </c>
      <c r="H198" s="128" t="s">
        <v>997</v>
      </c>
    </row>
    <row r="199" spans="1:8" ht="16.2" customHeight="1" x14ac:dyDescent="0.3">
      <c r="A199" s="78" t="s">
        <v>760</v>
      </c>
      <c r="B199" s="127" t="s">
        <v>255</v>
      </c>
      <c r="C199" s="131">
        <v>44474</v>
      </c>
      <c r="D199" s="127">
        <v>18</v>
      </c>
      <c r="E199" s="127">
        <f>INDEX(TAB_Leistungen_30[[Tätigkeit]:[Stk.kosten/Kosten bei Stundensatz]],MATCH(TAB_Doku_201910[[#This Row],[Leistung]],TAB_Leistungen_30[Tätigkeit],0),2)</f>
        <v>0</v>
      </c>
      <c r="F199" s="153">
        <v>5.3999999999999995</v>
      </c>
      <c r="G199" s="78" t="s">
        <v>939</v>
      </c>
      <c r="H199" s="128" t="s">
        <v>997</v>
      </c>
    </row>
    <row r="200" spans="1:8" ht="16.2" customHeight="1" x14ac:dyDescent="0.3">
      <c r="A200" s="78" t="s">
        <v>760</v>
      </c>
      <c r="B200" s="127" t="s">
        <v>140</v>
      </c>
      <c r="C200" s="131">
        <v>44470</v>
      </c>
      <c r="D200" s="127">
        <v>4</v>
      </c>
      <c r="E200" s="127">
        <f>INDEX(TAB_Leistungen_30[[Tätigkeit]:[Stk.kosten/Kosten bei Stundensatz]],MATCH(TAB_Doku_201910[[#This Row],[Leistung]],TAB_Leistungen_30[Tätigkeit],0),2)</f>
        <v>5</v>
      </c>
      <c r="F200" s="153">
        <v>10</v>
      </c>
      <c r="G200" s="78" t="s">
        <v>939</v>
      </c>
      <c r="H200" s="128" t="s">
        <v>993</v>
      </c>
    </row>
    <row r="201" spans="1:8" ht="16.2" customHeight="1" x14ac:dyDescent="0.3">
      <c r="A201" s="78" t="s">
        <v>1031</v>
      </c>
      <c r="B201" s="127" t="s">
        <v>953</v>
      </c>
      <c r="C201" s="131">
        <v>44470</v>
      </c>
      <c r="D201" s="127">
        <v>4</v>
      </c>
      <c r="E201" s="127">
        <f>INDEX(TAB_Leistungen_30[[Tätigkeit]:[Stk.kosten/Kosten bei Stundensatz]],MATCH(TAB_Doku_201910[[#This Row],[Leistung]],TAB_Leistungen_30[Tätigkeit],0),2)</f>
        <v>60</v>
      </c>
      <c r="F201" s="153">
        <v>120</v>
      </c>
      <c r="G201" s="78" t="s">
        <v>952</v>
      </c>
      <c r="H201" s="128" t="s">
        <v>1017</v>
      </c>
    </row>
    <row r="202" spans="1:8" ht="16.2" customHeight="1" x14ac:dyDescent="0.3">
      <c r="A202" s="78" t="s">
        <v>1031</v>
      </c>
      <c r="B202" s="127" t="s">
        <v>953</v>
      </c>
      <c r="C202" s="131">
        <v>44469</v>
      </c>
      <c r="D202" s="127">
        <v>2</v>
      </c>
      <c r="E202" s="127">
        <f>INDEX(TAB_Leistungen_30[[Tätigkeit]:[Stk.kosten/Kosten bei Stundensatz]],MATCH(TAB_Doku_201910[[#This Row],[Leistung]],TAB_Leistungen_30[Tätigkeit],0),2)</f>
        <v>60</v>
      </c>
      <c r="F202" s="153">
        <v>60</v>
      </c>
      <c r="G202" s="78" t="s">
        <v>952</v>
      </c>
      <c r="H202" s="128" t="s">
        <v>1017</v>
      </c>
    </row>
    <row r="203" spans="1:8" ht="16.2" customHeight="1" x14ac:dyDescent="0.3">
      <c r="A203" s="78" t="s">
        <v>1031</v>
      </c>
      <c r="B203" s="127" t="s">
        <v>953</v>
      </c>
      <c r="C203" s="131">
        <v>44468</v>
      </c>
      <c r="D203" s="127">
        <v>5</v>
      </c>
      <c r="E203" s="127">
        <f>INDEX(TAB_Leistungen_30[[Tätigkeit]:[Stk.kosten/Kosten bei Stundensatz]],MATCH(TAB_Doku_201910[[#This Row],[Leistung]],TAB_Leistungen_30[Tätigkeit],0),2)</f>
        <v>60</v>
      </c>
      <c r="F203" s="153">
        <v>150</v>
      </c>
      <c r="G203" s="78" t="s">
        <v>952</v>
      </c>
      <c r="H203" s="128" t="s">
        <v>1017</v>
      </c>
    </row>
    <row r="204" spans="1:8" ht="16.2" customHeight="1" x14ac:dyDescent="0.3">
      <c r="A204" s="78" t="s">
        <v>882</v>
      </c>
      <c r="B204" s="127" t="s">
        <v>48</v>
      </c>
      <c r="C204" s="131">
        <v>44468</v>
      </c>
      <c r="D204" s="127">
        <v>1</v>
      </c>
      <c r="E204" s="127">
        <f>INDEX(TAB_Leistungen_30[[Tätigkeit]:[Stk.kosten/Kosten bei Stundensatz]],MATCH(TAB_Doku_201910[[#This Row],[Leistung]],TAB_Leistungen_30[Tätigkeit],0),2)</f>
        <v>15</v>
      </c>
      <c r="F204" s="153">
        <v>7.5</v>
      </c>
      <c r="G204" s="78" t="s">
        <v>939</v>
      </c>
      <c r="H204" s="128" t="s">
        <v>1001</v>
      </c>
    </row>
    <row r="205" spans="1:8" ht="16.2" customHeight="1" x14ac:dyDescent="0.3">
      <c r="A205" s="78" t="s">
        <v>882</v>
      </c>
      <c r="B205" s="127" t="s">
        <v>49</v>
      </c>
      <c r="C205" s="131">
        <v>44468</v>
      </c>
      <c r="D205" s="127">
        <v>1</v>
      </c>
      <c r="E205" s="127">
        <f>INDEX(TAB_Leistungen_30[[Tätigkeit]:[Stk.kosten/Kosten bei Stundensatz]],MATCH(TAB_Doku_201910[[#This Row],[Leistung]],TAB_Leistungen_30[Tätigkeit],0),2)</f>
        <v>30</v>
      </c>
      <c r="F205" s="153">
        <v>15</v>
      </c>
      <c r="G205" s="78" t="s">
        <v>939</v>
      </c>
      <c r="H205" s="128" t="s">
        <v>992</v>
      </c>
    </row>
    <row r="206" spans="1:8" ht="16.2" customHeight="1" x14ac:dyDescent="0.3">
      <c r="A206" s="78" t="s">
        <v>882</v>
      </c>
      <c r="B206" s="127" t="s">
        <v>49</v>
      </c>
      <c r="C206" s="131">
        <v>44468</v>
      </c>
      <c r="D206" s="127">
        <v>1</v>
      </c>
      <c r="E206" s="127">
        <f>INDEX(TAB_Leistungen_30[[Tätigkeit]:[Stk.kosten/Kosten bei Stundensatz]],MATCH(TAB_Doku_201910[[#This Row],[Leistung]],TAB_Leistungen_30[Tätigkeit],0),2)</f>
        <v>30</v>
      </c>
      <c r="F206" s="153">
        <v>15</v>
      </c>
      <c r="G206" s="78" t="s">
        <v>939</v>
      </c>
      <c r="H206" s="128" t="s">
        <v>991</v>
      </c>
    </row>
    <row r="207" spans="1:8" ht="16.2" customHeight="1" x14ac:dyDescent="0.3">
      <c r="A207" s="78" t="s">
        <v>882</v>
      </c>
      <c r="B207" s="127" t="s">
        <v>22</v>
      </c>
      <c r="C207" s="131">
        <v>44468</v>
      </c>
      <c r="D207" s="127">
        <v>0.5</v>
      </c>
      <c r="E207" s="127">
        <f>INDEX(TAB_Leistungen_30[[Tätigkeit]:[Stk.kosten/Kosten bei Stundensatz]],MATCH(TAB_Doku_201910[[#This Row],[Leistung]],TAB_Leistungen_30[Tätigkeit],0),2)</f>
        <v>60</v>
      </c>
      <c r="F207" s="153">
        <v>15</v>
      </c>
      <c r="G207" s="78" t="s">
        <v>939</v>
      </c>
      <c r="H207" s="128" t="s">
        <v>990</v>
      </c>
    </row>
    <row r="208" spans="1:8" ht="16.2" customHeight="1" x14ac:dyDescent="0.3">
      <c r="A208" s="78" t="s">
        <v>714</v>
      </c>
      <c r="B208" s="127" t="s">
        <v>140</v>
      </c>
      <c r="C208" s="131">
        <v>44468</v>
      </c>
      <c r="D208" s="127">
        <v>1</v>
      </c>
      <c r="E208" s="127">
        <f>INDEX(TAB_Leistungen_30[[Tätigkeit]:[Stk.kosten/Kosten bei Stundensatz]],MATCH(TAB_Doku_201910[[#This Row],[Leistung]],TAB_Leistungen_30[Tätigkeit],0),2)</f>
        <v>5</v>
      </c>
      <c r="F208" s="153">
        <v>2.5</v>
      </c>
      <c r="G208" s="78" t="s">
        <v>939</v>
      </c>
      <c r="H208" s="128" t="s">
        <v>989</v>
      </c>
    </row>
    <row r="209" spans="1:8" ht="16.2" customHeight="1" x14ac:dyDescent="0.3">
      <c r="A209" s="78" t="s">
        <v>714</v>
      </c>
      <c r="B209" s="127" t="s">
        <v>140</v>
      </c>
      <c r="C209" s="131">
        <v>44468</v>
      </c>
      <c r="D209" s="127">
        <v>1</v>
      </c>
      <c r="E209" s="127">
        <f>INDEX(TAB_Leistungen_30[[Tätigkeit]:[Stk.kosten/Kosten bei Stundensatz]],MATCH(TAB_Doku_201910[[#This Row],[Leistung]],TAB_Leistungen_30[Tätigkeit],0),2)</f>
        <v>5</v>
      </c>
      <c r="F209" s="153">
        <v>2.5</v>
      </c>
      <c r="G209" s="78" t="s">
        <v>939</v>
      </c>
      <c r="H209" s="128" t="s">
        <v>988</v>
      </c>
    </row>
    <row r="210" spans="1:8" ht="16.2" customHeight="1" x14ac:dyDescent="0.3">
      <c r="A210" s="78" t="s">
        <v>714</v>
      </c>
      <c r="B210" s="127" t="s">
        <v>22</v>
      </c>
      <c r="C210" s="131">
        <v>44468</v>
      </c>
      <c r="D210" s="127">
        <v>0.5</v>
      </c>
      <c r="E210" s="127">
        <f>INDEX(TAB_Leistungen_30[[Tätigkeit]:[Stk.kosten/Kosten bei Stundensatz]],MATCH(TAB_Doku_201910[[#This Row],[Leistung]],TAB_Leistungen_30[Tätigkeit],0),2)</f>
        <v>60</v>
      </c>
      <c r="F210" s="153">
        <v>15</v>
      </c>
      <c r="G210" s="78" t="s">
        <v>939</v>
      </c>
      <c r="H210" s="128" t="s">
        <v>987</v>
      </c>
    </row>
    <row r="211" spans="1:8" ht="16.2" customHeight="1" x14ac:dyDescent="0.3">
      <c r="A211" s="78" t="s">
        <v>1050</v>
      </c>
      <c r="B211" s="127" t="s">
        <v>48</v>
      </c>
      <c r="C211" s="131">
        <v>44468</v>
      </c>
      <c r="D211" s="127">
        <v>1</v>
      </c>
      <c r="E211" s="127">
        <f>INDEX(TAB_Leistungen_30[[Tätigkeit]:[Stk.kosten/Kosten bei Stundensatz]],MATCH(TAB_Doku_201910[[#This Row],[Leistung]],TAB_Leistungen_30[Tätigkeit],0),2)</f>
        <v>15</v>
      </c>
      <c r="F211" s="153">
        <v>7.5</v>
      </c>
      <c r="G211" s="78" t="s">
        <v>939</v>
      </c>
      <c r="H211" s="128" t="s">
        <v>986</v>
      </c>
    </row>
    <row r="212" spans="1:8" ht="16.2" customHeight="1" x14ac:dyDescent="0.3">
      <c r="A212" s="78" t="s">
        <v>1050</v>
      </c>
      <c r="B212" s="127" t="s">
        <v>1003</v>
      </c>
      <c r="C212" s="131">
        <v>44468</v>
      </c>
      <c r="D212" s="127">
        <v>1</v>
      </c>
      <c r="E212" s="127">
        <f>INDEX(TAB_Leistungen_30[[Tätigkeit]:[Stk.kosten/Kosten bei Stundensatz]],MATCH(TAB_Doku_201910[[#This Row],[Leistung]],TAB_Leistungen_30[Tätigkeit],0),2)</f>
        <v>60</v>
      </c>
      <c r="F212" s="153">
        <v>30</v>
      </c>
      <c r="G212" s="78" t="s">
        <v>939</v>
      </c>
      <c r="H212" s="128" t="s">
        <v>985</v>
      </c>
    </row>
    <row r="213" spans="1:8" ht="16.2" customHeight="1" x14ac:dyDescent="0.3">
      <c r="A213" s="78" t="s">
        <v>1031</v>
      </c>
      <c r="B213" s="127" t="s">
        <v>953</v>
      </c>
      <c r="C213" s="131">
        <v>44467</v>
      </c>
      <c r="D213" s="127">
        <v>4</v>
      </c>
      <c r="E213" s="127">
        <f>INDEX(TAB_Leistungen_30[[Tätigkeit]:[Stk.kosten/Kosten bei Stundensatz]],MATCH(TAB_Doku_201910[[#This Row],[Leistung]],TAB_Leistungen_30[Tätigkeit],0),2)</f>
        <v>60</v>
      </c>
      <c r="F213" s="153">
        <v>120</v>
      </c>
      <c r="G213" s="78" t="s">
        <v>952</v>
      </c>
      <c r="H213" s="128" t="s">
        <v>1017</v>
      </c>
    </row>
    <row r="214" spans="1:8" ht="16.2" customHeight="1" x14ac:dyDescent="0.3">
      <c r="A214" s="78" t="s">
        <v>882</v>
      </c>
      <c r="B214" s="127" t="s">
        <v>1</v>
      </c>
      <c r="C214" s="131">
        <v>44466</v>
      </c>
      <c r="D214" s="127">
        <v>1</v>
      </c>
      <c r="E214" s="127">
        <f>INDEX(TAB_Leistungen_30[[Tätigkeit]:[Stk.kosten/Kosten bei Stundensatz]],MATCH(TAB_Doku_201910[[#This Row],[Leistung]],TAB_Leistungen_30[Tätigkeit],0),2)</f>
        <v>10</v>
      </c>
      <c r="F214" s="153">
        <v>5</v>
      </c>
      <c r="G214" s="78" t="s">
        <v>939</v>
      </c>
      <c r="H214" s="128" t="s">
        <v>984</v>
      </c>
    </row>
    <row r="215" spans="1:8" ht="16.2" customHeight="1" x14ac:dyDescent="0.3">
      <c r="A215" s="78" t="s">
        <v>882</v>
      </c>
      <c r="B215" s="127" t="s">
        <v>953</v>
      </c>
      <c r="C215" s="131">
        <v>44465</v>
      </c>
      <c r="D215" s="127">
        <v>1</v>
      </c>
      <c r="E215" s="127">
        <f>INDEX(TAB_Leistungen_30[[Tätigkeit]:[Stk.kosten/Kosten bei Stundensatz]],MATCH(TAB_Doku_201910[[#This Row],[Leistung]],TAB_Leistungen_30[Tätigkeit],0),2)</f>
        <v>60</v>
      </c>
      <c r="F215" s="153">
        <v>30</v>
      </c>
      <c r="G215" s="78" t="s">
        <v>939</v>
      </c>
      <c r="H215" s="128" t="s">
        <v>981</v>
      </c>
    </row>
    <row r="216" spans="1:8" ht="16.2" customHeight="1" x14ac:dyDescent="0.3">
      <c r="A216" s="78" t="s">
        <v>882</v>
      </c>
      <c r="B216" s="127" t="s">
        <v>953</v>
      </c>
      <c r="C216" s="131">
        <v>44464</v>
      </c>
      <c r="D216" s="127">
        <v>1.5</v>
      </c>
      <c r="E216" s="127">
        <f>INDEX(TAB_Leistungen_30[[Tätigkeit]:[Stk.kosten/Kosten bei Stundensatz]],MATCH(TAB_Doku_201910[[#This Row],[Leistung]],TAB_Leistungen_30[Tätigkeit],0),2)</f>
        <v>60</v>
      </c>
      <c r="F216" s="153">
        <v>45</v>
      </c>
      <c r="G216" s="78" t="s">
        <v>939</v>
      </c>
      <c r="H216" s="128" t="s">
        <v>979</v>
      </c>
    </row>
    <row r="217" spans="1:8" ht="16.2" customHeight="1" x14ac:dyDescent="0.3">
      <c r="A217" s="78" t="s">
        <v>1000</v>
      </c>
      <c r="B217" s="127" t="s">
        <v>1</v>
      </c>
      <c r="C217" s="131">
        <v>44463</v>
      </c>
      <c r="D217" s="127">
        <v>1</v>
      </c>
      <c r="E217" s="127">
        <f>INDEX(TAB_Leistungen_30[[Tätigkeit]:[Stk.kosten/Kosten bei Stundensatz]],MATCH(TAB_Doku_201910[[#This Row],[Leistung]],TAB_Leistungen_30[Tätigkeit],0),2)</f>
        <v>10</v>
      </c>
      <c r="F217" s="153">
        <v>5</v>
      </c>
      <c r="G217" s="78" t="s">
        <v>939</v>
      </c>
      <c r="H217" s="128" t="s">
        <v>978</v>
      </c>
    </row>
    <row r="218" spans="1:8" ht="16.2" customHeight="1" x14ac:dyDescent="0.3">
      <c r="A218" s="78" t="s">
        <v>882</v>
      </c>
      <c r="B218" s="127" t="s">
        <v>953</v>
      </c>
      <c r="C218" s="131">
        <v>44463</v>
      </c>
      <c r="D218" s="127">
        <v>1</v>
      </c>
      <c r="E218" s="127">
        <f>INDEX(TAB_Leistungen_30[[Tätigkeit]:[Stk.kosten/Kosten bei Stundensatz]],MATCH(TAB_Doku_201910[[#This Row],[Leistung]],TAB_Leistungen_30[Tätigkeit],0),2)</f>
        <v>60</v>
      </c>
      <c r="F218" s="153">
        <v>30</v>
      </c>
      <c r="G218" s="78" t="s">
        <v>939</v>
      </c>
      <c r="H218" s="128" t="s">
        <v>980</v>
      </c>
    </row>
    <row r="219" spans="1:8" ht="16.2" customHeight="1" x14ac:dyDescent="0.3">
      <c r="A219" s="78" t="s">
        <v>882</v>
      </c>
      <c r="B219" s="127" t="s">
        <v>953</v>
      </c>
      <c r="C219" s="131">
        <v>44463</v>
      </c>
      <c r="D219" s="127">
        <v>1</v>
      </c>
      <c r="E219" s="127">
        <f>INDEX(TAB_Leistungen_30[[Tätigkeit]:[Stk.kosten/Kosten bei Stundensatz]],MATCH(TAB_Doku_201910[[#This Row],[Leistung]],TAB_Leistungen_30[Tätigkeit],0),2)</f>
        <v>60</v>
      </c>
      <c r="F219" s="153">
        <v>30</v>
      </c>
      <c r="G219" s="78" t="s">
        <v>939</v>
      </c>
      <c r="H219" s="128" t="s">
        <v>979</v>
      </c>
    </row>
    <row r="220" spans="1:8" ht="16.2" customHeight="1" x14ac:dyDescent="0.3">
      <c r="A220" s="78" t="s">
        <v>509</v>
      </c>
      <c r="B220" s="127" t="s">
        <v>48</v>
      </c>
      <c r="C220" s="131">
        <v>44463</v>
      </c>
      <c r="D220" s="127">
        <v>1</v>
      </c>
      <c r="E220" s="127">
        <f>INDEX(TAB_Leistungen_30[[Tätigkeit]:[Stk.kosten/Kosten bei Stundensatz]],MATCH(TAB_Doku_201910[[#This Row],[Leistung]],TAB_Leistungen_30[Tätigkeit],0),2)</f>
        <v>15</v>
      </c>
      <c r="F220" s="153">
        <v>7.5</v>
      </c>
      <c r="G220" s="78" t="s">
        <v>939</v>
      </c>
      <c r="H220" s="128"/>
    </row>
    <row r="221" spans="1:8" ht="16.2" customHeight="1" x14ac:dyDescent="0.3">
      <c r="A221" s="78" t="s">
        <v>882</v>
      </c>
      <c r="B221" s="127" t="s">
        <v>953</v>
      </c>
      <c r="C221" s="131">
        <v>44462</v>
      </c>
      <c r="D221" s="127">
        <v>1</v>
      </c>
      <c r="E221" s="127">
        <f>INDEX(TAB_Leistungen_30[[Tätigkeit]:[Stk.kosten/Kosten bei Stundensatz]],MATCH(TAB_Doku_201910[[#This Row],[Leistung]],TAB_Leistungen_30[Tätigkeit],0),2)</f>
        <v>60</v>
      </c>
      <c r="F221" s="153">
        <v>30</v>
      </c>
      <c r="G221" s="78" t="s">
        <v>939</v>
      </c>
      <c r="H221" s="128" t="s">
        <v>982</v>
      </c>
    </row>
    <row r="222" spans="1:8" ht="16.2" customHeight="1" x14ac:dyDescent="0.3">
      <c r="A222" s="78" t="s">
        <v>882</v>
      </c>
      <c r="B222" s="127" t="s">
        <v>953</v>
      </c>
      <c r="C222" s="131">
        <v>44461</v>
      </c>
      <c r="D222" s="127">
        <v>1</v>
      </c>
      <c r="E222" s="127">
        <f>INDEX(TAB_Leistungen_30[[Tätigkeit]:[Stk.kosten/Kosten bei Stundensatz]],MATCH(TAB_Doku_201910[[#This Row],[Leistung]],TAB_Leistungen_30[Tätigkeit],0),2)</f>
        <v>60</v>
      </c>
      <c r="F222" s="153">
        <v>30</v>
      </c>
      <c r="G222" s="78" t="s">
        <v>939</v>
      </c>
      <c r="H222" s="128" t="s">
        <v>983</v>
      </c>
    </row>
    <row r="223" spans="1:8" ht="16.2" customHeight="1" x14ac:dyDescent="0.3">
      <c r="A223" s="78" t="s">
        <v>1031</v>
      </c>
      <c r="B223" s="127" t="s">
        <v>953</v>
      </c>
      <c r="C223" s="131">
        <v>44461</v>
      </c>
      <c r="D223" s="127">
        <v>2</v>
      </c>
      <c r="E223" s="127">
        <f>INDEX(TAB_Leistungen_30[[Tätigkeit]:[Stk.kosten/Kosten bei Stundensatz]],MATCH(TAB_Doku_201910[[#This Row],[Leistung]],TAB_Leistungen_30[Tätigkeit],0),2)</f>
        <v>60</v>
      </c>
      <c r="F223" s="153">
        <v>60</v>
      </c>
      <c r="G223" s="78" t="s">
        <v>952</v>
      </c>
      <c r="H223" s="128" t="s">
        <v>1017</v>
      </c>
    </row>
    <row r="224" spans="1:8" ht="16.2" customHeight="1" x14ac:dyDescent="0.3">
      <c r="A224" s="78" t="s">
        <v>882</v>
      </c>
      <c r="B224" s="127" t="s">
        <v>953</v>
      </c>
      <c r="C224" s="131">
        <v>44461</v>
      </c>
      <c r="D224" s="127">
        <v>6</v>
      </c>
      <c r="E224" s="127">
        <f>INDEX(TAB_Leistungen_30[[Tätigkeit]:[Stk.kosten/Kosten bei Stundensatz]],MATCH(TAB_Doku_201910[[#This Row],[Leistung]],TAB_Leistungen_30[Tätigkeit],0),2)</f>
        <v>60</v>
      </c>
      <c r="F224" s="153">
        <v>180</v>
      </c>
      <c r="G224" s="78" t="s">
        <v>939</v>
      </c>
      <c r="H224" s="128" t="s">
        <v>975</v>
      </c>
    </row>
    <row r="225" spans="1:8" ht="16.2" customHeight="1" x14ac:dyDescent="0.3">
      <c r="A225" s="78" t="s">
        <v>1031</v>
      </c>
      <c r="B225" s="127" t="s">
        <v>953</v>
      </c>
      <c r="C225" s="131">
        <v>44460</v>
      </c>
      <c r="D225" s="127">
        <v>3</v>
      </c>
      <c r="E225" s="127">
        <f>INDEX(TAB_Leistungen_30[[Tätigkeit]:[Stk.kosten/Kosten bei Stundensatz]],MATCH(TAB_Doku_201910[[#This Row],[Leistung]],TAB_Leistungen_30[Tätigkeit],0),2)</f>
        <v>60</v>
      </c>
      <c r="F225" s="153">
        <v>90</v>
      </c>
      <c r="G225" s="78" t="s">
        <v>952</v>
      </c>
      <c r="H225" s="128" t="s">
        <v>1017</v>
      </c>
    </row>
    <row r="226" spans="1:8" ht="16.2" customHeight="1" x14ac:dyDescent="0.3">
      <c r="A226" s="78" t="s">
        <v>1031</v>
      </c>
      <c r="B226" s="127" t="s">
        <v>953</v>
      </c>
      <c r="C226" s="131">
        <v>44459</v>
      </c>
      <c r="D226" s="127">
        <v>3</v>
      </c>
      <c r="E226" s="127">
        <f>INDEX(TAB_Leistungen_30[[Tätigkeit]:[Stk.kosten/Kosten bei Stundensatz]],MATCH(TAB_Doku_201910[[#This Row],[Leistung]],TAB_Leistungen_30[Tätigkeit],0),2)</f>
        <v>60</v>
      </c>
      <c r="F226" s="153">
        <v>90</v>
      </c>
      <c r="G226" s="78" t="s">
        <v>952</v>
      </c>
      <c r="H226" s="128" t="s">
        <v>1017</v>
      </c>
    </row>
    <row r="227" spans="1:8" ht="16.2" customHeight="1" x14ac:dyDescent="0.3">
      <c r="A227" s="78" t="s">
        <v>863</v>
      </c>
      <c r="B227" s="127" t="s">
        <v>48</v>
      </c>
      <c r="C227" s="131">
        <v>44456</v>
      </c>
      <c r="D227" s="127">
        <v>1</v>
      </c>
      <c r="E227" s="127">
        <f>INDEX(TAB_Leistungen_30[[Tätigkeit]:[Stk.kosten/Kosten bei Stundensatz]],MATCH(TAB_Doku_201910[[#This Row],[Leistung]],TAB_Leistungen_30[Tätigkeit],0),2)</f>
        <v>15</v>
      </c>
      <c r="F227" s="153">
        <v>7.5</v>
      </c>
      <c r="G227" s="78" t="s">
        <v>939</v>
      </c>
      <c r="H227" s="128" t="s">
        <v>977</v>
      </c>
    </row>
    <row r="228" spans="1:8" ht="16.2" customHeight="1" x14ac:dyDescent="0.3">
      <c r="A228" s="78" t="s">
        <v>509</v>
      </c>
      <c r="B228" s="127" t="s">
        <v>48</v>
      </c>
      <c r="C228" s="131">
        <v>44456</v>
      </c>
      <c r="D228" s="127">
        <v>1</v>
      </c>
      <c r="E228" s="127">
        <f>INDEX(TAB_Leistungen_30[[Tätigkeit]:[Stk.kosten/Kosten bei Stundensatz]],MATCH(TAB_Doku_201910[[#This Row],[Leistung]],TAB_Leistungen_30[Tätigkeit],0),2)</f>
        <v>15</v>
      </c>
      <c r="F228" s="153">
        <v>7.5</v>
      </c>
      <c r="G228" s="78" t="s">
        <v>939</v>
      </c>
      <c r="H228" s="128" t="s">
        <v>976</v>
      </c>
    </row>
    <row r="229" spans="1:8" ht="16.2" customHeight="1" x14ac:dyDescent="0.3">
      <c r="A229" s="78" t="s">
        <v>882</v>
      </c>
      <c r="B229" s="127" t="s">
        <v>953</v>
      </c>
      <c r="C229" s="131">
        <v>44455</v>
      </c>
      <c r="D229" s="127">
        <v>5</v>
      </c>
      <c r="E229" s="127">
        <f>INDEX(TAB_Leistungen_30[[Tätigkeit]:[Stk.kosten/Kosten bei Stundensatz]],MATCH(TAB_Doku_201910[[#This Row],[Leistung]],TAB_Leistungen_30[Tätigkeit],0),2)</f>
        <v>60</v>
      </c>
      <c r="F229" s="153">
        <v>150</v>
      </c>
      <c r="G229" s="78" t="s">
        <v>939</v>
      </c>
      <c r="H229" s="128" t="s">
        <v>975</v>
      </c>
    </row>
    <row r="230" spans="1:8" ht="16.2" customHeight="1" x14ac:dyDescent="0.3">
      <c r="A230" s="78" t="s">
        <v>882</v>
      </c>
      <c r="B230" s="127" t="s">
        <v>953</v>
      </c>
      <c r="C230" s="131">
        <v>44454</v>
      </c>
      <c r="D230" s="127">
        <v>0.5</v>
      </c>
      <c r="E230" s="127">
        <f>INDEX(TAB_Leistungen_30[[Tätigkeit]:[Stk.kosten/Kosten bei Stundensatz]],MATCH(TAB_Doku_201910[[#This Row],[Leistung]],TAB_Leistungen_30[Tätigkeit],0),2)</f>
        <v>60</v>
      </c>
      <c r="F230" s="153">
        <v>15</v>
      </c>
      <c r="G230" s="78" t="s">
        <v>939</v>
      </c>
      <c r="H230" s="128" t="s">
        <v>974</v>
      </c>
    </row>
    <row r="231" spans="1:8" ht="16.2" customHeight="1" x14ac:dyDescent="0.3">
      <c r="A231" s="78" t="s">
        <v>882</v>
      </c>
      <c r="B231" s="127" t="s">
        <v>1</v>
      </c>
      <c r="C231" s="131">
        <v>44454</v>
      </c>
      <c r="D231" s="127">
        <v>4</v>
      </c>
      <c r="E231" s="127">
        <f>INDEX(TAB_Leistungen_30[[Tätigkeit]:[Stk.kosten/Kosten bei Stundensatz]],MATCH(TAB_Doku_201910[[#This Row],[Leistung]],TAB_Leistungen_30[Tätigkeit],0),2)</f>
        <v>10</v>
      </c>
      <c r="F231" s="153">
        <v>20</v>
      </c>
      <c r="G231" s="78" t="s">
        <v>939</v>
      </c>
      <c r="H231" s="128" t="s">
        <v>973</v>
      </c>
    </row>
    <row r="232" spans="1:8" ht="16.2" customHeight="1" x14ac:dyDescent="0.3">
      <c r="A232" s="78" t="s">
        <v>882</v>
      </c>
      <c r="B232" s="127" t="s">
        <v>48</v>
      </c>
      <c r="C232" s="131">
        <v>44454</v>
      </c>
      <c r="D232" s="127">
        <v>1</v>
      </c>
      <c r="E232" s="127">
        <f>INDEX(TAB_Leistungen_30[[Tätigkeit]:[Stk.kosten/Kosten bei Stundensatz]],MATCH(TAB_Doku_201910[[#This Row],[Leistung]],TAB_Leistungen_30[Tätigkeit],0),2)</f>
        <v>15</v>
      </c>
      <c r="F232" s="153">
        <v>7.5</v>
      </c>
      <c r="G232" s="78" t="s">
        <v>939</v>
      </c>
      <c r="H232" s="128" t="s">
        <v>972</v>
      </c>
    </row>
    <row r="233" spans="1:8" ht="16.2" customHeight="1" x14ac:dyDescent="0.3">
      <c r="A233" s="78" t="s">
        <v>882</v>
      </c>
      <c r="B233" s="127" t="s">
        <v>48</v>
      </c>
      <c r="C233" s="131">
        <v>44454</v>
      </c>
      <c r="D233" s="127">
        <v>1</v>
      </c>
      <c r="E233" s="127">
        <f>INDEX(TAB_Leistungen_30[[Tätigkeit]:[Stk.kosten/Kosten bei Stundensatz]],MATCH(TAB_Doku_201910[[#This Row],[Leistung]],TAB_Leistungen_30[Tätigkeit],0),2)</f>
        <v>15</v>
      </c>
      <c r="F233" s="153">
        <v>7.5</v>
      </c>
      <c r="G233" s="78" t="s">
        <v>939</v>
      </c>
      <c r="H233" s="128" t="s">
        <v>970</v>
      </c>
    </row>
    <row r="234" spans="1:8" ht="16.2" customHeight="1" x14ac:dyDescent="0.3">
      <c r="A234" s="78" t="s">
        <v>882</v>
      </c>
      <c r="B234" s="127" t="s">
        <v>1</v>
      </c>
      <c r="C234" s="131">
        <v>44453</v>
      </c>
      <c r="D234" s="127">
        <v>1</v>
      </c>
      <c r="E234" s="127">
        <f>INDEX(TAB_Leistungen_30[[Tätigkeit]:[Stk.kosten/Kosten bei Stundensatz]],MATCH(TAB_Doku_201910[[#This Row],[Leistung]],TAB_Leistungen_30[Tätigkeit],0),2)</f>
        <v>10</v>
      </c>
      <c r="F234" s="153">
        <v>5</v>
      </c>
      <c r="G234" s="78" t="s">
        <v>939</v>
      </c>
      <c r="H234" s="128" t="s">
        <v>971</v>
      </c>
    </row>
    <row r="235" spans="1:8" ht="16.2" customHeight="1" x14ac:dyDescent="0.3">
      <c r="A235" s="78" t="s">
        <v>1031</v>
      </c>
      <c r="B235" s="127" t="s">
        <v>953</v>
      </c>
      <c r="C235" s="131">
        <v>44453</v>
      </c>
      <c r="D235" s="127">
        <v>1.5</v>
      </c>
      <c r="E235" s="127">
        <f>INDEX(TAB_Leistungen_30[[Tätigkeit]:[Stk.kosten/Kosten bei Stundensatz]],MATCH(TAB_Doku_201910[[#This Row],[Leistung]],TAB_Leistungen_30[Tätigkeit],0),2)</f>
        <v>60</v>
      </c>
      <c r="F235" s="153">
        <v>45</v>
      </c>
      <c r="G235" s="78" t="s">
        <v>939</v>
      </c>
      <c r="H235" s="128" t="s">
        <v>955</v>
      </c>
    </row>
    <row r="236" spans="1:8" ht="16.2" customHeight="1" x14ac:dyDescent="0.3">
      <c r="A236" s="78" t="s">
        <v>911</v>
      </c>
      <c r="B236" s="127" t="s">
        <v>953</v>
      </c>
      <c r="C236" s="131">
        <v>44453</v>
      </c>
      <c r="D236" s="127">
        <v>2</v>
      </c>
      <c r="E236" s="127">
        <f>INDEX(TAB_Leistungen_30[[Tätigkeit]:[Stk.kosten/Kosten bei Stundensatz]],MATCH(TAB_Doku_201910[[#This Row],[Leistung]],TAB_Leistungen_30[Tätigkeit],0),2)</f>
        <v>60</v>
      </c>
      <c r="F236" s="153">
        <v>60</v>
      </c>
      <c r="G236" s="78" t="s">
        <v>939</v>
      </c>
      <c r="H236" s="128" t="s">
        <v>968</v>
      </c>
    </row>
    <row r="237" spans="1:8" ht="16.2" customHeight="1" x14ac:dyDescent="0.3">
      <c r="A237" s="78" t="s">
        <v>959</v>
      </c>
      <c r="B237" s="127" t="s">
        <v>48</v>
      </c>
      <c r="C237" s="131">
        <v>44453</v>
      </c>
      <c r="D237" s="127">
        <v>1</v>
      </c>
      <c r="E237" s="127">
        <f>INDEX(TAB_Leistungen_30[[Tätigkeit]:[Stk.kosten/Kosten bei Stundensatz]],MATCH(TAB_Doku_201910[[#This Row],[Leistung]],TAB_Leistungen_30[Tätigkeit],0),2)</f>
        <v>15</v>
      </c>
      <c r="F237" s="153">
        <v>7.5</v>
      </c>
      <c r="G237" s="78" t="s">
        <v>939</v>
      </c>
      <c r="H237" s="128" t="s">
        <v>967</v>
      </c>
    </row>
    <row r="238" spans="1:8" ht="16.2" customHeight="1" x14ac:dyDescent="0.3">
      <c r="A238" s="78" t="s">
        <v>911</v>
      </c>
      <c r="B238" s="127" t="s">
        <v>953</v>
      </c>
      <c r="C238" s="131">
        <v>44452</v>
      </c>
      <c r="D238" s="127">
        <v>4</v>
      </c>
      <c r="E238" s="127">
        <f>INDEX(TAB_Leistungen_30[[Tätigkeit]:[Stk.kosten/Kosten bei Stundensatz]],MATCH(TAB_Doku_201910[[#This Row],[Leistung]],TAB_Leistungen_30[Tätigkeit],0),2)</f>
        <v>60</v>
      </c>
      <c r="F238" s="153">
        <v>120</v>
      </c>
      <c r="G238" s="78" t="s">
        <v>939</v>
      </c>
      <c r="H238" s="128" t="s">
        <v>966</v>
      </c>
    </row>
    <row r="239" spans="1:8" ht="16.2" customHeight="1" x14ac:dyDescent="0.3">
      <c r="A239" s="78" t="s">
        <v>940</v>
      </c>
      <c r="B239" s="127" t="s">
        <v>1</v>
      </c>
      <c r="C239" s="131">
        <v>44452</v>
      </c>
      <c r="D239" s="127">
        <v>2</v>
      </c>
      <c r="E239" s="127">
        <f>INDEX(TAB_Leistungen_30[[Tätigkeit]:[Stk.kosten/Kosten bei Stundensatz]],MATCH(TAB_Doku_201910[[#This Row],[Leistung]],TAB_Leistungen_30[Tätigkeit],0),2)</f>
        <v>10</v>
      </c>
      <c r="F239" s="153">
        <v>10</v>
      </c>
      <c r="G239" s="78" t="s">
        <v>939</v>
      </c>
      <c r="H239" s="128" t="s">
        <v>965</v>
      </c>
    </row>
    <row r="240" spans="1:8" ht="16.2" customHeight="1" x14ac:dyDescent="0.3">
      <c r="A240" s="78" t="s">
        <v>882</v>
      </c>
      <c r="B240" s="127" t="s">
        <v>49</v>
      </c>
      <c r="C240" s="131">
        <v>44449</v>
      </c>
      <c r="D240" s="127">
        <v>1</v>
      </c>
      <c r="E240" s="127">
        <f>INDEX(TAB_Leistungen_30[[Tätigkeit]:[Stk.kosten/Kosten bei Stundensatz]],MATCH(TAB_Doku_201910[[#This Row],[Leistung]],TAB_Leistungen_30[Tätigkeit],0),2)</f>
        <v>30</v>
      </c>
      <c r="F240" s="153">
        <v>15</v>
      </c>
      <c r="G240" s="78" t="s">
        <v>939</v>
      </c>
      <c r="H240" s="128" t="s">
        <v>964</v>
      </c>
    </row>
    <row r="241" spans="1:8" ht="16.2" customHeight="1" x14ac:dyDescent="0.3">
      <c r="A241" s="78" t="s">
        <v>882</v>
      </c>
      <c r="B241" s="127" t="s">
        <v>48</v>
      </c>
      <c r="C241" s="131">
        <v>44449</v>
      </c>
      <c r="D241" s="127">
        <v>1</v>
      </c>
      <c r="E241" s="127">
        <f>INDEX(TAB_Leistungen_30[[Tätigkeit]:[Stk.kosten/Kosten bei Stundensatz]],MATCH(TAB_Doku_201910[[#This Row],[Leistung]],TAB_Leistungen_30[Tätigkeit],0),2)</f>
        <v>15</v>
      </c>
      <c r="F241" s="153">
        <v>7.5</v>
      </c>
      <c r="G241" s="78" t="s">
        <v>939</v>
      </c>
      <c r="H241" s="128" t="s">
        <v>963</v>
      </c>
    </row>
    <row r="242" spans="1:8" ht="16.2" customHeight="1" x14ac:dyDescent="0.3">
      <c r="A242" s="78" t="s">
        <v>959</v>
      </c>
      <c r="B242" s="127" t="s">
        <v>48</v>
      </c>
      <c r="C242" s="131">
        <v>44448</v>
      </c>
      <c r="D242" s="127">
        <v>1</v>
      </c>
      <c r="E242" s="127">
        <f>INDEX(TAB_Leistungen_30[[Tätigkeit]:[Stk.kosten/Kosten bei Stundensatz]],MATCH(TAB_Doku_201910[[#This Row],[Leistung]],TAB_Leistungen_30[Tätigkeit],0),2)</f>
        <v>15</v>
      </c>
      <c r="F242" s="153">
        <v>7.5</v>
      </c>
      <c r="G242" s="78" t="s">
        <v>939</v>
      </c>
      <c r="H242" s="128" t="s">
        <v>961</v>
      </c>
    </row>
    <row r="243" spans="1:8" ht="16.2" customHeight="1" x14ac:dyDescent="0.3">
      <c r="A243" s="78" t="s">
        <v>882</v>
      </c>
      <c r="B243" s="127" t="s">
        <v>953</v>
      </c>
      <c r="C243" s="131">
        <v>44448</v>
      </c>
      <c r="D243" s="127">
        <v>2</v>
      </c>
      <c r="E243" s="127">
        <f>INDEX(TAB_Leistungen_30[[Tätigkeit]:[Stk.kosten/Kosten bei Stundensatz]],MATCH(TAB_Doku_201910[[#This Row],[Leistung]],TAB_Leistungen_30[Tätigkeit],0),2)</f>
        <v>60</v>
      </c>
      <c r="F243" s="153">
        <v>60</v>
      </c>
      <c r="G243" s="78" t="s">
        <v>939</v>
      </c>
      <c r="H243" s="128" t="s">
        <v>960</v>
      </c>
    </row>
    <row r="244" spans="1:8" ht="16.2" customHeight="1" x14ac:dyDescent="0.3">
      <c r="A244" s="78" t="s">
        <v>882</v>
      </c>
      <c r="B244" s="127" t="s">
        <v>48</v>
      </c>
      <c r="C244" s="131">
        <v>44447</v>
      </c>
      <c r="D244" s="127">
        <v>1</v>
      </c>
      <c r="E244" s="127">
        <f>INDEX(TAB_Leistungen_30[[Tätigkeit]:[Stk.kosten/Kosten bei Stundensatz]],MATCH(TAB_Doku_201910[[#This Row],[Leistung]],TAB_Leistungen_30[Tätigkeit],0),2)</f>
        <v>15</v>
      </c>
      <c r="F244" s="153">
        <v>7.5</v>
      </c>
      <c r="G244" s="78" t="s">
        <v>939</v>
      </c>
      <c r="H244" s="128" t="s">
        <v>962</v>
      </c>
    </row>
    <row r="245" spans="1:8" ht="16.2" customHeight="1" x14ac:dyDescent="0.3">
      <c r="A245" s="78" t="s">
        <v>911</v>
      </c>
      <c r="B245" s="127" t="s">
        <v>1</v>
      </c>
      <c r="C245" s="131">
        <v>44447</v>
      </c>
      <c r="D245" s="127">
        <v>1</v>
      </c>
      <c r="E245" s="127">
        <f>INDEX(TAB_Leistungen_30[[Tätigkeit]:[Stk.kosten/Kosten bei Stundensatz]],MATCH(TAB_Doku_201910[[#This Row],[Leistung]],TAB_Leistungen_30[Tätigkeit],0),2)</f>
        <v>10</v>
      </c>
      <c r="F245" s="153">
        <v>5</v>
      </c>
      <c r="G245" s="78" t="s">
        <v>939</v>
      </c>
      <c r="H245" s="128" t="s">
        <v>957</v>
      </c>
    </row>
    <row r="246" spans="1:8" ht="16.2" customHeight="1" x14ac:dyDescent="0.3">
      <c r="A246" s="78" t="s">
        <v>882</v>
      </c>
      <c r="B246" s="127" t="s">
        <v>953</v>
      </c>
      <c r="C246" s="125">
        <v>44447</v>
      </c>
      <c r="D246" s="127">
        <v>1</v>
      </c>
      <c r="E246" s="127">
        <f>INDEX(TAB_Leistungen_30[[Tätigkeit]:[Stk.kosten/Kosten bei Stundensatz]],MATCH(TAB_Doku_201910[[#This Row],[Leistung]],TAB_Leistungen_30[Tätigkeit],0),2)</f>
        <v>60</v>
      </c>
      <c r="F246" s="153">
        <v>30</v>
      </c>
      <c r="G246" s="78" t="s">
        <v>939</v>
      </c>
      <c r="H246" s="128" t="s">
        <v>956</v>
      </c>
    </row>
    <row r="247" spans="1:8" ht="16.2" customHeight="1" x14ac:dyDescent="0.3">
      <c r="A247" s="78" t="s">
        <v>1031</v>
      </c>
      <c r="B247" s="127" t="s">
        <v>953</v>
      </c>
      <c r="C247" s="125">
        <v>44446</v>
      </c>
      <c r="D247" s="127">
        <v>6</v>
      </c>
      <c r="E247" s="127">
        <f>INDEX(TAB_Leistungen_30[[Tätigkeit]:[Stk.kosten/Kosten bei Stundensatz]],MATCH(TAB_Doku_201910[[#This Row],[Leistung]],TAB_Leistungen_30[Tätigkeit],0),2)</f>
        <v>60</v>
      </c>
      <c r="F247" s="153">
        <v>180</v>
      </c>
      <c r="G247" s="78" t="s">
        <v>952</v>
      </c>
      <c r="H247" s="128" t="s">
        <v>1017</v>
      </c>
    </row>
    <row r="248" spans="1:8" ht="16.2" customHeight="1" x14ac:dyDescent="0.3">
      <c r="A248" s="78" t="s">
        <v>1031</v>
      </c>
      <c r="B248" s="127" t="s">
        <v>953</v>
      </c>
      <c r="C248" s="125">
        <v>44445</v>
      </c>
      <c r="D248" s="127">
        <v>2</v>
      </c>
      <c r="E248" s="127">
        <f>INDEX(TAB_Leistungen_30[[Tätigkeit]:[Stk.kosten/Kosten bei Stundensatz]],MATCH(TAB_Doku_201910[[#This Row],[Leistung]],TAB_Leistungen_30[Tätigkeit],0),2)</f>
        <v>60</v>
      </c>
      <c r="F248" s="153">
        <v>60</v>
      </c>
      <c r="G248" s="78" t="s">
        <v>952</v>
      </c>
      <c r="H248" s="128" t="s">
        <v>1017</v>
      </c>
    </row>
    <row r="249" spans="1:8" ht="16.2" customHeight="1" x14ac:dyDescent="0.3">
      <c r="A249" s="78" t="s">
        <v>932</v>
      </c>
      <c r="B249" s="127" t="s">
        <v>48</v>
      </c>
      <c r="C249" s="131">
        <v>44445</v>
      </c>
      <c r="D249" s="127">
        <v>1</v>
      </c>
      <c r="E249" s="127">
        <f>INDEX(TAB_Leistungen_30[[Tätigkeit]:[Stk.kosten/Kosten bei Stundensatz]],MATCH(TAB_Doku_201910[[#This Row],[Leistung]],TAB_Leistungen_30[Tätigkeit],0),2)</f>
        <v>15</v>
      </c>
      <c r="F249" s="153">
        <v>7.5</v>
      </c>
      <c r="G249" s="78" t="s">
        <v>939</v>
      </c>
      <c r="H249" s="152" t="s">
        <v>951</v>
      </c>
    </row>
    <row r="250" spans="1:8" ht="16.2" customHeight="1" x14ac:dyDescent="0.3">
      <c r="A250" s="78" t="s">
        <v>1031</v>
      </c>
      <c r="B250" s="127" t="s">
        <v>48</v>
      </c>
      <c r="C250" s="131">
        <v>44445</v>
      </c>
      <c r="D250" s="127">
        <v>1</v>
      </c>
      <c r="E250" s="127">
        <f>INDEX(TAB_Leistungen_30[[Tätigkeit]:[Stk.kosten/Kosten bei Stundensatz]],MATCH(TAB_Doku_201910[[#This Row],[Leistung]],TAB_Leistungen_30[Tätigkeit],0),2)</f>
        <v>15</v>
      </c>
      <c r="F250" s="153">
        <v>7.5</v>
      </c>
      <c r="G250" s="78" t="s">
        <v>939</v>
      </c>
      <c r="H250" s="128" t="s">
        <v>950</v>
      </c>
    </row>
    <row r="251" spans="1:8" ht="16.2" customHeight="1" x14ac:dyDescent="0.3">
      <c r="A251" s="78" t="s">
        <v>932</v>
      </c>
      <c r="B251" s="127" t="s">
        <v>48</v>
      </c>
      <c r="C251" s="131">
        <v>44445</v>
      </c>
      <c r="D251" s="127">
        <v>1</v>
      </c>
      <c r="E251" s="127">
        <f>INDEX(TAB_Leistungen_30[[Tätigkeit]:[Stk.kosten/Kosten bei Stundensatz]],MATCH(TAB_Doku_201910[[#This Row],[Leistung]],TAB_Leistungen_30[Tätigkeit],0),2)</f>
        <v>15</v>
      </c>
      <c r="F251" s="153">
        <v>7.5</v>
      </c>
      <c r="G251" s="78" t="s">
        <v>939</v>
      </c>
      <c r="H251" s="128" t="s">
        <v>949</v>
      </c>
    </row>
    <row r="252" spans="1:8" ht="16.2" customHeight="1" x14ac:dyDescent="0.3">
      <c r="A252" s="78" t="s">
        <v>940</v>
      </c>
      <c r="B252" s="127" t="s">
        <v>1</v>
      </c>
      <c r="C252" s="131">
        <v>44445</v>
      </c>
      <c r="D252" s="127">
        <v>2</v>
      </c>
      <c r="E252" s="127">
        <f>INDEX(TAB_Leistungen_30[[Tätigkeit]:[Stk.kosten/Kosten bei Stundensatz]],MATCH(TAB_Doku_201910[[#This Row],[Leistung]],TAB_Leistungen_30[Tätigkeit],0),2)</f>
        <v>10</v>
      </c>
      <c r="F252" s="153">
        <v>10</v>
      </c>
      <c r="G252" s="78" t="s">
        <v>939</v>
      </c>
      <c r="H252" s="128" t="s">
        <v>958</v>
      </c>
    </row>
    <row r="253" spans="1:8" ht="16.2" customHeight="1" x14ac:dyDescent="0.3">
      <c r="A253" s="78" t="s">
        <v>940</v>
      </c>
      <c r="B253" s="127" t="s">
        <v>140</v>
      </c>
      <c r="C253" s="131">
        <v>44445</v>
      </c>
      <c r="D253" s="127">
        <v>2</v>
      </c>
      <c r="E253" s="127">
        <f>INDEX(TAB_Leistungen_30[[Tätigkeit]:[Stk.kosten/Kosten bei Stundensatz]],MATCH(TAB_Doku_201910[[#This Row],[Leistung]],TAB_Leistungen_30[Tätigkeit],0),2)</f>
        <v>5</v>
      </c>
      <c r="F253" s="153">
        <v>5</v>
      </c>
      <c r="G253" s="78" t="s">
        <v>939</v>
      </c>
      <c r="H253" s="128" t="s">
        <v>948</v>
      </c>
    </row>
    <row r="254" spans="1:8" ht="16.2" customHeight="1" x14ac:dyDescent="0.3">
      <c r="A254" s="78" t="s">
        <v>882</v>
      </c>
      <c r="B254" s="127" t="s">
        <v>48</v>
      </c>
      <c r="C254" s="131">
        <v>44445</v>
      </c>
      <c r="D254" s="127">
        <v>1</v>
      </c>
      <c r="E254" s="127">
        <f>INDEX(TAB_Leistungen_30[[Tätigkeit]:[Stk.kosten/Kosten bei Stundensatz]],MATCH(TAB_Doku_201910[[#This Row],[Leistung]],TAB_Leistungen_30[Tätigkeit],0),2)</f>
        <v>15</v>
      </c>
      <c r="F254" s="153">
        <v>7.5</v>
      </c>
      <c r="G254" s="78" t="s">
        <v>939</v>
      </c>
      <c r="H254" s="126" t="s">
        <v>947</v>
      </c>
    </row>
    <row r="255" spans="1:8" ht="16.2" customHeight="1" x14ac:dyDescent="0.3">
      <c r="A255" s="78" t="s">
        <v>882</v>
      </c>
      <c r="B255" s="127" t="s">
        <v>48</v>
      </c>
      <c r="C255" s="131">
        <v>44440</v>
      </c>
      <c r="D255" s="127">
        <v>1</v>
      </c>
      <c r="E255" s="127">
        <f>INDEX(TAB_Leistungen_30[[Tätigkeit]:[Stk.kosten/Kosten bei Stundensatz]],MATCH(TAB_Doku_201910[[#This Row],[Leistung]],TAB_Leistungen_30[Tätigkeit],0),2)</f>
        <v>15</v>
      </c>
      <c r="F255" s="153">
        <v>7.5</v>
      </c>
      <c r="G255" s="78" t="s">
        <v>939</v>
      </c>
      <c r="H255" s="128" t="s">
        <v>946</v>
      </c>
    </row>
    <row r="256" spans="1:8" ht="16.2" customHeight="1" x14ac:dyDescent="0.3">
      <c r="A256" s="78" t="s">
        <v>932</v>
      </c>
      <c r="B256" s="127" t="s">
        <v>1</v>
      </c>
      <c r="C256" s="131">
        <v>44440</v>
      </c>
      <c r="D256" s="127">
        <v>4</v>
      </c>
      <c r="E256" s="127">
        <f>INDEX(TAB_Leistungen_30[[Tätigkeit]:[Stk.kosten/Kosten bei Stundensatz]],MATCH(TAB_Doku_201910[[#This Row],[Leistung]],TAB_Leistungen_30[Tätigkeit],0),2)</f>
        <v>10</v>
      </c>
      <c r="F256" s="153">
        <v>20</v>
      </c>
      <c r="G256" s="78" t="s">
        <v>939</v>
      </c>
      <c r="H256" s="128" t="s">
        <v>945</v>
      </c>
    </row>
    <row r="257" spans="1:8" ht="16.2" customHeight="1" x14ac:dyDescent="0.3">
      <c r="A257" s="78" t="s">
        <v>1031</v>
      </c>
      <c r="B257" s="127" t="s">
        <v>1</v>
      </c>
      <c r="C257" s="131">
        <v>44440</v>
      </c>
      <c r="D257" s="127">
        <v>3</v>
      </c>
      <c r="E257" s="127">
        <f>INDEX(TAB_Leistungen_30[[Tätigkeit]:[Stk.kosten/Kosten bei Stundensatz]],MATCH(TAB_Doku_201910[[#This Row],[Leistung]],TAB_Leistungen_30[Tätigkeit],0),2)</f>
        <v>10</v>
      </c>
      <c r="F257" s="153">
        <v>15</v>
      </c>
      <c r="G257" s="78" t="s">
        <v>939</v>
      </c>
      <c r="H257" s="128" t="s">
        <v>944</v>
      </c>
    </row>
    <row r="258" spans="1:8" ht="16.2" customHeight="1" x14ac:dyDescent="0.3">
      <c r="A258" s="78" t="s">
        <v>882</v>
      </c>
      <c r="B258" s="127" t="s">
        <v>1</v>
      </c>
      <c r="C258" s="131">
        <v>44440</v>
      </c>
      <c r="D258" s="127">
        <v>1</v>
      </c>
      <c r="E258" s="127">
        <f>INDEX(TAB_Leistungen_30[[Tätigkeit]:[Stk.kosten/Kosten bei Stundensatz]],MATCH(TAB_Doku_201910[[#This Row],[Leistung]],TAB_Leistungen_30[Tätigkeit],0),2)</f>
        <v>10</v>
      </c>
      <c r="F258" s="153">
        <v>5</v>
      </c>
      <c r="G258" s="78" t="s">
        <v>939</v>
      </c>
      <c r="H258" s="128" t="s">
        <v>943</v>
      </c>
    </row>
    <row r="259" spans="1:8" ht="16.2" customHeight="1" x14ac:dyDescent="0.3">
      <c r="A259" s="78" t="s">
        <v>882</v>
      </c>
      <c r="B259" s="127" t="s">
        <v>13</v>
      </c>
      <c r="C259" s="131">
        <v>44440</v>
      </c>
      <c r="D259" s="127">
        <v>0.25</v>
      </c>
      <c r="E259" s="127">
        <f>INDEX(TAB_Leistungen_30[[Tätigkeit]:[Stk.kosten/Kosten bei Stundensatz]],MATCH(TAB_Doku_201910[[#This Row],[Leistung]],TAB_Leistungen_30[Tätigkeit],0),2)</f>
        <v>60</v>
      </c>
      <c r="F259" s="153">
        <v>7.5</v>
      </c>
      <c r="G259" s="78" t="s">
        <v>939</v>
      </c>
      <c r="H259" s="152" t="s">
        <v>942</v>
      </c>
    </row>
    <row r="260" spans="1:8" ht="16.2" customHeight="1" x14ac:dyDescent="0.3">
      <c r="A260" s="78" t="s">
        <v>940</v>
      </c>
      <c r="B260" s="127" t="s">
        <v>13</v>
      </c>
      <c r="C260" s="131">
        <v>44440</v>
      </c>
      <c r="D260" s="127">
        <v>0.25</v>
      </c>
      <c r="E260" s="127">
        <f>INDEX(TAB_Leistungen_30[[Tätigkeit]:[Stk.kosten/Kosten bei Stundensatz]],MATCH(TAB_Doku_201910[[#This Row],[Leistung]],TAB_Leistungen_30[Tätigkeit],0),2)</f>
        <v>60</v>
      </c>
      <c r="F260" s="153">
        <v>7.5</v>
      </c>
      <c r="G260" s="78" t="s">
        <v>939</v>
      </c>
      <c r="H260" s="128" t="s">
        <v>941</v>
      </c>
    </row>
    <row r="261" spans="1:8" ht="16.2" customHeight="1" x14ac:dyDescent="0.3">
      <c r="A261" s="78" t="s">
        <v>1031</v>
      </c>
      <c r="B261" s="127" t="s">
        <v>953</v>
      </c>
      <c r="C261" s="131">
        <v>44438</v>
      </c>
      <c r="D261" s="127">
        <v>24</v>
      </c>
      <c r="E261" s="127">
        <f>INDEX(TAB_Leistungen_30[[Tätigkeit]:[Stk.kosten/Kosten bei Stundensatz]],MATCH(TAB_Doku_201910[[#This Row],[Leistung]],TAB_Leistungen_30[Tätigkeit],0),2)</f>
        <v>60</v>
      </c>
      <c r="F261" s="153">
        <v>720</v>
      </c>
      <c r="G261" s="78" t="s">
        <v>952</v>
      </c>
      <c r="H261" s="128" t="s">
        <v>954</v>
      </c>
    </row>
    <row r="262" spans="1:8" ht="16.2" customHeight="1" x14ac:dyDescent="0.3">
      <c r="A262" s="78" t="s">
        <v>911</v>
      </c>
      <c r="B262" s="127" t="s">
        <v>48</v>
      </c>
      <c r="C262" s="131">
        <v>44438</v>
      </c>
      <c r="D262" s="127">
        <v>1</v>
      </c>
      <c r="E262" s="127">
        <f>INDEX(TAB_Leistungen_30[[Tätigkeit]:[Stk.kosten/Kosten bei Stundensatz]],MATCH(TAB_Doku_201910[[#This Row],[Leistung]],TAB_Leistungen_30[Tätigkeit],0),2)</f>
        <v>15</v>
      </c>
      <c r="F262" s="153">
        <v>7.5</v>
      </c>
      <c r="G262" s="78" t="s">
        <v>939</v>
      </c>
      <c r="H262" s="128" t="s">
        <v>505</v>
      </c>
    </row>
    <row r="263" spans="1:8" ht="16.2" customHeight="1" x14ac:dyDescent="0.3">
      <c r="A263" s="78" t="s">
        <v>911</v>
      </c>
      <c r="B263" s="127" t="s">
        <v>1003</v>
      </c>
      <c r="C263" s="131">
        <v>44438</v>
      </c>
      <c r="D263" s="127">
        <v>2</v>
      </c>
      <c r="E263" s="127">
        <f>INDEX(TAB_Leistungen_30[[Tätigkeit]:[Stk.kosten/Kosten bei Stundensatz]],MATCH(TAB_Doku_201910[[#This Row],[Leistung]],TAB_Leistungen_30[Tätigkeit],0),2)</f>
        <v>60</v>
      </c>
      <c r="F263" s="153">
        <v>60</v>
      </c>
      <c r="G263" s="78" t="s">
        <v>939</v>
      </c>
      <c r="H263" s="128" t="s">
        <v>937</v>
      </c>
    </row>
    <row r="264" spans="1:8" ht="16.2" customHeight="1" x14ac:dyDescent="0.3">
      <c r="A264" s="78" t="s">
        <v>935</v>
      </c>
      <c r="B264" s="127" t="s">
        <v>49</v>
      </c>
      <c r="C264" s="131">
        <v>44438</v>
      </c>
      <c r="D264" s="127">
        <v>1</v>
      </c>
      <c r="E264" s="127">
        <f>INDEX(TAB_Leistungen_30[[Tätigkeit]:[Stk.kosten/Kosten bei Stundensatz]],MATCH(TAB_Doku_201910[[#This Row],[Leistung]],TAB_Leistungen_30[Tätigkeit],0),2)</f>
        <v>30</v>
      </c>
      <c r="F264" s="153">
        <v>15</v>
      </c>
      <c r="G264" s="78" t="s">
        <v>939</v>
      </c>
      <c r="H264" s="126" t="s">
        <v>936</v>
      </c>
    </row>
    <row r="265" spans="1:8" ht="16.2" customHeight="1" x14ac:dyDescent="0.3">
      <c r="A265" s="78" t="s">
        <v>959</v>
      </c>
      <c r="B265" s="127" t="s">
        <v>48</v>
      </c>
      <c r="C265" s="131">
        <v>44438</v>
      </c>
      <c r="D265" s="127">
        <v>1</v>
      </c>
      <c r="E265" s="127">
        <f>INDEX(TAB_Leistungen_30[[Tätigkeit]:[Stk.kosten/Kosten bei Stundensatz]],MATCH(TAB_Doku_201910[[#This Row],[Leistung]],TAB_Leistungen_30[Tätigkeit],0),2)</f>
        <v>15</v>
      </c>
      <c r="F265" s="153">
        <v>7.5</v>
      </c>
      <c r="G265" s="78" t="s">
        <v>939</v>
      </c>
      <c r="H265" s="128" t="s">
        <v>930</v>
      </c>
    </row>
    <row r="266" spans="1:8" ht="16.2" customHeight="1" x14ac:dyDescent="0.3">
      <c r="A266" s="78" t="s">
        <v>935</v>
      </c>
      <c r="B266" s="127" t="s">
        <v>1</v>
      </c>
      <c r="C266" s="131">
        <v>44435</v>
      </c>
      <c r="D266" s="127">
        <v>1</v>
      </c>
      <c r="E266" s="127">
        <f>INDEX(TAB_Leistungen_30[[Tätigkeit]:[Stk.kosten/Kosten bei Stundensatz]],MATCH(TAB_Doku_201910[[#This Row],[Leistung]],TAB_Leistungen_30[Tätigkeit],0),2)</f>
        <v>10</v>
      </c>
      <c r="F266" s="153">
        <v>5</v>
      </c>
      <c r="G266" s="78" t="s">
        <v>939</v>
      </c>
      <c r="H266" s="128" t="s">
        <v>938</v>
      </c>
    </row>
    <row r="267" spans="1:8" ht="16.2" customHeight="1" x14ac:dyDescent="0.3">
      <c r="A267" s="78" t="s">
        <v>959</v>
      </c>
      <c r="B267" s="127" t="s">
        <v>1</v>
      </c>
      <c r="C267" s="131">
        <v>44432</v>
      </c>
      <c r="D267" s="127">
        <v>1</v>
      </c>
      <c r="E267" s="127">
        <f>INDEX(TAB_Leistungen_30[[Tätigkeit]:[Stk.kosten/Kosten bei Stundensatz]],MATCH(TAB_Doku_201910[[#This Row],[Leistung]],TAB_Leistungen_30[Tätigkeit],0),2)</f>
        <v>10</v>
      </c>
      <c r="F267" s="153">
        <v>5</v>
      </c>
      <c r="G267" s="78" t="s">
        <v>939</v>
      </c>
      <c r="H267" s="128" t="s">
        <v>928</v>
      </c>
    </row>
    <row r="268" spans="1:8" ht="16.2" customHeight="1" x14ac:dyDescent="0.3">
      <c r="A268" s="78" t="s">
        <v>959</v>
      </c>
      <c r="B268" s="127" t="s">
        <v>140</v>
      </c>
      <c r="C268" s="131">
        <v>44431</v>
      </c>
      <c r="D268" s="127">
        <v>1</v>
      </c>
      <c r="E268" s="127">
        <f>INDEX(TAB_Leistungen_30[[Tätigkeit]:[Stk.kosten/Kosten bei Stundensatz]],MATCH(TAB_Doku_201910[[#This Row],[Leistung]],TAB_Leistungen_30[Tätigkeit],0),2)</f>
        <v>5</v>
      </c>
      <c r="F268" s="153">
        <v>2.5</v>
      </c>
      <c r="G268" s="78" t="s">
        <v>939</v>
      </c>
      <c r="H268" s="128" t="s">
        <v>929</v>
      </c>
    </row>
    <row r="269" spans="1:8" ht="16.2" customHeight="1" x14ac:dyDescent="0.3">
      <c r="A269" s="78" t="s">
        <v>932</v>
      </c>
      <c r="B269" s="127" t="s">
        <v>48</v>
      </c>
      <c r="C269" s="131">
        <v>44430</v>
      </c>
      <c r="D269" s="127">
        <v>2</v>
      </c>
      <c r="E269" s="127">
        <f>INDEX(TAB_Leistungen_30[[Tätigkeit]:[Stk.kosten/Kosten bei Stundensatz]],MATCH(TAB_Doku_201910[[#This Row],[Leistung]],TAB_Leistungen_30[Tätigkeit],0),2)</f>
        <v>15</v>
      </c>
      <c r="F269" s="153">
        <v>15</v>
      </c>
      <c r="G269" s="78" t="s">
        <v>939</v>
      </c>
      <c r="H269" s="128" t="s">
        <v>933</v>
      </c>
    </row>
    <row r="270" spans="1:8" ht="16.2" customHeight="1" x14ac:dyDescent="0.3">
      <c r="A270" s="78" t="s">
        <v>882</v>
      </c>
      <c r="B270" s="127" t="s">
        <v>49</v>
      </c>
      <c r="C270" s="131">
        <v>44428</v>
      </c>
      <c r="D270" s="127">
        <v>1</v>
      </c>
      <c r="E270" s="127">
        <f>INDEX(TAB_Leistungen_30[[Tätigkeit]:[Stk.kosten/Kosten bei Stundensatz]],MATCH(TAB_Doku_201910[[#This Row],[Leistung]],TAB_Leistungen_30[Tätigkeit],0),2)</f>
        <v>30</v>
      </c>
      <c r="F270" s="153">
        <v>15</v>
      </c>
      <c r="G270" s="78" t="s">
        <v>939</v>
      </c>
      <c r="H270" s="128" t="s">
        <v>931</v>
      </c>
    </row>
    <row r="271" spans="1:8" ht="16.2" customHeight="1" x14ac:dyDescent="0.3">
      <c r="A271" s="78" t="s">
        <v>911</v>
      </c>
      <c r="B271" s="127" t="s">
        <v>48</v>
      </c>
      <c r="C271" s="131">
        <v>44427</v>
      </c>
      <c r="D271" s="127">
        <v>1</v>
      </c>
      <c r="E271" s="127">
        <f>INDEX(TAB_Leistungen_30[[Tätigkeit]:[Stk.kosten/Kosten bei Stundensatz]],MATCH(TAB_Doku_201910[[#This Row],[Leistung]],TAB_Leistungen_30[Tätigkeit],0),2)</f>
        <v>15</v>
      </c>
      <c r="F271" s="153">
        <v>7.5</v>
      </c>
      <c r="G271" s="78" t="s">
        <v>939</v>
      </c>
      <c r="H271" s="128" t="s">
        <v>927</v>
      </c>
    </row>
    <row r="272" spans="1:8" ht="16.2" customHeight="1" x14ac:dyDescent="0.3">
      <c r="A272" s="78" t="s">
        <v>911</v>
      </c>
      <c r="B272" s="127" t="s">
        <v>22</v>
      </c>
      <c r="C272" s="131">
        <v>44427</v>
      </c>
      <c r="D272" s="127">
        <v>1</v>
      </c>
      <c r="E272" s="127">
        <f>INDEX(TAB_Leistungen_30[[Tätigkeit]:[Stk.kosten/Kosten bei Stundensatz]],MATCH(TAB_Doku_201910[[#This Row],[Leistung]],TAB_Leistungen_30[Tätigkeit],0),2)</f>
        <v>60</v>
      </c>
      <c r="F272" s="153">
        <v>30</v>
      </c>
      <c r="G272" s="78" t="s">
        <v>939</v>
      </c>
      <c r="H272" s="128" t="s">
        <v>926</v>
      </c>
    </row>
    <row r="273" spans="1:8" ht="16.2" customHeight="1" x14ac:dyDescent="0.3">
      <c r="A273" s="78" t="s">
        <v>882</v>
      </c>
      <c r="B273" s="127" t="s">
        <v>1</v>
      </c>
      <c r="C273" s="131">
        <v>44427</v>
      </c>
      <c r="D273" s="127">
        <v>3</v>
      </c>
      <c r="E273" s="127">
        <f>INDEX(TAB_Leistungen_30[[Tätigkeit]:[Stk.kosten/Kosten bei Stundensatz]],MATCH(TAB_Doku_201910[[#This Row],[Leistung]],TAB_Leistungen_30[Tätigkeit],0),2)</f>
        <v>10</v>
      </c>
      <c r="F273" s="153">
        <v>15</v>
      </c>
      <c r="G273" s="78" t="s">
        <v>939</v>
      </c>
      <c r="H273" s="128" t="s">
        <v>924</v>
      </c>
    </row>
    <row r="274" spans="1:8" ht="16.2" customHeight="1" x14ac:dyDescent="0.3">
      <c r="A274" s="78" t="s">
        <v>911</v>
      </c>
      <c r="B274" s="127" t="s">
        <v>1</v>
      </c>
      <c r="C274" s="131">
        <v>44426</v>
      </c>
      <c r="D274" s="127">
        <v>2</v>
      </c>
      <c r="E274" s="127">
        <f>INDEX(TAB_Leistungen_30[[Tätigkeit]:[Stk.kosten/Kosten bei Stundensatz]],MATCH(TAB_Doku_201910[[#This Row],[Leistung]],TAB_Leistungen_30[Tätigkeit],0),2)</f>
        <v>10</v>
      </c>
      <c r="F274" s="153">
        <v>10</v>
      </c>
      <c r="G274" s="78" t="s">
        <v>939</v>
      </c>
      <c r="H274" s="128" t="s">
        <v>925</v>
      </c>
    </row>
    <row r="275" spans="1:8" ht="16.2" customHeight="1" x14ac:dyDescent="0.3">
      <c r="A275" s="78" t="s">
        <v>509</v>
      </c>
      <c r="B275" s="127" t="s">
        <v>140</v>
      </c>
      <c r="C275" s="131">
        <v>44426</v>
      </c>
      <c r="D275" s="127">
        <v>1</v>
      </c>
      <c r="E275" s="127">
        <f>INDEX(TAB_Leistungen_30[[Tätigkeit]:[Stk.kosten/Kosten bei Stundensatz]],MATCH(TAB_Doku_201910[[#This Row],[Leistung]],TAB_Leistungen_30[Tätigkeit],0),2)</f>
        <v>5</v>
      </c>
      <c r="F275" s="153">
        <v>2.5</v>
      </c>
      <c r="G275" s="78" t="s">
        <v>939</v>
      </c>
      <c r="H275" s="128" t="s">
        <v>909</v>
      </c>
    </row>
    <row r="276" spans="1:8" ht="16.2" customHeight="1" x14ac:dyDescent="0.3">
      <c r="A276" s="78" t="s">
        <v>509</v>
      </c>
      <c r="B276" s="127" t="s">
        <v>48</v>
      </c>
      <c r="C276" s="131">
        <v>44426</v>
      </c>
      <c r="D276" s="127">
        <v>1</v>
      </c>
      <c r="E276" s="127">
        <f>INDEX(TAB_Leistungen_30[[Tätigkeit]:[Stk.kosten/Kosten bei Stundensatz]],MATCH(TAB_Doku_201910[[#This Row],[Leistung]],TAB_Leistungen_30[Tätigkeit],0),2)</f>
        <v>15</v>
      </c>
      <c r="F276" s="153">
        <v>7.5</v>
      </c>
      <c r="G276" s="78" t="s">
        <v>939</v>
      </c>
      <c r="H276" s="128" t="s">
        <v>909</v>
      </c>
    </row>
    <row r="277" spans="1:8" ht="16.2" customHeight="1" x14ac:dyDescent="0.3">
      <c r="A277" s="78" t="s">
        <v>911</v>
      </c>
      <c r="B277" s="127" t="s">
        <v>48</v>
      </c>
      <c r="C277" s="131">
        <v>44426</v>
      </c>
      <c r="D277" s="127">
        <v>3</v>
      </c>
      <c r="E277" s="127">
        <f>INDEX(TAB_Leistungen_30[[Tätigkeit]:[Stk.kosten/Kosten bei Stundensatz]],MATCH(TAB_Doku_201910[[#This Row],[Leistung]],TAB_Leistungen_30[Tätigkeit],0),2)</f>
        <v>15</v>
      </c>
      <c r="F277" s="153">
        <v>22.5</v>
      </c>
      <c r="G277" s="78" t="s">
        <v>939</v>
      </c>
      <c r="H277" s="128" t="s">
        <v>918</v>
      </c>
    </row>
    <row r="278" spans="1:8" ht="16.2" customHeight="1" x14ac:dyDescent="0.3">
      <c r="A278" s="78" t="s">
        <v>882</v>
      </c>
      <c r="B278" s="127" t="s">
        <v>1</v>
      </c>
      <c r="C278" s="131">
        <v>44426</v>
      </c>
      <c r="D278" s="127">
        <v>2</v>
      </c>
      <c r="E278" s="127">
        <f>INDEX(TAB_Leistungen_30[[Tätigkeit]:[Stk.kosten/Kosten bei Stundensatz]],MATCH(TAB_Doku_201910[[#This Row],[Leistung]],TAB_Leistungen_30[Tätigkeit],0),2)</f>
        <v>10</v>
      </c>
      <c r="F278" s="153">
        <v>10</v>
      </c>
      <c r="G278" s="78" t="s">
        <v>939</v>
      </c>
      <c r="H278" s="128" t="s">
        <v>910</v>
      </c>
    </row>
    <row r="279" spans="1:8" ht="16.2" customHeight="1" x14ac:dyDescent="0.3">
      <c r="A279" s="78" t="s">
        <v>1031</v>
      </c>
      <c r="B279" s="127" t="s">
        <v>2</v>
      </c>
      <c r="C279" s="131">
        <v>44420</v>
      </c>
      <c r="D279" s="127">
        <v>24</v>
      </c>
      <c r="E279" s="127">
        <f>INDEX(TAB_Leistungen_30[[Tätigkeit]:[Stk.kosten/Kosten bei Stundensatz]],MATCH(TAB_Doku_201910[[#This Row],[Leistung]],TAB_Leistungen_30[Tätigkeit],0),2)</f>
        <v>10</v>
      </c>
      <c r="F279" s="153">
        <v>60</v>
      </c>
      <c r="G279" s="78" t="s">
        <v>939</v>
      </c>
      <c r="H279" s="128" t="s">
        <v>920</v>
      </c>
    </row>
    <row r="280" spans="1:8" ht="16.2" customHeight="1" x14ac:dyDescent="0.3">
      <c r="A280" s="78" t="s">
        <v>1031</v>
      </c>
      <c r="B280" s="127" t="s">
        <v>487</v>
      </c>
      <c r="C280" s="131">
        <v>44420</v>
      </c>
      <c r="D280" s="127">
        <v>10</v>
      </c>
      <c r="E280" s="127">
        <f>INDEX(TAB_Leistungen_30[[Tätigkeit]:[Stk.kosten/Kosten bei Stundensatz]],MATCH(TAB_Doku_201910[[#This Row],[Leistung]],TAB_Leistungen_30[Tätigkeit],0),2)</f>
        <v>60</v>
      </c>
      <c r="F280" s="153">
        <v>300</v>
      </c>
      <c r="G280" s="78" t="s">
        <v>939</v>
      </c>
      <c r="H280" s="128" t="s">
        <v>919</v>
      </c>
    </row>
    <row r="281" spans="1:8" ht="16.2" customHeight="1" x14ac:dyDescent="0.3">
      <c r="A281" s="78" t="s">
        <v>932</v>
      </c>
      <c r="B281" s="127" t="s">
        <v>58</v>
      </c>
      <c r="C281" s="131">
        <v>44419</v>
      </c>
      <c r="D281" s="127">
        <v>1.5</v>
      </c>
      <c r="E281" s="127">
        <f>INDEX(TAB_Leistungen_30[[Tätigkeit]:[Stk.kosten/Kosten bei Stundensatz]],MATCH(TAB_Doku_201910[[#This Row],[Leistung]],TAB_Leistungen_30[Tätigkeit],0),2)</f>
        <v>120</v>
      </c>
      <c r="F281" s="153">
        <v>90</v>
      </c>
      <c r="G281" s="78" t="s">
        <v>939</v>
      </c>
      <c r="H281" s="128" t="s">
        <v>923</v>
      </c>
    </row>
    <row r="282" spans="1:8" ht="16.2" customHeight="1" x14ac:dyDescent="0.3">
      <c r="A282" s="78" t="s">
        <v>911</v>
      </c>
      <c r="B282" s="127" t="s">
        <v>487</v>
      </c>
      <c r="C282" s="131">
        <v>44418</v>
      </c>
      <c r="D282" s="127">
        <v>2</v>
      </c>
      <c r="E282" s="127">
        <f>INDEX(TAB_Leistungen_30[[Tätigkeit]:[Stk.kosten/Kosten bei Stundensatz]],MATCH(TAB_Doku_201910[[#This Row],[Leistung]],TAB_Leistungen_30[Tätigkeit],0),2)</f>
        <v>60</v>
      </c>
      <c r="F282" s="153">
        <v>60</v>
      </c>
      <c r="G282" s="78" t="s">
        <v>939</v>
      </c>
      <c r="H282" s="128" t="s">
        <v>916</v>
      </c>
    </row>
    <row r="283" spans="1:8" ht="16.2" customHeight="1" x14ac:dyDescent="0.3">
      <c r="A283" s="78" t="s">
        <v>932</v>
      </c>
      <c r="B283" s="78" t="s">
        <v>2</v>
      </c>
      <c r="C283" s="131">
        <v>44418</v>
      </c>
      <c r="D283" s="127">
        <v>16</v>
      </c>
      <c r="E283" s="127">
        <f>INDEX(TAB_Leistungen_30[[Tätigkeit]:[Stk.kosten/Kosten bei Stundensatz]],MATCH(TAB_Doku_201910[[#This Row],[Leistung]],TAB_Leistungen_30[Tätigkeit],0),2)</f>
        <v>10</v>
      </c>
      <c r="F283" s="153">
        <v>40</v>
      </c>
      <c r="G283" s="78" t="s">
        <v>939</v>
      </c>
      <c r="H283" s="128" t="s">
        <v>914</v>
      </c>
    </row>
    <row r="284" spans="1:8" ht="16.2" customHeight="1" x14ac:dyDescent="0.3">
      <c r="A284" s="78" t="s">
        <v>932</v>
      </c>
      <c r="B284" s="127" t="s">
        <v>255</v>
      </c>
      <c r="C284" s="131">
        <v>44418</v>
      </c>
      <c r="D284" s="127">
        <v>161</v>
      </c>
      <c r="E284" s="127">
        <f>INDEX(TAB_Leistungen_30[[Tätigkeit]:[Stk.kosten/Kosten bei Stundensatz]],MATCH(TAB_Doku_201910[[#This Row],[Leistung]],TAB_Leistungen_30[Tätigkeit],0),2)</f>
        <v>0</v>
      </c>
      <c r="F284" s="153">
        <v>48.3</v>
      </c>
      <c r="G284" s="78" t="s">
        <v>939</v>
      </c>
      <c r="H284" s="128" t="s">
        <v>915</v>
      </c>
    </row>
    <row r="285" spans="1:8" ht="16.2" customHeight="1" x14ac:dyDescent="0.3">
      <c r="A285" s="78" t="s">
        <v>911</v>
      </c>
      <c r="B285" s="78" t="s">
        <v>2</v>
      </c>
      <c r="C285" s="131">
        <v>44418</v>
      </c>
      <c r="D285" s="127">
        <v>26</v>
      </c>
      <c r="E285" s="127">
        <f>INDEX(TAB_Leistungen_30[[Tätigkeit]:[Stk.kosten/Kosten bei Stundensatz]],MATCH(TAB_Doku_201910[[#This Row],[Leistung]],TAB_Leistungen_30[Tätigkeit],0),2)</f>
        <v>10</v>
      </c>
      <c r="F285" s="153">
        <v>65</v>
      </c>
      <c r="G285" s="78" t="s">
        <v>939</v>
      </c>
      <c r="H285" s="128" t="s">
        <v>913</v>
      </c>
    </row>
    <row r="286" spans="1:8" ht="16.2" customHeight="1" x14ac:dyDescent="0.3">
      <c r="A286" s="78" t="s">
        <v>911</v>
      </c>
      <c r="B286" s="127" t="s">
        <v>255</v>
      </c>
      <c r="C286" s="131">
        <v>44418</v>
      </c>
      <c r="D286" s="127">
        <v>265</v>
      </c>
      <c r="E286" s="127">
        <f>INDEX(TAB_Leistungen_30[[Tätigkeit]:[Stk.kosten/Kosten bei Stundensatz]],MATCH(TAB_Doku_201910[[#This Row],[Leistung]],TAB_Leistungen_30[Tätigkeit],0),2)</f>
        <v>0</v>
      </c>
      <c r="F286" s="153">
        <v>79.5</v>
      </c>
      <c r="G286" s="78" t="s">
        <v>939</v>
      </c>
      <c r="H286" s="128" t="s">
        <v>912</v>
      </c>
    </row>
    <row r="287" spans="1:8" ht="16.2" customHeight="1" x14ac:dyDescent="0.3">
      <c r="A287" s="78" t="s">
        <v>882</v>
      </c>
      <c r="B287" s="127" t="s">
        <v>22</v>
      </c>
      <c r="C287" s="131">
        <v>44417</v>
      </c>
      <c r="D287" s="127">
        <v>1</v>
      </c>
      <c r="E287" s="127">
        <f>INDEX(TAB_Leistungen_30[[Tätigkeit]:[Stk.kosten/Kosten bei Stundensatz]],MATCH(TAB_Doku_201910[[#This Row],[Leistung]],TAB_Leistungen_30[Tätigkeit],0),2)</f>
        <v>60</v>
      </c>
      <c r="F287" s="153">
        <v>30</v>
      </c>
      <c r="G287" s="78" t="s">
        <v>939</v>
      </c>
      <c r="H287" s="128" t="s">
        <v>917</v>
      </c>
    </row>
    <row r="288" spans="1:8" ht="16.2" customHeight="1" x14ac:dyDescent="0.3">
      <c r="A288" s="78" t="s">
        <v>906</v>
      </c>
      <c r="B288" s="127" t="s">
        <v>48</v>
      </c>
      <c r="C288" s="131">
        <v>44412</v>
      </c>
      <c r="D288" s="127">
        <v>3</v>
      </c>
      <c r="E288" s="127">
        <f>INDEX(TAB_Leistungen_30[[Tätigkeit]:[Stk.kosten/Kosten bei Stundensatz]],MATCH(TAB_Doku_201910[[#This Row],[Leistung]],TAB_Leistungen_30[Tätigkeit],0),2)</f>
        <v>15</v>
      </c>
      <c r="F288" s="153">
        <v>22.5</v>
      </c>
      <c r="G288" s="78" t="s">
        <v>939</v>
      </c>
      <c r="H288" s="128" t="s">
        <v>908</v>
      </c>
    </row>
    <row r="289" spans="1:8" ht="16.2" customHeight="1" x14ac:dyDescent="0.3">
      <c r="A289" s="78" t="s">
        <v>906</v>
      </c>
      <c r="B289" s="127" t="s">
        <v>1</v>
      </c>
      <c r="C289" s="131">
        <v>44411</v>
      </c>
      <c r="D289" s="127">
        <v>2</v>
      </c>
      <c r="E289" s="127">
        <f>INDEX(TAB_Leistungen_30[[Tätigkeit]:[Stk.kosten/Kosten bei Stundensatz]],MATCH(TAB_Doku_201910[[#This Row],[Leistung]],TAB_Leistungen_30[Tätigkeit],0),2)</f>
        <v>10</v>
      </c>
      <c r="F289" s="153">
        <v>10</v>
      </c>
      <c r="G289" s="78" t="s">
        <v>939</v>
      </c>
      <c r="H289" s="126" t="s">
        <v>907</v>
      </c>
    </row>
    <row r="290" spans="1:8" ht="16.2" customHeight="1" x14ac:dyDescent="0.3">
      <c r="A290" s="78" t="s">
        <v>1031</v>
      </c>
      <c r="B290" s="127" t="s">
        <v>22</v>
      </c>
      <c r="C290" s="131">
        <v>44410</v>
      </c>
      <c r="D290" s="127">
        <v>3</v>
      </c>
      <c r="E290" s="127">
        <f>INDEX(TAB_Leistungen_30[[Tätigkeit]:[Stk.kosten/Kosten bei Stundensatz]],MATCH(TAB_Doku_201910[[#This Row],[Leistung]],TAB_Leistungen_30[Tätigkeit],0),2)</f>
        <v>60</v>
      </c>
      <c r="F290" s="153">
        <v>90</v>
      </c>
      <c r="G290" s="78" t="s">
        <v>939</v>
      </c>
      <c r="H290" s="126" t="s">
        <v>921</v>
      </c>
    </row>
    <row r="291" spans="1:8" ht="16.2" customHeight="1" x14ac:dyDescent="0.3">
      <c r="A291" s="78" t="s">
        <v>102</v>
      </c>
      <c r="B291" s="127" t="s">
        <v>207</v>
      </c>
      <c r="C291" s="131">
        <v>44400</v>
      </c>
      <c r="D291" s="127">
        <v>2</v>
      </c>
      <c r="E291" s="127">
        <f>INDEX(TAB_Leistungen_30[[Tätigkeit]:[Stk.kosten/Kosten bei Stundensatz]],MATCH(TAB_Doku_201910[[#This Row],[Leistung]],TAB_Leistungen_30[Tätigkeit],0),2)</f>
        <v>0</v>
      </c>
      <c r="F291" s="153">
        <v>10</v>
      </c>
      <c r="G291" s="78" t="s">
        <v>905</v>
      </c>
      <c r="H291" s="128" t="s">
        <v>901</v>
      </c>
    </row>
    <row r="292" spans="1:8" ht="16.2" customHeight="1" x14ac:dyDescent="0.3">
      <c r="A292" s="78" t="s">
        <v>102</v>
      </c>
      <c r="B292" s="127" t="s">
        <v>13</v>
      </c>
      <c r="C292" s="131">
        <v>44400</v>
      </c>
      <c r="D292" s="127">
        <v>2</v>
      </c>
      <c r="E292" s="127">
        <f>INDEX(TAB_Leistungen_30[[Tätigkeit]:[Stk.kosten/Kosten bei Stundensatz]],MATCH(TAB_Doku_201910[[#This Row],[Leistung]],TAB_Leistungen_30[Tätigkeit],0),2)</f>
        <v>60</v>
      </c>
      <c r="F292" s="153">
        <v>60</v>
      </c>
      <c r="G292" s="78" t="s">
        <v>905</v>
      </c>
      <c r="H292" s="128" t="s">
        <v>901</v>
      </c>
    </row>
    <row r="293" spans="1:8" ht="16.2" customHeight="1" x14ac:dyDescent="0.3">
      <c r="A293" s="78" t="s">
        <v>866</v>
      </c>
      <c r="B293" s="127" t="s">
        <v>13</v>
      </c>
      <c r="C293" s="131">
        <v>44400</v>
      </c>
      <c r="D293" s="127">
        <v>2</v>
      </c>
      <c r="E293" s="127">
        <f>INDEX(TAB_Leistungen_30[[Tätigkeit]:[Stk.kosten/Kosten bei Stundensatz]],MATCH(TAB_Doku_201910[[#This Row],[Leistung]],TAB_Leistungen_30[Tätigkeit],0),2)</f>
        <v>60</v>
      </c>
      <c r="F293" s="153">
        <v>60</v>
      </c>
      <c r="G293" s="78" t="s">
        <v>905</v>
      </c>
      <c r="H293" s="128" t="s">
        <v>900</v>
      </c>
    </row>
    <row r="294" spans="1:8" ht="16.2" customHeight="1" x14ac:dyDescent="0.3">
      <c r="A294" s="78" t="s">
        <v>714</v>
      </c>
      <c r="B294" s="127" t="s">
        <v>13</v>
      </c>
      <c r="C294" s="131">
        <v>44400</v>
      </c>
      <c r="D294" s="127">
        <v>2</v>
      </c>
      <c r="E294" s="127">
        <f>INDEX(TAB_Leistungen_30[[Tätigkeit]:[Stk.kosten/Kosten bei Stundensatz]],MATCH(TAB_Doku_201910[[#This Row],[Leistung]],TAB_Leistungen_30[Tätigkeit],0),2)</f>
        <v>60</v>
      </c>
      <c r="F294" s="153">
        <v>60</v>
      </c>
      <c r="G294" s="78" t="s">
        <v>905</v>
      </c>
      <c r="H294" s="128" t="s">
        <v>902</v>
      </c>
    </row>
    <row r="295" spans="1:8" ht="16.2" customHeight="1" x14ac:dyDescent="0.3">
      <c r="A295" s="78" t="s">
        <v>882</v>
      </c>
      <c r="B295" s="127" t="s">
        <v>1</v>
      </c>
      <c r="C295" s="131">
        <v>44396</v>
      </c>
      <c r="D295" s="127">
        <v>1</v>
      </c>
      <c r="E295" s="127">
        <f>INDEX(TAB_Leistungen_30[[Tätigkeit]:[Stk.kosten/Kosten bei Stundensatz]],MATCH(TAB_Doku_201910[[#This Row],[Leistung]],TAB_Leistungen_30[Tätigkeit],0),2)</f>
        <v>10</v>
      </c>
      <c r="F295" s="153">
        <v>5</v>
      </c>
      <c r="G295" s="78" t="s">
        <v>905</v>
      </c>
      <c r="H295" s="128" t="s">
        <v>826</v>
      </c>
    </row>
    <row r="296" spans="1:8" ht="16.2" customHeight="1" x14ac:dyDescent="0.3">
      <c r="A296" s="78" t="s">
        <v>882</v>
      </c>
      <c r="B296" s="127" t="s">
        <v>48</v>
      </c>
      <c r="C296" s="131">
        <v>44396</v>
      </c>
      <c r="D296" s="127">
        <v>4</v>
      </c>
      <c r="E296" s="127">
        <f>INDEX(TAB_Leistungen_30[[Tätigkeit]:[Stk.kosten/Kosten bei Stundensatz]],MATCH(TAB_Doku_201910[[#This Row],[Leistung]],TAB_Leistungen_30[Tätigkeit],0),2)</f>
        <v>15</v>
      </c>
      <c r="F296" s="153">
        <v>30</v>
      </c>
      <c r="G296" s="78" t="s">
        <v>905</v>
      </c>
      <c r="H296" s="128" t="s">
        <v>883</v>
      </c>
    </row>
    <row r="297" spans="1:8" ht="16.2" customHeight="1" x14ac:dyDescent="0.3">
      <c r="A297" s="78" t="s">
        <v>1031</v>
      </c>
      <c r="B297" s="127" t="s">
        <v>255</v>
      </c>
      <c r="C297" s="131">
        <v>44395</v>
      </c>
      <c r="D297" s="127">
        <v>100</v>
      </c>
      <c r="E297" s="127">
        <f>INDEX(TAB_Leistungen_30[[Tätigkeit]:[Stk.kosten/Kosten bei Stundensatz]],MATCH(TAB_Doku_201910[[#This Row],[Leistung]],TAB_Leistungen_30[Tätigkeit],0),2)</f>
        <v>0</v>
      </c>
      <c r="F297" s="153">
        <v>30</v>
      </c>
      <c r="G297" s="78" t="s">
        <v>905</v>
      </c>
      <c r="H297" s="128" t="s">
        <v>898</v>
      </c>
    </row>
    <row r="298" spans="1:8" ht="16.2" customHeight="1" x14ac:dyDescent="0.3">
      <c r="A298" s="78" t="s">
        <v>1031</v>
      </c>
      <c r="B298" s="127" t="s">
        <v>255</v>
      </c>
      <c r="C298" s="131">
        <v>44395</v>
      </c>
      <c r="D298" s="127">
        <v>237</v>
      </c>
      <c r="E298" s="127">
        <f>INDEX(TAB_Leistungen_30[[Tätigkeit]:[Stk.kosten/Kosten bei Stundensatz]],MATCH(TAB_Doku_201910[[#This Row],[Leistung]],TAB_Leistungen_30[Tätigkeit],0),2)</f>
        <v>0</v>
      </c>
      <c r="F298" s="153">
        <v>71.099999999999994</v>
      </c>
      <c r="G298" s="78" t="s">
        <v>905</v>
      </c>
      <c r="H298" s="128" t="s">
        <v>899</v>
      </c>
    </row>
    <row r="299" spans="1:8" ht="16.2" customHeight="1" x14ac:dyDescent="0.3">
      <c r="A299" s="78" t="s">
        <v>1031</v>
      </c>
      <c r="B299" s="127" t="s">
        <v>35</v>
      </c>
      <c r="C299" s="131">
        <v>44395</v>
      </c>
      <c r="D299" s="127">
        <v>3</v>
      </c>
      <c r="E299" s="127">
        <f>INDEX(TAB_Leistungen_30[[Tätigkeit]:[Stk.kosten/Kosten bei Stundensatz]],MATCH(TAB_Doku_201910[[#This Row],[Leistung]],TAB_Leistungen_30[Tätigkeit],0),2)</f>
        <v>60</v>
      </c>
      <c r="F299" s="153">
        <v>90</v>
      </c>
      <c r="G299" s="78" t="s">
        <v>905</v>
      </c>
      <c r="H299" s="128" t="s">
        <v>897</v>
      </c>
    </row>
    <row r="300" spans="1:8" ht="16.2" customHeight="1" x14ac:dyDescent="0.3">
      <c r="A300" s="78" t="s">
        <v>863</v>
      </c>
      <c r="B300" s="127" t="s">
        <v>1</v>
      </c>
      <c r="C300" s="131">
        <v>44384</v>
      </c>
      <c r="D300" s="127">
        <v>3</v>
      </c>
      <c r="E300" s="127">
        <f>INDEX(TAB_Leistungen_30[[Tätigkeit]:[Stk.kosten/Kosten bei Stundensatz]],MATCH(TAB_Doku_201910[[#This Row],[Leistung]],TAB_Leistungen_30[Tätigkeit],0),2)</f>
        <v>10</v>
      </c>
      <c r="F300" s="153">
        <v>15</v>
      </c>
      <c r="G300" s="78" t="s">
        <v>905</v>
      </c>
      <c r="H300" s="128" t="s">
        <v>903</v>
      </c>
    </row>
    <row r="301" spans="1:8" ht="16.2" customHeight="1" x14ac:dyDescent="0.3">
      <c r="A301" s="78" t="s">
        <v>718</v>
      </c>
      <c r="B301" s="127" t="s">
        <v>8</v>
      </c>
      <c r="C301" s="131">
        <v>44384</v>
      </c>
      <c r="D301" s="127">
        <v>1</v>
      </c>
      <c r="E301" s="127">
        <f>INDEX(TAB_Leistungen_30[[Tätigkeit]:[Stk.kosten/Kosten bei Stundensatz]],MATCH(TAB_Doku_201910[[#This Row],[Leistung]],TAB_Leistungen_30[Tätigkeit],0),2)</f>
        <v>180</v>
      </c>
      <c r="F301" s="153">
        <v>90</v>
      </c>
      <c r="G301" s="78" t="s">
        <v>905</v>
      </c>
      <c r="H301" s="128" t="s">
        <v>885</v>
      </c>
    </row>
    <row r="302" spans="1:8" ht="16.2" customHeight="1" x14ac:dyDescent="0.3">
      <c r="A302" s="78" t="s">
        <v>1031</v>
      </c>
      <c r="B302" s="127" t="s">
        <v>1003</v>
      </c>
      <c r="C302" s="131">
        <v>44383</v>
      </c>
      <c r="D302" s="127">
        <v>2</v>
      </c>
      <c r="E302" s="127">
        <f>INDEX(TAB_Leistungen_30[[Tätigkeit]:[Stk.kosten/Kosten bei Stundensatz]],MATCH(TAB_Doku_201910[[#This Row],[Leistung]],TAB_Leistungen_30[Tätigkeit],0),2)</f>
        <v>60</v>
      </c>
      <c r="F302" s="153">
        <v>60</v>
      </c>
      <c r="G302" s="78" t="s">
        <v>939</v>
      </c>
      <c r="H302" s="128" t="s">
        <v>969</v>
      </c>
    </row>
    <row r="303" spans="1:8" ht="16.2" customHeight="1" x14ac:dyDescent="0.3">
      <c r="A303" s="78" t="s">
        <v>718</v>
      </c>
      <c r="B303" s="127" t="s">
        <v>48</v>
      </c>
      <c r="C303" s="131">
        <v>44379</v>
      </c>
      <c r="D303" s="127">
        <v>3</v>
      </c>
      <c r="E303" s="127">
        <f>INDEX(TAB_Leistungen_30[[Tätigkeit]:[Stk.kosten/Kosten bei Stundensatz]],MATCH(TAB_Doku_201910[[#This Row],[Leistung]],TAB_Leistungen_30[Tätigkeit],0),2)</f>
        <v>15</v>
      </c>
      <c r="F303" s="153">
        <v>22.5</v>
      </c>
      <c r="G303" s="78" t="s">
        <v>905</v>
      </c>
      <c r="H303" s="128" t="s">
        <v>886</v>
      </c>
    </row>
    <row r="304" spans="1:8" ht="16.2" customHeight="1" x14ac:dyDescent="0.3">
      <c r="A304" s="78" t="s">
        <v>718</v>
      </c>
      <c r="B304" s="127" t="s">
        <v>1</v>
      </c>
      <c r="C304" s="131">
        <v>44377</v>
      </c>
      <c r="D304" s="127">
        <v>3</v>
      </c>
      <c r="E304" s="127">
        <f>INDEX(TAB_Leistungen_30[[Tätigkeit]:[Stk.kosten/Kosten bei Stundensatz]],MATCH(TAB_Doku_201910[[#This Row],[Leistung]],TAB_Leistungen_30[Tätigkeit],0),2)</f>
        <v>10</v>
      </c>
      <c r="F304" s="153">
        <v>15</v>
      </c>
      <c r="G304" s="78" t="s">
        <v>905</v>
      </c>
      <c r="H304" s="128" t="s">
        <v>886</v>
      </c>
    </row>
    <row r="305" spans="1:8" ht="16.2" customHeight="1" x14ac:dyDescent="0.3">
      <c r="A305" s="78" t="s">
        <v>887</v>
      </c>
      <c r="B305" s="127" t="s">
        <v>1</v>
      </c>
      <c r="C305" s="131">
        <v>44362</v>
      </c>
      <c r="D305" s="127">
        <v>1</v>
      </c>
      <c r="E305" s="127">
        <f>INDEX(TAB_Leistungen_30[[Tätigkeit]:[Stk.kosten/Kosten bei Stundensatz]],MATCH(TAB_Doku_201910[[#This Row],[Leistung]],TAB_Leistungen_30[Tätigkeit],0),2)</f>
        <v>10</v>
      </c>
      <c r="F305" s="153">
        <v>5</v>
      </c>
      <c r="G305" s="78" t="s">
        <v>905</v>
      </c>
      <c r="H305" s="128" t="s">
        <v>888</v>
      </c>
    </row>
    <row r="306" spans="1:8" ht="16.2" customHeight="1" x14ac:dyDescent="0.3">
      <c r="A306" s="78" t="s">
        <v>887</v>
      </c>
      <c r="B306" s="127" t="s">
        <v>48</v>
      </c>
      <c r="C306" s="131">
        <v>44362</v>
      </c>
      <c r="D306" s="127">
        <v>3</v>
      </c>
      <c r="E306" s="127">
        <f>INDEX(TAB_Leistungen_30[[Tätigkeit]:[Stk.kosten/Kosten bei Stundensatz]],MATCH(TAB_Doku_201910[[#This Row],[Leistung]],TAB_Leistungen_30[Tätigkeit],0),2)</f>
        <v>15</v>
      </c>
      <c r="F306" s="153">
        <v>22.5</v>
      </c>
      <c r="G306" s="78" t="s">
        <v>905</v>
      </c>
      <c r="H306" s="128" t="s">
        <v>888</v>
      </c>
    </row>
    <row r="307" spans="1:8" ht="16.2" customHeight="1" x14ac:dyDescent="0.3">
      <c r="A307" s="78" t="s">
        <v>867</v>
      </c>
      <c r="B307" s="127" t="s">
        <v>48</v>
      </c>
      <c r="C307" s="131">
        <v>44343</v>
      </c>
      <c r="D307" s="127">
        <v>1</v>
      </c>
      <c r="E307" s="127">
        <f>INDEX(TAB_Leistungen_30[[Tätigkeit]:[Stk.kosten/Kosten bei Stundensatz]],MATCH(TAB_Doku_201910[[#This Row],[Leistung]],TAB_Leistungen_30[Tätigkeit],0),2)</f>
        <v>15</v>
      </c>
      <c r="F307" s="153">
        <v>7.5</v>
      </c>
      <c r="G307" s="78" t="s">
        <v>905</v>
      </c>
      <c r="H307" s="128" t="s">
        <v>881</v>
      </c>
    </row>
    <row r="308" spans="1:8" ht="16.2" customHeight="1" x14ac:dyDescent="0.3">
      <c r="A308" s="78" t="s">
        <v>867</v>
      </c>
      <c r="B308" s="127" t="s">
        <v>1</v>
      </c>
      <c r="C308" s="131">
        <v>44333</v>
      </c>
      <c r="D308" s="127">
        <v>2</v>
      </c>
      <c r="E308" s="127">
        <f>INDEX(TAB_Leistungen_30[[Tätigkeit]:[Stk.kosten/Kosten bei Stundensatz]],MATCH(TAB_Doku_201910[[#This Row],[Leistung]],TAB_Leistungen_30[Tätigkeit],0),2)</f>
        <v>10</v>
      </c>
      <c r="F308" s="153">
        <v>10</v>
      </c>
      <c r="G308" s="78" t="s">
        <v>905</v>
      </c>
      <c r="H308" s="128" t="s">
        <v>880</v>
      </c>
    </row>
    <row r="309" spans="1:8" ht="16.2" customHeight="1" x14ac:dyDescent="0.3">
      <c r="A309" s="78" t="s">
        <v>891</v>
      </c>
      <c r="B309" s="127" t="s">
        <v>48</v>
      </c>
      <c r="C309" s="131">
        <v>44326</v>
      </c>
      <c r="D309" s="127">
        <v>3</v>
      </c>
      <c r="E309" s="127">
        <f>INDEX(TAB_Leistungen_30[[Tätigkeit]:[Stk.kosten/Kosten bei Stundensatz]],MATCH(TAB_Doku_201910[[#This Row],[Leistung]],TAB_Leistungen_30[Tätigkeit],0),2)</f>
        <v>15</v>
      </c>
      <c r="F309" s="153">
        <v>22.5</v>
      </c>
      <c r="G309" s="78" t="s">
        <v>905</v>
      </c>
      <c r="H309" s="128" t="s">
        <v>890</v>
      </c>
    </row>
    <row r="310" spans="1:8" ht="16.2" customHeight="1" x14ac:dyDescent="0.3">
      <c r="A310" s="126" t="s">
        <v>932</v>
      </c>
      <c r="B310" s="127" t="s">
        <v>48</v>
      </c>
      <c r="C310" s="125">
        <v>44323</v>
      </c>
      <c r="D310" s="126">
        <v>1</v>
      </c>
      <c r="E310" s="126">
        <f>INDEX(TAB_Leistungen_30[[Tätigkeit]:[Stk.kosten/Kosten bei Stundensatz]],MATCH(TAB_Doku_201910[[#This Row],[Leistung]],TAB_Leistungen_30[Tätigkeit],0),2)</f>
        <v>15</v>
      </c>
      <c r="F310" s="154">
        <v>7.5</v>
      </c>
      <c r="G310" s="78" t="s">
        <v>939</v>
      </c>
      <c r="H310" s="126" t="s">
        <v>922</v>
      </c>
    </row>
    <row r="311" spans="1:8" s="29" customFormat="1" ht="16.2" customHeight="1" x14ac:dyDescent="0.3">
      <c r="A311" s="126" t="s">
        <v>932</v>
      </c>
      <c r="B311" s="127" t="s">
        <v>1003</v>
      </c>
      <c r="C311" s="125">
        <v>44323</v>
      </c>
      <c r="D311" s="126">
        <v>2</v>
      </c>
      <c r="E311" s="126">
        <f>INDEX(TAB_Leistungen_30[[Tätigkeit]:[Stk.kosten/Kosten bei Stundensatz]],MATCH(TAB_Doku_201910[[#This Row],[Leistung]],TAB_Leistungen_30[Tätigkeit],0),2)</f>
        <v>60</v>
      </c>
      <c r="F311" s="154">
        <v>60</v>
      </c>
      <c r="G311" s="78" t="s">
        <v>939</v>
      </c>
      <c r="H311" s="126" t="s">
        <v>934</v>
      </c>
    </row>
    <row r="312" spans="1:8" ht="16.2" customHeight="1" x14ac:dyDescent="0.3">
      <c r="A312" s="78" t="s">
        <v>894</v>
      </c>
      <c r="B312" s="127" t="s">
        <v>8</v>
      </c>
      <c r="C312" s="131">
        <v>44320</v>
      </c>
      <c r="D312" s="127">
        <v>2</v>
      </c>
      <c r="E312" s="127">
        <f>INDEX(TAB_Leistungen_30[[Tätigkeit]:[Stk.kosten/Kosten bei Stundensatz]],MATCH(TAB_Doku_201910[[#This Row],[Leistung]],TAB_Leistungen_30[Tätigkeit],0),2)</f>
        <v>180</v>
      </c>
      <c r="F312" s="153">
        <v>180</v>
      </c>
      <c r="G312" s="78" t="s">
        <v>905</v>
      </c>
      <c r="H312" s="128" t="s">
        <v>896</v>
      </c>
    </row>
    <row r="313" spans="1:8" ht="16.2" customHeight="1" x14ac:dyDescent="0.3">
      <c r="A313" s="78" t="s">
        <v>894</v>
      </c>
      <c r="B313" s="127" t="s">
        <v>48</v>
      </c>
      <c r="C313" s="131">
        <v>44320</v>
      </c>
      <c r="D313" s="127">
        <v>4</v>
      </c>
      <c r="E313" s="127">
        <f>INDEX(TAB_Leistungen_30[[Tätigkeit]:[Stk.kosten/Kosten bei Stundensatz]],MATCH(TAB_Doku_201910[[#This Row],[Leistung]],TAB_Leistungen_30[Tätigkeit],0),2)</f>
        <v>15</v>
      </c>
      <c r="F313" s="153">
        <v>30</v>
      </c>
      <c r="G313" s="78" t="s">
        <v>905</v>
      </c>
      <c r="H313" s="128" t="s">
        <v>895</v>
      </c>
    </row>
    <row r="314" spans="1:8" ht="16.2" customHeight="1" x14ac:dyDescent="0.3">
      <c r="A314" s="78" t="s">
        <v>893</v>
      </c>
      <c r="B314" s="127" t="s">
        <v>13</v>
      </c>
      <c r="C314" s="131">
        <v>44316</v>
      </c>
      <c r="D314" s="127">
        <v>2</v>
      </c>
      <c r="E314" s="127">
        <f>INDEX(TAB_Leistungen_30[[Tätigkeit]:[Stk.kosten/Kosten bei Stundensatz]],MATCH(TAB_Doku_201910[[#This Row],[Leistung]],TAB_Leistungen_30[Tätigkeit],0),2)</f>
        <v>60</v>
      </c>
      <c r="F314" s="153">
        <v>60</v>
      </c>
      <c r="G314" s="78" t="s">
        <v>905</v>
      </c>
      <c r="H314" s="128" t="s">
        <v>892</v>
      </c>
    </row>
    <row r="315" spans="1:8" ht="16.2" customHeight="1" x14ac:dyDescent="0.3">
      <c r="A315" s="147" t="s">
        <v>859</v>
      </c>
      <c r="B315" s="148" t="s">
        <v>613</v>
      </c>
      <c r="C315" s="149">
        <v>44316</v>
      </c>
      <c r="D315" s="148">
        <v>2</v>
      </c>
      <c r="E315" s="148">
        <f>INDEX(TAB_Leistungen_30[[Tätigkeit]:[Stk.kosten/Kosten bei Stundensatz]],MATCH(TAB_Doku_201910[[#This Row],[Leistung]],TAB_Leistungen_30[Tätigkeit],0),2)</f>
        <v>60</v>
      </c>
      <c r="F315" s="153">
        <v>60</v>
      </c>
      <c r="G315" s="78" t="s">
        <v>905</v>
      </c>
      <c r="H315" s="150" t="s">
        <v>884</v>
      </c>
    </row>
    <row r="316" spans="1:8" ht="16.2" customHeight="1" x14ac:dyDescent="0.3">
      <c r="A316" s="78" t="s">
        <v>889</v>
      </c>
      <c r="B316" s="127" t="s">
        <v>48</v>
      </c>
      <c r="C316" s="131">
        <v>44304</v>
      </c>
      <c r="D316" s="127">
        <v>5</v>
      </c>
      <c r="E316" s="127">
        <f>INDEX(TAB_Leistungen_30[[Tätigkeit]:[Stk.kosten/Kosten bei Stundensatz]],MATCH(TAB_Doku_201910[[#This Row],[Leistung]],TAB_Leistungen_30[Tätigkeit],0),2)</f>
        <v>15</v>
      </c>
      <c r="F316" s="153">
        <v>37.5</v>
      </c>
      <c r="G316" s="78" t="s">
        <v>905</v>
      </c>
      <c r="H316" s="128" t="s">
        <v>870</v>
      </c>
    </row>
    <row r="317" spans="1:8" ht="16.2" customHeight="1" x14ac:dyDescent="0.3">
      <c r="A317" s="147" t="s">
        <v>871</v>
      </c>
      <c r="B317" s="148" t="s">
        <v>49</v>
      </c>
      <c r="C317" s="149">
        <v>44302</v>
      </c>
      <c r="D317" s="148">
        <v>1</v>
      </c>
      <c r="E317" s="148">
        <f>INDEX(TAB_Leistungen_30[[Tätigkeit]:[Stk.kosten/Kosten bei Stundensatz]],MATCH(TAB_Doku_201910[[#This Row],[Leistung]],TAB_Leistungen_30[Tätigkeit],0),2)</f>
        <v>30</v>
      </c>
      <c r="F317" s="153">
        <v>15</v>
      </c>
      <c r="G317" s="78" t="s">
        <v>905</v>
      </c>
      <c r="H317" s="150" t="s">
        <v>904</v>
      </c>
    </row>
    <row r="318" spans="1:8" ht="16.2" customHeight="1" x14ac:dyDescent="0.3">
      <c r="A318" s="78" t="s">
        <v>867</v>
      </c>
      <c r="B318" s="127" t="s">
        <v>50</v>
      </c>
      <c r="C318" s="131">
        <v>44301</v>
      </c>
      <c r="D318" s="127">
        <v>4</v>
      </c>
      <c r="E318" s="127">
        <f>INDEX(TAB_Leistungen_30[[Tätigkeit]:[Stk.kosten/Kosten bei Stundensatz]],MATCH(TAB_Doku_201910[[#This Row],[Leistung]],TAB_Leistungen_30[Tätigkeit],0),2)</f>
        <v>5</v>
      </c>
      <c r="F318" s="153">
        <v>10</v>
      </c>
      <c r="G318" s="78" t="s">
        <v>494</v>
      </c>
      <c r="H318" s="128"/>
    </row>
    <row r="319" spans="1:8" ht="16.2" customHeight="1" x14ac:dyDescent="0.3">
      <c r="A319" s="78" t="s">
        <v>867</v>
      </c>
      <c r="B319" s="127" t="s">
        <v>1</v>
      </c>
      <c r="C319" s="131">
        <v>44301</v>
      </c>
      <c r="D319" s="127">
        <v>1</v>
      </c>
      <c r="E319" s="127">
        <f>INDEX(TAB_Leistungen_30[[Tätigkeit]:[Stk.kosten/Kosten bei Stundensatz]],MATCH(TAB_Doku_201910[[#This Row],[Leistung]],TAB_Leistungen_30[Tätigkeit],0),2)</f>
        <v>10</v>
      </c>
      <c r="F319" s="153">
        <v>5</v>
      </c>
      <c r="G319" s="78" t="s">
        <v>494</v>
      </c>
      <c r="H319" s="128" t="s">
        <v>875</v>
      </c>
    </row>
    <row r="320" spans="1:8" ht="16.2" customHeight="1" x14ac:dyDescent="0.3">
      <c r="A320" s="78" t="s">
        <v>867</v>
      </c>
      <c r="B320" s="127" t="s">
        <v>523</v>
      </c>
      <c r="C320" s="131">
        <v>44301</v>
      </c>
      <c r="D320" s="127">
        <v>10</v>
      </c>
      <c r="E320" s="127">
        <f>INDEX(TAB_Leistungen_30[[Tätigkeit]:[Stk.kosten/Kosten bei Stundensatz]],MATCH(TAB_Doku_201910[[#This Row],[Leistung]],TAB_Leistungen_30[Tätigkeit],0),2)</f>
        <v>60</v>
      </c>
      <c r="F320" s="153">
        <v>300</v>
      </c>
      <c r="G320" s="78" t="s">
        <v>494</v>
      </c>
      <c r="H320" s="128" t="s">
        <v>874</v>
      </c>
    </row>
    <row r="321" spans="1:8" s="151" customFormat="1" ht="16.2" customHeight="1" x14ac:dyDescent="0.3">
      <c r="A321" s="78" t="s">
        <v>871</v>
      </c>
      <c r="B321" s="127" t="s">
        <v>48</v>
      </c>
      <c r="C321" s="131">
        <v>44301</v>
      </c>
      <c r="D321" s="127">
        <v>1</v>
      </c>
      <c r="E321" s="127">
        <f>INDEX(TAB_Leistungen_30[[Tätigkeit]:[Stk.kosten/Kosten bei Stundensatz]],MATCH(TAB_Doku_201910[[#This Row],[Leistung]],TAB_Leistungen_30[Tätigkeit],0),2)</f>
        <v>15</v>
      </c>
      <c r="F321" s="153">
        <v>7.5</v>
      </c>
      <c r="G321" s="78" t="s">
        <v>494</v>
      </c>
      <c r="H321" s="128" t="s">
        <v>872</v>
      </c>
    </row>
    <row r="322" spans="1:8" ht="16.2" customHeight="1" x14ac:dyDescent="0.3">
      <c r="A322" s="78" t="s">
        <v>863</v>
      </c>
      <c r="B322" s="127" t="s">
        <v>1</v>
      </c>
      <c r="C322" s="131">
        <v>44301</v>
      </c>
      <c r="D322" s="127">
        <v>2</v>
      </c>
      <c r="E322" s="127">
        <f>INDEX(TAB_Leistungen_30[[Tätigkeit]:[Stk.kosten/Kosten bei Stundensatz]],MATCH(TAB_Doku_201910[[#This Row],[Leistung]],TAB_Leistungen_30[Tätigkeit],0),2)</f>
        <v>10</v>
      </c>
      <c r="F322" s="153">
        <v>10</v>
      </c>
      <c r="G322" s="78" t="s">
        <v>494</v>
      </c>
      <c r="H322" s="128" t="s">
        <v>864</v>
      </c>
    </row>
    <row r="323" spans="1:8" s="151" customFormat="1" ht="16.2" customHeight="1" x14ac:dyDescent="0.3">
      <c r="A323" s="78" t="s">
        <v>102</v>
      </c>
      <c r="B323" s="127" t="s">
        <v>207</v>
      </c>
      <c r="C323" s="131">
        <v>44301</v>
      </c>
      <c r="D323" s="127">
        <v>2</v>
      </c>
      <c r="E323" s="127">
        <f>INDEX(TAB_Leistungen_30[[Tätigkeit]:[Stk.kosten/Kosten bei Stundensatz]],MATCH(TAB_Doku_201910[[#This Row],[Leistung]],TAB_Leistungen_30[Tätigkeit],0),2)</f>
        <v>0</v>
      </c>
      <c r="F323" s="153">
        <v>10</v>
      </c>
      <c r="G323" s="78" t="s">
        <v>494</v>
      </c>
      <c r="H323" s="128"/>
    </row>
    <row r="324" spans="1:8" ht="16.2" customHeight="1" x14ac:dyDescent="0.3">
      <c r="A324" s="78" t="s">
        <v>102</v>
      </c>
      <c r="B324" s="127" t="s">
        <v>13</v>
      </c>
      <c r="C324" s="131">
        <v>44301</v>
      </c>
      <c r="D324" s="127">
        <v>2</v>
      </c>
      <c r="E324" s="127">
        <f>INDEX(TAB_Leistungen_30[[Tätigkeit]:[Stk.kosten/Kosten bei Stundensatz]],MATCH(TAB_Doku_201910[[#This Row],[Leistung]],TAB_Leistungen_30[Tätigkeit],0),2)</f>
        <v>60</v>
      </c>
      <c r="F324" s="153">
        <v>60</v>
      </c>
      <c r="G324" s="78" t="s">
        <v>494</v>
      </c>
      <c r="H324" s="128"/>
    </row>
    <row r="325" spans="1:8" ht="16.2" customHeight="1" x14ac:dyDescent="0.3">
      <c r="A325" s="78" t="s">
        <v>714</v>
      </c>
      <c r="B325" s="127" t="s">
        <v>13</v>
      </c>
      <c r="C325" s="131">
        <v>44301</v>
      </c>
      <c r="D325" s="127">
        <v>2</v>
      </c>
      <c r="E325" s="127">
        <f>INDEX(TAB_Leistungen_30[[Tätigkeit]:[Stk.kosten/Kosten bei Stundensatz]],MATCH(TAB_Doku_201910[[#This Row],[Leistung]],TAB_Leistungen_30[Tätigkeit],0),2)</f>
        <v>60</v>
      </c>
      <c r="F325" s="153">
        <v>60</v>
      </c>
      <c r="G325" s="78" t="s">
        <v>494</v>
      </c>
      <c r="H325" s="128"/>
    </row>
    <row r="326" spans="1:8" ht="16.2" customHeight="1" x14ac:dyDescent="0.3">
      <c r="A326" s="78" t="s">
        <v>863</v>
      </c>
      <c r="B326" s="127" t="s">
        <v>1</v>
      </c>
      <c r="C326" s="131">
        <v>44301</v>
      </c>
      <c r="D326" s="127">
        <v>1</v>
      </c>
      <c r="E326" s="127">
        <f>INDEX(TAB_Leistungen_30[[Tätigkeit]:[Stk.kosten/Kosten bei Stundensatz]],MATCH(TAB_Doku_201910[[#This Row],[Leistung]],TAB_Leistungen_30[Tätigkeit],0),2)</f>
        <v>10</v>
      </c>
      <c r="F326" s="153">
        <v>5</v>
      </c>
      <c r="G326" s="78" t="s">
        <v>494</v>
      </c>
      <c r="H326" s="128" t="s">
        <v>879</v>
      </c>
    </row>
    <row r="327" spans="1:8" ht="16.2" customHeight="1" x14ac:dyDescent="0.3">
      <c r="A327" s="78" t="s">
        <v>871</v>
      </c>
      <c r="B327" s="127" t="s">
        <v>1</v>
      </c>
      <c r="C327" s="131">
        <v>44300</v>
      </c>
      <c r="D327" s="127">
        <v>1</v>
      </c>
      <c r="E327" s="127">
        <f>INDEX(TAB_Leistungen_30[[Tätigkeit]:[Stk.kosten/Kosten bei Stundensatz]],MATCH(TAB_Doku_201910[[#This Row],[Leistung]],TAB_Leistungen_30[Tätigkeit],0),2)</f>
        <v>10</v>
      </c>
      <c r="F327" s="153">
        <v>5</v>
      </c>
      <c r="G327" s="78" t="s">
        <v>494</v>
      </c>
      <c r="H327" s="128" t="s">
        <v>870</v>
      </c>
    </row>
    <row r="328" spans="1:8" s="29" customFormat="1" ht="16.2" customHeight="1" x14ac:dyDescent="0.3">
      <c r="A328" s="78" t="s">
        <v>857</v>
      </c>
      <c r="B328" s="127" t="s">
        <v>59</v>
      </c>
      <c r="C328" s="131">
        <v>44300</v>
      </c>
      <c r="D328" s="127">
        <v>1</v>
      </c>
      <c r="E328" s="127">
        <f>INDEX(TAB_Leistungen_30[[Tätigkeit]:[Stk.kosten/Kosten bei Stundensatz]],MATCH(TAB_Doku_201910[[#This Row],[Leistung]],TAB_Leistungen_30[Tätigkeit],0),2)</f>
        <v>60</v>
      </c>
      <c r="F328" s="153">
        <v>30</v>
      </c>
      <c r="G328" s="78" t="s">
        <v>494</v>
      </c>
      <c r="H328" s="128"/>
    </row>
    <row r="329" spans="1:8" ht="16.2" customHeight="1" x14ac:dyDescent="0.3">
      <c r="A329" s="78" t="s">
        <v>876</v>
      </c>
      <c r="B329" s="127" t="s">
        <v>50</v>
      </c>
      <c r="C329" s="131">
        <v>44294</v>
      </c>
      <c r="D329" s="127">
        <v>1</v>
      </c>
      <c r="E329" s="127">
        <f>INDEX(TAB_Leistungen_30[[Tätigkeit]:[Stk.kosten/Kosten bei Stundensatz]],MATCH(TAB_Doku_201910[[#This Row],[Leistung]],TAB_Leistungen_30[Tätigkeit],0),2)</f>
        <v>5</v>
      </c>
      <c r="F329" s="153">
        <v>2.5</v>
      </c>
      <c r="G329" s="78" t="s">
        <v>494</v>
      </c>
      <c r="H329" s="128" t="s">
        <v>873</v>
      </c>
    </row>
    <row r="330" spans="1:8" ht="16.2" customHeight="1" x14ac:dyDescent="0.3">
      <c r="A330" s="78" t="s">
        <v>876</v>
      </c>
      <c r="B330" s="127" t="s">
        <v>51</v>
      </c>
      <c r="C330" s="131">
        <v>44294</v>
      </c>
      <c r="D330" s="127">
        <v>1</v>
      </c>
      <c r="E330" s="127">
        <f>INDEX(TAB_Leistungen_30[[Tätigkeit]:[Stk.kosten/Kosten bei Stundensatz]],MATCH(TAB_Doku_201910[[#This Row],[Leistung]],TAB_Leistungen_30[Tätigkeit],0),2)</f>
        <v>10</v>
      </c>
      <c r="F330" s="153">
        <v>5</v>
      </c>
      <c r="G330" s="78" t="s">
        <v>494</v>
      </c>
      <c r="H330" s="128" t="s">
        <v>870</v>
      </c>
    </row>
    <row r="331" spans="1:8" s="29" customFormat="1" ht="16.2" customHeight="1" x14ac:dyDescent="0.3">
      <c r="A331" s="78" t="s">
        <v>509</v>
      </c>
      <c r="B331" s="127" t="s">
        <v>48</v>
      </c>
      <c r="C331" s="131">
        <v>44294</v>
      </c>
      <c r="D331" s="127">
        <v>2</v>
      </c>
      <c r="E331" s="127">
        <f>INDEX(TAB_Leistungen_30[[Tätigkeit]:[Stk.kosten/Kosten bei Stundensatz]],MATCH(TAB_Doku_201910[[#This Row],[Leistung]],TAB_Leistungen_30[Tätigkeit],0),2)</f>
        <v>15</v>
      </c>
      <c r="F331" s="153">
        <v>15</v>
      </c>
      <c r="G331" s="78" t="s">
        <v>494</v>
      </c>
      <c r="H331" s="128" t="s">
        <v>873</v>
      </c>
    </row>
    <row r="332" spans="1:8" ht="16.2" customHeight="1" x14ac:dyDescent="0.3">
      <c r="A332" s="78" t="s">
        <v>859</v>
      </c>
      <c r="B332" s="127" t="s">
        <v>487</v>
      </c>
      <c r="C332" s="131">
        <v>44294</v>
      </c>
      <c r="D332" s="127">
        <v>4</v>
      </c>
      <c r="E332" s="127">
        <f>INDEX(TAB_Leistungen_30[[Tätigkeit]:[Stk.kosten/Kosten bei Stundensatz]],MATCH(TAB_Doku_201910[[#This Row],[Leistung]],TAB_Leistungen_30[Tätigkeit],0),2)</f>
        <v>60</v>
      </c>
      <c r="F332" s="153">
        <v>120</v>
      </c>
      <c r="G332" s="78" t="s">
        <v>494</v>
      </c>
      <c r="H332" s="128" t="s">
        <v>851</v>
      </c>
    </row>
    <row r="333" spans="1:8" ht="16.2" customHeight="1" x14ac:dyDescent="0.3">
      <c r="A333" s="78" t="s">
        <v>859</v>
      </c>
      <c r="B333" s="127" t="s">
        <v>2</v>
      </c>
      <c r="C333" s="131">
        <v>44294</v>
      </c>
      <c r="D333" s="127">
        <v>32</v>
      </c>
      <c r="E333" s="127">
        <f>INDEX(TAB_Leistungen_30[[Tätigkeit]:[Stk.kosten/Kosten bei Stundensatz]],MATCH(TAB_Doku_201910[[#This Row],[Leistung]],TAB_Leistungen_30[Tätigkeit],0),2)</f>
        <v>10</v>
      </c>
      <c r="F333" s="153">
        <v>80</v>
      </c>
      <c r="G333" s="78" t="s">
        <v>494</v>
      </c>
      <c r="H333" s="128" t="s">
        <v>850</v>
      </c>
    </row>
    <row r="334" spans="1:8" s="29" customFormat="1" ht="16.2" customHeight="1" x14ac:dyDescent="0.3">
      <c r="A334" s="78" t="s">
        <v>866</v>
      </c>
      <c r="B334" s="127" t="s">
        <v>48</v>
      </c>
      <c r="C334" s="131">
        <v>44288</v>
      </c>
      <c r="D334" s="127">
        <v>3</v>
      </c>
      <c r="E334" s="127">
        <f>INDEX(TAB_Leistungen_30[[Tätigkeit]:[Stk.kosten/Kosten bei Stundensatz]],MATCH(TAB_Doku_201910[[#This Row],[Leistung]],TAB_Leistungen_30[Tätigkeit],0),2)</f>
        <v>15</v>
      </c>
      <c r="F334" s="153">
        <v>22.5</v>
      </c>
      <c r="G334" s="78" t="s">
        <v>494</v>
      </c>
      <c r="H334" s="128" t="s">
        <v>869</v>
      </c>
    </row>
    <row r="335" spans="1:8" ht="16.2" customHeight="1" x14ac:dyDescent="0.3">
      <c r="A335" s="78" t="s">
        <v>866</v>
      </c>
      <c r="B335" s="127" t="s">
        <v>1</v>
      </c>
      <c r="C335" s="131">
        <v>44288</v>
      </c>
      <c r="D335" s="127">
        <v>2</v>
      </c>
      <c r="E335" s="127">
        <f>INDEX(TAB_Leistungen_30[[Tätigkeit]:[Stk.kosten/Kosten bei Stundensatz]],MATCH(TAB_Doku_201910[[#This Row],[Leistung]],TAB_Leistungen_30[Tätigkeit],0),2)</f>
        <v>10</v>
      </c>
      <c r="F335" s="153">
        <v>10</v>
      </c>
      <c r="G335" s="78" t="s">
        <v>494</v>
      </c>
      <c r="H335" s="128" t="s">
        <v>868</v>
      </c>
    </row>
    <row r="336" spans="1:8" ht="16.2" customHeight="1" x14ac:dyDescent="0.3">
      <c r="A336" s="78" t="s">
        <v>865</v>
      </c>
      <c r="B336" s="127" t="s">
        <v>48</v>
      </c>
      <c r="C336" s="131">
        <v>44288</v>
      </c>
      <c r="D336" s="127">
        <v>2</v>
      </c>
      <c r="E336" s="127">
        <f>INDEX(TAB_Leistungen_30[[Tätigkeit]:[Stk.kosten/Kosten bei Stundensatz]],MATCH(TAB_Doku_201910[[#This Row],[Leistung]],TAB_Leistungen_30[Tätigkeit],0),2)</f>
        <v>15</v>
      </c>
      <c r="F336" s="153">
        <v>15</v>
      </c>
      <c r="G336" s="78" t="s">
        <v>494</v>
      </c>
      <c r="H336" s="128" t="s">
        <v>870</v>
      </c>
    </row>
    <row r="337" spans="1:8" ht="16.2" customHeight="1" x14ac:dyDescent="0.3">
      <c r="A337" s="78" t="s">
        <v>859</v>
      </c>
      <c r="B337" s="127" t="s">
        <v>613</v>
      </c>
      <c r="C337" s="131">
        <v>44288</v>
      </c>
      <c r="D337" s="127">
        <v>2</v>
      </c>
      <c r="E337" s="127">
        <f>INDEX(TAB_Leistungen_30[[Tätigkeit]:[Stk.kosten/Kosten bei Stundensatz]],MATCH(TAB_Doku_201910[[#This Row],[Leistung]],TAB_Leistungen_30[Tätigkeit],0),2)</f>
        <v>60</v>
      </c>
      <c r="F337" s="153">
        <v>60</v>
      </c>
      <c r="G337" s="78" t="s">
        <v>494</v>
      </c>
      <c r="H337" s="128" t="s">
        <v>860</v>
      </c>
    </row>
    <row r="338" spans="1:8" ht="16.2" customHeight="1" x14ac:dyDescent="0.3">
      <c r="A338" s="78" t="s">
        <v>863</v>
      </c>
      <c r="B338" s="127" t="s">
        <v>1</v>
      </c>
      <c r="C338" s="131">
        <v>44288</v>
      </c>
      <c r="D338" s="127">
        <v>1</v>
      </c>
      <c r="E338" s="127">
        <f>INDEX(TAB_Leistungen_30[[Tätigkeit]:[Stk.kosten/Kosten bei Stundensatz]],MATCH(TAB_Doku_201910[[#This Row],[Leistung]],TAB_Leistungen_30[Tätigkeit],0),2)</f>
        <v>10</v>
      </c>
      <c r="F338" s="153">
        <v>5</v>
      </c>
      <c r="G338" s="78" t="s">
        <v>494</v>
      </c>
      <c r="H338" s="128" t="s">
        <v>879</v>
      </c>
    </row>
    <row r="339" spans="1:8" ht="16.2" customHeight="1" x14ac:dyDescent="0.3">
      <c r="A339" s="78" t="s">
        <v>859</v>
      </c>
      <c r="B339" s="127" t="s">
        <v>48</v>
      </c>
      <c r="C339" s="131">
        <v>44284</v>
      </c>
      <c r="D339" s="127">
        <v>3</v>
      </c>
      <c r="E339" s="127">
        <f>INDEX(TAB_Leistungen_30[[Tätigkeit]:[Stk.kosten/Kosten bei Stundensatz]],MATCH(TAB_Doku_201910[[#This Row],[Leistung]],TAB_Leistungen_30[Tätigkeit],0),2)</f>
        <v>15</v>
      </c>
      <c r="F339" s="153">
        <v>22.5</v>
      </c>
      <c r="G339" s="78" t="s">
        <v>494</v>
      </c>
      <c r="H339" s="128" t="s">
        <v>861</v>
      </c>
    </row>
    <row r="340" spans="1:8" ht="16.2" customHeight="1" x14ac:dyDescent="0.3">
      <c r="A340" s="78" t="s">
        <v>859</v>
      </c>
      <c r="B340" s="127" t="s">
        <v>1</v>
      </c>
      <c r="C340" s="131">
        <v>44275</v>
      </c>
      <c r="D340" s="127">
        <v>2</v>
      </c>
      <c r="E340" s="127">
        <f>INDEX(TAB_Leistungen_30[[Tätigkeit]:[Stk.kosten/Kosten bei Stundensatz]],MATCH(TAB_Doku_201910[[#This Row],[Leistung]],TAB_Leistungen_30[Tätigkeit],0),2)</f>
        <v>10</v>
      </c>
      <c r="F340" s="153">
        <v>10</v>
      </c>
      <c r="G340" s="78" t="s">
        <v>494</v>
      </c>
      <c r="H340" s="128" t="s">
        <v>862</v>
      </c>
    </row>
    <row r="341" spans="1:8" ht="16.2" customHeight="1" x14ac:dyDescent="0.3">
      <c r="A341" s="78" t="s">
        <v>853</v>
      </c>
      <c r="B341" s="127" t="s">
        <v>8</v>
      </c>
      <c r="C341" s="131">
        <v>44264</v>
      </c>
      <c r="D341" s="127">
        <v>1</v>
      </c>
      <c r="E341" s="127">
        <f>INDEX(TAB_Leistungen_30[[Tätigkeit]:[Stk.kosten/Kosten bei Stundensatz]],MATCH(TAB_Doku_201910[[#This Row],[Leistung]],TAB_Leistungen_30[Tätigkeit],0),2)</f>
        <v>180</v>
      </c>
      <c r="F341" s="153">
        <v>90</v>
      </c>
      <c r="G341" s="78" t="s">
        <v>858</v>
      </c>
      <c r="H341" s="128" t="s">
        <v>855</v>
      </c>
    </row>
    <row r="342" spans="1:8" ht="16.2" customHeight="1" x14ac:dyDescent="0.3">
      <c r="A342" s="78" t="s">
        <v>853</v>
      </c>
      <c r="B342" s="127" t="s">
        <v>487</v>
      </c>
      <c r="C342" s="131">
        <v>44264</v>
      </c>
      <c r="D342" s="127">
        <v>2</v>
      </c>
      <c r="E342" s="127">
        <f>INDEX(TAB_Leistungen_30[[Tätigkeit]:[Stk.kosten/Kosten bei Stundensatz]],MATCH(TAB_Doku_201910[[#This Row],[Leistung]],TAB_Leistungen_30[Tätigkeit],0),2)</f>
        <v>60</v>
      </c>
      <c r="F342" s="153">
        <v>60</v>
      </c>
      <c r="G342" s="78" t="s">
        <v>858</v>
      </c>
      <c r="H342" s="128" t="s">
        <v>854</v>
      </c>
    </row>
    <row r="343" spans="1:8" ht="16.2" customHeight="1" x14ac:dyDescent="0.3">
      <c r="A343" s="78" t="s">
        <v>853</v>
      </c>
      <c r="B343" s="127" t="s">
        <v>140</v>
      </c>
      <c r="C343" s="131">
        <v>44264</v>
      </c>
      <c r="D343" s="127">
        <v>3</v>
      </c>
      <c r="E343" s="127">
        <f>INDEX(TAB_Leistungen_30[[Tätigkeit]:[Stk.kosten/Kosten bei Stundensatz]],MATCH(TAB_Doku_201910[[#This Row],[Leistung]],TAB_Leistungen_30[Tätigkeit],0),2)</f>
        <v>5</v>
      </c>
      <c r="F343" s="153">
        <v>7.5</v>
      </c>
      <c r="G343" s="78" t="s">
        <v>858</v>
      </c>
      <c r="H343" s="128" t="s">
        <v>812</v>
      </c>
    </row>
    <row r="344" spans="1:8" ht="16.2" customHeight="1" x14ac:dyDescent="0.3">
      <c r="A344" s="78" t="s">
        <v>853</v>
      </c>
      <c r="B344" s="127" t="s">
        <v>1</v>
      </c>
      <c r="C344" s="131">
        <v>44259</v>
      </c>
      <c r="D344" s="127">
        <v>2</v>
      </c>
      <c r="E344" s="127">
        <f>INDEX(TAB_Leistungen_30[[Tätigkeit]:[Stk.kosten/Kosten bei Stundensatz]],MATCH(TAB_Doku_201910[[#This Row],[Leistung]],TAB_Leistungen_30[Tätigkeit],0),2)</f>
        <v>10</v>
      </c>
      <c r="F344" s="153">
        <v>10</v>
      </c>
      <c r="G344" s="78" t="s">
        <v>858</v>
      </c>
      <c r="H344" s="128" t="s">
        <v>856</v>
      </c>
    </row>
    <row r="345" spans="1:8" ht="16.2" customHeight="1" x14ac:dyDescent="0.3">
      <c r="A345" s="78" t="s">
        <v>1050</v>
      </c>
      <c r="B345" s="127" t="s">
        <v>140</v>
      </c>
      <c r="C345" s="131">
        <v>44256</v>
      </c>
      <c r="D345" s="127">
        <v>1</v>
      </c>
      <c r="E345" s="127">
        <f>INDEX(TAB_Leistungen_30[[Tätigkeit]:[Stk.kosten/Kosten bei Stundensatz]],MATCH(TAB_Doku_201910[[#This Row],[Leistung]],TAB_Leistungen_30[Tätigkeit],0),2)</f>
        <v>5</v>
      </c>
      <c r="F345" s="153">
        <v>2.5</v>
      </c>
      <c r="G345" s="78" t="s">
        <v>494</v>
      </c>
      <c r="H345" s="128" t="s">
        <v>878</v>
      </c>
    </row>
    <row r="346" spans="1:8" ht="16.2" customHeight="1" x14ac:dyDescent="0.3">
      <c r="A346" s="78" t="s">
        <v>1050</v>
      </c>
      <c r="B346" s="127" t="s">
        <v>48</v>
      </c>
      <c r="C346" s="131">
        <v>44250</v>
      </c>
      <c r="D346" s="127">
        <v>1</v>
      </c>
      <c r="E346" s="127">
        <f>INDEX(TAB_Leistungen_30[[Tätigkeit]:[Stk.kosten/Kosten bei Stundensatz]],MATCH(TAB_Doku_201910[[#This Row],[Leistung]],TAB_Leistungen_30[Tätigkeit],0),2)</f>
        <v>15</v>
      </c>
      <c r="F346" s="153">
        <v>7.5</v>
      </c>
      <c r="G346" s="78" t="s">
        <v>494</v>
      </c>
      <c r="H346" s="128" t="s">
        <v>877</v>
      </c>
    </row>
    <row r="347" spans="1:8" ht="16.2" customHeight="1" x14ac:dyDescent="0.3">
      <c r="A347" s="78" t="s">
        <v>102</v>
      </c>
      <c r="B347" s="127" t="s">
        <v>13</v>
      </c>
      <c r="C347" s="131">
        <v>44244</v>
      </c>
      <c r="D347" s="127">
        <v>1</v>
      </c>
      <c r="E347" s="127">
        <f>INDEX(TAB_Leistungen_30[[Tätigkeit]:[Stk.kosten/Kosten bei Stundensatz]],MATCH(TAB_Doku_201910[[#This Row],[Leistung]],TAB_Leistungen_30[Tätigkeit],0),2)</f>
        <v>60</v>
      </c>
      <c r="F347" s="153">
        <v>30</v>
      </c>
      <c r="G347" s="78" t="s">
        <v>641</v>
      </c>
      <c r="H347" s="128"/>
    </row>
    <row r="348" spans="1:8" ht="16.2" customHeight="1" x14ac:dyDescent="0.3">
      <c r="A348" s="78" t="s">
        <v>714</v>
      </c>
      <c r="B348" s="127" t="s">
        <v>13</v>
      </c>
      <c r="C348" s="131">
        <v>44244</v>
      </c>
      <c r="D348" s="127">
        <v>1</v>
      </c>
      <c r="E348" s="127">
        <f>INDEX(TAB_Leistungen_30[[Tätigkeit]:[Stk.kosten/Kosten bei Stundensatz]],MATCH(TAB_Doku_201910[[#This Row],[Leistung]],TAB_Leistungen_30[Tätigkeit],0),2)</f>
        <v>60</v>
      </c>
      <c r="F348" s="153">
        <v>30</v>
      </c>
      <c r="G348" s="78" t="s">
        <v>641</v>
      </c>
      <c r="H348" s="128"/>
    </row>
    <row r="349" spans="1:8" ht="16.2" customHeight="1" x14ac:dyDescent="0.3">
      <c r="A349" s="78" t="s">
        <v>825</v>
      </c>
      <c r="B349" s="127" t="s">
        <v>48</v>
      </c>
      <c r="C349" s="131">
        <v>44244</v>
      </c>
      <c r="D349" s="127">
        <v>1</v>
      </c>
      <c r="E349" s="127">
        <f>INDEX(TAB_Leistungen_30[[Tätigkeit]:[Stk.kosten/Kosten bei Stundensatz]],MATCH(TAB_Doku_201910[[#This Row],[Leistung]],TAB_Leistungen_30[Tätigkeit],0),2)</f>
        <v>15</v>
      </c>
      <c r="F349" s="153">
        <v>7.5</v>
      </c>
      <c r="G349" s="78" t="s">
        <v>641</v>
      </c>
      <c r="H349" s="128" t="s">
        <v>841</v>
      </c>
    </row>
    <row r="350" spans="1:8" ht="16.2" customHeight="1" x14ac:dyDescent="0.3">
      <c r="A350" s="78" t="s">
        <v>846</v>
      </c>
      <c r="B350" s="127" t="s">
        <v>49</v>
      </c>
      <c r="C350" s="131">
        <v>44242</v>
      </c>
      <c r="D350" s="127">
        <v>1</v>
      </c>
      <c r="E350" s="127">
        <f>INDEX(TAB_Leistungen_30[[Tätigkeit]:[Stk.kosten/Kosten bei Stundensatz]],MATCH(TAB_Doku_201910[[#This Row],[Leistung]],TAB_Leistungen_30[Tätigkeit],0),2)</f>
        <v>30</v>
      </c>
      <c r="F350" s="153">
        <v>15</v>
      </c>
      <c r="G350" s="78" t="s">
        <v>641</v>
      </c>
      <c r="H350" s="128" t="s">
        <v>848</v>
      </c>
    </row>
    <row r="351" spans="1:8" ht="16.2" customHeight="1" x14ac:dyDescent="0.3">
      <c r="A351" s="78" t="s">
        <v>846</v>
      </c>
      <c r="B351" s="127" t="s">
        <v>35</v>
      </c>
      <c r="C351" s="131">
        <v>44242</v>
      </c>
      <c r="D351" s="127">
        <v>2</v>
      </c>
      <c r="E351" s="127">
        <f>INDEX(TAB_Leistungen_30[[Tätigkeit]:[Stk.kosten/Kosten bei Stundensatz]],MATCH(TAB_Doku_201910[[#This Row],[Leistung]],TAB_Leistungen_30[Tätigkeit],0),2)</f>
        <v>60</v>
      </c>
      <c r="F351" s="153">
        <v>60</v>
      </c>
      <c r="G351" s="78" t="s">
        <v>641</v>
      </c>
      <c r="H351" s="128" t="s">
        <v>851</v>
      </c>
    </row>
    <row r="352" spans="1:8" ht="16.2" customHeight="1" x14ac:dyDescent="0.3">
      <c r="A352" s="78" t="s">
        <v>846</v>
      </c>
      <c r="B352" s="127" t="s">
        <v>2</v>
      </c>
      <c r="C352" s="131">
        <v>44242</v>
      </c>
      <c r="D352" s="127">
        <v>18</v>
      </c>
      <c r="E352" s="127">
        <f>INDEX(TAB_Leistungen_30[[Tätigkeit]:[Stk.kosten/Kosten bei Stundensatz]],MATCH(TAB_Doku_201910[[#This Row],[Leistung]],TAB_Leistungen_30[Tätigkeit],0),2)</f>
        <v>10</v>
      </c>
      <c r="F352" s="153">
        <v>45</v>
      </c>
      <c r="G352" s="78" t="s">
        <v>641</v>
      </c>
      <c r="H352" s="128" t="s">
        <v>850</v>
      </c>
    </row>
    <row r="353" spans="1:8" ht="16.2" customHeight="1" x14ac:dyDescent="0.3">
      <c r="A353" s="78" t="s">
        <v>846</v>
      </c>
      <c r="B353" s="127" t="s">
        <v>487</v>
      </c>
      <c r="C353" s="131">
        <v>44242</v>
      </c>
      <c r="D353" s="127">
        <v>2</v>
      </c>
      <c r="E353" s="127">
        <f>INDEX(TAB_Leistungen_30[[Tätigkeit]:[Stk.kosten/Kosten bei Stundensatz]],MATCH(TAB_Doku_201910[[#This Row],[Leistung]],TAB_Leistungen_30[Tätigkeit],0),2)</f>
        <v>60</v>
      </c>
      <c r="F353" s="153">
        <v>60</v>
      </c>
      <c r="G353" s="78" t="s">
        <v>641</v>
      </c>
      <c r="H353" s="128" t="s">
        <v>847</v>
      </c>
    </row>
    <row r="354" spans="1:8" ht="16.2" customHeight="1" x14ac:dyDescent="0.3">
      <c r="A354" s="78" t="s">
        <v>849</v>
      </c>
      <c r="B354" s="127" t="s">
        <v>49</v>
      </c>
      <c r="C354" s="131">
        <v>44239</v>
      </c>
      <c r="D354" s="127">
        <v>1</v>
      </c>
      <c r="E354" s="127">
        <f>INDEX(TAB_Leistungen_30[[Tätigkeit]:[Stk.kosten/Kosten bei Stundensatz]],MATCH(TAB_Doku_201910[[#This Row],[Leistung]],TAB_Leistungen_30[Tätigkeit],0),2)</f>
        <v>30</v>
      </c>
      <c r="F354" s="153">
        <v>15</v>
      </c>
      <c r="G354" s="78" t="s">
        <v>641</v>
      </c>
      <c r="H354" s="128" t="s">
        <v>848</v>
      </c>
    </row>
    <row r="355" spans="1:8" ht="16.2" customHeight="1" x14ac:dyDescent="0.3">
      <c r="A355" s="78" t="s">
        <v>842</v>
      </c>
      <c r="B355" s="127" t="s">
        <v>8</v>
      </c>
      <c r="C355" s="131">
        <v>44232</v>
      </c>
      <c r="D355" s="127">
        <v>1</v>
      </c>
      <c r="E355" s="127">
        <f>INDEX(TAB_Leistungen_30[[Tätigkeit]:[Stk.kosten/Kosten bei Stundensatz]],MATCH(TAB_Doku_201910[[#This Row],[Leistung]],TAB_Leistungen_30[Tätigkeit],0),2)</f>
        <v>180</v>
      </c>
      <c r="F355" s="153">
        <v>90</v>
      </c>
      <c r="G355" s="78" t="s">
        <v>641</v>
      </c>
      <c r="H355" s="128" t="s">
        <v>843</v>
      </c>
    </row>
    <row r="356" spans="1:8" ht="16.2" customHeight="1" x14ac:dyDescent="0.3">
      <c r="A356" s="78" t="s">
        <v>842</v>
      </c>
      <c r="B356" s="127" t="s">
        <v>1</v>
      </c>
      <c r="C356" s="131">
        <v>44225</v>
      </c>
      <c r="D356" s="127">
        <v>1</v>
      </c>
      <c r="E356" s="127">
        <f>INDEX(TAB_Leistungen_30[[Tätigkeit]:[Stk.kosten/Kosten bei Stundensatz]],MATCH(TAB_Doku_201910[[#This Row],[Leistung]],TAB_Leistungen_30[Tätigkeit],0),2)</f>
        <v>10</v>
      </c>
      <c r="F356" s="153">
        <v>5</v>
      </c>
      <c r="G356" s="78" t="s">
        <v>641</v>
      </c>
      <c r="H356" s="128" t="s">
        <v>844</v>
      </c>
    </row>
    <row r="357" spans="1:8" ht="16.2" customHeight="1" x14ac:dyDescent="0.3">
      <c r="A357" s="78" t="s">
        <v>842</v>
      </c>
      <c r="B357" s="127" t="s">
        <v>48</v>
      </c>
      <c r="C357" s="131">
        <v>44224</v>
      </c>
      <c r="D357" s="127">
        <v>5</v>
      </c>
      <c r="E357" s="127">
        <f>INDEX(TAB_Leistungen_30[[Tätigkeit]:[Stk.kosten/Kosten bei Stundensatz]],MATCH(TAB_Doku_201910[[#This Row],[Leistung]],TAB_Leistungen_30[Tätigkeit],0),2)</f>
        <v>15</v>
      </c>
      <c r="F357" s="153">
        <v>37.5</v>
      </c>
      <c r="G357" s="78" t="s">
        <v>641</v>
      </c>
      <c r="H357" s="128" t="s">
        <v>845</v>
      </c>
    </row>
    <row r="358" spans="1:8" ht="16.2" customHeight="1" x14ac:dyDescent="0.3">
      <c r="A358" s="78" t="s">
        <v>825</v>
      </c>
      <c r="B358" s="127" t="s">
        <v>48</v>
      </c>
      <c r="C358" s="131">
        <v>44218</v>
      </c>
      <c r="D358" s="127">
        <v>1</v>
      </c>
      <c r="E358" s="127">
        <f>INDEX(TAB_Leistungen_30[[Tätigkeit]:[Stk.kosten/Kosten bei Stundensatz]],MATCH(TAB_Doku_201910[[#This Row],[Leistung]],TAB_Leistungen_30[Tätigkeit],0),2)</f>
        <v>15</v>
      </c>
      <c r="F358" s="153">
        <v>7.5</v>
      </c>
      <c r="G358" s="78" t="s">
        <v>641</v>
      </c>
      <c r="H358" s="128" t="s">
        <v>840</v>
      </c>
    </row>
    <row r="359" spans="1:8" ht="16.2" customHeight="1" x14ac:dyDescent="0.3">
      <c r="A359" s="78" t="s">
        <v>825</v>
      </c>
      <c r="B359" s="127" t="s">
        <v>8</v>
      </c>
      <c r="C359" s="131">
        <v>44218</v>
      </c>
      <c r="D359" s="127">
        <v>1</v>
      </c>
      <c r="E359" s="127">
        <f>INDEX(TAB_Leistungen_30[[Tätigkeit]:[Stk.kosten/Kosten bei Stundensatz]],MATCH(TAB_Doku_201910[[#This Row],[Leistung]],TAB_Leistungen_30[Tätigkeit],0),2)</f>
        <v>180</v>
      </c>
      <c r="F359" s="153">
        <v>90</v>
      </c>
      <c r="G359" s="78" t="s">
        <v>641</v>
      </c>
      <c r="H359" s="128" t="s">
        <v>839</v>
      </c>
    </row>
    <row r="360" spans="1:8" ht="16.2" customHeight="1" x14ac:dyDescent="0.3">
      <c r="A360" s="78" t="s">
        <v>825</v>
      </c>
      <c r="B360" s="127" t="s">
        <v>13</v>
      </c>
      <c r="C360" s="131">
        <v>44210</v>
      </c>
      <c r="D360" s="127">
        <v>1</v>
      </c>
      <c r="E360" s="127">
        <f>INDEX(TAB_Leistungen_30[[Tätigkeit]:[Stk.kosten/Kosten bei Stundensatz]],MATCH(TAB_Doku_201910[[#This Row],[Leistung]],TAB_Leistungen_30[Tätigkeit],0),2)</f>
        <v>60</v>
      </c>
      <c r="F360" s="153">
        <v>30</v>
      </c>
      <c r="G360" s="78" t="s">
        <v>641</v>
      </c>
      <c r="H360" s="128" t="s">
        <v>828</v>
      </c>
    </row>
    <row r="361" spans="1:8" ht="16.2" customHeight="1" x14ac:dyDescent="0.3">
      <c r="A361" s="78" t="s">
        <v>825</v>
      </c>
      <c r="B361" s="127" t="s">
        <v>22</v>
      </c>
      <c r="C361" s="131">
        <v>44210</v>
      </c>
      <c r="D361" s="127">
        <v>0.5</v>
      </c>
      <c r="E361" s="127">
        <f>INDEX(TAB_Leistungen_30[[Tätigkeit]:[Stk.kosten/Kosten bei Stundensatz]],MATCH(TAB_Doku_201910[[#This Row],[Leistung]],TAB_Leistungen_30[Tätigkeit],0),2)</f>
        <v>60</v>
      </c>
      <c r="F361" s="153">
        <v>15</v>
      </c>
      <c r="G361" s="78" t="s">
        <v>641</v>
      </c>
      <c r="H361" s="128" t="s">
        <v>829</v>
      </c>
    </row>
    <row r="362" spans="1:8" ht="16.2" customHeight="1" x14ac:dyDescent="0.3">
      <c r="A362" s="78" t="s">
        <v>1050</v>
      </c>
      <c r="B362" s="126" t="s">
        <v>48</v>
      </c>
      <c r="C362" s="131">
        <v>44209</v>
      </c>
      <c r="D362" s="127">
        <v>2</v>
      </c>
      <c r="E362" s="127">
        <f>INDEX(TAB_Leistungen_30[[Tätigkeit]:[Stk.kosten/Kosten bei Stundensatz]],MATCH(TAB_Doku_201910[[#This Row],[Leistung]],TAB_Leistungen_30[Tätigkeit],0),2)</f>
        <v>15</v>
      </c>
      <c r="F362" s="153">
        <v>15</v>
      </c>
      <c r="G362" s="78" t="s">
        <v>641</v>
      </c>
      <c r="H362" s="128" t="s">
        <v>838</v>
      </c>
    </row>
    <row r="363" spans="1:8" ht="16.2" customHeight="1" x14ac:dyDescent="0.3">
      <c r="A363" s="78" t="s">
        <v>1050</v>
      </c>
      <c r="B363" s="127" t="s">
        <v>48</v>
      </c>
      <c r="C363" s="131">
        <v>44209</v>
      </c>
      <c r="D363" s="127">
        <v>1</v>
      </c>
      <c r="E363" s="127">
        <f>INDEX(TAB_Leistungen_30[[Tätigkeit]:[Stk.kosten/Kosten bei Stundensatz]],MATCH(TAB_Doku_201910[[#This Row],[Leistung]],TAB_Leistungen_30[Tätigkeit],0),2)</f>
        <v>15</v>
      </c>
      <c r="F363" s="153">
        <v>7.5</v>
      </c>
      <c r="G363" s="78" t="s">
        <v>641</v>
      </c>
      <c r="H363" s="128" t="s">
        <v>835</v>
      </c>
    </row>
    <row r="364" spans="1:8" ht="16.2" customHeight="1" x14ac:dyDescent="0.3">
      <c r="A364" s="78" t="s">
        <v>825</v>
      </c>
      <c r="B364" s="127" t="s">
        <v>140</v>
      </c>
      <c r="C364" s="131">
        <v>44209</v>
      </c>
      <c r="D364" s="127">
        <v>2</v>
      </c>
      <c r="E364" s="127">
        <f>INDEX(TAB_Leistungen_30[[Tätigkeit]:[Stk.kosten/Kosten bei Stundensatz]],MATCH(TAB_Doku_201910[[#This Row],[Leistung]],TAB_Leistungen_30[Tätigkeit],0),2)</f>
        <v>5</v>
      </c>
      <c r="F364" s="153">
        <v>5</v>
      </c>
      <c r="G364" s="78" t="s">
        <v>641</v>
      </c>
      <c r="H364" s="128" t="s">
        <v>826</v>
      </c>
    </row>
    <row r="365" spans="1:8" ht="16.2" customHeight="1" x14ac:dyDescent="0.3">
      <c r="A365" s="78" t="s">
        <v>707</v>
      </c>
      <c r="B365" s="127" t="s">
        <v>140</v>
      </c>
      <c r="C365" s="131">
        <v>44209</v>
      </c>
      <c r="D365" s="127">
        <v>1</v>
      </c>
      <c r="E365" s="127">
        <f>INDEX(TAB_Leistungen_30[[Tätigkeit]:[Stk.kosten/Kosten bei Stundensatz]],MATCH(TAB_Doku_201910[[#This Row],[Leistung]],TAB_Leistungen_30[Tätigkeit],0),2)</f>
        <v>5</v>
      </c>
      <c r="F365" s="153">
        <v>2.5</v>
      </c>
      <c r="G365" s="78" t="s">
        <v>641</v>
      </c>
      <c r="H365" s="128" t="s">
        <v>830</v>
      </c>
    </row>
    <row r="366" spans="1:8" ht="16.2" customHeight="1" x14ac:dyDescent="0.3">
      <c r="A366" s="78" t="s">
        <v>707</v>
      </c>
      <c r="B366" s="127" t="s">
        <v>48</v>
      </c>
      <c r="C366" s="131">
        <v>44209</v>
      </c>
      <c r="D366" s="127">
        <v>1</v>
      </c>
      <c r="E366" s="127">
        <f>INDEX(TAB_Leistungen_30[[Tätigkeit]:[Stk.kosten/Kosten bei Stundensatz]],MATCH(TAB_Doku_201910[[#This Row],[Leistung]],TAB_Leistungen_30[Tätigkeit],0),2)</f>
        <v>15</v>
      </c>
      <c r="F366" s="153">
        <v>7.5</v>
      </c>
      <c r="G366" s="78" t="s">
        <v>641</v>
      </c>
      <c r="H366" s="128" t="s">
        <v>831</v>
      </c>
    </row>
    <row r="367" spans="1:8" ht="16.2" customHeight="1" x14ac:dyDescent="0.3">
      <c r="A367" s="78" t="s">
        <v>796</v>
      </c>
      <c r="B367" s="127" t="s">
        <v>48</v>
      </c>
      <c r="C367" s="131">
        <v>44209</v>
      </c>
      <c r="D367" s="127">
        <v>1</v>
      </c>
      <c r="E367" s="127">
        <f>INDEX(TAB_Leistungen_30[[Tätigkeit]:[Stk.kosten/Kosten bei Stundensatz]],MATCH(TAB_Doku_201910[[#This Row],[Leistung]],TAB_Leistungen_30[Tätigkeit],0),2)</f>
        <v>15</v>
      </c>
      <c r="F367" s="153">
        <v>7.5</v>
      </c>
      <c r="G367" s="78" t="s">
        <v>641</v>
      </c>
      <c r="H367" s="128" t="s">
        <v>833</v>
      </c>
    </row>
    <row r="368" spans="1:8" ht="16.2" customHeight="1" x14ac:dyDescent="0.3">
      <c r="A368" s="78" t="s">
        <v>825</v>
      </c>
      <c r="B368" s="127" t="s">
        <v>48</v>
      </c>
      <c r="C368" s="131">
        <v>44208</v>
      </c>
      <c r="D368" s="127">
        <v>3</v>
      </c>
      <c r="E368" s="127">
        <f>INDEX(TAB_Leistungen_30[[Tätigkeit]:[Stk.kosten/Kosten bei Stundensatz]],MATCH(TAB_Doku_201910[[#This Row],[Leistung]],TAB_Leistungen_30[Tätigkeit],0),2)</f>
        <v>15</v>
      </c>
      <c r="F368" s="153">
        <v>22.5</v>
      </c>
      <c r="G368" s="78" t="s">
        <v>641</v>
      </c>
      <c r="H368" s="128" t="s">
        <v>827</v>
      </c>
    </row>
    <row r="369" spans="1:10" ht="16.2" customHeight="1" x14ac:dyDescent="0.3">
      <c r="A369" s="78" t="s">
        <v>102</v>
      </c>
      <c r="B369" s="127" t="s">
        <v>22</v>
      </c>
      <c r="C369" s="131">
        <v>44208</v>
      </c>
      <c r="D369" s="127">
        <v>2</v>
      </c>
      <c r="E369" s="127">
        <f>INDEX(TAB_Leistungen_30[[Tätigkeit]:[Stk.kosten/Kosten bei Stundensatz]],MATCH(TAB_Doku_201910[[#This Row],[Leistung]],TAB_Leistungen_30[Tätigkeit],0),2)</f>
        <v>60</v>
      </c>
      <c r="F369" s="153">
        <v>60</v>
      </c>
      <c r="G369" s="78" t="s">
        <v>641</v>
      </c>
      <c r="H369" s="128" t="s">
        <v>834</v>
      </c>
    </row>
    <row r="370" spans="1:10" ht="16.2" customHeight="1" x14ac:dyDescent="0.3">
      <c r="A370" s="78" t="s">
        <v>821</v>
      </c>
      <c r="B370" s="127" t="s">
        <v>48</v>
      </c>
      <c r="C370" s="131">
        <v>44203</v>
      </c>
      <c r="D370" s="127">
        <v>1</v>
      </c>
      <c r="E370" s="127">
        <f>INDEX(TAB_Leistungen_30[[Tätigkeit]:[Stk.kosten/Kosten bei Stundensatz]],MATCH(TAB_Doku_201910[[#This Row],[Leistung]],TAB_Leistungen_30[Tätigkeit],0),2)</f>
        <v>15</v>
      </c>
      <c r="F370" s="153">
        <v>7.5</v>
      </c>
      <c r="G370" s="78" t="s">
        <v>641</v>
      </c>
      <c r="H370" s="128" t="s">
        <v>824</v>
      </c>
    </row>
    <row r="371" spans="1:10" ht="16.2" customHeight="1" x14ac:dyDescent="0.3">
      <c r="A371" s="78" t="s">
        <v>760</v>
      </c>
      <c r="B371" s="127" t="s">
        <v>1</v>
      </c>
      <c r="C371" s="131">
        <v>44203</v>
      </c>
      <c r="D371" s="127">
        <v>1</v>
      </c>
      <c r="E371" s="127">
        <f>INDEX(TAB_Leistungen_30[[Tätigkeit]:[Stk.kosten/Kosten bei Stundensatz]],MATCH(TAB_Doku_201910[[#This Row],[Leistung]],TAB_Leistungen_30[Tätigkeit],0),2)</f>
        <v>10</v>
      </c>
      <c r="F371" s="153">
        <v>5</v>
      </c>
      <c r="G371" s="78" t="s">
        <v>641</v>
      </c>
      <c r="H371" s="128" t="s">
        <v>832</v>
      </c>
    </row>
    <row r="372" spans="1:10" ht="16.2" customHeight="1" x14ac:dyDescent="0.3">
      <c r="A372" s="78" t="s">
        <v>796</v>
      </c>
      <c r="B372" s="127" t="s">
        <v>1</v>
      </c>
      <c r="C372" s="131">
        <v>44203</v>
      </c>
      <c r="D372" s="127">
        <v>2</v>
      </c>
      <c r="E372" s="127">
        <f>INDEX(TAB_Leistungen_30[[Tätigkeit]:[Stk.kosten/Kosten bei Stundensatz]],MATCH(TAB_Doku_201910[[#This Row],[Leistung]],TAB_Leistungen_30[Tätigkeit],0),2)</f>
        <v>10</v>
      </c>
      <c r="F372" s="153">
        <v>10</v>
      </c>
      <c r="G372" s="78" t="s">
        <v>641</v>
      </c>
      <c r="H372" s="128" t="s">
        <v>819</v>
      </c>
    </row>
    <row r="373" spans="1:10" ht="16.2" customHeight="1" x14ac:dyDescent="0.3">
      <c r="A373" s="78" t="s">
        <v>761</v>
      </c>
      <c r="B373" s="127" t="s">
        <v>48</v>
      </c>
      <c r="C373" s="131">
        <v>44203</v>
      </c>
      <c r="D373" s="127">
        <v>1</v>
      </c>
      <c r="E373" s="127">
        <f>INDEX(TAB_Leistungen_30[[Tätigkeit]:[Stk.kosten/Kosten bei Stundensatz]],MATCH(TAB_Doku_201910[[#This Row],[Leistung]],TAB_Leistungen_30[Tätigkeit],0),2)</f>
        <v>15</v>
      </c>
      <c r="F373" s="153">
        <v>7.5</v>
      </c>
      <c r="G373" s="78" t="s">
        <v>641</v>
      </c>
      <c r="H373" s="128" t="s">
        <v>822</v>
      </c>
    </row>
    <row r="374" spans="1:10" ht="16.2" customHeight="1" x14ac:dyDescent="0.3">
      <c r="A374" s="78" t="s">
        <v>747</v>
      </c>
      <c r="B374" s="127" t="s">
        <v>48</v>
      </c>
      <c r="C374" s="131">
        <v>44203</v>
      </c>
      <c r="D374" s="127">
        <v>1</v>
      </c>
      <c r="E374" s="127">
        <f>INDEX(TAB_Leistungen_30[[Tätigkeit]:[Stk.kosten/Kosten bei Stundensatz]],MATCH(TAB_Doku_201910[[#This Row],[Leistung]],TAB_Leistungen_30[Tätigkeit],0),2)</f>
        <v>15</v>
      </c>
      <c r="F374" s="153">
        <v>7.5</v>
      </c>
      <c r="G374" s="78" t="s">
        <v>641</v>
      </c>
      <c r="H374" s="128" t="s">
        <v>822</v>
      </c>
    </row>
    <row r="375" spans="1:10" ht="16.2" customHeight="1" x14ac:dyDescent="0.3">
      <c r="A375" s="78" t="s">
        <v>796</v>
      </c>
      <c r="B375" s="127" t="s">
        <v>140</v>
      </c>
      <c r="C375" s="131">
        <v>44201</v>
      </c>
      <c r="D375" s="127">
        <v>3</v>
      </c>
      <c r="E375" s="127">
        <f>INDEX(TAB_Leistungen_30[[Tätigkeit]:[Stk.kosten/Kosten bei Stundensatz]],MATCH(TAB_Doku_201910[[#This Row],[Leistung]],TAB_Leistungen_30[Tätigkeit],0),2)</f>
        <v>5</v>
      </c>
      <c r="F375" s="153">
        <v>7.5</v>
      </c>
      <c r="G375" s="78" t="s">
        <v>641</v>
      </c>
      <c r="H375" s="128" t="s">
        <v>820</v>
      </c>
    </row>
    <row r="376" spans="1:10" ht="16.2" customHeight="1" x14ac:dyDescent="0.3">
      <c r="A376" s="78" t="s">
        <v>1050</v>
      </c>
      <c r="B376" s="127" t="s">
        <v>48</v>
      </c>
      <c r="C376" s="131">
        <v>44201</v>
      </c>
      <c r="D376" s="127">
        <v>1</v>
      </c>
      <c r="E376" s="127">
        <f>INDEX(TAB_Leistungen_30[[Tätigkeit]:[Stk.kosten/Kosten bei Stundensatz]],MATCH(TAB_Doku_201910[[#This Row],[Leistung]],TAB_Leistungen_30[Tätigkeit],0),2)</f>
        <v>15</v>
      </c>
      <c r="F376" s="153">
        <v>7.5</v>
      </c>
      <c r="G376" s="78" t="s">
        <v>641</v>
      </c>
      <c r="H376" s="128" t="s">
        <v>823</v>
      </c>
    </row>
    <row r="377" spans="1:10" ht="16.2" customHeight="1" x14ac:dyDescent="0.3">
      <c r="A377" s="78" t="s">
        <v>959</v>
      </c>
      <c r="B377" s="127" t="s">
        <v>48</v>
      </c>
      <c r="C377" s="131"/>
      <c r="D377" s="127"/>
      <c r="E377" s="127">
        <f>INDEX(TAB_Leistungen_30[[Tätigkeit]:[Stk.kosten/Kosten bei Stundensatz]],MATCH(TAB_Doku_201910[[#This Row],[Leistung]],TAB_Leistungen_30[Tätigkeit],0),2)</f>
        <v>15</v>
      </c>
      <c r="F377" s="153">
        <f>INDEX(TAB_Leistungen_30[[Tätigkeit]:[Stk.kosten/Kosten bei Stundensatz]],MATCH(TAB_Doku_201910[[#This Row],[Leistung]],TAB_Leistungen_30[Tätigkeit],0),3)*TAB_Doku_201910[[#This Row],[Stk.]]</f>
        <v>0</v>
      </c>
      <c r="G377" s="78"/>
      <c r="H377" s="128"/>
    </row>
    <row r="378" spans="1:10" ht="28.8" x14ac:dyDescent="0.3">
      <c r="A378" s="192" t="s">
        <v>491</v>
      </c>
      <c r="B378" s="193">
        <f>SUBTOTAL(5,TAB_Doku_201910[Datum])</f>
        <v>44201</v>
      </c>
      <c r="C378" s="194">
        <f>SUBTOTAL(4,TAB_Doku_201910[Datum])</f>
        <v>45043</v>
      </c>
      <c r="D378" s="195"/>
      <c r="E378" s="196" t="e">
        <f>ROUND(TAB_Doku_201910[[#Totals],[Kosten ]]/30,1) &amp;" Std"</f>
        <v>#VALUE!</v>
      </c>
      <c r="F378" s="196" t="e">
        <f>SUBTOTAL(9,TAB_Doku_201910[[Kosten ]])</f>
        <v>#VALUE!</v>
      </c>
      <c r="G378" s="192"/>
      <c r="H378" s="197"/>
    </row>
    <row r="379" spans="1:10" x14ac:dyDescent="0.3">
      <c r="C379"/>
    </row>
    <row r="380" spans="1:10" x14ac:dyDescent="0.3">
      <c r="C380"/>
      <c r="I380">
        <f>12*180</f>
        <v>2160</v>
      </c>
      <c r="J380" t="s">
        <v>1062</v>
      </c>
    </row>
    <row r="381" spans="1:10" x14ac:dyDescent="0.3">
      <c r="C381"/>
      <c r="I381">
        <v>3328.15</v>
      </c>
      <c r="J381" t="s">
        <v>1066</v>
      </c>
    </row>
    <row r="382" spans="1:10" x14ac:dyDescent="0.3">
      <c r="C382"/>
      <c r="E382">
        <f>57*35</f>
        <v>1995</v>
      </c>
      <c r="I382">
        <f>SUM(I380:I381)</f>
        <v>5488.15</v>
      </c>
      <c r="J382" t="s">
        <v>1067</v>
      </c>
    </row>
    <row r="383" spans="1:10" x14ac:dyDescent="0.3">
      <c r="C383"/>
    </row>
    <row r="384" spans="1:10" x14ac:dyDescent="0.3">
      <c r="F384" s="1"/>
    </row>
    <row r="385" spans="3:10" x14ac:dyDescent="0.3">
      <c r="E385">
        <v>5060</v>
      </c>
      <c r="F385" s="1"/>
      <c r="I385">
        <v>2000</v>
      </c>
      <c r="J385" t="s">
        <v>1069</v>
      </c>
    </row>
    <row r="386" spans="3:10" x14ac:dyDescent="0.3">
      <c r="E386">
        <v>5992</v>
      </c>
      <c r="F386" s="1"/>
      <c r="I386">
        <v>1250</v>
      </c>
      <c r="J386" t="s">
        <v>859</v>
      </c>
    </row>
    <row r="387" spans="3:10" x14ac:dyDescent="0.3">
      <c r="E387">
        <f>SUM(E385:E386)</f>
        <v>11052</v>
      </c>
      <c r="F387" s="1"/>
      <c r="I387">
        <v>900</v>
      </c>
      <c r="J387" t="s">
        <v>1070</v>
      </c>
    </row>
    <row r="388" spans="3:10" x14ac:dyDescent="0.3">
      <c r="F388" s="1"/>
    </row>
    <row r="389" spans="3:10" x14ac:dyDescent="0.3">
      <c r="F389" s="1"/>
    </row>
    <row r="397" spans="3:10" x14ac:dyDescent="0.3">
      <c r="C397"/>
    </row>
    <row r="398" spans="3:10" x14ac:dyDescent="0.3">
      <c r="C398"/>
    </row>
    <row r="399" spans="3:10" x14ac:dyDescent="0.3">
      <c r="C399"/>
    </row>
    <row r="400" spans="3:10" x14ac:dyDescent="0.3">
      <c r="C400"/>
    </row>
    <row r="401" spans="3:9" x14ac:dyDescent="0.3">
      <c r="C401"/>
    </row>
    <row r="402" spans="3:9" x14ac:dyDescent="0.3">
      <c r="C402"/>
    </row>
    <row r="403" spans="3:9" x14ac:dyDescent="0.3">
      <c r="C403"/>
    </row>
    <row r="404" spans="3:9" x14ac:dyDescent="0.3">
      <c r="C404"/>
    </row>
    <row r="405" spans="3:9" x14ac:dyDescent="0.3">
      <c r="C405"/>
    </row>
    <row r="406" spans="3:9" x14ac:dyDescent="0.3">
      <c r="C406"/>
    </row>
    <row r="407" spans="3:9" x14ac:dyDescent="0.3">
      <c r="C407"/>
    </row>
    <row r="408" spans="3:9" x14ac:dyDescent="0.3">
      <c r="C408"/>
    </row>
    <row r="409" spans="3:9" x14ac:dyDescent="0.3">
      <c r="C409"/>
      <c r="I409" t="s">
        <v>546</v>
      </c>
    </row>
    <row r="410" spans="3:9" x14ac:dyDescent="0.3">
      <c r="C410"/>
    </row>
    <row r="411" spans="3:9" x14ac:dyDescent="0.3">
      <c r="C411"/>
    </row>
    <row r="412" spans="3:9" x14ac:dyDescent="0.3">
      <c r="C412"/>
    </row>
    <row r="413" spans="3:9" x14ac:dyDescent="0.3">
      <c r="C413"/>
    </row>
    <row r="414" spans="3:9" x14ac:dyDescent="0.3">
      <c r="C414"/>
    </row>
    <row r="415" spans="3:9" x14ac:dyDescent="0.3">
      <c r="C415"/>
    </row>
    <row r="416" spans="3:9"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1:8" x14ac:dyDescent="0.3">
      <c r="C449"/>
    </row>
    <row r="450" spans="1:8" x14ac:dyDescent="0.3">
      <c r="C450"/>
    </row>
    <row r="451" spans="1:8" s="137" customFormat="1" x14ac:dyDescent="0.3">
      <c r="A451"/>
      <c r="B451"/>
      <c r="C451"/>
      <c r="D451"/>
      <c r="E451"/>
      <c r="F451"/>
      <c r="G451"/>
      <c r="H451" s="24"/>
    </row>
    <row r="452" spans="1:8" x14ac:dyDescent="0.3">
      <c r="C452"/>
    </row>
    <row r="453" spans="1:8" x14ac:dyDescent="0.3">
      <c r="C453"/>
    </row>
    <row r="454" spans="1:8" x14ac:dyDescent="0.3">
      <c r="C454"/>
    </row>
    <row r="455" spans="1:8" x14ac:dyDescent="0.3">
      <c r="C455"/>
    </row>
    <row r="456" spans="1:8" s="137" customFormat="1" x14ac:dyDescent="0.3">
      <c r="A456"/>
      <c r="B456"/>
      <c r="C456"/>
      <c r="D456"/>
      <c r="E456"/>
      <c r="F456"/>
      <c r="G456"/>
      <c r="H456" s="24"/>
    </row>
    <row r="457" spans="1:8" x14ac:dyDescent="0.3">
      <c r="C457"/>
    </row>
    <row r="458" spans="1:8" x14ac:dyDescent="0.3">
      <c r="C458"/>
    </row>
    <row r="459" spans="1:8" x14ac:dyDescent="0.3">
      <c r="C459"/>
    </row>
    <row r="460" spans="1:8" x14ac:dyDescent="0.3">
      <c r="C460"/>
    </row>
    <row r="461" spans="1:8" x14ac:dyDescent="0.3">
      <c r="C461"/>
    </row>
    <row r="462" spans="1:8" x14ac:dyDescent="0.3">
      <c r="C462"/>
    </row>
    <row r="463" spans="1:8" x14ac:dyDescent="0.3">
      <c r="C463"/>
    </row>
    <row r="464" spans="1:8"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sheetData>
  <conditionalFormatting sqref="G239:G251 G229 G214:G217 G211:G212 G184:G186 G397:G1048576 G253:G379 I380:I388 G92 G94:G181 G38:G89 G1:G19">
    <cfRule type="containsText" dxfId="157" priority="154" operator="containsText" text="Gegenrechnung mit Flachau 3300.-">
      <formula>NOT(ISERROR(SEARCH("Gegenrechnung mit Flachau 3300.-",G1)))</formula>
    </cfRule>
    <cfRule type="containsText" dxfId="156" priority="157" operator="containsText" text="nächste">
      <formula>NOT(ISERROR(SEARCH("nächste",G1)))</formula>
    </cfRule>
    <cfRule type="containsText" dxfId="155" priority="158" operator="containsText" text="offen">
      <formula>NOT(ISERROR(SEARCH("offen",G1)))</formula>
    </cfRule>
  </conditionalFormatting>
  <conditionalFormatting sqref="G252">
    <cfRule type="containsText" dxfId="154" priority="151" operator="containsText" text="Gegenrechnung mit Flachau 3300.-">
      <formula>NOT(ISERROR(SEARCH("Gegenrechnung mit Flachau 3300.-",G252)))</formula>
    </cfRule>
    <cfRule type="containsText" dxfId="153" priority="152" operator="containsText" text="nächste">
      <formula>NOT(ISERROR(SEARCH("nächste",G252)))</formula>
    </cfRule>
    <cfRule type="containsText" dxfId="152" priority="153" operator="containsText" text="offen">
      <formula>NOT(ISERROR(SEARCH("offen",G252)))</formula>
    </cfRule>
  </conditionalFormatting>
  <conditionalFormatting sqref="G235:G238">
    <cfRule type="containsText" dxfId="151" priority="145" operator="containsText" text="Gegenrechnung mit Flachau 3300.-">
      <formula>NOT(ISERROR(SEARCH("Gegenrechnung mit Flachau 3300.-",G235)))</formula>
    </cfRule>
    <cfRule type="containsText" dxfId="150" priority="146" operator="containsText" text="nächste">
      <formula>NOT(ISERROR(SEARCH("nächste",G235)))</formula>
    </cfRule>
    <cfRule type="containsText" dxfId="149" priority="147" operator="containsText" text="offen">
      <formula>NOT(ISERROR(SEARCH("offen",G235)))</formula>
    </cfRule>
  </conditionalFormatting>
  <conditionalFormatting sqref="G234">
    <cfRule type="containsText" dxfId="148" priority="142" operator="containsText" text="Gegenrechnung mit Flachau 3300.-">
      <formula>NOT(ISERROR(SEARCH("Gegenrechnung mit Flachau 3300.-",G234)))</formula>
    </cfRule>
    <cfRule type="containsText" dxfId="147" priority="143" operator="containsText" text="nächste">
      <formula>NOT(ISERROR(SEARCH("nächste",G234)))</formula>
    </cfRule>
    <cfRule type="containsText" dxfId="146" priority="144" operator="containsText" text="offen">
      <formula>NOT(ISERROR(SEARCH("offen",G234)))</formula>
    </cfRule>
  </conditionalFormatting>
  <conditionalFormatting sqref="G233">
    <cfRule type="containsText" dxfId="145" priority="139" operator="containsText" text="Gegenrechnung mit Flachau 3300.-">
      <formula>NOT(ISERROR(SEARCH("Gegenrechnung mit Flachau 3300.-",G233)))</formula>
    </cfRule>
    <cfRule type="containsText" dxfId="144" priority="140" operator="containsText" text="nächste">
      <formula>NOT(ISERROR(SEARCH("nächste",G233)))</formula>
    </cfRule>
    <cfRule type="containsText" dxfId="143" priority="141" operator="containsText" text="offen">
      <formula>NOT(ISERROR(SEARCH("offen",G233)))</formula>
    </cfRule>
  </conditionalFormatting>
  <conditionalFormatting sqref="G232">
    <cfRule type="containsText" dxfId="142" priority="136" operator="containsText" text="Gegenrechnung mit Flachau 3300.-">
      <formula>NOT(ISERROR(SEARCH("Gegenrechnung mit Flachau 3300.-",G232)))</formula>
    </cfRule>
    <cfRule type="containsText" dxfId="141" priority="137" operator="containsText" text="nächste">
      <formula>NOT(ISERROR(SEARCH("nächste",G232)))</formula>
    </cfRule>
    <cfRule type="containsText" dxfId="140" priority="138" operator="containsText" text="offen">
      <formula>NOT(ISERROR(SEARCH("offen",G232)))</formula>
    </cfRule>
  </conditionalFormatting>
  <conditionalFormatting sqref="G230:G231">
    <cfRule type="containsText" dxfId="139" priority="133" operator="containsText" text="Gegenrechnung mit Flachau 3300.-">
      <formula>NOT(ISERROR(SEARCH("Gegenrechnung mit Flachau 3300.-",G230)))</formula>
    </cfRule>
    <cfRule type="containsText" dxfId="138" priority="134" operator="containsText" text="nächste">
      <formula>NOT(ISERROR(SEARCH("nächste",G230)))</formula>
    </cfRule>
    <cfRule type="containsText" dxfId="137" priority="135" operator="containsText" text="offen">
      <formula>NOT(ISERROR(SEARCH("offen",G230)))</formula>
    </cfRule>
  </conditionalFormatting>
  <conditionalFormatting sqref="G228">
    <cfRule type="containsText" dxfId="136" priority="130" operator="containsText" text="Gegenrechnung mit Flachau 3300.-">
      <formula>NOT(ISERROR(SEARCH("Gegenrechnung mit Flachau 3300.-",G228)))</formula>
    </cfRule>
    <cfRule type="containsText" dxfId="135" priority="131" operator="containsText" text="nächste">
      <formula>NOT(ISERROR(SEARCH("nächste",G228)))</formula>
    </cfRule>
    <cfRule type="containsText" dxfId="134" priority="132" operator="containsText" text="offen">
      <formula>NOT(ISERROR(SEARCH("offen",G228)))</formula>
    </cfRule>
  </conditionalFormatting>
  <conditionalFormatting sqref="G227">
    <cfRule type="containsText" dxfId="133" priority="127" operator="containsText" text="Gegenrechnung mit Flachau 3300.-">
      <formula>NOT(ISERROR(SEARCH("Gegenrechnung mit Flachau 3300.-",G227)))</formula>
    </cfRule>
    <cfRule type="containsText" dxfId="132" priority="128" operator="containsText" text="nächste">
      <formula>NOT(ISERROR(SEARCH("nächste",G227)))</formula>
    </cfRule>
    <cfRule type="containsText" dxfId="131" priority="129" operator="containsText" text="offen">
      <formula>NOT(ISERROR(SEARCH("offen",G227)))</formula>
    </cfRule>
  </conditionalFormatting>
  <conditionalFormatting sqref="G226">
    <cfRule type="containsText" dxfId="130" priority="124" operator="containsText" text="Gegenrechnung mit Flachau 3300.-">
      <formula>NOT(ISERROR(SEARCH("Gegenrechnung mit Flachau 3300.-",G226)))</formula>
    </cfRule>
    <cfRule type="containsText" dxfId="129" priority="125" operator="containsText" text="nächste">
      <formula>NOT(ISERROR(SEARCH("nächste",G226)))</formula>
    </cfRule>
    <cfRule type="containsText" dxfId="128" priority="126" operator="containsText" text="offen">
      <formula>NOT(ISERROR(SEARCH("offen",G226)))</formula>
    </cfRule>
  </conditionalFormatting>
  <conditionalFormatting sqref="G218:G225">
    <cfRule type="containsText" dxfId="127" priority="121" operator="containsText" text="Gegenrechnung mit Flachau 3300.-">
      <formula>NOT(ISERROR(SEARCH("Gegenrechnung mit Flachau 3300.-",G218)))</formula>
    </cfRule>
    <cfRule type="containsText" dxfId="126" priority="122" operator="containsText" text="nächste">
      <formula>NOT(ISERROR(SEARCH("nächste",G218)))</formula>
    </cfRule>
    <cfRule type="containsText" dxfId="125" priority="123" operator="containsText" text="offen">
      <formula>NOT(ISERROR(SEARCH("offen",G218)))</formula>
    </cfRule>
  </conditionalFormatting>
  <conditionalFormatting sqref="G213">
    <cfRule type="containsText" dxfId="124" priority="118" operator="containsText" text="Gegenrechnung mit Flachau 3300.-">
      <formula>NOT(ISERROR(SEARCH("Gegenrechnung mit Flachau 3300.-",G213)))</formula>
    </cfRule>
    <cfRule type="containsText" dxfId="123" priority="119" operator="containsText" text="nächste">
      <formula>NOT(ISERROR(SEARCH("nächste",G213)))</formula>
    </cfRule>
    <cfRule type="containsText" dxfId="122" priority="120" operator="containsText" text="offen">
      <formula>NOT(ISERROR(SEARCH("offen",G213)))</formula>
    </cfRule>
  </conditionalFormatting>
  <conditionalFormatting sqref="G207:G209">
    <cfRule type="containsText" dxfId="121" priority="112" operator="containsText" text="Gegenrechnung mit Flachau 3300.-">
      <formula>NOT(ISERROR(SEARCH("Gegenrechnung mit Flachau 3300.-",G207)))</formula>
    </cfRule>
    <cfRule type="containsText" dxfId="120" priority="113" operator="containsText" text="nächste">
      <formula>NOT(ISERROR(SEARCH("nächste",G207)))</formula>
    </cfRule>
    <cfRule type="containsText" dxfId="119" priority="114" operator="containsText" text="offen">
      <formula>NOT(ISERROR(SEARCH("offen",G207)))</formula>
    </cfRule>
  </conditionalFormatting>
  <conditionalFormatting sqref="G206">
    <cfRule type="containsText" dxfId="118" priority="109" operator="containsText" text="Gegenrechnung mit Flachau 3300.-">
      <formula>NOT(ISERROR(SEARCH("Gegenrechnung mit Flachau 3300.-",G206)))</formula>
    </cfRule>
    <cfRule type="containsText" dxfId="117" priority="110" operator="containsText" text="nächste">
      <formula>NOT(ISERROR(SEARCH("nächste",G206)))</formula>
    </cfRule>
    <cfRule type="containsText" dxfId="116" priority="111" operator="containsText" text="offen">
      <formula>NOT(ISERROR(SEARCH("offen",G206)))</formula>
    </cfRule>
  </conditionalFormatting>
  <conditionalFormatting sqref="G205">
    <cfRule type="containsText" dxfId="115" priority="106" operator="containsText" text="Gegenrechnung mit Flachau 3300.-">
      <formula>NOT(ISERROR(SEARCH("Gegenrechnung mit Flachau 3300.-",G205)))</formula>
    </cfRule>
    <cfRule type="containsText" dxfId="114" priority="107" operator="containsText" text="nächste">
      <formula>NOT(ISERROR(SEARCH("nächste",G205)))</formula>
    </cfRule>
    <cfRule type="containsText" dxfId="113" priority="108" operator="containsText" text="offen">
      <formula>NOT(ISERROR(SEARCH("offen",G205)))</formula>
    </cfRule>
  </conditionalFormatting>
  <conditionalFormatting sqref="G204">
    <cfRule type="containsText" dxfId="112" priority="103" operator="containsText" text="Gegenrechnung mit Flachau 3300.-">
      <formula>NOT(ISERROR(SEARCH("Gegenrechnung mit Flachau 3300.-",G204)))</formula>
    </cfRule>
    <cfRule type="containsText" dxfId="111" priority="104" operator="containsText" text="nächste">
      <formula>NOT(ISERROR(SEARCH("nächste",G204)))</formula>
    </cfRule>
    <cfRule type="containsText" dxfId="110" priority="105" operator="containsText" text="offen">
      <formula>NOT(ISERROR(SEARCH("offen",G204)))</formula>
    </cfRule>
  </conditionalFormatting>
  <conditionalFormatting sqref="G200:G202">
    <cfRule type="containsText" dxfId="109" priority="100" operator="containsText" text="Gegenrechnung mit Flachau 3300.-">
      <formula>NOT(ISERROR(SEARCH("Gegenrechnung mit Flachau 3300.-",G200)))</formula>
    </cfRule>
    <cfRule type="containsText" dxfId="108" priority="101" operator="containsText" text="nächste">
      <formula>NOT(ISERROR(SEARCH("nächste",G200)))</formula>
    </cfRule>
    <cfRule type="containsText" dxfId="107" priority="102" operator="containsText" text="offen">
      <formula>NOT(ISERROR(SEARCH("offen",G200)))</formula>
    </cfRule>
  </conditionalFormatting>
  <conditionalFormatting sqref="G197:G199">
    <cfRule type="containsText" dxfId="106" priority="97" operator="containsText" text="Gegenrechnung mit Flachau 3300.-">
      <formula>NOT(ISERROR(SEARCH("Gegenrechnung mit Flachau 3300.-",G197)))</formula>
    </cfRule>
    <cfRule type="containsText" dxfId="105" priority="98" operator="containsText" text="nächste">
      <formula>NOT(ISERROR(SEARCH("nächste",G197)))</formula>
    </cfRule>
    <cfRule type="containsText" dxfId="104" priority="99" operator="containsText" text="offen">
      <formula>NOT(ISERROR(SEARCH("offen",G197)))</formula>
    </cfRule>
  </conditionalFormatting>
  <conditionalFormatting sqref="G196">
    <cfRule type="containsText" dxfId="103" priority="94" operator="containsText" text="Gegenrechnung mit Flachau 3300.-">
      <formula>NOT(ISERROR(SEARCH("Gegenrechnung mit Flachau 3300.-",G196)))</formula>
    </cfRule>
    <cfRule type="containsText" dxfId="102" priority="95" operator="containsText" text="nächste">
      <formula>NOT(ISERROR(SEARCH("nächste",G196)))</formula>
    </cfRule>
    <cfRule type="containsText" dxfId="101" priority="96" operator="containsText" text="offen">
      <formula>NOT(ISERROR(SEARCH("offen",G196)))</formula>
    </cfRule>
  </conditionalFormatting>
  <conditionalFormatting sqref="G195">
    <cfRule type="containsText" dxfId="100" priority="91" operator="containsText" text="Gegenrechnung mit Flachau 3300.-">
      <formula>NOT(ISERROR(SEARCH("Gegenrechnung mit Flachau 3300.-",G195)))</formula>
    </cfRule>
    <cfRule type="containsText" dxfId="99" priority="92" operator="containsText" text="nächste">
      <formula>NOT(ISERROR(SEARCH("nächste",G195)))</formula>
    </cfRule>
    <cfRule type="containsText" dxfId="98" priority="93" operator="containsText" text="offen">
      <formula>NOT(ISERROR(SEARCH("offen",G195)))</formula>
    </cfRule>
  </conditionalFormatting>
  <conditionalFormatting sqref="G194">
    <cfRule type="containsText" dxfId="97" priority="88" operator="containsText" text="Gegenrechnung mit Flachau 3300.-">
      <formula>NOT(ISERROR(SEARCH("Gegenrechnung mit Flachau 3300.-",G194)))</formula>
    </cfRule>
    <cfRule type="containsText" dxfId="96" priority="89" operator="containsText" text="nächste">
      <formula>NOT(ISERROR(SEARCH("nächste",G194)))</formula>
    </cfRule>
    <cfRule type="containsText" dxfId="95" priority="90" operator="containsText" text="offen">
      <formula>NOT(ISERROR(SEARCH("offen",G194)))</formula>
    </cfRule>
  </conditionalFormatting>
  <conditionalFormatting sqref="G192:G193">
    <cfRule type="containsText" dxfId="94" priority="85" operator="containsText" text="Gegenrechnung mit Flachau 3300.-">
      <formula>NOT(ISERROR(SEARCH("Gegenrechnung mit Flachau 3300.-",G192)))</formula>
    </cfRule>
    <cfRule type="containsText" dxfId="93" priority="86" operator="containsText" text="nächste">
      <formula>NOT(ISERROR(SEARCH("nächste",G192)))</formula>
    </cfRule>
    <cfRule type="containsText" dxfId="92" priority="87" operator="containsText" text="offen">
      <formula>NOT(ISERROR(SEARCH("offen",G192)))</formula>
    </cfRule>
  </conditionalFormatting>
  <conditionalFormatting sqref="G210">
    <cfRule type="containsText" dxfId="91" priority="82" operator="containsText" text="Gegenrechnung mit Flachau 3300.-">
      <formula>NOT(ISERROR(SEARCH("Gegenrechnung mit Flachau 3300.-",G210)))</formula>
    </cfRule>
    <cfRule type="containsText" dxfId="90" priority="83" operator="containsText" text="nächste">
      <formula>NOT(ISERROR(SEARCH("nächste",G210)))</formula>
    </cfRule>
    <cfRule type="containsText" dxfId="89" priority="84" operator="containsText" text="offen">
      <formula>NOT(ISERROR(SEARCH("offen",G210)))</formula>
    </cfRule>
  </conditionalFormatting>
  <conditionalFormatting sqref="G188:G191">
    <cfRule type="containsText" dxfId="88" priority="79" operator="containsText" text="Gegenrechnung mit Flachau 3300.-">
      <formula>NOT(ISERROR(SEARCH("Gegenrechnung mit Flachau 3300.-",G188)))</formula>
    </cfRule>
    <cfRule type="containsText" dxfId="87" priority="80" operator="containsText" text="nächste">
      <formula>NOT(ISERROR(SEARCH("nächste",G188)))</formula>
    </cfRule>
    <cfRule type="containsText" dxfId="86" priority="81" operator="containsText" text="offen">
      <formula>NOT(ISERROR(SEARCH("offen",G188)))</formula>
    </cfRule>
  </conditionalFormatting>
  <conditionalFormatting sqref="G203">
    <cfRule type="containsText" dxfId="85" priority="76" operator="containsText" text="Gegenrechnung mit Flachau 3300.-">
      <formula>NOT(ISERROR(SEARCH("Gegenrechnung mit Flachau 3300.-",G203)))</formula>
    </cfRule>
    <cfRule type="containsText" dxfId="84" priority="77" operator="containsText" text="nächste">
      <formula>NOT(ISERROR(SEARCH("nächste",G203)))</formula>
    </cfRule>
    <cfRule type="containsText" dxfId="83" priority="78" operator="containsText" text="offen">
      <formula>NOT(ISERROR(SEARCH("offen",G203)))</formula>
    </cfRule>
  </conditionalFormatting>
  <conditionalFormatting sqref="G187">
    <cfRule type="containsText" dxfId="82" priority="73" operator="containsText" text="Gegenrechnung mit Flachau 3300.-">
      <formula>NOT(ISERROR(SEARCH("Gegenrechnung mit Flachau 3300.-",G187)))</formula>
    </cfRule>
    <cfRule type="containsText" dxfId="81" priority="74" operator="containsText" text="nächste">
      <formula>NOT(ISERROR(SEARCH("nächste",G187)))</formula>
    </cfRule>
    <cfRule type="containsText" dxfId="80" priority="75" operator="containsText" text="offen">
      <formula>NOT(ISERROR(SEARCH("offen",G187)))</formula>
    </cfRule>
  </conditionalFormatting>
  <conditionalFormatting sqref="G182:G183">
    <cfRule type="containsText" dxfId="79" priority="64" operator="containsText" text="Gegenrechnung mit Flachau 3300.-">
      <formula>NOT(ISERROR(SEARCH("Gegenrechnung mit Flachau 3300.-",G182)))</formula>
    </cfRule>
    <cfRule type="containsText" dxfId="78" priority="65" operator="containsText" text="nächste">
      <formula>NOT(ISERROR(SEARCH("nächste",G182)))</formula>
    </cfRule>
    <cfRule type="containsText" dxfId="77" priority="66" operator="containsText" text="offen">
      <formula>NOT(ISERROR(SEARCH("offen",G182)))</formula>
    </cfRule>
  </conditionalFormatting>
  <conditionalFormatting sqref="G91">
    <cfRule type="containsText" dxfId="76" priority="43" operator="containsText" text="Gegenrechnung mit Flachau 3300.-">
      <formula>NOT(ISERROR(SEARCH("Gegenrechnung mit Flachau 3300.-",G91)))</formula>
    </cfRule>
    <cfRule type="containsText" dxfId="75" priority="44" operator="containsText" text="nächste">
      <formula>NOT(ISERROR(SEARCH("nächste",G91)))</formula>
    </cfRule>
    <cfRule type="containsText" dxfId="74" priority="45" operator="containsText" text="offen">
      <formula>NOT(ISERROR(SEARCH("offen",G91)))</formula>
    </cfRule>
  </conditionalFormatting>
  <conditionalFormatting sqref="G90">
    <cfRule type="containsText" dxfId="73" priority="40" operator="containsText" text="Gegenrechnung mit Flachau 3300.-">
      <formula>NOT(ISERROR(SEARCH("Gegenrechnung mit Flachau 3300.-",G90)))</formula>
    </cfRule>
    <cfRule type="containsText" dxfId="72" priority="41" operator="containsText" text="nächste">
      <formula>NOT(ISERROR(SEARCH("nächste",G90)))</formula>
    </cfRule>
    <cfRule type="containsText" dxfId="71" priority="42" operator="containsText" text="offen">
      <formula>NOT(ISERROR(SEARCH("offen",G90)))</formula>
    </cfRule>
  </conditionalFormatting>
  <conditionalFormatting sqref="G93">
    <cfRule type="containsText" dxfId="70" priority="37" operator="containsText" text="Gegenrechnung mit Flachau 3300.-">
      <formula>NOT(ISERROR(SEARCH("Gegenrechnung mit Flachau 3300.-",G93)))</formula>
    </cfRule>
    <cfRule type="containsText" dxfId="69" priority="38" operator="containsText" text="nächste">
      <formula>NOT(ISERROR(SEARCH("nächste",G93)))</formula>
    </cfRule>
    <cfRule type="containsText" dxfId="68" priority="39" operator="containsText" text="offen">
      <formula>NOT(ISERROR(SEARCH("offen",G93)))</formula>
    </cfRule>
  </conditionalFormatting>
  <conditionalFormatting sqref="G37">
    <cfRule type="containsText" dxfId="67" priority="34" operator="containsText" text="Gegenrechnung mit Flachau 3300.-">
      <formula>NOT(ISERROR(SEARCH("Gegenrechnung mit Flachau 3300.-",G37)))</formula>
    </cfRule>
    <cfRule type="containsText" dxfId="66" priority="35" operator="containsText" text="nächste">
      <formula>NOT(ISERROR(SEARCH("nächste",G37)))</formula>
    </cfRule>
    <cfRule type="containsText" dxfId="65" priority="36" operator="containsText" text="offen">
      <formula>NOT(ISERROR(SEARCH("offen",G37)))</formula>
    </cfRule>
  </conditionalFormatting>
  <conditionalFormatting sqref="G36">
    <cfRule type="containsText" dxfId="64" priority="31" operator="containsText" text="Gegenrechnung mit Flachau 3300.-">
      <formula>NOT(ISERROR(SEARCH("Gegenrechnung mit Flachau 3300.-",G36)))</formula>
    </cfRule>
    <cfRule type="containsText" dxfId="63" priority="32" operator="containsText" text="nächste">
      <formula>NOT(ISERROR(SEARCH("nächste",G36)))</formula>
    </cfRule>
    <cfRule type="containsText" dxfId="62" priority="33" operator="containsText" text="offen">
      <formula>NOT(ISERROR(SEARCH("offen",G36)))</formula>
    </cfRule>
  </conditionalFormatting>
  <conditionalFormatting sqref="G35 G29:G32">
    <cfRule type="containsText" dxfId="61" priority="28" operator="containsText" text="Gegenrechnung mit Flachau 3300.-">
      <formula>NOT(ISERROR(SEARCH("Gegenrechnung mit Flachau 3300.-",G29)))</formula>
    </cfRule>
    <cfRule type="containsText" dxfId="60" priority="29" operator="containsText" text="nächste">
      <formula>NOT(ISERROR(SEARCH("nächste",G29)))</formula>
    </cfRule>
    <cfRule type="containsText" dxfId="59" priority="30" operator="containsText" text="offen">
      <formula>NOT(ISERROR(SEARCH("offen",G29)))</formula>
    </cfRule>
  </conditionalFormatting>
  <conditionalFormatting sqref="G33:G34">
    <cfRule type="containsText" dxfId="58" priority="25" operator="containsText" text="Gegenrechnung mit Flachau 3300.-">
      <formula>NOT(ISERROR(SEARCH("Gegenrechnung mit Flachau 3300.-",G33)))</formula>
    </cfRule>
    <cfRule type="containsText" dxfId="57" priority="26" operator="containsText" text="nächste">
      <formula>NOT(ISERROR(SEARCH("nächste",G33)))</formula>
    </cfRule>
    <cfRule type="containsText" dxfId="56" priority="27" operator="containsText" text="offen">
      <formula>NOT(ISERROR(SEARCH("offen",G33)))</formula>
    </cfRule>
  </conditionalFormatting>
  <conditionalFormatting sqref="G28">
    <cfRule type="containsText" dxfId="55" priority="19" operator="containsText" text="Gegenrechnung mit Flachau 3300.-">
      <formula>NOT(ISERROR(SEARCH("Gegenrechnung mit Flachau 3300.-",G28)))</formula>
    </cfRule>
    <cfRule type="containsText" dxfId="54" priority="20" operator="containsText" text="nächste">
      <formula>NOT(ISERROR(SEARCH("nächste",G28)))</formula>
    </cfRule>
    <cfRule type="containsText" dxfId="53" priority="21" operator="containsText" text="offen">
      <formula>NOT(ISERROR(SEARCH("offen",G28)))</formula>
    </cfRule>
  </conditionalFormatting>
  <conditionalFormatting sqref="G26:G27">
    <cfRule type="containsText" dxfId="52" priority="16" operator="containsText" text="Gegenrechnung mit Flachau 3300.-">
      <formula>NOT(ISERROR(SEARCH("Gegenrechnung mit Flachau 3300.-",G26)))</formula>
    </cfRule>
    <cfRule type="containsText" dxfId="51" priority="17" operator="containsText" text="nächste">
      <formula>NOT(ISERROR(SEARCH("nächste",G26)))</formula>
    </cfRule>
    <cfRule type="containsText" dxfId="50" priority="18" operator="containsText" text="offen">
      <formula>NOT(ISERROR(SEARCH("offen",G26)))</formula>
    </cfRule>
  </conditionalFormatting>
  <conditionalFormatting sqref="G24:G25">
    <cfRule type="containsText" dxfId="49" priority="13" operator="containsText" text="Gegenrechnung mit Flachau 3300.-">
      <formula>NOT(ISERROR(SEARCH("Gegenrechnung mit Flachau 3300.-",G24)))</formula>
    </cfRule>
    <cfRule type="containsText" dxfId="48" priority="14" operator="containsText" text="nächste">
      <formula>NOT(ISERROR(SEARCH("nächste",G24)))</formula>
    </cfRule>
    <cfRule type="containsText" dxfId="47" priority="15" operator="containsText" text="offen">
      <formula>NOT(ISERROR(SEARCH("offen",G24)))</formula>
    </cfRule>
  </conditionalFormatting>
  <conditionalFormatting sqref="G23">
    <cfRule type="containsText" dxfId="46" priority="10" operator="containsText" text="Gegenrechnung mit Flachau 3300.-">
      <formula>NOT(ISERROR(SEARCH("Gegenrechnung mit Flachau 3300.-",G23)))</formula>
    </cfRule>
    <cfRule type="containsText" dxfId="45" priority="11" operator="containsText" text="nächste">
      <formula>NOT(ISERROR(SEARCH("nächste",G23)))</formula>
    </cfRule>
    <cfRule type="containsText" dxfId="44" priority="12" operator="containsText" text="offen">
      <formula>NOT(ISERROR(SEARCH("offen",G23)))</formula>
    </cfRule>
  </conditionalFormatting>
  <conditionalFormatting sqref="G22">
    <cfRule type="containsText" dxfId="43" priority="7" operator="containsText" text="Gegenrechnung mit Flachau 3300.-">
      <formula>NOT(ISERROR(SEARCH("Gegenrechnung mit Flachau 3300.-",G22)))</formula>
    </cfRule>
    <cfRule type="containsText" dxfId="42" priority="8" operator="containsText" text="nächste">
      <formula>NOT(ISERROR(SEARCH("nächste",G22)))</formula>
    </cfRule>
    <cfRule type="containsText" dxfId="41" priority="9" operator="containsText" text="offen">
      <formula>NOT(ISERROR(SEARCH("offen",G22)))</formula>
    </cfRule>
  </conditionalFormatting>
  <conditionalFormatting sqref="G21">
    <cfRule type="containsText" dxfId="40" priority="4" operator="containsText" text="Gegenrechnung mit Flachau 3300.-">
      <formula>NOT(ISERROR(SEARCH("Gegenrechnung mit Flachau 3300.-",G21)))</formula>
    </cfRule>
    <cfRule type="containsText" dxfId="39" priority="5" operator="containsText" text="nächste">
      <formula>NOT(ISERROR(SEARCH("nächste",G21)))</formula>
    </cfRule>
    <cfRule type="containsText" dxfId="38" priority="6" operator="containsText" text="offen">
      <formula>NOT(ISERROR(SEARCH("offen",G21)))</formula>
    </cfRule>
  </conditionalFormatting>
  <conditionalFormatting sqref="G20">
    <cfRule type="containsText" dxfId="37" priority="1" operator="containsText" text="Gegenrechnung mit Flachau 3300.-">
      <formula>NOT(ISERROR(SEARCH("Gegenrechnung mit Flachau 3300.-",G20)))</formula>
    </cfRule>
    <cfRule type="containsText" dxfId="36" priority="2" operator="containsText" text="nächste">
      <formula>NOT(ISERROR(SEARCH("nächste",G20)))</formula>
    </cfRule>
    <cfRule type="containsText" dxfId="35" priority="3" operator="containsText" text="offen">
      <formula>NOT(ISERROR(SEARCH("offen",G20)))</formula>
    </cfRule>
  </conditionalFormatting>
  <pageMargins left="0.19685039370078741" right="0.19685039370078741" top="0.47244094488188981" bottom="0.47244094488188981" header="0.31496062992125984" footer="0.31496062992125984"/>
  <pageSetup paperSize="9" scale="62"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B284 B217:B219 B266:B274 B248:B253 B257 B242:B244 B237:B240 B229:B234 B264 B209:B210 B206 B197 B192:B195 B212 B286:B377 B172:B173 B179:B190 B163:B164 B161 B145:B158 B175:B176 B276:B282 B130:B142 B109 B113:B114 B116:B126 B83:B107 B77:B78 B75 B67:B68 B59:B60 B42:B47 B49 B51:B53 B24:B32 B21 B13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2023-03-23T09:08:15Z</cp:lastPrinted>
  <dcterms:created xsi:type="dcterms:W3CDTF">2017-12-18T14:45:49Z</dcterms:created>
  <dcterms:modified xsi:type="dcterms:W3CDTF">2023-04-27T16:56:29Z</dcterms:modified>
</cp:coreProperties>
</file>