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F25" i="9" l="1"/>
  <c r="E25" i="9"/>
  <c r="E33" i="9"/>
  <c r="F33" i="9"/>
  <c r="E13" i="9"/>
  <c r="F13" i="9"/>
  <c r="E28" i="9"/>
  <c r="F28" i="9"/>
  <c r="E34" i="9"/>
  <c r="F34" i="9"/>
  <c r="B65" i="9"/>
  <c r="E10" i="9"/>
  <c r="F10" i="9"/>
  <c r="E27" i="9"/>
  <c r="E26" i="9"/>
  <c r="E5" i="9"/>
  <c r="E16" i="9"/>
  <c r="F7" i="9"/>
  <c r="F4" i="9"/>
  <c r="F24" i="9"/>
  <c r="E17" i="9"/>
  <c r="E4" i="9"/>
  <c r="E3" i="9"/>
  <c r="E2" i="9"/>
  <c r="E6" i="9"/>
  <c r="E18" i="9"/>
  <c r="E8" i="9"/>
  <c r="E14" i="9"/>
  <c r="E23" i="9"/>
  <c r="E21" i="9"/>
  <c r="E22" i="9"/>
  <c r="E7" i="9"/>
  <c r="E9" i="9"/>
  <c r="E20" i="9"/>
  <c r="E19" i="9"/>
  <c r="E12" i="9"/>
  <c r="E11" i="9"/>
  <c r="E24" i="9"/>
  <c r="E15" i="9"/>
  <c r="E29" i="9" l="1"/>
  <c r="E30" i="9"/>
  <c r="E31" i="9"/>
  <c r="E32" i="9"/>
  <c r="E35" i="9" l="1"/>
  <c r="E36" i="9"/>
  <c r="E39" i="9"/>
  <c r="E42" i="9"/>
  <c r="E38" i="9"/>
  <c r="E40" i="9"/>
  <c r="E37" i="9"/>
  <c r="E46" i="9"/>
  <c r="E50" i="9"/>
  <c r="E41" i="9"/>
  <c r="E45" i="9"/>
  <c r="E44" i="9"/>
  <c r="E43" i="9"/>
  <c r="E47" i="9"/>
  <c r="E319" i="6" l="1"/>
  <c r="E51" i="9" l="1"/>
  <c r="E53" i="9"/>
  <c r="E54" i="9"/>
  <c r="E55" i="9"/>
  <c r="E57" i="9"/>
  <c r="E56" i="9"/>
  <c r="E52" i="9"/>
  <c r="E48" i="9"/>
  <c r="E49" i="9"/>
  <c r="E58" i="9" l="1"/>
  <c r="E59" i="9"/>
  <c r="E60" i="9"/>
  <c r="E4" i="6"/>
  <c r="F4" i="6"/>
  <c r="E2" i="6"/>
  <c r="E3" i="6"/>
  <c r="E62" i="9"/>
  <c r="E61" i="9"/>
  <c r="E64" i="9"/>
  <c r="C65" i="9"/>
  <c r="E63"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K18" i="1"/>
  <c r="L18" i="1" s="1"/>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F248" i="6" s="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E87" i="6" s="1"/>
  <c r="H28" i="1"/>
  <c r="F87" i="6" s="1"/>
  <c r="G26" i="1"/>
  <c r="H26" i="1" s="1"/>
  <c r="F252" i="6" s="1"/>
  <c r="E251" i="6"/>
  <c r="D247" i="6"/>
  <c r="F247" i="6" s="1"/>
  <c r="G24" i="1"/>
  <c r="E216" i="6" s="1"/>
  <c r="G25" i="1"/>
  <c r="G23" i="1"/>
  <c r="K23" i="1" s="1"/>
  <c r="E246" i="6"/>
  <c r="E249" i="6"/>
  <c r="E247" i="6"/>
  <c r="E248" i="6"/>
  <c r="E252" i="6" l="1"/>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33" i="1"/>
  <c r="H9" i="1"/>
  <c r="H10" i="1"/>
  <c r="F6" i="6" s="1"/>
  <c r="H8" i="1"/>
  <c r="H30" i="1"/>
  <c r="H31" i="1"/>
  <c r="H29" i="1"/>
  <c r="H24" i="1"/>
  <c r="F216" i="6" s="1"/>
  <c r="H25" i="1"/>
  <c r="H23" i="1"/>
  <c r="F162" i="6" s="1"/>
  <c r="H16" i="1"/>
  <c r="H22" i="1"/>
  <c r="F270" i="6" s="1"/>
  <c r="H21" i="1"/>
  <c r="H17" i="1"/>
  <c r="H14" i="1"/>
  <c r="H3" i="1"/>
  <c r="H2" i="1"/>
  <c r="H7" i="1"/>
  <c r="H6" i="1"/>
  <c r="H5" i="1"/>
  <c r="H4" i="1"/>
  <c r="H34" i="1"/>
  <c r="F70" i="6" s="1"/>
  <c r="H12" i="1"/>
  <c r="C12" i="1"/>
  <c r="C10" i="1"/>
  <c r="C3" i="1"/>
  <c r="C29" i="1"/>
  <c r="C28" i="1"/>
  <c r="C27" i="1"/>
  <c r="C26" i="1"/>
  <c r="C25" i="1"/>
  <c r="C24" i="1"/>
  <c r="C23" i="1"/>
  <c r="C22" i="1"/>
  <c r="C21" i="1"/>
  <c r="C20" i="1"/>
  <c r="C17" i="1"/>
  <c r="C16" i="1"/>
  <c r="C14" i="1"/>
  <c r="C13" i="1"/>
  <c r="C4" i="1"/>
  <c r="C5" i="1"/>
  <c r="C6" i="1"/>
  <c r="C7" i="1"/>
  <c r="C8" i="1"/>
  <c r="C9" i="1"/>
  <c r="F30" i="9" l="1"/>
  <c r="F41" i="9"/>
  <c r="F19" i="9"/>
  <c r="F80" i="6"/>
  <c r="F251" i="6"/>
  <c r="F279" i="6"/>
  <c r="F69" i="6"/>
  <c r="F239" i="6"/>
  <c r="F95" i="6"/>
  <c r="F233" i="6"/>
  <c r="F245" i="6"/>
  <c r="F39" i="9"/>
  <c r="F9" i="6"/>
  <c r="F113" i="6"/>
  <c r="F285" i="6"/>
  <c r="F112" i="6"/>
  <c r="F160" i="6"/>
  <c r="F189" i="6"/>
  <c r="F278" i="6"/>
  <c r="F16" i="9"/>
  <c r="F5" i="9"/>
  <c r="F202" i="6"/>
  <c r="F255" i="6"/>
  <c r="F267" i="6"/>
  <c r="F264" i="6"/>
  <c r="F288" i="6"/>
  <c r="F301" i="6"/>
  <c r="F302" i="6"/>
  <c r="F155" i="6"/>
  <c r="F281" i="6"/>
  <c r="F290" i="6"/>
  <c r="F15" i="9"/>
  <c r="F308" i="6"/>
  <c r="F277" i="6"/>
  <c r="F20" i="9"/>
  <c r="F40" i="9"/>
  <c r="F114" i="6"/>
  <c r="F187" i="6"/>
  <c r="F276" i="6"/>
  <c r="F115" i="6"/>
  <c r="F249" i="6"/>
  <c r="F96" i="6"/>
  <c r="F2" i="9"/>
  <c r="F38" i="9"/>
  <c r="F42" i="9"/>
  <c r="F30" i="6"/>
  <c r="F117" i="6"/>
  <c r="F137" i="6"/>
  <c r="F198" i="6"/>
  <c r="F118" i="6"/>
  <c r="F154" i="6"/>
  <c r="F131" i="6"/>
  <c r="F176" i="6"/>
  <c r="F209" i="6"/>
  <c r="F6" i="9"/>
  <c r="F9" i="9"/>
  <c r="F59" i="9"/>
  <c r="F14" i="9"/>
  <c r="F32" i="9"/>
  <c r="F60" i="9"/>
  <c r="F22" i="9"/>
  <c r="F27" i="9"/>
  <c r="F44"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43" i="9"/>
  <c r="F3" i="9"/>
  <c r="F29" i="9"/>
  <c r="F47" i="9"/>
  <c r="F34" i="6"/>
  <c r="F64" i="6"/>
  <c r="F161" i="6"/>
  <c r="F50" i="6"/>
  <c r="F106" i="6"/>
  <c r="F227" i="6"/>
  <c r="F53" i="6"/>
  <c r="F76" i="6"/>
  <c r="F84" i="6"/>
  <c r="F91" i="6"/>
  <c r="F171" i="6"/>
  <c r="F265" i="6"/>
  <c r="F85" i="6"/>
  <c r="F17" i="9"/>
  <c r="F291" i="6"/>
  <c r="F292" i="6"/>
  <c r="F49" i="9"/>
  <c r="F57"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23" i="9"/>
  <c r="F26" i="9"/>
  <c r="F50" i="9"/>
  <c r="F55" i="9"/>
  <c r="F58" i="9"/>
  <c r="F62" i="9"/>
  <c r="F8" i="9"/>
  <c r="F37" i="9"/>
  <c r="F56" i="9"/>
  <c r="F184" i="6"/>
  <c r="F21" i="9"/>
  <c r="F45" i="9"/>
  <c r="F46" i="9"/>
  <c r="F51" i="9"/>
  <c r="F18" i="9"/>
  <c r="F54" i="9"/>
  <c r="F64" i="9"/>
  <c r="F61"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31" i="9"/>
  <c r="F53" i="9"/>
  <c r="F63" i="9"/>
  <c r="F52"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11" i="9"/>
  <c r="F36" i="9"/>
  <c r="F48" i="9"/>
  <c r="F12" i="9"/>
  <c r="F35" i="9"/>
  <c r="F2" i="6"/>
  <c r="F3" i="6"/>
  <c r="F58" i="6"/>
  <c r="F37" i="6"/>
  <c r="F40" i="6"/>
  <c r="F59" i="6"/>
  <c r="F44" i="6"/>
  <c r="F145" i="6"/>
  <c r="F153" i="6"/>
  <c r="F210" i="6"/>
  <c r="F83" i="6"/>
  <c r="F166" i="6"/>
  <c r="F272" i="6"/>
  <c r="F147" i="6"/>
  <c r="F237" i="6"/>
  <c r="F23" i="2"/>
  <c r="F22" i="2"/>
  <c r="F156" i="2"/>
  <c r="F65"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<sst xmlns="http://schemas.openxmlformats.org/spreadsheetml/2006/main" count="2408" uniqueCount="906">
  <si>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</si>
  <si>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</si>
  <si>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</si>
  <si>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</si>
  <si>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</si>
  <si>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</si>
  <si>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</si>
  <si>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</si>
  <si>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</si>
  <si>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</si>
  <si>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</si>
  <si>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</si>
  <si>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</si>
  <si>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</si>
  <si>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</si>
  <si>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</si>
  <si>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</si>
  <si>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</si>
  <si>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</si>
  <si>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</si>
  <si>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</si>
  <si>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</si>
  <si>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</si>
  <si>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</si>
  <si>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</si>
  <si>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</si>
  <si>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</si>
  <si>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</si>
  <si>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</si>
  <si>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</si>
  <si>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</si>
  <si>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</si>
  <si>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</si>
  <si>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</si>
  <si>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</si>
  <si>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</si>
  <si>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</si>
  <si>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</si>
  <si>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</si>
  <si>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</si>
  <si>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</si>
  <si>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</si>
  <si>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</si>
  <si>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</si>
  <si>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</si>
  <si>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</si>
  <si>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</si>
  <si>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</si>
  <si>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</si>
  <si>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</si>
  <si>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</si>
  <si>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</si>
  <si>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</si>
  <si>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</si>
  <si>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</si>
  <si>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</si>
  <si>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</si>
  <si>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</si>
  <si>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</si>
  <si>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</si>
  <si>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</si>
  <si>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</si>
  <si>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</si>
  <si>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</si>
  <si>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</si>
  <si>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</si>
  <si>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</si>
  <si>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</si>
  <si>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</si>
  <si>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</si>
  <si>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</si>
  <si>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</si>
  <si>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</si>
  <si>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</si>
  <si>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</si>
  <si>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</si>
  <si>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</si>
  <si>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</si>
  <si>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</si>
  <si>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</si>
  <si>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</si>
  <si>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</si>
  <si>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</si>
  <si>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</si>
  <si>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</si>
  <si>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</si>
  <si>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</si>
  <si>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</si>
  <si>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</si>
  <si>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</si>
  <si>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</si>
  <si>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</si>
  <si>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</si>
  <si>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</si>
  <si>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</si>
  <si>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</si>
  <si>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</si>
  <si>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</si>
  <si>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</si>
  <si>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</si>
  <si>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</si>
  <si>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</si>
  <si>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</si>
  <si>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</si>
  <si>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</si>
  <si>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</si>
  <si>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</si>
  <si>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</si>
  <si>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</si>
  <si>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</si>
  <si>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</si>
  <si>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</si>
  <si>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</si>
  <si>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</si>
  <si>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</si>
  <si>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</si>
  <si>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</si>
  <si>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</si>
  <si>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</si>
  <si>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</si>
  <si>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</si>
  <si>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</si>
  <si>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</si>
  <si>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</si>
  <si>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</si>
  <si>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</si>
  <si>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</si>
  <si>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</si>
  <si>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</si>
  <si>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</si>
  <si>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</si>
  <si>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</si>
  <si>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</si>
  <si>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</si>
  <si>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</si>
  <si>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</si>
  <si>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</si>
  <si>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</si>
  <si>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</si>
  <si>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</si>
  <si>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</si>
  <si>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</si>
  <si>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</si>
  <si>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</si>
  <si>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</si>
  <si>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</si>
  <si>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</si>
  <si>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</si>
  <si>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</si>
  <si>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</si>
  <si>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</si>
  <si>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</si>
  <si>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</si>
  <si>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</si>
  <si>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</si>
  <si>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</si>
  <si>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</si>
  <si>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</si>
  <si>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</si>
  <si>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</si>
  <si>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</si>
  <si>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</si>
  <si>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</si>
  <si>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</si>
  <si>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</si>
  <si>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</si>
  <si>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</si>
  <si>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</si>
  <si>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</si>
  <si>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</si>
  <si>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</si>
  <si>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</si>
  <si>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</si>
  <si>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</si>
  <si>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</si>
  <si>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</si>
  <si>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</si>
  <si>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</si>
  <si>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</si>
  <si>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</si>
  <si>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</si>
  <si>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</si>
  <si>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</si>
  <si>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</si>
  <si>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</si>
  <si>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</si>
  <si>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</si>
  <si>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</si>
  <si>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</si>
  <si>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</si>
  <si>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</si>
  <si>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</si>
  <si>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</si>
  <si>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</si>
  <si>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</si>
  <si>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</si>
  <si>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</si>
  <si>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</si>
  <si>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</si>
  <si>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</si>
  <si>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</si>
  <si>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</si>
  <si>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</si>
  <si>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</si>
  <si>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</si>
  <si>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</si>
  <si>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</si>
  <si>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</si>
  <si>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</si>
  <si>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</si>
  <si>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</si>
  <si>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</si>
  <si>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</si>
  <si>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</si>
  <si>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</si>
  <si>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</si>
  <si>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</si>
  <si>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</si>
  <si>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</si>
  <si>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</si>
  <si>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</si>
  <si>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</si>
  <si>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</si>
  <si>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</si>
  <si>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</si>
  <si>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</si>
  <si>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</si>
  <si>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</si>
  <si>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</si>
  <si>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</si>
  <si>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</si>
  <si>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</si>
  <si>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</si>
  <si>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</si>
  <si>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</si>
  <si>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</si>
  <si>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</si>
  <si>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</si>
  <si>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</si>
  <si>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</si>
  <si>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</si>
  <si>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</si>
  <si>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</si>
  <si>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</si>
  <si>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</si>
  <si>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</si>
  <si>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</si>
  <si>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</si>
  <si>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</si>
  <si>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</si>
  <si>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</si>
  <si>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</si>
  <si>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</si>
  <si>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</si>
  <si>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</si>
  <si>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</si>
  <si>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</si>
  <si>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</si>
  <si>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</si>
  <si>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</si>
  <si>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</si>
  <si>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</si>
  <si>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</si>
  <si>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</si>
  <si>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</si>
  <si>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</si>
  <si>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</si>
  <si>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</si>
  <si>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</si>
  <si>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</si>
  <si>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</si>
  <si>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</si>
  <si>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</si>
  <si>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</si>
  <si>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</si>
  <si>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</si>
  <si>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</si>
  <si>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</si>
  <si>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</si>
  <si>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</si>
  <si>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</si>
  <si>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</si>
  <si>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</si>
  <si>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</si>
  <si>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</si>
  <si>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</si>
  <si>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</si>
  <si>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</si>
  <si>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</si>
  <si>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</si>
  <si>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</si>
  <si>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</si>
  <si>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</si>
  <si>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</si>
  <si>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</si>
  <si>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</si>
  <si>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</si>
  <si>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</si>
  <si>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</si>
  <si>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</si>
  <si>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</si>
  <si>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</si>
  <si>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</si>
  <si>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</si>
  <si>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</si>
  <si>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</si>
  <si>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</si>
  <si>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</si>
  <si>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</si>
  <si>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</si>
  <si>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</si>
  <si>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</si>
  <si>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</si>
  <si>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</si>
  <si>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</si>
  <si>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</si>
  <si>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</si>
  <si>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</si>
  <si>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</si>
  <si>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</si>
  <si>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</si>
  <si>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</si>
  <si>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</si>
  <si>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</si>
  <si>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</si>
  <si>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</si>
  <si>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</si>
  <si>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</si>
  <si>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</si>
  <si>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</si>
  <si>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</si>
  <si>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</si>
  <si>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</si>
  <si>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</si>
  <si>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</si>
  <si>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</si>
  <si>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</si>
  <si>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</si>
  <si>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</si>
  <si>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</si>
  <si>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</si>
  <si>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</si>
  <si>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</si>
  <si>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</si>
  <si>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</si>
  <si>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</si>
  <si>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</si>
  <si>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</si>
  <si>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</si>
  <si>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</si>
  <si>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</si>
  <si>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</si>
  <si>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</si>
  <si>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</si>
  <si>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</si>
  <si>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</si>
  <si>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</si>
  <si>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</si>
  <si>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</si>
  <si>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</si>
  <si>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</si>
  <si>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</si>
  <si>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</si>
  <si>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</si>
  <si>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</si>
  <si>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</si>
  <si>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</si>
  <si>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</si>
  <si>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</si>
  <si>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</si>
  <si>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</si>
  <si>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</si>
  <si>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</si>
  <si>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</si>
  <si>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</si>
  <si>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</si>
  <si>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</si>
  <si>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</si>
  <si>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</si>
  <si>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</si>
  <si>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</si>
  <si>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</si>
  <si>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</si>
  <si>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</si>
  <si>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</si>
  <si>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</si>
  <si>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</si>
  <si>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</si>
  <si>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</si>
  <si>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</si>
  <si>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</si>
  <si>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</si>
  <si>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</si>
  <si>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</si>
  <si>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</si>
  <si>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</si>
  <si>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</si>
  <si>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</si>
  <si>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</si>
  <si>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</si>
  <si>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</si>
  <si>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</si>
  <si>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</si>
  <si>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</si>
  <si>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</si>
  <si>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</si>
  <si>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</si>
  <si>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</si>
  <si>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</si>
  <si>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</si>
  <si>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</si>
  <si>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</si>
  <si>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</si>
  <si>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</si>
  <si>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</si>
  <si>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</si>
  <si>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</si>
  <si>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</si>
  <si>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</si>
  <si>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</si>
  <si>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</si>
  <si>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</si>
  <si>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</si>
  <si>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</si>
  <si>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</si>
  <si>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</si>
  <si>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</si>
  <si>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</si>
  <si>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</si>
  <si>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</si>
  <si>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</si>
  <si>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</si>
  <si>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</si>
  <si>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</si>
  <si>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</si>
  <si>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</si>
  <si>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</si>
  <si>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</si>
  <si>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</si>
  <si>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</si>
  <si>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</si>
  <si>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</si>
  <si>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</si>
  <si>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</si>
  <si>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</si>
  <si>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</si>
  <si>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</si>
  <si>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</si>
  <si>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</si>
  <si>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</si>
  <si>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</si>
  <si>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</si>
  <si>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</si>
  <si>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</si>
  <si>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</si>
  <si>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</si>
  <si>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</si>
  <si>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</si>
  <si>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</si>
  <si>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</si>
  <si>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</si>
  <si>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</si>
  <si>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</si>
  <si>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</si>
  <si>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</si>
  <si>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</si>
  <si>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</si>
  <si>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</si>
  <si>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</si>
  <si>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</si>
  <si>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</si>
  <si>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</si>
  <si>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</si>
  <si>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</si>
  <si>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</si>
  <si>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</si>
  <si>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</si>
  <si>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</si>
  <si>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</si>
  <si>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</si>
  <si>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</si>
  <si>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</si>
  <si>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</si>
  <si>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</si>
  <si>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</si>
  <si>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</si>
  <si>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</si>
  <si>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</si>
  <si>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</si>
  <si>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</si>
  <si>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</si>
  <si>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</si>
  <si>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</si>
  <si>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</si>
  <si>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</si>
  <si>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</si>
  <si>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</si>
  <si>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</si>
  <si>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</si>
  <si>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</si>
  <si>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</si>
  <si>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</si>
  <si>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</si>
  <si>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</si>
  <si>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</si>
  <si>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</si>
  <si>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</si>
  <si>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</si>
  <si>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</si>
  <si>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</si>
  <si>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</si>
  <si>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</si>
  <si>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</si>
  <si>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</si>
  <si>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</si>
  <si>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</si>
  <si>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</si>
  <si>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</si>
  <si>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</si>
  <si>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</si>
  <si>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</si>
  <si>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</si>
  <si>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</si>
  <si>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</si>
  <si>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</si>
  <si>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</si>
  <si>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</si>
  <si>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</si>
  <si>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</si>
  <si>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</si>
  <si>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</si>
  <si>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</si>
  <si>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</si>
  <si>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</si>
  <si>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</si>
  <si>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</si>
  <si>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</si>
  <si>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</si>
  <si>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</si>
  <si>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</si>
  <si>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</si>
  <si>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</si>
  <si>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</si>
  <si>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</si>
  <si>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</si>
  <si>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</si>
  <si>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</si>
  <si>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</si>
  <si>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</si>
  <si>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</si>
  <si>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</si>
  <si>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</si>
  <si>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</si>
  <si>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</si>
  <si>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</si>
  <si>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</si>
  <si>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</si>
  <si>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</si>
  <si>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</si>
  <si>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</si>
  <si>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</si>
  <si>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</si>
  <si>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</si>
  <si>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</si>
  <si>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</si>
  <si>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</si>
  <si>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</si>
  <si>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</si>
  <si>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</si>
  <si>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</si>
  <si>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</si>
  <si>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</si>
  <si>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</si>
  <si>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</si>
  <si>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</si>
  <si>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</si>
  <si>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</si>
  <si>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</si>
  <si>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</si>
  <si>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</si>
  <si>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</si>
  <si>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</si>
  <si>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</si>
  <si>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</si>
  <si>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</si>
  <si>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</si>
  <si>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</si>
  <si>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</si>
  <si>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</si>
  <si>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</si>
  <si>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</si>
  <si>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</si>
  <si>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</si>
  <si>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</si>
  <si>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</si>
  <si>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</si>
  <si>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</si>
  <si>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</si>
  <si>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</si>
  <si>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</si>
  <si>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</si>
  <si>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</si>
  <si>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</si>
  <si>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</si>
  <si>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</si>
  <si>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</si>
  <si>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</si>
  <si>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</si>
  <si>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</si>
  <si>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</si>
  <si>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</si>
  <si>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</si>
  <si>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</si>
  <si>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</si>
  <si>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</si>
  <si>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</si>
  <si>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</si>
  <si>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</si>
  <si>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</si>
  <si>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</si>
  <si>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</si>
  <si>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</si>
  <si>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</si>
  <si>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</si>
  <si>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</si>
  <si>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</si>
  <si>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</si>
  <si>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</si>
  <si>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</si>
  <si>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</si>
  <si>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</si>
  <si>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</si>
  <si>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</si>
  <si>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</si>
  <si>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</si>
  <si>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</si>
  <si>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</si>
  <si>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</si>
  <si>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</si>
  <si>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</si>
  <si>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</si>
  <si>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</si>
  <si>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</si>
  <si>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</si>
  <si>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</si>
  <si>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</si>
  <si>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</si>
  <si>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</si>
  <si>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</si>
  <si>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</si>
  <si>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</si>
  <si>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</si>
  <si>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</si>
  <si>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</si>
  <si>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</si>
  <si>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</si>
  <si>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</si>
  <si>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</si>
  <si>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</si>
  <si>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</si>
  <si>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</si>
  <si>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</si>
  <si>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</si>
  <si>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</si>
  <si>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</si>
  <si>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</si>
  <si>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</si>
  <si>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</si>
  <si>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</si>
  <si>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</si>
  <si>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</si>
  <si>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</si>
  <si>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</si>
  <si>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</si>
  <si>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</si>
  <si>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</si>
  <si>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</si>
  <si>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</si>
  <si>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</si>
  <si>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</si>
  <si>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</si>
  <si>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</si>
  <si>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</si>
  <si>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</si>
  <si>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</si>
  <si>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</si>
  <si>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</si>
  <si>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</si>
  <si>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</si>
  <si>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</si>
  <si>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</si>
  <si>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</si>
  <si>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</si>
  <si>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</si>
  <si>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</si>
  <si>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</si>
  <si>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</si>
  <si>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</si>
  <si>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</si>
  <si>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</si>
  <si>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</si>
  <si>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</si>
  <si>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</si>
  <si>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</si>
  <si>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</si>
  <si>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</si>
  <si>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</si>
  <si>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</si>
  <si>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</si>
  <si>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</si>
  <si>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</si>
  <si>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</si>
  <si>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</si>
  <si>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</si>
  <si>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</si>
  <si>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</si>
  <si>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</si>
  <si>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</si>
  <si>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</si>
  <si>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</si>
  <si>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</si>
  <si>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</si>
  <si>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</si>
  <si>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</si>
  <si>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</si>
  <si>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</si>
  <si>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</si>
  <si>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</si>
  <si>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</si>
  <si>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</si>
  <si>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</si>
  <si>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</si>
  <si>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</si>
  <si>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</si>
  <si>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</si>
  <si>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</si>
  <si>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</si>
  <si>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</si>
  <si>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</si>
  <si>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</si>
  <si>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</si>
  <si>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</si>
  <si>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</si>
  <si>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</si>
  <si>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</si>
  <si>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</si>
  <si>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</si>
  <si>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</si>
  <si>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</si>
  <si>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</si>
  <si>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</si>
  <si>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</si>
  <si>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</si>
  <si>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</si>
  <si>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</si>
  <si>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</si>
  <si>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</si>
  <si>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</si>
  <si>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</si>
  <si>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</si>
  <si>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</si>
  <si>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</si>
  <si>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</si>
  <si>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</si>
  <si>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</si>
  <si>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</si>
  <si>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</si>
  <si>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</si>
  <si>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</si>
  <si>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</si>
  <si>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</si>
  <si>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</si>
  <si>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</si>
  <si>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</si>
  <si>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</si>
  <si>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</si>
  <si>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</si>
  <si>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</si>
  <si>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</si>
  <si>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</si>
  <si>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</si>
  <si>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</si>
  <si>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</si>
  <si>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</si>
  <si>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</si>
  <si>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</si>
  <si>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</si>
  <si>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</si>
  <si>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</si>
  <si>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</si>
  <si>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</si>
  <si>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</si>
  <si>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</si>
  <si>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</si>
  <si>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</si>
  <si>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</si>
  <si>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</si>
  <si>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</si>
  <si>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</si>
  <si>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</si>
  <si>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</si>
  <si>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</si>
  <si>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</si>
  <si>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</si>
  <si>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</si>
  <si>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</si>
  <si>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</si>
  <si>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</si>
  <si>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</si>
  <si>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</si>
  <si>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</si>
  <si>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</si>
  <si>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</si>
  <si>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</si>
  <si>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</si>
  <si>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</si>
  <si>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</si>
  <si>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</si>
  <si>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</si>
  <si>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</si>
  <si>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</si>
  <si>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</si>
  <si>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</si>
  <si>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</si>
  <si>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</si>
  <si>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</si>
  <si>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</si>
  <si>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</si>
  <si>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</si>
  <si>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</si>
  <si>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</si>
  <si>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</si>
  <si>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</si>
  <si>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</si>
  <si>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</si>
  <si>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</si>
  <si>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</si>
  <si>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</si>
  <si>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</si>
  <si>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</si>
  <si>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</si>
  <si>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</si>
  <si>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</si>
  <si>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</si>
  <si>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</si>
  <si>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</si>
  <si>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</si>
  <si>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</si>
  <si>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</si>
  <si>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</si>
  <si>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</si>
  <si>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</si>
  <si>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</si>
  <si>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</si>
  <si>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</si>
  <si>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</si>
  <si>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</si>
  <si>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</si>
  <si>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</si>
  <si>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</si>
  <si>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</si>
  <si>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</si>
  <si>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</si>
  <si>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</si>
  <si>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</si>
  <si>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</si>
  <si>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</si>
  <si>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</si>
  <si>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</si>
  <si>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</si>
  <si>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</si>
  <si>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</si>
  <si>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</si>
  <si>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</si>
  <si>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</si>
  <si>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</si>
  <si>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</si>
  <si>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</si>
  <si>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</si>
  <si>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</si>
  <si>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</si>
  <si>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</si>
  <si>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</si>
  <si>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</si>
  <si>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</si>
  <si>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</si>
  <si>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</si>
  <si>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</si>
  <si>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</si>
  <si>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</si>
  <si>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</si>
  <si>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</si>
  <si>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</si>
  <si>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</si>
  <si>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</si>
  <si>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</si>
  <si>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 OFFEN !! Vorab Infos Pumptrack Konzeptphase</t>
  </si>
  <si>
    <t>!! OFFEN !! Mod PT Angebot</t>
  </si>
  <si>
    <t>!! OFFEN !! Begehungsprotokoll schreiben</t>
  </si>
  <si>
    <t>TVB Pillerseetal</t>
  </si>
  <si>
    <t>offen</t>
  </si>
  <si>
    <t>Konzept Angebot</t>
  </si>
  <si>
    <t>Konzept übermitteln</t>
  </si>
  <si>
    <t>Machbarkeitsstudie Angebot (nach Aufwand)</t>
  </si>
  <si>
    <t>Follow up</t>
  </si>
  <si>
    <t>Abstimmung Rahmenbedingungen Planung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</si>
</sst>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3">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xf numFmtId="0" fontId="0" fillId="4" borderId="0" xfId="0" applyNumberFormat="1" applyFill="1" applyBorder="1" applyAlignment="1" applyProtection="1">
      <alignment horizontal="left" vertical="top" wrapText="1"/>
      <protection locked="0"/>
    </xf>
    <xf numFmtId="0" fontId="0" fillId="4" borderId="4" xfId="0" applyNumberFormat="1" applyFill="1" applyBorder="1" applyAlignment="1" applyProtection="1">
      <alignment horizontal="left" vertical="top" wrapText="1"/>
      <protection locked="0"/>
    </xf>
    <xf numFmtId="14" fontId="0" fillId="4" borderId="4" xfId="0" applyNumberFormat="1" applyFill="1" applyBorder="1" applyAlignment="1" applyProtection="1">
      <alignment horizontal="center" vertical="top" wrapText="1"/>
      <protection locked="0"/>
    </xf>
    <xf numFmtId="0" fontId="0" fillId="4" borderId="12" xfId="0" applyNumberFormat="1" applyFill="1" applyBorder="1" applyAlignment="1" applyProtection="1">
      <alignment horizontal="left" vertical="top" wrapText="1"/>
      <protection locked="0"/>
    </xf>
  </cellXfs>
  <cellStyles count="4">
    <cellStyle name="Hyperlink 2" xfId="2"/>
    <cellStyle name="Standard" xfId="0" builtinId="0"/>
    <cellStyle name="Standard 2" xfId="1"/>
    <cellStyle name="Währung" xfId="3" builtinId="4"/>
  </cellStyles>
  <dxfs count="10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sortState ref="F2:I35">
    <sortCondition ref="F2"/>
  </sortState>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65" totalsRowCount="1" headerRowDxfId="97" dataDxfId="96" totalsRowDxfId="94" tableBorderDxfId="95">
  <autoFilter ref="A1:H64"/>
  <sortState ref="A2:H64">
    <sortCondition descending="1" ref="C1:C64"/>
  </sortState>
  <tableColumns count="8">
    <tableColumn id="1" name="Projekt" totalsRowLabel="SUMME für Zeitraum Leistungszeitraum von-bis" dataDxfId="93" totalsRowDxfId="7"/>
    <tableColumn id="2" name="Leistung" totalsRowFunction="custom" dataDxfId="92" totalsRowDxfId="6">
      <totalsRowFormula>SUBTOTAL(5,TAB_Doku_201910[Datum])</totalsRowFormula>
    </tableColumn>
    <tableColumn id="3" name="Datum" totalsRowFunction="custom" dataDxfId="91" totalsRowDxfId="5">
      <totalsRowFormula>SUBTOTAL(4,TAB_Doku_201910[Datum])</totalsRowFormula>
    </tableColumn>
    <tableColumn id="4" name="Stk." dataDxfId="90" totalsRowDxfId="4"/>
    <tableColumn id="5" name="Zeitaufwand" dataDxfId="89" totalsRowDxfId="3">
      <calculatedColumnFormula>INDEX(TAB_Leistungen_30[[Tätigkeit]:[Stk.kosten/Kosten bei Stundensatz]],MATCH(TAB_Doku_201910[[#This Row],[Leistung]],TAB_Leistungen_30[Tätigkeit],0),2)</calculatedColumnFormula>
    </tableColumn>
    <tableColumn id="6" name="Kosten " totalsRowFunction="custom" dataDxfId="32"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88" totalsRowDxfId="1"/>
    <tableColumn id="8" name="Notiz" dataDxfId="87"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86" dataDxfId="85" totalsRowDxfId="83" tableBorderDxfId="84">
  <autoFilter ref="A1:H313"/>
  <tableColumns count="8">
    <tableColumn id="1" name="Projekt" totalsRowLabel="SUMME für Zeitraum Leistungszeitraum von-bis" dataDxfId="82" totalsRowDxfId="40"/>
    <tableColumn id="2" name="Leistung" totalsRowFunction="custom" dataDxfId="81" totalsRowDxfId="39">
      <totalsRowFormula>SUBTOTAL(5,TAB_Doku_2019[Datum])</totalsRowFormula>
    </tableColumn>
    <tableColumn id="3" name="Datum" totalsRowFunction="custom" dataDxfId="80" totalsRowDxfId="38">
      <totalsRowFormula>SUBTOTAL(4,TAB_Doku_2019[Datum])</totalsRowFormula>
    </tableColumn>
    <tableColumn id="4" name="Stk." dataDxfId="79" totalsRowDxfId="37"/>
    <tableColumn id="5" name="Zeitaufwand" totalsRowFunction="custom" dataDxfId="78" totalsRowDxfId="36">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77" totalsRowDxfId="35">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76" totalsRowDxfId="34"/>
    <tableColumn id="8" name="Notiz" dataDxfId="75" totalsRowDxfId="33"/>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74" dataDxfId="73" totalsRowDxfId="72">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71" totalsRowDxfId="70"/>
    <tableColumn id="2" name="Leistung" totalsRowFunction="custom" dataDxfId="69" totalsRowDxfId="68">
      <totalsRowFormula>SUBTOTAL(5,TAB_Dokumentation[Datum])</totalsRowFormula>
    </tableColumn>
    <tableColumn id="7" name="Datum" totalsRowFunction="custom" dataDxfId="67" totalsRowDxfId="66">
      <totalsRowFormula>MAX(4,TAB_Dokumentation[Datum])</totalsRowFormula>
    </tableColumn>
    <tableColumn id="3" name="Stk." dataDxfId="65" totalsRowDxfId="64"/>
    <tableColumn id="4" name="Zeitaufwand" dataDxfId="63" totalsRowDxfId="62">
      <calculatedColumnFormula>INDEX(TAB_Leistungen[[Tätigkeit]:[Stk.kosten/Kosten bei Stundensatz]],MATCH(TAB_Dokumentation[[#This Row],[Leistung]],TAB_Leistungen[Tätigkeit],0),2)</calculatedColumnFormula>
    </tableColumn>
    <tableColumn id="5" name="Kosten " totalsRowFunction="custom" dataDxfId="61" totalsRowDxfId="60">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9"/>
    <tableColumn id="8" name="Notiz" dataDxfId="58" totalsRowDxfId="57"/>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56">
  <autoFilter ref="A1:I40"/>
  <sortState ref="A2:I35">
    <sortCondition descending="1" ref="D1:D35"/>
  </sortState>
  <tableColumns count="9">
    <tableColumn id="1" name="Name" dataDxfId="55"/>
    <tableColumn id="2" name="Zusatz" dataDxfId="54"/>
    <tableColumn id="3" name="Adresse" dataDxfId="53"/>
    <tableColumn id="4" name="PLZ" dataDxfId="52"/>
    <tableColumn id="5" name="Ort" dataDxfId="51"/>
    <tableColumn id="6" name="Spalte1" dataDxfId="50"/>
    <tableColumn id="7" name="Telefon" dataDxfId="49"/>
    <tableColumn id="8" name="Spalte2" dataDxfId="48"/>
    <tableColumn id="9" name="Notiz" dataDxfId="47"/>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46"/>
    <tableColumn id="3" name="Stk/Std-Preis" dataDxfId="45"/>
    <tableColumn id="4" name="Summe:" dataDxfId="44"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43"/>
    <tableColumn id="3" name="Stk/Std-Preis" dataDxfId="42"/>
    <tableColumn id="4" name="Summe:" dataDxfId="41"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8"/>
  <sheetViews>
    <sheetView topLeftCell="E1" workbookViewId="0">
      <selection activeCell="F21" sqref="F21"/>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I2*G2/60</f>
        <v>2.5</v>
      </c>
      <c r="I2" s="19">
        <v>30</v>
      </c>
    </row>
    <row r="3" spans="1:9" s="2" customFormat="1" ht="12" customHeight="1" x14ac:dyDescent="0.3">
      <c r="A3" s="80" t="s">
        <v>35</v>
      </c>
      <c r="B3" s="81">
        <v>60</v>
      </c>
      <c r="C3" s="83">
        <f>D3*B3/60</f>
        <v>25</v>
      </c>
      <c r="D3" s="82">
        <v>25</v>
      </c>
      <c r="F3" t="s">
        <v>1</v>
      </c>
      <c r="G3">
        <v>10</v>
      </c>
      <c r="H3" s="40">
        <f>I3*G3/60</f>
        <v>5</v>
      </c>
      <c r="I3" s="19">
        <v>30</v>
      </c>
    </row>
    <row r="4" spans="1:9" ht="12" customHeight="1" x14ac:dyDescent="0.3">
      <c r="A4" s="80" t="s">
        <v>31</v>
      </c>
      <c r="B4" s="81">
        <v>15</v>
      </c>
      <c r="C4" s="83">
        <f t="shared" ref="C4:C14" si="0">D4*B4/60</f>
        <v>6.25</v>
      </c>
      <c r="D4" s="82">
        <v>25</v>
      </c>
      <c r="F4" t="s">
        <v>48</v>
      </c>
      <c r="G4">
        <v>15</v>
      </c>
      <c r="H4" s="40">
        <f>I4*G4/60</f>
        <v>7.5</v>
      </c>
      <c r="I4" s="19">
        <v>30</v>
      </c>
    </row>
    <row r="5" spans="1:9" ht="12" customHeight="1" x14ac:dyDescent="0.3">
      <c r="A5" s="84" t="s">
        <v>48</v>
      </c>
      <c r="B5" s="84">
        <v>15</v>
      </c>
      <c r="C5" s="83">
        <f t="shared" si="0"/>
        <v>6.25</v>
      </c>
      <c r="D5" s="85">
        <v>25</v>
      </c>
      <c r="F5" t="s">
        <v>49</v>
      </c>
      <c r="G5">
        <v>30</v>
      </c>
      <c r="H5" s="40">
        <f>I5*G5/60</f>
        <v>15</v>
      </c>
      <c r="I5" s="19">
        <v>30</v>
      </c>
    </row>
    <row r="6" spans="1:9" ht="12" customHeight="1" x14ac:dyDescent="0.3">
      <c r="A6" s="84" t="s">
        <v>49</v>
      </c>
      <c r="B6" s="84">
        <v>30</v>
      </c>
      <c r="C6" s="83">
        <f t="shared" si="0"/>
        <v>12.5</v>
      </c>
      <c r="D6" s="85">
        <v>25</v>
      </c>
      <c r="F6" t="s">
        <v>50</v>
      </c>
      <c r="G6">
        <v>5</v>
      </c>
      <c r="H6" s="40">
        <f>I6*G6/60</f>
        <v>2.5</v>
      </c>
      <c r="I6" s="19">
        <v>30</v>
      </c>
    </row>
    <row r="7" spans="1:9" ht="12" customHeight="1" x14ac:dyDescent="0.3">
      <c r="A7" s="84" t="s">
        <v>50</v>
      </c>
      <c r="B7" s="84">
        <v>5</v>
      </c>
      <c r="C7" s="83">
        <f t="shared" si="0"/>
        <v>2.0833333333333335</v>
      </c>
      <c r="D7" s="85">
        <v>25</v>
      </c>
      <c r="F7" t="s">
        <v>51</v>
      </c>
      <c r="G7">
        <v>10</v>
      </c>
      <c r="H7" s="40">
        <f>I7*G7/60</f>
        <v>5</v>
      </c>
      <c r="I7" s="19">
        <v>30</v>
      </c>
    </row>
    <row r="8" spans="1:9" ht="12" customHeight="1" x14ac:dyDescent="0.3">
      <c r="A8" s="84" t="s">
        <v>51</v>
      </c>
      <c r="B8" s="84">
        <v>10</v>
      </c>
      <c r="C8" s="83">
        <f t="shared" si="0"/>
        <v>4.166666666666667</v>
      </c>
      <c r="D8" s="85">
        <v>25</v>
      </c>
      <c r="F8" t="s">
        <v>8</v>
      </c>
      <c r="G8">
        <v>180</v>
      </c>
      <c r="H8" s="1">
        <f>I8*G8/60</f>
        <v>90</v>
      </c>
      <c r="I8" s="19">
        <v>30</v>
      </c>
    </row>
    <row r="9" spans="1:9" ht="12" customHeight="1" x14ac:dyDescent="0.3">
      <c r="A9" s="84" t="s">
        <v>140</v>
      </c>
      <c r="B9" s="84">
        <v>5</v>
      </c>
      <c r="C9" s="83">
        <f t="shared" si="0"/>
        <v>2.0833333333333335</v>
      </c>
      <c r="D9" s="85">
        <v>25</v>
      </c>
      <c r="F9" t="s">
        <v>10</v>
      </c>
      <c r="G9">
        <v>300</v>
      </c>
      <c r="H9" s="1">
        <f>I9*G9/60</f>
        <v>150</v>
      </c>
      <c r="I9" s="19">
        <v>30</v>
      </c>
    </row>
    <row r="10" spans="1:9" ht="12" customHeight="1" x14ac:dyDescent="0.3">
      <c r="A10" s="84" t="s">
        <v>1</v>
      </c>
      <c r="B10" s="84">
        <v>10</v>
      </c>
      <c r="C10" s="83">
        <f>D10*B10/60</f>
        <v>4.166666666666667</v>
      </c>
      <c r="D10" s="85">
        <v>25</v>
      </c>
      <c r="F10" t="s">
        <v>9</v>
      </c>
      <c r="G10">
        <v>240</v>
      </c>
      <c r="H10" s="1">
        <f>I10*G10/60</f>
        <v>120</v>
      </c>
      <c r="I10" s="19">
        <v>30</v>
      </c>
    </row>
    <row r="11" spans="1:9" ht="12" customHeight="1" x14ac:dyDescent="0.3">
      <c r="A11" s="84" t="s">
        <v>207</v>
      </c>
      <c r="B11" s="84"/>
      <c r="C11" s="83">
        <v>5</v>
      </c>
      <c r="D11" s="85"/>
      <c r="F11" t="s">
        <v>487</v>
      </c>
      <c r="G11">
        <v>60</v>
      </c>
      <c r="H11" s="1">
        <f>I11*G11/60</f>
        <v>30</v>
      </c>
      <c r="I11" s="19">
        <v>30</v>
      </c>
    </row>
    <row r="12" spans="1:9" ht="12" customHeight="1" x14ac:dyDescent="0.3">
      <c r="A12" s="84" t="s">
        <v>59</v>
      </c>
      <c r="B12" s="84">
        <v>60</v>
      </c>
      <c r="C12" s="83">
        <f>D12*B12/60</f>
        <v>25</v>
      </c>
      <c r="D12" s="85">
        <v>25</v>
      </c>
      <c r="F12" s="4" t="s">
        <v>35</v>
      </c>
      <c r="G12" s="3">
        <v>60</v>
      </c>
      <c r="H12" s="40">
        <f>I12*G12/60</f>
        <v>30</v>
      </c>
      <c r="I12" s="18">
        <v>30</v>
      </c>
    </row>
    <row r="13" spans="1:9" ht="12" customHeight="1" x14ac:dyDescent="0.3">
      <c r="A13" s="84" t="s">
        <v>58</v>
      </c>
      <c r="B13" s="84">
        <v>120</v>
      </c>
      <c r="C13" s="83">
        <f t="shared" si="0"/>
        <v>50</v>
      </c>
      <c r="D13" s="85">
        <v>25</v>
      </c>
      <c r="F13" t="s">
        <v>633</v>
      </c>
      <c r="G13">
        <v>60</v>
      </c>
      <c r="H13" s="40">
        <v>30</v>
      </c>
      <c r="I13" s="19">
        <v>30</v>
      </c>
    </row>
    <row r="14" spans="1:9" ht="12" customHeight="1" x14ac:dyDescent="0.3">
      <c r="A14" s="84" t="s">
        <v>22</v>
      </c>
      <c r="B14" s="84">
        <v>60</v>
      </c>
      <c r="C14" s="83">
        <f t="shared" si="0"/>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12" ht="12" customHeight="1" x14ac:dyDescent="0.3">
      <c r="A17" s="84" t="s">
        <v>94</v>
      </c>
      <c r="B17" s="84">
        <v>60</v>
      </c>
      <c r="C17" s="86">
        <f t="shared" ref="C17:C29" si="1">D17*B17/60</f>
        <v>25</v>
      </c>
      <c r="D17" s="85">
        <v>25</v>
      </c>
      <c r="F17" t="s">
        <v>22</v>
      </c>
      <c r="G17">
        <v>60</v>
      </c>
      <c r="H17" s="40">
        <f>I17*G17/60</f>
        <v>30</v>
      </c>
      <c r="I17" s="19">
        <v>30</v>
      </c>
    </row>
    <row r="18" spans="1:12" ht="12" customHeight="1" x14ac:dyDescent="0.3">
      <c r="A18" s="84" t="s">
        <v>2</v>
      </c>
      <c r="B18" s="84">
        <v>10</v>
      </c>
      <c r="C18" s="86">
        <f>D18*B18/60</f>
        <v>1.6666666666666667</v>
      </c>
      <c r="D18" s="85">
        <v>10</v>
      </c>
      <c r="F18" s="4" t="s">
        <v>517</v>
      </c>
      <c r="G18" s="3">
        <v>15</v>
      </c>
      <c r="H18" s="40">
        <f>I18*G18/60</f>
        <v>7.5</v>
      </c>
      <c r="I18" s="18">
        <v>30</v>
      </c>
      <c r="K18">
        <f>TAB_Leistungen_30[[#This Row],[Zeitbedarf Min (pauschal)]]/60</f>
        <v>0.25</v>
      </c>
      <c r="L18">
        <f>K18/8</f>
        <v>3.125E-2</v>
      </c>
    </row>
    <row r="19" spans="1:12" ht="12" customHeight="1" x14ac:dyDescent="0.3">
      <c r="A19" s="84" t="s">
        <v>4</v>
      </c>
      <c r="B19" s="84">
        <v>180</v>
      </c>
      <c r="C19" s="86">
        <f>D19*B19/60</f>
        <v>75</v>
      </c>
      <c r="D19" s="85">
        <v>25</v>
      </c>
      <c r="F19" t="s">
        <v>523</v>
      </c>
      <c r="G19">
        <v>60</v>
      </c>
      <c r="H19" s="1">
        <v>30</v>
      </c>
      <c r="I19" s="19">
        <v>30</v>
      </c>
    </row>
    <row r="20" spans="1:12" ht="12" customHeight="1" x14ac:dyDescent="0.3">
      <c r="A20" s="84" t="s">
        <v>15</v>
      </c>
      <c r="B20" s="84">
        <v>240</v>
      </c>
      <c r="C20" s="86">
        <f t="shared" si="1"/>
        <v>100</v>
      </c>
      <c r="D20" s="85">
        <v>25</v>
      </c>
      <c r="F20" s="29" t="s">
        <v>255</v>
      </c>
      <c r="G20" s="29"/>
      <c r="H20" s="30">
        <v>0.3</v>
      </c>
      <c r="I20" s="31"/>
    </row>
    <row r="21" spans="1:12" ht="12" customHeight="1" x14ac:dyDescent="0.3">
      <c r="A21" s="84" t="s">
        <v>16</v>
      </c>
      <c r="B21" s="84">
        <v>300</v>
      </c>
      <c r="C21" s="86">
        <f t="shared" si="1"/>
        <v>125</v>
      </c>
      <c r="D21" s="85">
        <v>25</v>
      </c>
      <c r="F21" s="29" t="s">
        <v>798</v>
      </c>
      <c r="G21" s="29">
        <f>3*8*60</f>
        <v>1440</v>
      </c>
      <c r="H21" s="30">
        <f>I21*G21/60</f>
        <v>720</v>
      </c>
      <c r="I21" s="31">
        <v>30</v>
      </c>
    </row>
    <row r="22" spans="1:12" ht="12" customHeight="1" x14ac:dyDescent="0.3">
      <c r="A22" s="84" t="s">
        <v>5</v>
      </c>
      <c r="B22" s="84">
        <v>120</v>
      </c>
      <c r="C22" s="86">
        <f t="shared" si="1"/>
        <v>50</v>
      </c>
      <c r="D22" s="85">
        <v>25</v>
      </c>
      <c r="F22" s="29" t="s">
        <v>903</v>
      </c>
      <c r="G22" s="29">
        <v>60</v>
      </c>
      <c r="H22" s="30">
        <f>I22*G22/60</f>
        <v>30</v>
      </c>
      <c r="I22" s="31">
        <v>30</v>
      </c>
    </row>
    <row r="23" spans="1:12" ht="12" customHeight="1" x14ac:dyDescent="0.3">
      <c r="A23" s="84" t="s">
        <v>7</v>
      </c>
      <c r="B23" s="84">
        <v>150</v>
      </c>
      <c r="C23" s="86">
        <f t="shared" si="1"/>
        <v>62.5</v>
      </c>
      <c r="D23" s="85">
        <v>25</v>
      </c>
      <c r="F23" s="88" t="s">
        <v>4</v>
      </c>
      <c r="G23" s="88">
        <f>60*8</f>
        <v>480</v>
      </c>
      <c r="H23" s="89">
        <f>I23*G23/60</f>
        <v>240</v>
      </c>
      <c r="I23" s="90">
        <v>30</v>
      </c>
      <c r="K23">
        <f>TAB_Leistungen_30[[#This Row],[Zeitbedarf Min (pauschal)]]/60</f>
        <v>8</v>
      </c>
    </row>
    <row r="24" spans="1:12" ht="12" customHeight="1" x14ac:dyDescent="0.3">
      <c r="A24" s="84" t="s">
        <v>6</v>
      </c>
      <c r="B24" s="84">
        <v>180</v>
      </c>
      <c r="C24" s="86">
        <f t="shared" si="1"/>
        <v>75</v>
      </c>
      <c r="D24" s="85">
        <v>25</v>
      </c>
      <c r="F24" s="88" t="s">
        <v>16</v>
      </c>
      <c r="G24" s="88">
        <f>24*60</f>
        <v>1440</v>
      </c>
      <c r="H24" s="89">
        <f>I24*G24/60</f>
        <v>720</v>
      </c>
      <c r="I24" s="90">
        <v>30</v>
      </c>
    </row>
    <row r="25" spans="1:12" ht="12" customHeight="1" x14ac:dyDescent="0.3">
      <c r="A25" s="84" t="s">
        <v>8</v>
      </c>
      <c r="B25" s="84">
        <v>180</v>
      </c>
      <c r="C25" s="86">
        <f t="shared" si="1"/>
        <v>75</v>
      </c>
      <c r="D25" s="85">
        <v>25</v>
      </c>
      <c r="F25" s="88" t="s">
        <v>15</v>
      </c>
      <c r="G25" s="88">
        <f>60*16</f>
        <v>960</v>
      </c>
      <c r="H25" s="89">
        <f>I25*G25/60</f>
        <v>480</v>
      </c>
      <c r="I25" s="90">
        <v>30</v>
      </c>
    </row>
    <row r="26" spans="1:12" ht="12" customHeight="1" x14ac:dyDescent="0.3">
      <c r="A26" s="84" t="s">
        <v>9</v>
      </c>
      <c r="B26" s="84">
        <v>240</v>
      </c>
      <c r="C26" s="86">
        <f t="shared" si="1"/>
        <v>100</v>
      </c>
      <c r="D26" s="85">
        <v>25</v>
      </c>
      <c r="F26" s="88" t="s">
        <v>524</v>
      </c>
      <c r="G26" s="88">
        <f>16*60</f>
        <v>960</v>
      </c>
      <c r="H26" s="89">
        <f>I26*G26/60</f>
        <v>480</v>
      </c>
      <c r="I26" s="90">
        <v>30</v>
      </c>
    </row>
    <row r="27" spans="1:12" ht="12" customHeight="1" x14ac:dyDescent="0.3">
      <c r="A27" s="84" t="s">
        <v>10</v>
      </c>
      <c r="B27" s="84">
        <v>300</v>
      </c>
      <c r="C27" s="86">
        <f t="shared" si="1"/>
        <v>125</v>
      </c>
      <c r="D27" s="85">
        <v>25</v>
      </c>
      <c r="F27" s="88" t="s">
        <v>526</v>
      </c>
      <c r="G27" s="88">
        <f>32*60</f>
        <v>1920</v>
      </c>
      <c r="H27" s="89">
        <f>I27*G27/60</f>
        <v>960</v>
      </c>
      <c r="I27" s="90">
        <v>30</v>
      </c>
    </row>
    <row r="28" spans="1:12" ht="12" customHeight="1" x14ac:dyDescent="0.3">
      <c r="A28" s="84" t="s">
        <v>13</v>
      </c>
      <c r="B28" s="84">
        <v>60</v>
      </c>
      <c r="C28" s="86">
        <f t="shared" si="1"/>
        <v>25</v>
      </c>
      <c r="D28" s="85">
        <v>25</v>
      </c>
      <c r="F28" s="88" t="s">
        <v>525</v>
      </c>
      <c r="G28" s="88">
        <f>24*60</f>
        <v>1440</v>
      </c>
      <c r="H28" s="89">
        <f>I28*G28/60</f>
        <v>720</v>
      </c>
      <c r="I28" s="90">
        <v>30</v>
      </c>
    </row>
    <row r="29" spans="1:12" ht="12" customHeight="1" x14ac:dyDescent="0.3">
      <c r="A29" s="84" t="s">
        <v>487</v>
      </c>
      <c r="B29" s="84">
        <v>60</v>
      </c>
      <c r="C29" s="86">
        <f t="shared" si="1"/>
        <v>25</v>
      </c>
      <c r="D29" s="85">
        <v>25</v>
      </c>
      <c r="F29" t="s">
        <v>5</v>
      </c>
      <c r="G29">
        <v>120</v>
      </c>
      <c r="H29" s="1">
        <f>I29*G29/60</f>
        <v>60</v>
      </c>
      <c r="I29" s="19">
        <v>30</v>
      </c>
    </row>
    <row r="30" spans="1:12" ht="12" customHeight="1" x14ac:dyDescent="0.3">
      <c r="F30" t="s">
        <v>6</v>
      </c>
      <c r="G30">
        <v>180</v>
      </c>
      <c r="H30" s="1">
        <f>I30*G30/60</f>
        <v>90</v>
      </c>
      <c r="I30" s="19">
        <v>30</v>
      </c>
    </row>
    <row r="31" spans="1:12" ht="12" customHeight="1" x14ac:dyDescent="0.3">
      <c r="F31" t="s">
        <v>7</v>
      </c>
      <c r="G31">
        <v>150</v>
      </c>
      <c r="H31" s="1">
        <f>I31*G31/60</f>
        <v>75</v>
      </c>
      <c r="I31" s="19">
        <v>30</v>
      </c>
    </row>
    <row r="32" spans="1:12" ht="12" customHeight="1" x14ac:dyDescent="0.3">
      <c r="F32" s="4" t="s">
        <v>247</v>
      </c>
      <c r="G32" s="3">
        <v>15</v>
      </c>
      <c r="H32" s="40">
        <f>I32*G32/60</f>
        <v>7.5</v>
      </c>
      <c r="I32" s="18">
        <v>30</v>
      </c>
    </row>
    <row r="33" spans="1:9" ht="12" customHeight="1" x14ac:dyDescent="0.3">
      <c r="F33" t="s">
        <v>13</v>
      </c>
      <c r="G33">
        <v>60</v>
      </c>
      <c r="H33" s="1">
        <f>I33*G33/60</f>
        <v>30</v>
      </c>
      <c r="I33" s="19">
        <v>30</v>
      </c>
    </row>
    <row r="34" spans="1:9" ht="12" customHeight="1" x14ac:dyDescent="0.3">
      <c r="F34" s="4" t="s">
        <v>31</v>
      </c>
      <c r="G34" s="3">
        <v>15</v>
      </c>
      <c r="H34" s="40">
        <f>I34*G34/60</f>
        <v>7.5</v>
      </c>
      <c r="I34" s="18">
        <v>30</v>
      </c>
    </row>
    <row r="35" spans="1:9" x14ac:dyDescent="0.3">
      <c r="F35" t="s">
        <v>207</v>
      </c>
      <c r="H35" s="40">
        <v>5</v>
      </c>
      <c r="I35" s="19"/>
    </row>
    <row r="36" spans="1:9" x14ac:dyDescent="0.3">
      <c r="A36" s="25"/>
      <c r="B36" s="26" t="s">
        <v>95</v>
      </c>
    </row>
    <row r="37" spans="1:9" x14ac:dyDescent="0.3">
      <c r="A37" s="105" t="s">
        <v>490</v>
      </c>
      <c r="B37" s="27" t="s">
        <v>489</v>
      </c>
    </row>
    <row r="38" spans="1:9" ht="67.8" customHeight="1" x14ac:dyDescent="0.3">
      <c r="A38" s="105" t="s">
        <v>105</v>
      </c>
      <c r="B38"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22"/>
  <sheetViews>
    <sheetView tabSelected="1" zoomScaleNormal="100" workbookViewId="0">
      <pane xSplit="1" ySplit="1" topLeftCell="B2" activePane="bottomRight" state="frozen"/>
      <selection pane="topRight" activeCell="B1" sqref="B1"/>
      <selection pane="bottomLeft" activeCell="A2" sqref="A2"/>
      <selection pane="bottomRight" activeCell="G13" sqref="G13"/>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159" t="s">
        <v>891</v>
      </c>
      <c r="B2" s="160" t="s">
        <v>49</v>
      </c>
      <c r="C2" s="161">
        <v>44302</v>
      </c>
      <c r="D2" s="160">
        <v>1</v>
      </c>
      <c r="E2" s="160">
        <f>INDEX(TAB_Leistungen_30[[Tätigkeit]:[Stk.kosten/Kosten bei Stundensatz]],MATCH(TAB_Doku_201910[[#This Row],[Leistung]],TAB_Leistungen_30[Tätigkeit],0),2)</f>
        <v>30</v>
      </c>
      <c r="F2" s="160">
        <f>INDEX(TAB_Leistungen_30[[Tätigkeit]:[Stk.kosten/Kosten bei Stundensatz]],MATCH(TAB_Doku_201910[[#This Row],[Leistung]],TAB_Leistungen_30[Tätigkeit],0),3)*TAB_Doku_201910[[#This Row],[Stk.]]</f>
        <v>15</v>
      </c>
      <c r="G2" s="159" t="s">
        <v>498</v>
      </c>
      <c r="H2" s="162" t="s">
        <v>896</v>
      </c>
    </row>
    <row r="3" spans="1:8" ht="16.2" customHeight="1" x14ac:dyDescent="0.3">
      <c r="A3" s="159" t="s">
        <v>885</v>
      </c>
      <c r="B3" s="160" t="s">
        <v>8</v>
      </c>
      <c r="C3" s="161">
        <v>44302</v>
      </c>
      <c r="D3" s="160">
        <v>1</v>
      </c>
      <c r="E3" s="160">
        <f>INDEX(TAB_Leistungen_30[[Tätigkeit]:[Stk.kosten/Kosten bei Stundensatz]],MATCH(TAB_Doku_201910[[#This Row],[Leistung]],TAB_Leistungen_30[Tätigkeit],0),2)</f>
        <v>180</v>
      </c>
      <c r="F3" s="160">
        <f>INDEX(TAB_Leistungen_30[[Tätigkeit]:[Stk.kosten/Kosten bei Stundensatz]],MATCH(TAB_Doku_201910[[#This Row],[Leistung]],TAB_Leistungen_30[Tätigkeit],0),3)*TAB_Doku_201910[[#This Row],[Stk.]]</f>
        <v>90</v>
      </c>
      <c r="G3" s="159" t="s">
        <v>900</v>
      </c>
      <c r="H3" s="162" t="s">
        <v>897</v>
      </c>
    </row>
    <row r="4" spans="1:8" ht="16.2" customHeight="1" x14ac:dyDescent="0.3">
      <c r="A4" s="159" t="s">
        <v>879</v>
      </c>
      <c r="B4" s="160" t="s">
        <v>633</v>
      </c>
      <c r="C4" s="161">
        <v>44302</v>
      </c>
      <c r="D4" s="160">
        <v>2</v>
      </c>
      <c r="E4" s="160">
        <f>INDEX(TAB_Leistungen_30[[Tätigkeit]:[Stk.kosten/Kosten bei Stundensatz]],MATCH(TAB_Doku_201910[[#This Row],[Leistung]],TAB_Leistungen_30[Tätigkeit],0),2)</f>
        <v>60</v>
      </c>
      <c r="F4" s="160">
        <f>INDEX(TAB_Leistungen_30[[Tätigkeit]:[Stk.kosten/Kosten bei Stundensatz]],MATCH(TAB_Doku_201910[[#This Row],[Leistung]],TAB_Leistungen_30[Tätigkeit],0),3)*TAB_Doku_201910[[#This Row],[Stk.]]</f>
        <v>60</v>
      </c>
      <c r="G4" s="159" t="s">
        <v>900</v>
      </c>
      <c r="H4" s="162" t="s">
        <v>898</v>
      </c>
    </row>
    <row r="5" spans="1:8" ht="16.2" customHeight="1" x14ac:dyDescent="0.3">
      <c r="A5" s="78" t="s">
        <v>887</v>
      </c>
      <c r="B5" s="133" t="s">
        <v>50</v>
      </c>
      <c r="C5" s="137">
        <v>44301</v>
      </c>
      <c r="D5" s="133">
        <v>4</v>
      </c>
      <c r="E5" s="133">
        <f>INDEX(TAB_Leistungen_30[[Tätigkeit]:[Stk.kosten/Kosten bei Stundensatz]],MATCH(TAB_Doku_201910[[#This Row],[Leistung]],TAB_Leistungen_30[Tätigkeit],0),2)</f>
        <v>5</v>
      </c>
      <c r="F5" s="133">
        <f>INDEX(TAB_Leistungen_30[[Tätigkeit]:[Stk.kosten/Kosten bei Stundensatz]],MATCH(TAB_Doku_201910[[#This Row],[Leistung]],TAB_Leistungen_30[Tätigkeit],0),3)*TAB_Doku_201910[[#This Row],[Stk.]]</f>
        <v>10</v>
      </c>
      <c r="G5" s="78" t="s">
        <v>494</v>
      </c>
      <c r="H5" s="134"/>
    </row>
    <row r="6" spans="1:8" ht="16.2" customHeight="1" x14ac:dyDescent="0.3">
      <c r="A6" s="78" t="s">
        <v>887</v>
      </c>
      <c r="B6" s="133" t="s">
        <v>1</v>
      </c>
      <c r="C6" s="137">
        <v>44301</v>
      </c>
      <c r="D6" s="133">
        <v>1</v>
      </c>
      <c r="E6" s="133">
        <f>INDEX(TAB_Leistungen_30[[Tätigkeit]:[Stk.kosten/Kosten bei Stundensatz]],MATCH(TAB_Doku_201910[[#This Row],[Leistung]],TAB_Leistungen_30[Tätigkeit],0),2)</f>
        <v>10</v>
      </c>
      <c r="F6" s="133">
        <f>INDEX(TAB_Leistungen_30[[Tätigkeit]:[Stk.kosten/Kosten bei Stundensatz]],MATCH(TAB_Doku_201910[[#This Row],[Leistung]],TAB_Leistungen_30[Tätigkeit],0),3)*TAB_Doku_201910[[#This Row],[Stk.]]</f>
        <v>5</v>
      </c>
      <c r="G6" s="78" t="s">
        <v>494</v>
      </c>
      <c r="H6" s="134" t="s">
        <v>895</v>
      </c>
    </row>
    <row r="7" spans="1:8" ht="16.2" customHeight="1" x14ac:dyDescent="0.3">
      <c r="A7" s="78" t="s">
        <v>887</v>
      </c>
      <c r="B7" s="133" t="s">
        <v>523</v>
      </c>
      <c r="C7" s="137">
        <v>44301</v>
      </c>
      <c r="D7" s="133">
        <v>10</v>
      </c>
      <c r="E7" s="133">
        <f>INDEX(TAB_Leistungen_30[[Tätigkeit]:[Stk.kosten/Kosten bei Stundensatz]],MATCH(TAB_Doku_201910[[#This Row],[Leistung]],TAB_Leistungen_30[Tätigkeit],0),2)</f>
        <v>60</v>
      </c>
      <c r="F7" s="133">
        <f>INDEX(TAB_Leistungen_30[[Tätigkeit]:[Stk.kosten/Kosten bei Stundensatz]],MATCH(TAB_Doku_201910[[#This Row],[Leistung]],TAB_Leistungen_30[Tätigkeit],0),3)*TAB_Doku_201910[[#This Row],[Stk.]]</f>
        <v>300</v>
      </c>
      <c r="G7" s="78" t="s">
        <v>494</v>
      </c>
      <c r="H7" s="134" t="s">
        <v>894</v>
      </c>
    </row>
    <row r="8" spans="1:8" ht="16.2" customHeight="1" x14ac:dyDescent="0.3">
      <c r="A8" s="78" t="s">
        <v>891</v>
      </c>
      <c r="B8" s="133" t="s">
        <v>48</v>
      </c>
      <c r="C8" s="137">
        <v>44301</v>
      </c>
      <c r="D8" s="133">
        <v>1</v>
      </c>
      <c r="E8" s="133">
        <f>INDEX(TAB_Leistungen_30[[Tätigkeit]:[Stk.kosten/Kosten bei Stundensatz]],MATCH(TAB_Doku_201910[[#This Row],[Leistung]],TAB_Leistungen_30[Tätigkeit],0),2)</f>
        <v>15</v>
      </c>
      <c r="F8" s="133">
        <f>INDEX(TAB_Leistungen_30[[Tätigkeit]:[Stk.kosten/Kosten bei Stundensatz]],MATCH(TAB_Doku_201910[[#This Row],[Leistung]],TAB_Leistungen_30[Tätigkeit],0),3)*TAB_Doku_201910[[#This Row],[Stk.]]</f>
        <v>7.5</v>
      </c>
      <c r="G8" s="78" t="s">
        <v>494</v>
      </c>
      <c r="H8" s="134" t="s">
        <v>892</v>
      </c>
    </row>
    <row r="9" spans="1:8" ht="16.2" customHeight="1" x14ac:dyDescent="0.3">
      <c r="A9" s="78" t="s">
        <v>883</v>
      </c>
      <c r="B9" s="133" t="s">
        <v>1</v>
      </c>
      <c r="C9" s="137">
        <v>44301</v>
      </c>
      <c r="D9" s="133">
        <v>2</v>
      </c>
      <c r="E9" s="133">
        <f>INDEX(TAB_Leistungen_30[[Tätigkeit]:[Stk.kosten/Kosten bei Stundensatz]],MATCH(TAB_Doku_201910[[#This Row],[Leistung]],TAB_Leistungen_30[Tätigkeit],0),2)</f>
        <v>10</v>
      </c>
      <c r="F9" s="133">
        <f>INDEX(TAB_Leistungen_30[[Tätigkeit]:[Stk.kosten/Kosten bei Stundensatz]],MATCH(TAB_Doku_201910[[#This Row],[Leistung]],TAB_Leistungen_30[Tätigkeit],0),3)*TAB_Doku_201910[[#This Row],[Stk.]]</f>
        <v>10</v>
      </c>
      <c r="G9" s="78" t="s">
        <v>494</v>
      </c>
      <c r="H9" s="134" t="s">
        <v>884</v>
      </c>
    </row>
    <row r="10" spans="1:8" s="29" customFormat="1" ht="16.2" customHeight="1" x14ac:dyDescent="0.3">
      <c r="A10" s="78" t="s">
        <v>102</v>
      </c>
      <c r="B10" s="133" t="s">
        <v>207</v>
      </c>
      <c r="C10" s="137">
        <v>44301</v>
      </c>
      <c r="D10" s="133">
        <v>2</v>
      </c>
      <c r="E10" s="133">
        <f>INDEX(TAB_Leistungen_30[[Tätigkeit]:[Stk.kosten/Kosten bei Stundensatz]],MATCH(TAB_Doku_201910[[#This Row],[Leistung]],TAB_Leistungen_30[Tätigkeit],0),2)</f>
        <v>0</v>
      </c>
      <c r="F10" s="133">
        <f>INDEX(TAB_Leistungen_30[[Tätigkeit]:[Stk.kosten/Kosten bei Stundensatz]],MATCH(TAB_Doku_201910[[#This Row],[Leistung]],TAB_Leistungen_30[Tätigkeit],0),3)*TAB_Doku_201910[[#This Row],[Stk.]]</f>
        <v>10</v>
      </c>
      <c r="G10" s="78" t="s">
        <v>494</v>
      </c>
      <c r="H10" s="134"/>
    </row>
    <row r="11" spans="1:8" ht="16.2" customHeight="1" x14ac:dyDescent="0.3">
      <c r="A11" s="78" t="s">
        <v>102</v>
      </c>
      <c r="B11" s="133" t="s">
        <v>13</v>
      </c>
      <c r="C11" s="137">
        <v>44301</v>
      </c>
      <c r="D11" s="133">
        <v>2</v>
      </c>
      <c r="E11" s="133">
        <f>INDEX(TAB_Leistungen_30[[Tätigkeit]:[Stk.kosten/Kosten bei Stundensatz]],MATCH(TAB_Doku_201910[[#This Row],[Leistung]],TAB_Leistungen_30[Tätigkeit],0),2)</f>
        <v>60</v>
      </c>
      <c r="F11" s="133">
        <f>INDEX(TAB_Leistungen_30[[Tätigkeit]:[Stk.kosten/Kosten bei Stundensatz]],MATCH(TAB_Doku_201910[[#This Row],[Leistung]],TAB_Leistungen_30[Tätigkeit],0),3)*TAB_Doku_201910[[#This Row],[Stk.]]</f>
        <v>60</v>
      </c>
      <c r="G11" s="78" t="s">
        <v>494</v>
      </c>
      <c r="H11" s="134"/>
    </row>
    <row r="12" spans="1:8" ht="16.2" customHeight="1" x14ac:dyDescent="0.3">
      <c r="A12" s="78" t="s">
        <v>734</v>
      </c>
      <c r="B12" s="133" t="s">
        <v>13</v>
      </c>
      <c r="C12" s="137">
        <v>44301</v>
      </c>
      <c r="D12" s="133">
        <v>2</v>
      </c>
      <c r="E12" s="133">
        <f>INDEX(TAB_Leistungen_30[[Tätigkeit]:[Stk.kosten/Kosten bei Stundensatz]],MATCH(TAB_Doku_201910[[#This Row],[Leistung]],TAB_Leistungen_30[Tätigkeit],0),2)</f>
        <v>60</v>
      </c>
      <c r="F12" s="133">
        <f>INDEX(TAB_Leistungen_30[[Tätigkeit]:[Stk.kosten/Kosten bei Stundensatz]],MATCH(TAB_Doku_201910[[#This Row],[Leistung]],TAB_Leistungen_30[Tätigkeit],0),3)*TAB_Doku_201910[[#This Row],[Stk.]]</f>
        <v>60</v>
      </c>
      <c r="G12" s="78" t="s">
        <v>494</v>
      </c>
      <c r="H12" s="134"/>
    </row>
    <row r="13" spans="1:8" s="29" customFormat="1" ht="16.2" customHeight="1" x14ac:dyDescent="0.3">
      <c r="A13" s="78" t="s">
        <v>883</v>
      </c>
      <c r="B13" s="133" t="s">
        <v>1</v>
      </c>
      <c r="C13" s="137">
        <v>44301</v>
      </c>
      <c r="D13" s="133">
        <v>1</v>
      </c>
      <c r="E13" s="133">
        <f>INDEX(TAB_Leistungen_30[[Tätigkeit]:[Stk.kosten/Kosten bei Stundensatz]],MATCH(TAB_Doku_201910[[#This Row],[Leistung]],TAB_Leistungen_30[Tätigkeit],0),2)</f>
        <v>10</v>
      </c>
      <c r="F13" s="133">
        <f>INDEX(TAB_Leistungen_30[[Tätigkeit]:[Stk.kosten/Kosten bei Stundensatz]],MATCH(TAB_Doku_201910[[#This Row],[Leistung]],TAB_Leistungen_30[Tätigkeit],0),3)*TAB_Doku_201910[[#This Row],[Stk.]]</f>
        <v>5</v>
      </c>
      <c r="G13" s="78" t="s">
        <v>494</v>
      </c>
      <c r="H13" s="134" t="s">
        <v>905</v>
      </c>
    </row>
    <row r="14" spans="1:8" ht="16.2" customHeight="1" x14ac:dyDescent="0.3">
      <c r="A14" s="78" t="s">
        <v>891</v>
      </c>
      <c r="B14" s="133" t="s">
        <v>1</v>
      </c>
      <c r="C14" s="137">
        <v>44300</v>
      </c>
      <c r="D14" s="133">
        <v>1</v>
      </c>
      <c r="E14" s="133">
        <f>INDEX(TAB_Leistungen_30[[Tätigkeit]:[Stk.kosten/Kosten bei Stundensatz]],MATCH(TAB_Doku_201910[[#This Row],[Leistung]],TAB_Leistungen_30[Tätigkeit],0),2)</f>
        <v>10</v>
      </c>
      <c r="F14" s="133">
        <f>INDEX(TAB_Leistungen_30[[Tätigkeit]:[Stk.kosten/Kosten bei Stundensatz]],MATCH(TAB_Doku_201910[[#This Row],[Leistung]],TAB_Leistungen_30[Tätigkeit],0),3)*TAB_Doku_201910[[#This Row],[Stk.]]</f>
        <v>5</v>
      </c>
      <c r="G14" s="78" t="s">
        <v>494</v>
      </c>
      <c r="H14" s="134" t="s">
        <v>890</v>
      </c>
    </row>
    <row r="15" spans="1:8" ht="16.2" customHeight="1" x14ac:dyDescent="0.3">
      <c r="A15" s="78" t="s">
        <v>877</v>
      </c>
      <c r="B15" s="133" t="s">
        <v>59</v>
      </c>
      <c r="C15" s="137">
        <v>44300</v>
      </c>
      <c r="D15" s="133">
        <v>1</v>
      </c>
      <c r="E15" s="133">
        <f>INDEX(TAB_Leistungen_30[[Tätigkeit]:[Stk.kosten/Kosten bei Stundensatz]],MATCH(TAB_Doku_201910[[#This Row],[Leistung]],TAB_Leistungen_30[Tätigkeit],0),2)</f>
        <v>60</v>
      </c>
      <c r="F15" s="133">
        <f>INDEX(TAB_Leistungen_30[[Tätigkeit]:[Stk.kosten/Kosten bei Stundensatz]],MATCH(TAB_Doku_201910[[#This Row],[Leistung]],TAB_Leistungen_30[Tätigkeit],0),3)*TAB_Doku_201910[[#This Row],[Stk.]]</f>
        <v>30</v>
      </c>
      <c r="G15" s="78" t="s">
        <v>494</v>
      </c>
      <c r="H15" s="134"/>
    </row>
    <row r="16" spans="1:8" s="29" customFormat="1" ht="16.2" customHeight="1" x14ac:dyDescent="0.3">
      <c r="A16" s="78" t="s">
        <v>899</v>
      </c>
      <c r="B16" s="133" t="s">
        <v>50</v>
      </c>
      <c r="C16" s="137">
        <v>44294</v>
      </c>
      <c r="D16" s="133">
        <v>1</v>
      </c>
      <c r="E16" s="133">
        <f>INDEX(TAB_Leistungen_30[[Tätigkeit]:[Stk.kosten/Kosten bei Stundensatz]],MATCH(TAB_Doku_201910[[#This Row],[Leistung]],TAB_Leistungen_30[Tätigkeit],0),2)</f>
        <v>5</v>
      </c>
      <c r="F16" s="133">
        <f>INDEX(TAB_Leistungen_30[[Tätigkeit]:[Stk.kosten/Kosten bei Stundensatz]],MATCH(TAB_Doku_201910[[#This Row],[Leistung]],TAB_Leistungen_30[Tätigkeit],0),3)*TAB_Doku_201910[[#This Row],[Stk.]]</f>
        <v>2.5</v>
      </c>
      <c r="G16" s="78" t="s">
        <v>494</v>
      </c>
      <c r="H16" s="134" t="s">
        <v>893</v>
      </c>
    </row>
    <row r="17" spans="1:8" ht="16.2" customHeight="1" x14ac:dyDescent="0.3">
      <c r="A17" s="78" t="s">
        <v>899</v>
      </c>
      <c r="B17" s="133" t="s">
        <v>51</v>
      </c>
      <c r="C17" s="137">
        <v>44294</v>
      </c>
      <c r="D17" s="133">
        <v>1</v>
      </c>
      <c r="E17" s="133">
        <f>INDEX(TAB_Leistungen_30[[Tätigkeit]:[Stk.kosten/Kosten bei Stundensatz]],MATCH(TAB_Doku_201910[[#This Row],[Leistung]],TAB_Leistungen_30[Tätigkeit],0),2)</f>
        <v>10</v>
      </c>
      <c r="F17" s="133">
        <f>INDEX(TAB_Leistungen_30[[Tätigkeit]:[Stk.kosten/Kosten bei Stundensatz]],MATCH(TAB_Doku_201910[[#This Row],[Leistung]],TAB_Leistungen_30[Tätigkeit],0),3)*TAB_Doku_201910[[#This Row],[Stk.]]</f>
        <v>5</v>
      </c>
      <c r="G17" s="78" t="s">
        <v>494</v>
      </c>
      <c r="H17" s="134" t="s">
        <v>890</v>
      </c>
    </row>
    <row r="18" spans="1:8" ht="16.2" customHeight="1" x14ac:dyDescent="0.3">
      <c r="A18" s="78" t="s">
        <v>509</v>
      </c>
      <c r="B18" s="133" t="s">
        <v>48</v>
      </c>
      <c r="C18" s="137">
        <v>44294</v>
      </c>
      <c r="D18" s="133">
        <v>2</v>
      </c>
      <c r="E18" s="133">
        <f>INDEX(TAB_Leistungen_30[[Tätigkeit]:[Stk.kosten/Kosten bei Stundensatz]],MATCH(TAB_Doku_201910[[#This Row],[Leistung]],TAB_Leistungen_30[Tätigkeit],0),2)</f>
        <v>15</v>
      </c>
      <c r="F18" s="133">
        <f>INDEX(TAB_Leistungen_30[[Tätigkeit]:[Stk.kosten/Kosten bei Stundensatz]],MATCH(TAB_Doku_201910[[#This Row],[Leistung]],TAB_Leistungen_30[Tätigkeit],0),3)*TAB_Doku_201910[[#This Row],[Stk.]]</f>
        <v>15</v>
      </c>
      <c r="G18" s="78" t="s">
        <v>494</v>
      </c>
      <c r="H18" s="134" t="s">
        <v>893</v>
      </c>
    </row>
    <row r="19" spans="1:8" ht="16.2" customHeight="1" x14ac:dyDescent="0.3">
      <c r="A19" s="78" t="s">
        <v>879</v>
      </c>
      <c r="B19" s="133" t="s">
        <v>487</v>
      </c>
      <c r="C19" s="137">
        <v>44294</v>
      </c>
      <c r="D19" s="133">
        <v>4</v>
      </c>
      <c r="E19" s="133">
        <f>INDEX(TAB_Leistungen_30[[Tätigkeit]:[Stk.kosten/Kosten bei Stundensatz]],MATCH(TAB_Doku_201910[[#This Row],[Leistung]],TAB_Leistungen_30[Tätigkeit],0),2)</f>
        <v>60</v>
      </c>
      <c r="F19" s="133">
        <f>INDEX(TAB_Leistungen_30[[Tätigkeit]:[Stk.kosten/Kosten bei Stundensatz]],MATCH(TAB_Doku_201910[[#This Row],[Leistung]],TAB_Leistungen_30[Tätigkeit],0),3)*TAB_Doku_201910[[#This Row],[Stk.]]</f>
        <v>120</v>
      </c>
      <c r="G19" s="78" t="s">
        <v>494</v>
      </c>
      <c r="H19" s="134" t="s">
        <v>871</v>
      </c>
    </row>
    <row r="20" spans="1:8" ht="16.2" customHeight="1" x14ac:dyDescent="0.3">
      <c r="A20" s="78" t="s">
        <v>879</v>
      </c>
      <c r="B20" s="133" t="s">
        <v>2</v>
      </c>
      <c r="C20" s="137">
        <v>44294</v>
      </c>
      <c r="D20" s="133">
        <v>32</v>
      </c>
      <c r="E20" s="133">
        <f>INDEX(TAB_Leistungen_30[[Tätigkeit]:[Stk.kosten/Kosten bei Stundensatz]],MATCH(TAB_Doku_201910[[#This Row],[Leistung]],TAB_Leistungen_30[Tätigkeit],0),2)</f>
        <v>10</v>
      </c>
      <c r="F20" s="133">
        <f>INDEX(TAB_Leistungen_30[[Tätigkeit]:[Stk.kosten/Kosten bei Stundensatz]],MATCH(TAB_Doku_201910[[#This Row],[Leistung]],TAB_Leistungen_30[Tätigkeit],0),3)*TAB_Doku_201910[[#This Row],[Stk.]]</f>
        <v>80</v>
      </c>
      <c r="G20" s="78" t="s">
        <v>494</v>
      </c>
      <c r="H20" s="134" t="s">
        <v>870</v>
      </c>
    </row>
    <row r="21" spans="1:8" ht="16.2" customHeight="1" x14ac:dyDescent="0.3">
      <c r="A21" s="78" t="s">
        <v>886</v>
      </c>
      <c r="B21" s="133" t="s">
        <v>48</v>
      </c>
      <c r="C21" s="137">
        <v>44288</v>
      </c>
      <c r="D21" s="133">
        <v>3</v>
      </c>
      <c r="E21" s="133">
        <f>INDEX(TAB_Leistungen_30[[Tätigkeit]:[Stk.kosten/Kosten bei Stundensatz]],MATCH(TAB_Doku_201910[[#This Row],[Leistung]],TAB_Leistungen_30[Tätigkeit],0),2)</f>
        <v>15</v>
      </c>
      <c r="F21" s="133">
        <f>INDEX(TAB_Leistungen_30[[Tätigkeit]:[Stk.kosten/Kosten bei Stundensatz]],MATCH(TAB_Doku_201910[[#This Row],[Leistung]],TAB_Leistungen_30[Tätigkeit],0),3)*TAB_Doku_201910[[#This Row],[Stk.]]</f>
        <v>22.5</v>
      </c>
      <c r="G21" s="78" t="s">
        <v>494</v>
      </c>
      <c r="H21" s="134" t="s">
        <v>889</v>
      </c>
    </row>
    <row r="22" spans="1:8" ht="16.2" customHeight="1" x14ac:dyDescent="0.3">
      <c r="A22" s="78" t="s">
        <v>886</v>
      </c>
      <c r="B22" s="133" t="s">
        <v>1</v>
      </c>
      <c r="C22" s="137">
        <v>44288</v>
      </c>
      <c r="D22" s="133">
        <v>2</v>
      </c>
      <c r="E22" s="133">
        <f>INDEX(TAB_Leistungen_30[[Tätigkeit]:[Stk.kosten/Kosten bei Stundensatz]],MATCH(TAB_Doku_201910[[#This Row],[Leistung]],TAB_Leistungen_30[Tätigkeit],0),2)</f>
        <v>10</v>
      </c>
      <c r="F22" s="133">
        <f>INDEX(TAB_Leistungen_30[[Tätigkeit]:[Stk.kosten/Kosten bei Stundensatz]],MATCH(TAB_Doku_201910[[#This Row],[Leistung]],TAB_Leistungen_30[Tätigkeit],0),3)*TAB_Doku_201910[[#This Row],[Stk.]]</f>
        <v>10</v>
      </c>
      <c r="G22" s="78" t="s">
        <v>494</v>
      </c>
      <c r="H22" s="134" t="s">
        <v>888</v>
      </c>
    </row>
    <row r="23" spans="1:8" ht="16.2" customHeight="1" x14ac:dyDescent="0.3">
      <c r="A23" s="78" t="s">
        <v>885</v>
      </c>
      <c r="B23" s="133" t="s">
        <v>48</v>
      </c>
      <c r="C23" s="137">
        <v>44288</v>
      </c>
      <c r="D23" s="133">
        <v>2</v>
      </c>
      <c r="E23" s="133">
        <f>INDEX(TAB_Leistungen_30[[Tätigkeit]:[Stk.kosten/Kosten bei Stundensatz]],MATCH(TAB_Doku_201910[[#This Row],[Leistung]],TAB_Leistungen_30[Tätigkeit],0),2)</f>
        <v>15</v>
      </c>
      <c r="F23" s="133">
        <f>INDEX(TAB_Leistungen_30[[Tätigkeit]:[Stk.kosten/Kosten bei Stundensatz]],MATCH(TAB_Doku_201910[[#This Row],[Leistung]],TAB_Leistungen_30[Tätigkeit],0),3)*TAB_Doku_201910[[#This Row],[Stk.]]</f>
        <v>15</v>
      </c>
      <c r="G23" s="78" t="s">
        <v>494</v>
      </c>
      <c r="H23" s="134" t="s">
        <v>890</v>
      </c>
    </row>
    <row r="24" spans="1:8" ht="16.2" customHeight="1" x14ac:dyDescent="0.3">
      <c r="A24" s="78" t="s">
        <v>879</v>
      </c>
      <c r="B24" s="133" t="s">
        <v>633</v>
      </c>
      <c r="C24" s="137">
        <v>44288</v>
      </c>
      <c r="D24" s="133">
        <v>2</v>
      </c>
      <c r="E24" s="133">
        <f>INDEX(TAB_Leistungen_30[[Tätigkeit]:[Stk.kosten/Kosten bei Stundensatz]],MATCH(TAB_Doku_201910[[#This Row],[Leistung]],TAB_Leistungen_30[Tätigkeit],0),2)</f>
        <v>60</v>
      </c>
      <c r="F24" s="133">
        <f>INDEX(TAB_Leistungen_30[[Tätigkeit]:[Stk.kosten/Kosten bei Stundensatz]],MATCH(TAB_Doku_201910[[#This Row],[Leistung]],TAB_Leistungen_30[Tätigkeit],0),3)*TAB_Doku_201910[[#This Row],[Stk.]]</f>
        <v>60</v>
      </c>
      <c r="G24" s="78" t="s">
        <v>494</v>
      </c>
      <c r="H24" s="134" t="s">
        <v>880</v>
      </c>
    </row>
    <row r="25" spans="1:8" ht="16.2" customHeight="1" x14ac:dyDescent="0.3">
      <c r="A25" s="78" t="s">
        <v>883</v>
      </c>
      <c r="B25" s="133" t="s">
        <v>1</v>
      </c>
      <c r="C25" s="137">
        <v>44288</v>
      </c>
      <c r="D25" s="133">
        <v>1</v>
      </c>
      <c r="E25" s="133">
        <f>INDEX(TAB_Leistungen_30[[Tätigkeit]:[Stk.kosten/Kosten bei Stundensatz]],MATCH(TAB_Doku_201910[[#This Row],[Leistung]],TAB_Leistungen_30[Tätigkeit],0),2)</f>
        <v>10</v>
      </c>
      <c r="F25" s="133">
        <f>INDEX(TAB_Leistungen_30[[Tätigkeit]:[Stk.kosten/Kosten bei Stundensatz]],MATCH(TAB_Doku_201910[[#This Row],[Leistung]],TAB_Leistungen_30[Tätigkeit],0),3)*TAB_Doku_201910[[#This Row],[Stk.]]</f>
        <v>5</v>
      </c>
      <c r="G25" s="78" t="s">
        <v>494</v>
      </c>
      <c r="H25" s="134" t="s">
        <v>905</v>
      </c>
    </row>
    <row r="26" spans="1:8" ht="16.2" customHeight="1" x14ac:dyDescent="0.3">
      <c r="A26" s="78" t="s">
        <v>879</v>
      </c>
      <c r="B26" s="133" t="s">
        <v>48</v>
      </c>
      <c r="C26" s="137">
        <v>44284</v>
      </c>
      <c r="D26" s="133">
        <v>3</v>
      </c>
      <c r="E26" s="133">
        <f>INDEX(TAB_Leistungen_30[[Tätigkeit]:[Stk.kosten/Kosten bei Stundensatz]],MATCH(TAB_Doku_201910[[#This Row],[Leistung]],TAB_Leistungen_30[Tätigkeit],0),2)</f>
        <v>15</v>
      </c>
      <c r="F26" s="133">
        <f>INDEX(TAB_Leistungen_30[[Tätigkeit]:[Stk.kosten/Kosten bei Stundensatz]],MATCH(TAB_Doku_201910[[#This Row],[Leistung]],TAB_Leistungen_30[Tätigkeit],0),3)*TAB_Doku_201910[[#This Row],[Stk.]]</f>
        <v>22.5</v>
      </c>
      <c r="G26" s="78" t="s">
        <v>494</v>
      </c>
      <c r="H26" s="134" t="s">
        <v>881</v>
      </c>
    </row>
    <row r="27" spans="1:8" ht="16.2" customHeight="1" x14ac:dyDescent="0.3">
      <c r="A27" s="78" t="s">
        <v>879</v>
      </c>
      <c r="B27" s="133" t="s">
        <v>1</v>
      </c>
      <c r="C27" s="137">
        <v>44275</v>
      </c>
      <c r="D27" s="133">
        <v>2</v>
      </c>
      <c r="E27" s="133">
        <f>INDEX(TAB_Leistungen_30[[Tätigkeit]:[Stk.kosten/Kosten bei Stundensatz]],MATCH(TAB_Doku_201910[[#This Row],[Leistung]],TAB_Leistungen_30[Tätigkeit],0),2)</f>
        <v>10</v>
      </c>
      <c r="F27" s="133">
        <f>INDEX(TAB_Leistungen_30[[Tätigkeit]:[Stk.kosten/Kosten bei Stundensatz]],MATCH(TAB_Doku_201910[[#This Row],[Leistung]],TAB_Leistungen_30[Tätigkeit],0),3)*TAB_Doku_201910[[#This Row],[Stk.]]</f>
        <v>10</v>
      </c>
      <c r="G27" s="78" t="s">
        <v>494</v>
      </c>
      <c r="H27" s="134" t="s">
        <v>882</v>
      </c>
    </row>
    <row r="28" spans="1:8" ht="16.2" customHeight="1" x14ac:dyDescent="0.3">
      <c r="A28" s="78" t="s">
        <v>830</v>
      </c>
      <c r="B28" s="133" t="s">
        <v>903</v>
      </c>
      <c r="C28" s="137">
        <v>44270</v>
      </c>
      <c r="D28" s="133">
        <v>2</v>
      </c>
      <c r="E28" s="133">
        <f>INDEX(TAB_Leistungen_30[[Tätigkeit]:[Stk.kosten/Kosten bei Stundensatz]],MATCH(TAB_Doku_201910[[#This Row],[Leistung]],TAB_Leistungen_30[Tätigkeit],0),2)</f>
        <v>60</v>
      </c>
      <c r="F28" s="133">
        <f>INDEX(TAB_Leistungen_30[[Tätigkeit]:[Stk.kosten/Kosten bei Stundensatz]],MATCH(TAB_Doku_201910[[#This Row],[Leistung]],TAB_Leistungen_30[Tätigkeit],0),3)*TAB_Doku_201910[[#This Row],[Stk.]]</f>
        <v>60</v>
      </c>
      <c r="G28" s="78" t="s">
        <v>494</v>
      </c>
      <c r="H28" s="134" t="s">
        <v>901</v>
      </c>
    </row>
    <row r="29" spans="1:8" ht="16.2" customHeight="1" x14ac:dyDescent="0.3">
      <c r="A29" s="78" t="s">
        <v>873</v>
      </c>
      <c r="B29" s="133" t="s">
        <v>8</v>
      </c>
      <c r="C29" s="137">
        <v>44264</v>
      </c>
      <c r="D29" s="133">
        <v>1</v>
      </c>
      <c r="E29" s="133">
        <f>INDEX(TAB_Leistungen_30[[Tätigkeit]:[Stk.kosten/Kosten bei Stundensatz]],MATCH(TAB_Doku_201910[[#This Row],[Leistung]],TAB_Leistungen_30[Tätigkeit],0),2)</f>
        <v>180</v>
      </c>
      <c r="F29" s="133">
        <f>INDEX(TAB_Leistungen_30[[Tätigkeit]:[Stk.kosten/Kosten bei Stundensatz]],MATCH(TAB_Doku_201910[[#This Row],[Leistung]],TAB_Leistungen_30[Tätigkeit],0),3)*TAB_Doku_201910[[#This Row],[Stk.]]</f>
        <v>90</v>
      </c>
      <c r="G29" s="78" t="s">
        <v>878</v>
      </c>
      <c r="H29" s="134" t="s">
        <v>875</v>
      </c>
    </row>
    <row r="30" spans="1:8" ht="16.2" customHeight="1" x14ac:dyDescent="0.3">
      <c r="A30" s="78" t="s">
        <v>873</v>
      </c>
      <c r="B30" s="133" t="s">
        <v>487</v>
      </c>
      <c r="C30" s="137">
        <v>44264</v>
      </c>
      <c r="D30" s="133">
        <v>2</v>
      </c>
      <c r="E30" s="133">
        <f>INDEX(TAB_Leistungen_30[[Tätigkeit]:[Stk.kosten/Kosten bei Stundensatz]],MATCH(TAB_Doku_201910[[#This Row],[Leistung]],TAB_Leistungen_30[Tätigkeit],0),2)</f>
        <v>60</v>
      </c>
      <c r="F30" s="133">
        <f>INDEX(TAB_Leistungen_30[[Tätigkeit]:[Stk.kosten/Kosten bei Stundensatz]],MATCH(TAB_Doku_201910[[#This Row],[Leistung]],TAB_Leistungen_30[Tätigkeit],0),3)*TAB_Doku_201910[[#This Row],[Stk.]]</f>
        <v>60</v>
      </c>
      <c r="G30" s="78" t="s">
        <v>878</v>
      </c>
      <c r="H30" s="134" t="s">
        <v>874</v>
      </c>
    </row>
    <row r="31" spans="1:8" ht="16.2" customHeight="1" x14ac:dyDescent="0.3">
      <c r="A31" s="78" t="s">
        <v>873</v>
      </c>
      <c r="B31" s="133" t="s">
        <v>140</v>
      </c>
      <c r="C31" s="137">
        <v>44264</v>
      </c>
      <c r="D31" s="133">
        <v>3</v>
      </c>
      <c r="E31" s="133">
        <f>INDEX(TAB_Leistungen_30[[Tätigkeit]:[Stk.kosten/Kosten bei Stundensatz]],MATCH(TAB_Doku_201910[[#This Row],[Leistung]],TAB_Leistungen_30[Tätigkeit],0),2)</f>
        <v>5</v>
      </c>
      <c r="F31" s="133">
        <f>INDEX(TAB_Leistungen_30[[Tätigkeit]:[Stk.kosten/Kosten bei Stundensatz]],MATCH(TAB_Doku_201910[[#This Row],[Leistung]],TAB_Leistungen_30[Tätigkeit],0),3)*TAB_Doku_201910[[#This Row],[Stk.]]</f>
        <v>7.5</v>
      </c>
      <c r="G31" s="78" t="s">
        <v>878</v>
      </c>
      <c r="H31" s="134" t="s">
        <v>832</v>
      </c>
    </row>
    <row r="32" spans="1:8" ht="16.2" customHeight="1" x14ac:dyDescent="0.3">
      <c r="A32" s="78" t="s">
        <v>873</v>
      </c>
      <c r="B32" s="133" t="s">
        <v>1</v>
      </c>
      <c r="C32" s="137">
        <v>44259</v>
      </c>
      <c r="D32" s="133">
        <v>2</v>
      </c>
      <c r="E32" s="133">
        <f>INDEX(TAB_Leistungen_30[[Tätigkeit]:[Stk.kosten/Kosten bei Stundensatz]],MATCH(TAB_Doku_201910[[#This Row],[Leistung]],TAB_Leistungen_30[Tätigkeit],0),2)</f>
        <v>10</v>
      </c>
      <c r="F32" s="133">
        <f>INDEX(TAB_Leistungen_30[[Tätigkeit]:[Stk.kosten/Kosten bei Stundensatz]],MATCH(TAB_Doku_201910[[#This Row],[Leistung]],TAB_Leistungen_30[Tätigkeit],0),3)*TAB_Doku_201910[[#This Row],[Stk.]]</f>
        <v>10</v>
      </c>
      <c r="G32" s="78" t="s">
        <v>878</v>
      </c>
      <c r="H32" s="134" t="s">
        <v>876</v>
      </c>
    </row>
    <row r="33" spans="1:8" ht="16.2" customHeight="1" x14ac:dyDescent="0.3">
      <c r="A33" s="78" t="s">
        <v>830</v>
      </c>
      <c r="B33" s="133" t="s">
        <v>140</v>
      </c>
      <c r="C33" s="137">
        <v>44256</v>
      </c>
      <c r="D33" s="133">
        <v>1</v>
      </c>
      <c r="E33" s="133">
        <f>INDEX(TAB_Leistungen_30[[Tätigkeit]:[Stk.kosten/Kosten bei Stundensatz]],MATCH(TAB_Doku_201910[[#This Row],[Leistung]],TAB_Leistungen_30[Tätigkeit],0),2)</f>
        <v>5</v>
      </c>
      <c r="F33" s="133">
        <f>INDEX(TAB_Leistungen_30[[Tätigkeit]:[Stk.kosten/Kosten bei Stundensatz]],MATCH(TAB_Doku_201910[[#This Row],[Leistung]],TAB_Leistungen_30[Tätigkeit],0),3)*TAB_Doku_201910[[#This Row],[Stk.]]</f>
        <v>2.5</v>
      </c>
      <c r="G33" s="78" t="s">
        <v>494</v>
      </c>
      <c r="H33" s="134" t="s">
        <v>904</v>
      </c>
    </row>
    <row r="34" spans="1:8" ht="16.2" customHeight="1" x14ac:dyDescent="0.3">
      <c r="A34" s="78" t="s">
        <v>830</v>
      </c>
      <c r="B34" s="133" t="s">
        <v>48</v>
      </c>
      <c r="C34" s="137">
        <v>44250</v>
      </c>
      <c r="D34" s="133">
        <v>1</v>
      </c>
      <c r="E34" s="133">
        <f>INDEX(TAB_Leistungen_30[[Tätigkeit]:[Stk.kosten/Kosten bei Stundensatz]],MATCH(TAB_Doku_201910[[#This Row],[Leistung]],TAB_Leistungen_30[Tätigkeit],0),2)</f>
        <v>15</v>
      </c>
      <c r="F34" s="133">
        <f>INDEX(TAB_Leistungen_30[[Tätigkeit]:[Stk.kosten/Kosten bei Stundensatz]],MATCH(TAB_Doku_201910[[#This Row],[Leistung]],TAB_Leistungen_30[Tätigkeit],0),3)*TAB_Doku_201910[[#This Row],[Stk.]]</f>
        <v>7.5</v>
      </c>
      <c r="G34" s="78" t="s">
        <v>494</v>
      </c>
      <c r="H34" s="134" t="s">
        <v>902</v>
      </c>
    </row>
    <row r="35" spans="1:8" ht="16.2" customHeight="1" x14ac:dyDescent="0.3">
      <c r="A35" s="78" t="s">
        <v>102</v>
      </c>
      <c r="B35" s="133" t="s">
        <v>13</v>
      </c>
      <c r="C35" s="137">
        <v>44244</v>
      </c>
      <c r="D35" s="133">
        <v>1</v>
      </c>
      <c r="E35" s="133">
        <f>INDEX(TAB_Leistungen_30[[Tätigkeit]:[Stk.kosten/Kosten bei Stundensatz]],MATCH(TAB_Doku_201910[[#This Row],[Leistung]],TAB_Leistungen_30[Tätigkeit],0),2)</f>
        <v>60</v>
      </c>
      <c r="F35" s="133">
        <f>INDEX(TAB_Leistungen_30[[Tätigkeit]:[Stk.kosten/Kosten bei Stundensatz]],MATCH(TAB_Doku_201910[[#This Row],[Leistung]],TAB_Leistungen_30[Tätigkeit],0),3)*TAB_Doku_201910[[#This Row],[Stk.]]</f>
        <v>30</v>
      </c>
      <c r="G35" s="78" t="s">
        <v>661</v>
      </c>
      <c r="H35" s="134"/>
    </row>
    <row r="36" spans="1:8" ht="16.2" customHeight="1" x14ac:dyDescent="0.3">
      <c r="A36" s="78" t="s">
        <v>734</v>
      </c>
      <c r="B36" s="133" t="s">
        <v>13</v>
      </c>
      <c r="C36" s="137">
        <v>44244</v>
      </c>
      <c r="D36" s="133">
        <v>1</v>
      </c>
      <c r="E36" s="133">
        <f>INDEX(TAB_Leistungen_30[[Tätigkeit]:[Stk.kosten/Kosten bei Stundensatz]],MATCH(TAB_Doku_201910[[#This Row],[Leistung]],TAB_Leistungen_30[Tätigkeit],0),2)</f>
        <v>60</v>
      </c>
      <c r="F36" s="133">
        <f>INDEX(TAB_Leistungen_30[[Tätigkeit]:[Stk.kosten/Kosten bei Stundensatz]],MATCH(TAB_Doku_201910[[#This Row],[Leistung]],TAB_Leistungen_30[Tätigkeit],0),3)*TAB_Doku_201910[[#This Row],[Stk.]]</f>
        <v>30</v>
      </c>
      <c r="G36" s="78" t="s">
        <v>661</v>
      </c>
      <c r="H36" s="134"/>
    </row>
    <row r="37" spans="1:8" ht="16.2" customHeight="1" x14ac:dyDescent="0.3">
      <c r="A37" s="78" t="s">
        <v>845</v>
      </c>
      <c r="B37" s="133" t="s">
        <v>48</v>
      </c>
      <c r="C37" s="137">
        <v>44244</v>
      </c>
      <c r="D37" s="133">
        <v>1</v>
      </c>
      <c r="E37" s="133">
        <f>INDEX(TAB_Leistungen_30[[Tätigkeit]:[Stk.kosten/Kosten bei Stundensatz]],MATCH(TAB_Doku_201910[[#This Row],[Leistung]],TAB_Leistungen_30[Tätigkeit],0),2)</f>
        <v>15</v>
      </c>
      <c r="F37" s="133">
        <f>INDEX(TAB_Leistungen_30[[Tätigkeit]:[Stk.kosten/Kosten bei Stundensatz]],MATCH(TAB_Doku_201910[[#This Row],[Leistung]],TAB_Leistungen_30[Tätigkeit],0),3)*TAB_Doku_201910[[#This Row],[Stk.]]</f>
        <v>7.5</v>
      </c>
      <c r="G37" s="78" t="s">
        <v>661</v>
      </c>
      <c r="H37" s="134" t="s">
        <v>861</v>
      </c>
    </row>
    <row r="38" spans="1:8" ht="16.2" customHeight="1" x14ac:dyDescent="0.3">
      <c r="A38" s="78" t="s">
        <v>866</v>
      </c>
      <c r="B38" s="133" t="s">
        <v>49</v>
      </c>
      <c r="C38" s="137">
        <v>44242</v>
      </c>
      <c r="D38" s="133">
        <v>1</v>
      </c>
      <c r="E38" s="133">
        <f>INDEX(TAB_Leistungen_30[[Tätigkeit]:[Stk.kosten/Kosten bei Stundensatz]],MATCH(TAB_Doku_201910[[#This Row],[Leistung]],TAB_Leistungen_30[Tätigkeit],0),2)</f>
        <v>30</v>
      </c>
      <c r="F38" s="133">
        <f>INDEX(TAB_Leistungen_30[[Tätigkeit]:[Stk.kosten/Kosten bei Stundensatz]],MATCH(TAB_Doku_201910[[#This Row],[Leistung]],TAB_Leistungen_30[Tätigkeit],0),3)*TAB_Doku_201910[[#This Row],[Stk.]]</f>
        <v>15</v>
      </c>
      <c r="G38" s="78" t="s">
        <v>661</v>
      </c>
      <c r="H38" s="134" t="s">
        <v>868</v>
      </c>
    </row>
    <row r="39" spans="1:8" ht="16.2" customHeight="1" x14ac:dyDescent="0.3">
      <c r="A39" s="78" t="s">
        <v>866</v>
      </c>
      <c r="B39" s="133" t="s">
        <v>35</v>
      </c>
      <c r="C39" s="137">
        <v>44242</v>
      </c>
      <c r="D39" s="133">
        <v>2</v>
      </c>
      <c r="E39" s="133">
        <f>INDEX(TAB_Leistungen_30[[Tätigkeit]:[Stk.kosten/Kosten bei Stundensatz]],MATCH(TAB_Doku_201910[[#This Row],[Leistung]],TAB_Leistungen_30[Tätigkeit],0),2)</f>
        <v>60</v>
      </c>
      <c r="F39" s="133">
        <f>INDEX(TAB_Leistungen_30[[Tätigkeit]:[Stk.kosten/Kosten bei Stundensatz]],MATCH(TAB_Doku_201910[[#This Row],[Leistung]],TAB_Leistungen_30[Tätigkeit],0),3)*TAB_Doku_201910[[#This Row],[Stk.]]</f>
        <v>60</v>
      </c>
      <c r="G39" s="78" t="s">
        <v>661</v>
      </c>
      <c r="H39" s="134" t="s">
        <v>871</v>
      </c>
    </row>
    <row r="40" spans="1:8" ht="16.2" customHeight="1" x14ac:dyDescent="0.3">
      <c r="A40" s="78" t="s">
        <v>866</v>
      </c>
      <c r="B40" s="133" t="s">
        <v>2</v>
      </c>
      <c r="C40" s="137">
        <v>44242</v>
      </c>
      <c r="D40" s="133">
        <v>18</v>
      </c>
      <c r="E40" s="133">
        <f>INDEX(TAB_Leistungen_30[[Tätigkeit]:[Stk.kosten/Kosten bei Stundensatz]],MATCH(TAB_Doku_201910[[#This Row],[Leistung]],TAB_Leistungen_30[Tätigkeit],0),2)</f>
        <v>10</v>
      </c>
      <c r="F40" s="133">
        <f>INDEX(TAB_Leistungen_30[[Tätigkeit]:[Stk.kosten/Kosten bei Stundensatz]],MATCH(TAB_Doku_201910[[#This Row],[Leistung]],TAB_Leistungen_30[Tätigkeit],0),3)*TAB_Doku_201910[[#This Row],[Stk.]]</f>
        <v>45</v>
      </c>
      <c r="G40" s="78" t="s">
        <v>661</v>
      </c>
      <c r="H40" s="134" t="s">
        <v>870</v>
      </c>
    </row>
    <row r="41" spans="1:8" ht="16.2" customHeight="1" x14ac:dyDescent="0.3">
      <c r="A41" s="78" t="s">
        <v>866</v>
      </c>
      <c r="B41" s="133" t="s">
        <v>487</v>
      </c>
      <c r="C41" s="137">
        <v>44242</v>
      </c>
      <c r="D41" s="133">
        <v>2</v>
      </c>
      <c r="E41" s="133">
        <f>INDEX(TAB_Leistungen_30[[Tätigkeit]:[Stk.kosten/Kosten bei Stundensatz]],MATCH(TAB_Doku_201910[[#This Row],[Leistung]],TAB_Leistungen_30[Tätigkeit],0),2)</f>
        <v>60</v>
      </c>
      <c r="F41" s="133">
        <f>INDEX(TAB_Leistungen_30[[Tätigkeit]:[Stk.kosten/Kosten bei Stundensatz]],MATCH(TAB_Doku_201910[[#This Row],[Leistung]],TAB_Leistungen_30[Tätigkeit],0),3)*TAB_Doku_201910[[#This Row],[Stk.]]</f>
        <v>60</v>
      </c>
      <c r="G41" s="78" t="s">
        <v>661</v>
      </c>
      <c r="H41" s="134" t="s">
        <v>867</v>
      </c>
    </row>
    <row r="42" spans="1:8" ht="16.2" customHeight="1" x14ac:dyDescent="0.3">
      <c r="A42" s="78" t="s">
        <v>869</v>
      </c>
      <c r="B42" s="133" t="s">
        <v>49</v>
      </c>
      <c r="C42" s="137">
        <v>44239</v>
      </c>
      <c r="D42" s="133">
        <v>1</v>
      </c>
      <c r="E42" s="133">
        <f>INDEX(TAB_Leistungen_30[[Tätigkeit]:[Stk.kosten/Kosten bei Stundensatz]],MATCH(TAB_Doku_201910[[#This Row],[Leistung]],TAB_Leistungen_30[Tätigkeit],0),2)</f>
        <v>30</v>
      </c>
      <c r="F42" s="133">
        <f>INDEX(TAB_Leistungen_30[[Tätigkeit]:[Stk.kosten/Kosten bei Stundensatz]],MATCH(TAB_Doku_201910[[#This Row],[Leistung]],TAB_Leistungen_30[Tätigkeit],0),3)*TAB_Doku_201910[[#This Row],[Stk.]]</f>
        <v>15</v>
      </c>
      <c r="G42" s="78" t="s">
        <v>661</v>
      </c>
      <c r="H42" s="134" t="s">
        <v>868</v>
      </c>
    </row>
    <row r="43" spans="1:8" ht="16.2" customHeight="1" x14ac:dyDescent="0.3">
      <c r="A43" s="78" t="s">
        <v>862</v>
      </c>
      <c r="B43" s="132" t="s">
        <v>8</v>
      </c>
      <c r="C43" s="137">
        <v>44232</v>
      </c>
      <c r="D43" s="133">
        <v>1</v>
      </c>
      <c r="E43" s="133">
        <f>INDEX(TAB_Leistungen_30[[Tätigkeit]:[Stk.kosten/Kosten bei Stundensatz]],MATCH(TAB_Doku_201910[[#This Row],[Leistung]],TAB_Leistungen_30[Tätigkeit],0),2)</f>
        <v>180</v>
      </c>
      <c r="F43" s="133">
        <f>INDEX(TAB_Leistungen_30[[Tätigkeit]:[Stk.kosten/Kosten bei Stundensatz]],MATCH(TAB_Doku_201910[[#This Row],[Leistung]],TAB_Leistungen_30[Tätigkeit],0),3)*TAB_Doku_201910[[#This Row],[Stk.]]</f>
        <v>90</v>
      </c>
      <c r="G43" s="78" t="s">
        <v>661</v>
      </c>
      <c r="H43" s="134" t="s">
        <v>863</v>
      </c>
    </row>
    <row r="44" spans="1:8" ht="16.2" customHeight="1" x14ac:dyDescent="0.3">
      <c r="A44" s="78" t="s">
        <v>862</v>
      </c>
      <c r="B44" s="133" t="s">
        <v>1</v>
      </c>
      <c r="C44" s="137">
        <v>44225</v>
      </c>
      <c r="D44" s="133">
        <v>1</v>
      </c>
      <c r="E44" s="133">
        <f>INDEX(TAB_Leistungen_30[[Tätigkeit]:[Stk.kosten/Kosten bei Stundensatz]],MATCH(TAB_Doku_201910[[#This Row],[Leistung]],TAB_Leistungen_30[Tätigkeit],0),2)</f>
        <v>10</v>
      </c>
      <c r="F44" s="133">
        <f>INDEX(TAB_Leistungen_30[[Tätigkeit]:[Stk.kosten/Kosten bei Stundensatz]],MATCH(TAB_Doku_201910[[#This Row],[Leistung]],TAB_Leistungen_30[Tätigkeit],0),3)*TAB_Doku_201910[[#This Row],[Stk.]]</f>
        <v>5</v>
      </c>
      <c r="G44" s="78" t="s">
        <v>661</v>
      </c>
      <c r="H44" s="134" t="s">
        <v>864</v>
      </c>
    </row>
    <row r="45" spans="1:8" ht="16.2" customHeight="1" x14ac:dyDescent="0.3">
      <c r="A45" s="78" t="s">
        <v>862</v>
      </c>
      <c r="B45" s="133" t="s">
        <v>48</v>
      </c>
      <c r="C45" s="137">
        <v>44224</v>
      </c>
      <c r="D45" s="133">
        <v>5</v>
      </c>
      <c r="E45" s="133">
        <f>INDEX(TAB_Leistungen_30[[Tätigkeit]:[Stk.kosten/Kosten bei Stundensatz]],MATCH(TAB_Doku_201910[[#This Row],[Leistung]],TAB_Leistungen_30[Tätigkeit],0),2)</f>
        <v>15</v>
      </c>
      <c r="F45" s="133">
        <f>INDEX(TAB_Leistungen_30[[Tätigkeit]:[Stk.kosten/Kosten bei Stundensatz]],MATCH(TAB_Doku_201910[[#This Row],[Leistung]],TAB_Leistungen_30[Tätigkeit],0),3)*TAB_Doku_201910[[#This Row],[Stk.]]</f>
        <v>37.5</v>
      </c>
      <c r="G45" s="78" t="s">
        <v>661</v>
      </c>
      <c r="H45" s="134" t="s">
        <v>865</v>
      </c>
    </row>
    <row r="46" spans="1:8" ht="16.2" customHeight="1" x14ac:dyDescent="0.3">
      <c r="A46" s="78" t="s">
        <v>845</v>
      </c>
      <c r="B46" s="133" t="s">
        <v>48</v>
      </c>
      <c r="C46" s="137">
        <v>44218</v>
      </c>
      <c r="D46" s="133">
        <v>1</v>
      </c>
      <c r="E46" s="133">
        <f>INDEX(TAB_Leistungen_30[[Tätigkeit]:[Stk.kosten/Kosten bei Stundensatz]],MATCH(TAB_Doku_201910[[#This Row],[Leistung]],TAB_Leistungen_30[Tätigkeit],0),2)</f>
        <v>15</v>
      </c>
      <c r="F46" s="133">
        <f>INDEX(TAB_Leistungen_30[[Tätigkeit]:[Stk.kosten/Kosten bei Stundensatz]],MATCH(TAB_Doku_201910[[#This Row],[Leistung]],TAB_Leistungen_30[Tätigkeit],0),3)*TAB_Doku_201910[[#This Row],[Stk.]]</f>
        <v>7.5</v>
      </c>
      <c r="G46" s="78" t="s">
        <v>661</v>
      </c>
      <c r="H46" s="134" t="s">
        <v>860</v>
      </c>
    </row>
    <row r="47" spans="1:8" ht="16.2" customHeight="1" x14ac:dyDescent="0.3">
      <c r="A47" s="78" t="s">
        <v>845</v>
      </c>
      <c r="B47" s="133" t="s">
        <v>8</v>
      </c>
      <c r="C47" s="137">
        <v>44218</v>
      </c>
      <c r="D47" s="133">
        <v>1</v>
      </c>
      <c r="E47" s="133">
        <f>INDEX(TAB_Leistungen_30[[Tätigkeit]:[Stk.kosten/Kosten bei Stundensatz]],MATCH(TAB_Doku_201910[[#This Row],[Leistung]],TAB_Leistungen_30[Tätigkeit],0),2)</f>
        <v>180</v>
      </c>
      <c r="F47" s="133">
        <f>INDEX(TAB_Leistungen_30[[Tätigkeit]:[Stk.kosten/Kosten bei Stundensatz]],MATCH(TAB_Doku_201910[[#This Row],[Leistung]],TAB_Leistungen_30[Tätigkeit],0),3)*TAB_Doku_201910[[#This Row],[Stk.]]</f>
        <v>90</v>
      </c>
      <c r="G47" s="78" t="s">
        <v>661</v>
      </c>
      <c r="H47" s="134" t="s">
        <v>859</v>
      </c>
    </row>
    <row r="48" spans="1:8" ht="16.2" customHeight="1" x14ac:dyDescent="0.3">
      <c r="A48" s="78" t="s">
        <v>845</v>
      </c>
      <c r="B48" s="133" t="s">
        <v>13</v>
      </c>
      <c r="C48" s="137">
        <v>44210</v>
      </c>
      <c r="D48" s="133">
        <v>1</v>
      </c>
      <c r="E48" s="133">
        <f>INDEX(TAB_Leistungen_30[[Tätigkeit]:[Stk.kosten/Kosten bei Stundensatz]],MATCH(TAB_Doku_201910[[#This Row],[Leistung]],TAB_Leistungen_30[Tätigkeit],0),2)</f>
        <v>60</v>
      </c>
      <c r="F48" s="133">
        <f>INDEX(TAB_Leistungen_30[[Tätigkeit]:[Stk.kosten/Kosten bei Stundensatz]],MATCH(TAB_Doku_201910[[#This Row],[Leistung]],TAB_Leistungen_30[Tätigkeit],0),3)*TAB_Doku_201910[[#This Row],[Stk.]]</f>
        <v>30</v>
      </c>
      <c r="G48" s="78" t="s">
        <v>661</v>
      </c>
      <c r="H48" s="134" t="s">
        <v>848</v>
      </c>
    </row>
    <row r="49" spans="1:8" ht="16.2" customHeight="1" x14ac:dyDescent="0.3">
      <c r="A49" s="78" t="s">
        <v>845</v>
      </c>
      <c r="B49" s="133" t="s">
        <v>22</v>
      </c>
      <c r="C49" s="137">
        <v>44210</v>
      </c>
      <c r="D49" s="133">
        <v>0.5</v>
      </c>
      <c r="E49" s="133">
        <f>INDEX(TAB_Leistungen_30[[Tätigkeit]:[Stk.kosten/Kosten bei Stundensatz]],MATCH(TAB_Doku_201910[[#This Row],[Leistung]],TAB_Leistungen_30[Tätigkeit],0),2)</f>
        <v>60</v>
      </c>
      <c r="F49" s="133">
        <f>INDEX(TAB_Leistungen_30[[Tätigkeit]:[Stk.kosten/Kosten bei Stundensatz]],MATCH(TAB_Doku_201910[[#This Row],[Leistung]],TAB_Leistungen_30[Tätigkeit],0),3)*TAB_Doku_201910[[#This Row],[Stk.]]</f>
        <v>15</v>
      </c>
      <c r="G49" s="78" t="s">
        <v>661</v>
      </c>
      <c r="H49" s="134" t="s">
        <v>849</v>
      </c>
    </row>
    <row r="50" spans="1:8" ht="16.2" customHeight="1" x14ac:dyDescent="0.3">
      <c r="A50" s="78" t="s">
        <v>830</v>
      </c>
      <c r="B50" s="133" t="s">
        <v>48</v>
      </c>
      <c r="C50" s="137">
        <v>44209</v>
      </c>
      <c r="D50" s="133">
        <v>2</v>
      </c>
      <c r="E50" s="133">
        <f>INDEX(TAB_Leistungen_30[[Tätigkeit]:[Stk.kosten/Kosten bei Stundensatz]],MATCH(TAB_Doku_201910[[#This Row],[Leistung]],TAB_Leistungen_30[Tätigkeit],0),2)</f>
        <v>15</v>
      </c>
      <c r="F50" s="133">
        <f>INDEX(TAB_Leistungen_30[[Tätigkeit]:[Stk.kosten/Kosten bei Stundensatz]],MATCH(TAB_Doku_201910[[#This Row],[Leistung]],TAB_Leistungen_30[Tätigkeit],0),3)*TAB_Doku_201910[[#This Row],[Stk.]]</f>
        <v>15</v>
      </c>
      <c r="G50" s="78" t="s">
        <v>661</v>
      </c>
      <c r="H50" s="134" t="s">
        <v>858</v>
      </c>
    </row>
    <row r="51" spans="1:8" ht="16.2" customHeight="1" x14ac:dyDescent="0.3">
      <c r="A51" s="78" t="s">
        <v>830</v>
      </c>
      <c r="B51" s="133" t="s">
        <v>48</v>
      </c>
      <c r="C51" s="137">
        <v>44209</v>
      </c>
      <c r="D51" s="133">
        <v>1</v>
      </c>
      <c r="E51" s="133">
        <f>INDEX(TAB_Leistungen_30[[Tätigkeit]:[Stk.kosten/Kosten bei Stundensatz]],MATCH(TAB_Doku_201910[[#This Row],[Leistung]],TAB_Leistungen_30[Tätigkeit],0),2)</f>
        <v>15</v>
      </c>
      <c r="F51" s="133">
        <f>INDEX(TAB_Leistungen_30[[Tätigkeit]:[Stk.kosten/Kosten bei Stundensatz]],MATCH(TAB_Doku_201910[[#This Row],[Leistung]],TAB_Leistungen_30[Tätigkeit],0),3)*TAB_Doku_201910[[#This Row],[Stk.]]</f>
        <v>7.5</v>
      </c>
      <c r="G51" s="78" t="s">
        <v>661</v>
      </c>
      <c r="H51" s="134" t="s">
        <v>855</v>
      </c>
    </row>
    <row r="52" spans="1:8" ht="16.2" customHeight="1" x14ac:dyDescent="0.3">
      <c r="A52" s="78" t="s">
        <v>845</v>
      </c>
      <c r="B52" s="133" t="s">
        <v>140</v>
      </c>
      <c r="C52" s="137">
        <v>44209</v>
      </c>
      <c r="D52" s="133">
        <v>2</v>
      </c>
      <c r="E52" s="133">
        <f>INDEX(TAB_Leistungen_30[[Tätigkeit]:[Stk.kosten/Kosten bei Stundensatz]],MATCH(TAB_Doku_201910[[#This Row],[Leistung]],TAB_Leistungen_30[Tätigkeit],0),2)</f>
        <v>5</v>
      </c>
      <c r="F52" s="133">
        <f>INDEX(TAB_Leistungen_30[[Tätigkeit]:[Stk.kosten/Kosten bei Stundensatz]],MATCH(TAB_Doku_201910[[#This Row],[Leistung]],TAB_Leistungen_30[Tätigkeit],0),3)*TAB_Doku_201910[[#This Row],[Stk.]]</f>
        <v>5</v>
      </c>
      <c r="G52" s="78" t="s">
        <v>661</v>
      </c>
      <c r="H52" s="134" t="s">
        <v>846</v>
      </c>
    </row>
    <row r="53" spans="1:8" ht="16.2" customHeight="1" x14ac:dyDescent="0.3">
      <c r="A53" s="78" t="s">
        <v>727</v>
      </c>
      <c r="B53" s="133" t="s">
        <v>140</v>
      </c>
      <c r="C53" s="137">
        <v>44209</v>
      </c>
      <c r="D53" s="133">
        <v>1</v>
      </c>
      <c r="E53" s="133">
        <f>INDEX(TAB_Leistungen_30[[Tätigkeit]:[Stk.kosten/Kosten bei Stundensatz]],MATCH(TAB_Doku_201910[[#This Row],[Leistung]],TAB_Leistungen_30[Tätigkeit],0),2)</f>
        <v>5</v>
      </c>
      <c r="F53" s="133">
        <f>INDEX(TAB_Leistungen_30[[Tätigkeit]:[Stk.kosten/Kosten bei Stundensatz]],MATCH(TAB_Doku_201910[[#This Row],[Leistung]],TAB_Leistungen_30[Tätigkeit],0),3)*TAB_Doku_201910[[#This Row],[Stk.]]</f>
        <v>2.5</v>
      </c>
      <c r="G53" s="78" t="s">
        <v>661</v>
      </c>
      <c r="H53" s="134" t="s">
        <v>850</v>
      </c>
    </row>
    <row r="54" spans="1:8" ht="16.2" customHeight="1" x14ac:dyDescent="0.3">
      <c r="A54" s="78" t="s">
        <v>727</v>
      </c>
      <c r="B54" s="133" t="s">
        <v>48</v>
      </c>
      <c r="C54" s="137">
        <v>44209</v>
      </c>
      <c r="D54" s="133">
        <v>1</v>
      </c>
      <c r="E54" s="133">
        <f>INDEX(TAB_Leistungen_30[[Tätigkeit]:[Stk.kosten/Kosten bei Stundensatz]],MATCH(TAB_Doku_201910[[#This Row],[Leistung]],TAB_Leistungen_30[Tätigkeit],0),2)</f>
        <v>15</v>
      </c>
      <c r="F54" s="133">
        <f>INDEX(TAB_Leistungen_30[[Tätigkeit]:[Stk.kosten/Kosten bei Stundensatz]],MATCH(TAB_Doku_201910[[#This Row],[Leistung]],TAB_Leistungen_30[Tätigkeit],0),3)*TAB_Doku_201910[[#This Row],[Stk.]]</f>
        <v>7.5</v>
      </c>
      <c r="G54" s="78" t="s">
        <v>661</v>
      </c>
      <c r="H54" s="134" t="s">
        <v>851</v>
      </c>
    </row>
    <row r="55" spans="1:8" ht="16.2" customHeight="1" x14ac:dyDescent="0.3">
      <c r="A55" s="78" t="s">
        <v>816</v>
      </c>
      <c r="B55" s="133" t="s">
        <v>48</v>
      </c>
      <c r="C55" s="137">
        <v>44209</v>
      </c>
      <c r="D55" s="133">
        <v>1</v>
      </c>
      <c r="E55" s="133">
        <f>INDEX(TAB_Leistungen_30[[Tätigkeit]:[Stk.kosten/Kosten bei Stundensatz]],MATCH(TAB_Doku_201910[[#This Row],[Leistung]],TAB_Leistungen_30[Tätigkeit],0),2)</f>
        <v>15</v>
      </c>
      <c r="F55" s="133">
        <f>INDEX(TAB_Leistungen_30[[Tätigkeit]:[Stk.kosten/Kosten bei Stundensatz]],MATCH(TAB_Doku_201910[[#This Row],[Leistung]],TAB_Leistungen_30[Tätigkeit],0),3)*TAB_Doku_201910[[#This Row],[Stk.]]</f>
        <v>7.5</v>
      </c>
      <c r="G55" s="78" t="s">
        <v>661</v>
      </c>
      <c r="H55" s="134" t="s">
        <v>853</v>
      </c>
    </row>
    <row r="56" spans="1:8" ht="16.2" customHeight="1" x14ac:dyDescent="0.3">
      <c r="A56" s="78" t="s">
        <v>845</v>
      </c>
      <c r="B56" s="133" t="s">
        <v>48</v>
      </c>
      <c r="C56" s="137">
        <v>44208</v>
      </c>
      <c r="D56" s="133">
        <v>3</v>
      </c>
      <c r="E56" s="133">
        <f>INDEX(TAB_Leistungen_30[[Tätigkeit]:[Stk.kosten/Kosten bei Stundensatz]],MATCH(TAB_Doku_201910[[#This Row],[Leistung]],TAB_Leistungen_30[Tätigkeit],0),2)</f>
        <v>15</v>
      </c>
      <c r="F56" s="133">
        <f>INDEX(TAB_Leistungen_30[[Tätigkeit]:[Stk.kosten/Kosten bei Stundensatz]],MATCH(TAB_Doku_201910[[#This Row],[Leistung]],TAB_Leistungen_30[Tätigkeit],0),3)*TAB_Doku_201910[[#This Row],[Stk.]]</f>
        <v>22.5</v>
      </c>
      <c r="G56" s="78" t="s">
        <v>661</v>
      </c>
      <c r="H56" s="134" t="s">
        <v>847</v>
      </c>
    </row>
    <row r="57" spans="1:8" ht="16.2" customHeight="1" x14ac:dyDescent="0.3">
      <c r="A57" s="78" t="s">
        <v>102</v>
      </c>
      <c r="B57" s="133" t="s">
        <v>22</v>
      </c>
      <c r="C57" s="137">
        <v>44208</v>
      </c>
      <c r="D57" s="133">
        <v>2</v>
      </c>
      <c r="E57" s="133">
        <f>INDEX(TAB_Leistungen_30[[Tätigkeit]:[Stk.kosten/Kosten bei Stundensatz]],MATCH(TAB_Doku_201910[[#This Row],[Leistung]],TAB_Leistungen_30[Tätigkeit],0),2)</f>
        <v>60</v>
      </c>
      <c r="F57" s="133">
        <f>INDEX(TAB_Leistungen_30[[Tätigkeit]:[Stk.kosten/Kosten bei Stundensatz]],MATCH(TAB_Doku_201910[[#This Row],[Leistung]],TAB_Leistungen_30[Tätigkeit],0),3)*TAB_Doku_201910[[#This Row],[Stk.]]</f>
        <v>60</v>
      </c>
      <c r="G57" s="78" t="s">
        <v>661</v>
      </c>
      <c r="H57" s="134" t="s">
        <v>854</v>
      </c>
    </row>
    <row r="58" spans="1:8" ht="16.2" customHeight="1" x14ac:dyDescent="0.3">
      <c r="A58" s="78" t="s">
        <v>841</v>
      </c>
      <c r="B58" s="133" t="s">
        <v>48</v>
      </c>
      <c r="C58" s="137">
        <v>44203</v>
      </c>
      <c r="D58" s="133">
        <v>1</v>
      </c>
      <c r="E58" s="133">
        <f>INDEX(TAB_Leistungen_30[[Tätigkeit]:[Stk.kosten/Kosten bei Stundensatz]],MATCH(TAB_Doku_201910[[#This Row],[Leistung]],TAB_Leistungen_30[Tätigkeit],0),2)</f>
        <v>15</v>
      </c>
      <c r="F58" s="133">
        <f>INDEX(TAB_Leistungen_30[[Tätigkeit]:[Stk.kosten/Kosten bei Stundensatz]],MATCH(TAB_Doku_201910[[#This Row],[Leistung]],TAB_Leistungen_30[Tätigkeit],0),3)*TAB_Doku_201910[[#This Row],[Stk.]]</f>
        <v>7.5</v>
      </c>
      <c r="G58" s="78" t="s">
        <v>661</v>
      </c>
      <c r="H58" s="134" t="s">
        <v>844</v>
      </c>
    </row>
    <row r="59" spans="1:8" ht="16.2" customHeight="1" x14ac:dyDescent="0.3">
      <c r="A59" s="78" t="s">
        <v>780</v>
      </c>
      <c r="B59" s="132" t="s">
        <v>1</v>
      </c>
      <c r="C59" s="137">
        <v>44203</v>
      </c>
      <c r="D59" s="133">
        <v>1</v>
      </c>
      <c r="E59" s="133">
        <f>INDEX(TAB_Leistungen_30[[Tätigkeit]:[Stk.kosten/Kosten bei Stundensatz]],MATCH(TAB_Doku_201910[[#This Row],[Leistung]],TAB_Leistungen_30[Tätigkeit],0),2)</f>
        <v>10</v>
      </c>
      <c r="F59" s="133">
        <f>INDEX(TAB_Leistungen_30[[Tätigkeit]:[Stk.kosten/Kosten bei Stundensatz]],MATCH(TAB_Doku_201910[[#This Row],[Leistung]],TAB_Leistungen_30[Tätigkeit],0),3)*TAB_Doku_201910[[#This Row],[Stk.]]</f>
        <v>5</v>
      </c>
      <c r="G59" s="78" t="s">
        <v>661</v>
      </c>
      <c r="H59" s="134" t="s">
        <v>852</v>
      </c>
    </row>
    <row r="60" spans="1:8" ht="16.2" customHeight="1" x14ac:dyDescent="0.3">
      <c r="A60" s="78" t="s">
        <v>816</v>
      </c>
      <c r="B60" s="132" t="s">
        <v>1</v>
      </c>
      <c r="C60" s="137">
        <v>44203</v>
      </c>
      <c r="D60" s="133">
        <v>2</v>
      </c>
      <c r="E60" s="133">
        <f>INDEX(TAB_Leistungen_30[[Tätigkeit]:[Stk.kosten/Kosten bei Stundensatz]],MATCH(TAB_Doku_201910[[#This Row],[Leistung]],TAB_Leistungen_30[Tätigkeit],0),2)</f>
        <v>10</v>
      </c>
      <c r="F60" s="133">
        <f>INDEX(TAB_Leistungen_30[[Tätigkeit]:[Stk.kosten/Kosten bei Stundensatz]],MATCH(TAB_Doku_201910[[#This Row],[Leistung]],TAB_Leistungen_30[Tätigkeit],0),3)*TAB_Doku_201910[[#This Row],[Stk.]]</f>
        <v>10</v>
      </c>
      <c r="G60" s="78" t="s">
        <v>661</v>
      </c>
      <c r="H60" s="134" t="s">
        <v>839</v>
      </c>
    </row>
    <row r="61" spans="1:8" ht="16.2" customHeight="1" x14ac:dyDescent="0.3">
      <c r="A61" s="78" t="s">
        <v>781</v>
      </c>
      <c r="B61" s="132" t="s">
        <v>48</v>
      </c>
      <c r="C61" s="137">
        <v>44203</v>
      </c>
      <c r="D61" s="133">
        <v>1</v>
      </c>
      <c r="E61" s="133">
        <f>INDEX(TAB_Leistungen_30[[Tätigkeit]:[Stk.kosten/Kosten bei Stundensatz]],MATCH(TAB_Doku_201910[[#This Row],[Leistung]],TAB_Leistungen_30[Tätigkeit],0),2)</f>
        <v>15</v>
      </c>
      <c r="F61" s="133">
        <f>INDEX(TAB_Leistungen_30[[Tätigkeit]:[Stk.kosten/Kosten bei Stundensatz]],MATCH(TAB_Doku_201910[[#This Row],[Leistung]],TAB_Leistungen_30[Tätigkeit],0),3)*TAB_Doku_201910[[#This Row],[Stk.]]</f>
        <v>7.5</v>
      </c>
      <c r="G61" s="78" t="s">
        <v>661</v>
      </c>
      <c r="H61" s="134" t="s">
        <v>842</v>
      </c>
    </row>
    <row r="62" spans="1:8" ht="16.2" customHeight="1" x14ac:dyDescent="0.3">
      <c r="A62" s="78" t="s">
        <v>767</v>
      </c>
      <c r="B62" s="132" t="s">
        <v>48</v>
      </c>
      <c r="C62" s="137">
        <v>44203</v>
      </c>
      <c r="D62" s="133">
        <v>1</v>
      </c>
      <c r="E62" s="133">
        <f>INDEX(TAB_Leistungen_30[[Tätigkeit]:[Stk.kosten/Kosten bei Stundensatz]],MATCH(TAB_Doku_201910[[#This Row],[Leistung]],TAB_Leistungen_30[Tätigkeit],0),2)</f>
        <v>15</v>
      </c>
      <c r="F62" s="133">
        <f>INDEX(TAB_Leistungen_30[[Tätigkeit]:[Stk.kosten/Kosten bei Stundensatz]],MATCH(TAB_Doku_201910[[#This Row],[Leistung]],TAB_Leistungen_30[Tätigkeit],0),3)*TAB_Doku_201910[[#This Row],[Stk.]]</f>
        <v>7.5</v>
      </c>
      <c r="G62" s="78" t="s">
        <v>661</v>
      </c>
      <c r="H62" s="134" t="s">
        <v>842</v>
      </c>
    </row>
    <row r="63" spans="1:8" ht="16.2" customHeight="1" x14ac:dyDescent="0.3">
      <c r="A63" s="78" t="s">
        <v>816</v>
      </c>
      <c r="B63" s="132" t="s">
        <v>140</v>
      </c>
      <c r="C63" s="137">
        <v>44201</v>
      </c>
      <c r="D63" s="133">
        <v>3</v>
      </c>
      <c r="E63" s="133">
        <f>INDEX(TAB_Leistungen_30[[Tätigkeit]:[Stk.kosten/Kosten bei Stundensatz]],MATCH(TAB_Doku_201910[[#This Row],[Leistung]],TAB_Leistungen_30[Tätigkeit],0),2)</f>
        <v>5</v>
      </c>
      <c r="F63" s="133">
        <f>INDEX(TAB_Leistungen_30[[Tätigkeit]:[Stk.kosten/Kosten bei Stundensatz]],MATCH(TAB_Doku_201910[[#This Row],[Leistung]],TAB_Leistungen_30[Tätigkeit],0),3)*TAB_Doku_201910[[#This Row],[Stk.]]</f>
        <v>7.5</v>
      </c>
      <c r="G63" s="78" t="s">
        <v>661</v>
      </c>
      <c r="H63" s="134" t="s">
        <v>840</v>
      </c>
    </row>
    <row r="64" spans="1:8" ht="16.2" customHeight="1" x14ac:dyDescent="0.3">
      <c r="A64" s="78" t="s">
        <v>830</v>
      </c>
      <c r="B64" s="132" t="s">
        <v>48</v>
      </c>
      <c r="C64" s="137">
        <v>44201</v>
      </c>
      <c r="D64" s="133">
        <v>1</v>
      </c>
      <c r="E64" s="133">
        <f>INDEX(TAB_Leistungen_30[[Tätigkeit]:[Stk.kosten/Kosten bei Stundensatz]],MATCH(TAB_Doku_201910[[#This Row],[Leistung]],TAB_Leistungen_30[Tätigkeit],0),2)</f>
        <v>15</v>
      </c>
      <c r="F64" s="133">
        <f>INDEX(TAB_Leistungen_30[[Tätigkeit]:[Stk.kosten/Kosten bei Stundensatz]],MATCH(TAB_Doku_201910[[#This Row],[Leistung]],TAB_Leistungen_30[Tätigkeit],0),3)*TAB_Doku_201910[[#This Row],[Stk.]]</f>
        <v>7.5</v>
      </c>
      <c r="G64" s="78" t="s">
        <v>661</v>
      </c>
      <c r="H64" s="134" t="s">
        <v>843</v>
      </c>
    </row>
    <row r="65" spans="1:8" ht="16.2" customHeight="1" x14ac:dyDescent="0.3">
      <c r="A65" s="153" t="s">
        <v>491</v>
      </c>
      <c r="B65" s="154">
        <f>SUBTOTAL(5,TAB_Doku_201910[Datum])</f>
        <v>44201</v>
      </c>
      <c r="C65" s="155">
        <f>SUBTOTAL(4,TAB_Doku_201910[Datum])</f>
        <v>44302</v>
      </c>
      <c r="D65" s="156"/>
      <c r="E65" s="156"/>
      <c r="F65" s="157">
        <f>SUBTOTAL(9,TAB_Doku_201910[[Kosten ]])</f>
        <v>1990</v>
      </c>
      <c r="G65" s="153"/>
      <c r="H65" s="158"/>
    </row>
    <row r="66" spans="1:8" ht="16.2" customHeight="1" x14ac:dyDescent="0.3">
      <c r="C66"/>
    </row>
    <row r="67" spans="1:8" ht="16.2" customHeight="1" x14ac:dyDescent="0.3">
      <c r="C67"/>
    </row>
    <row r="68" spans="1:8" ht="16.2" customHeight="1" x14ac:dyDescent="0.3">
      <c r="C68"/>
    </row>
    <row r="69" spans="1:8" ht="16.2" customHeight="1" x14ac:dyDescent="0.3">
      <c r="C69"/>
    </row>
    <row r="70" spans="1:8" ht="16.2" customHeight="1" x14ac:dyDescent="0.3">
      <c r="C70"/>
    </row>
    <row r="71" spans="1:8" ht="16.2" customHeight="1" x14ac:dyDescent="0.3">
      <c r="C71"/>
    </row>
    <row r="72" spans="1:8" ht="16.2" customHeight="1" x14ac:dyDescent="0.3">
      <c r="C72"/>
    </row>
    <row r="73" spans="1:8" ht="16.2" customHeight="1" x14ac:dyDescent="0.3">
      <c r="C73"/>
    </row>
    <row r="74" spans="1:8" ht="16.2" customHeight="1" x14ac:dyDescent="0.3">
      <c r="C74"/>
    </row>
    <row r="75" spans="1:8" ht="16.2" customHeight="1" x14ac:dyDescent="0.3">
      <c r="C75"/>
    </row>
    <row r="76" spans="1:8" ht="16.2" customHeight="1" x14ac:dyDescent="0.3">
      <c r="C76"/>
    </row>
    <row r="77" spans="1:8" ht="16.2" customHeight="1" x14ac:dyDescent="0.3">
      <c r="C77"/>
    </row>
    <row r="78" spans="1:8" ht="16.2" customHeight="1" x14ac:dyDescent="0.3">
      <c r="C78"/>
    </row>
    <row r="79" spans="1:8" ht="16.2" customHeight="1" x14ac:dyDescent="0.3">
      <c r="C79"/>
    </row>
    <row r="80" spans="1:8" ht="16.2" customHeight="1" x14ac:dyDescent="0.3">
      <c r="C80"/>
    </row>
    <row r="81" spans="3:3" ht="16.2" customHeight="1" x14ac:dyDescent="0.3">
      <c r="C81"/>
    </row>
    <row r="82" spans="3:3" ht="16.2" customHeight="1" x14ac:dyDescent="0.3">
      <c r="C82"/>
    </row>
    <row r="83" spans="3:3" ht="16.2" customHeight="1" x14ac:dyDescent="0.3">
      <c r="C83"/>
    </row>
    <row r="84" spans="3:3" ht="16.2" customHeight="1" x14ac:dyDescent="0.3">
      <c r="C84"/>
    </row>
    <row r="85" spans="3:3" ht="16.2" customHeight="1" x14ac:dyDescent="0.3">
      <c r="C85"/>
    </row>
    <row r="86" spans="3:3" ht="14.4" x14ac:dyDescent="0.3">
      <c r="C86"/>
    </row>
    <row r="87" spans="3:3" ht="14.4" x14ac:dyDescent="0.3">
      <c r="C87"/>
    </row>
    <row r="88" spans="3:3" ht="14.4" x14ac:dyDescent="0.3">
      <c r="C88"/>
    </row>
    <row r="89" spans="3:3" ht="14.4" x14ac:dyDescent="0.3">
      <c r="C89"/>
    </row>
    <row r="90" spans="3:3" ht="14.4" x14ac:dyDescent="0.3">
      <c r="C90"/>
    </row>
    <row r="91" spans="3:3" ht="14.4" x14ac:dyDescent="0.3">
      <c r="C91"/>
    </row>
    <row r="92" spans="3:3" ht="14.4" x14ac:dyDescent="0.3">
      <c r="C92"/>
    </row>
    <row r="93" spans="3:3" ht="14.4" x14ac:dyDescent="0.3">
      <c r="C93"/>
    </row>
    <row r="94" spans="3:3" ht="14.4" x14ac:dyDescent="0.3">
      <c r="C94"/>
    </row>
    <row r="95" spans="3:3" ht="14.4" x14ac:dyDescent="0.3">
      <c r="C95"/>
    </row>
    <row r="96" spans="3:3" ht="14.4" x14ac:dyDescent="0.3">
      <c r="C96"/>
    </row>
    <row r="97" spans="3:9" ht="14.4" x14ac:dyDescent="0.3">
      <c r="C97"/>
    </row>
    <row r="98" spans="3:9" ht="14.4" x14ac:dyDescent="0.3">
      <c r="C98"/>
    </row>
    <row r="99" spans="3:9" ht="14.4" x14ac:dyDescent="0.3">
      <c r="C99"/>
    </row>
    <row r="100" spans="3:9" ht="14.4" x14ac:dyDescent="0.3">
      <c r="C100"/>
    </row>
    <row r="101" spans="3:9" ht="14.4" x14ac:dyDescent="0.3">
      <c r="C101"/>
      <c r="I101" t="s">
        <v>546</v>
      </c>
    </row>
    <row r="102" spans="3:9" ht="14.4" x14ac:dyDescent="0.3">
      <c r="C102"/>
    </row>
    <row r="103" spans="3:9" ht="14.4" x14ac:dyDescent="0.3">
      <c r="C103"/>
    </row>
    <row r="104" spans="3:9" ht="14.4" x14ac:dyDescent="0.3">
      <c r="C104"/>
    </row>
    <row r="105" spans="3:9" ht="14.4" x14ac:dyDescent="0.3">
      <c r="C105"/>
    </row>
    <row r="106" spans="3:9" ht="14.4" x14ac:dyDescent="0.3">
      <c r="C106"/>
    </row>
    <row r="107" spans="3:9" ht="14.4" x14ac:dyDescent="0.3">
      <c r="C107"/>
    </row>
    <row r="108" spans="3:9" ht="14.4" x14ac:dyDescent="0.3">
      <c r="C108"/>
    </row>
    <row r="109" spans="3:9" ht="14.4" x14ac:dyDescent="0.3">
      <c r="C109"/>
    </row>
    <row r="110" spans="3:9" ht="14.4" x14ac:dyDescent="0.3">
      <c r="C110"/>
    </row>
    <row r="111" spans="3:9" ht="14.4" x14ac:dyDescent="0.3">
      <c r="C111"/>
    </row>
    <row r="112" spans="3:9" ht="14.4" x14ac:dyDescent="0.3">
      <c r="C112"/>
    </row>
    <row r="113" spans="3:3" ht="14.4" x14ac:dyDescent="0.3">
      <c r="C113"/>
    </row>
    <row r="114" spans="3:3" ht="14.4" x14ac:dyDescent="0.3">
      <c r="C114"/>
    </row>
    <row r="115" spans="3:3" ht="14.4" x14ac:dyDescent="0.3">
      <c r="C115"/>
    </row>
    <row r="116" spans="3:3" ht="14.4" x14ac:dyDescent="0.3">
      <c r="C116"/>
    </row>
    <row r="117" spans="3:3" ht="14.4" x14ac:dyDescent="0.3">
      <c r="C117"/>
    </row>
    <row r="118" spans="3:3" ht="14.4" x14ac:dyDescent="0.3">
      <c r="C118"/>
    </row>
    <row r="119" spans="3:3" ht="14.4" x14ac:dyDescent="0.3">
      <c r="C119"/>
    </row>
    <row r="120" spans="3:3" ht="14.4" x14ac:dyDescent="0.3">
      <c r="C120"/>
    </row>
    <row r="121" spans="3:3" ht="14.4" x14ac:dyDescent="0.3">
      <c r="C121"/>
    </row>
    <row r="122" spans="3:3" ht="14.4" x14ac:dyDescent="0.3">
      <c r="C122"/>
    </row>
    <row r="123" spans="3:3" ht="14.4" x14ac:dyDescent="0.3">
      <c r="C123"/>
    </row>
    <row r="124" spans="3:3" ht="14.4" x14ac:dyDescent="0.3">
      <c r="C124"/>
    </row>
    <row r="125" spans="3:3" ht="14.4" x14ac:dyDescent="0.3">
      <c r="C125"/>
    </row>
    <row r="126" spans="3:3" ht="14.4" x14ac:dyDescent="0.3">
      <c r="C126"/>
    </row>
    <row r="127" spans="3:3" ht="14.4" x14ac:dyDescent="0.3">
      <c r="C127"/>
    </row>
    <row r="128" spans="3:3" ht="14.4" x14ac:dyDescent="0.3">
      <c r="C128"/>
    </row>
    <row r="129" spans="1:8" ht="14.4" x14ac:dyDescent="0.3">
      <c r="C129"/>
    </row>
    <row r="130" spans="1:8" ht="14.4" x14ac:dyDescent="0.3">
      <c r="C130"/>
    </row>
    <row r="131" spans="1:8" ht="14.4" x14ac:dyDescent="0.3">
      <c r="C131"/>
    </row>
    <row r="132" spans="1:8" ht="14.4" x14ac:dyDescent="0.3">
      <c r="C132"/>
    </row>
    <row r="133" spans="1:8" ht="14.4" x14ac:dyDescent="0.3">
      <c r="C133"/>
    </row>
    <row r="134" spans="1:8" ht="14.4" x14ac:dyDescent="0.3">
      <c r="C134"/>
    </row>
    <row r="135" spans="1:8" ht="14.4" x14ac:dyDescent="0.3">
      <c r="C135"/>
    </row>
    <row r="136" spans="1:8" ht="14.4" x14ac:dyDescent="0.3">
      <c r="C136"/>
    </row>
    <row r="137" spans="1:8" ht="14.4" x14ac:dyDescent="0.3">
      <c r="C137"/>
    </row>
    <row r="138" spans="1:8" ht="14.4" x14ac:dyDescent="0.3">
      <c r="C138"/>
    </row>
    <row r="139" spans="1:8" ht="14.4" x14ac:dyDescent="0.3">
      <c r="C139"/>
    </row>
    <row r="140" spans="1:8" ht="14.4" x14ac:dyDescent="0.3">
      <c r="C140"/>
    </row>
    <row r="141" spans="1:8" ht="14.4" x14ac:dyDescent="0.3">
      <c r="C141"/>
    </row>
    <row r="142" spans="1:8" ht="14.4" x14ac:dyDescent="0.3">
      <c r="C142"/>
    </row>
    <row r="143" spans="1:8" s="143" customFormat="1" ht="14.4" x14ac:dyDescent="0.3">
      <c r="A143"/>
      <c r="B143"/>
      <c r="C143"/>
      <c r="D143"/>
      <c r="E143"/>
      <c r="F143"/>
      <c r="G143"/>
      <c r="H143"/>
    </row>
    <row r="144" spans="1:8" ht="14.4" x14ac:dyDescent="0.3">
      <c r="C144"/>
    </row>
    <row r="145" spans="1:8" ht="14.4" x14ac:dyDescent="0.3">
      <c r="C145"/>
    </row>
    <row r="146" spans="1:8" ht="14.4" x14ac:dyDescent="0.3">
      <c r="C146"/>
    </row>
    <row r="147" spans="1:8" ht="14.4" x14ac:dyDescent="0.3">
      <c r="C147"/>
    </row>
    <row r="148" spans="1:8" s="143" customFormat="1" ht="14.4" x14ac:dyDescent="0.3">
      <c r="A148"/>
      <c r="B148"/>
      <c r="C148"/>
      <c r="D148"/>
      <c r="E148"/>
      <c r="F148"/>
      <c r="G148"/>
      <c r="H148"/>
    </row>
    <row r="149" spans="1:8" ht="14.4" x14ac:dyDescent="0.3">
      <c r="C149"/>
    </row>
    <row r="150" spans="1:8" ht="14.4" x14ac:dyDescent="0.3">
      <c r="C150"/>
    </row>
    <row r="151" spans="1:8" ht="14.4" x14ac:dyDescent="0.3">
      <c r="C151"/>
    </row>
    <row r="152" spans="1:8" ht="14.4" x14ac:dyDescent="0.3">
      <c r="C152"/>
    </row>
    <row r="153" spans="1:8" ht="14.4" x14ac:dyDescent="0.3">
      <c r="C153"/>
    </row>
    <row r="154" spans="1:8" ht="14.4" x14ac:dyDescent="0.3">
      <c r="C154"/>
    </row>
    <row r="155" spans="1:8" ht="14.4" x14ac:dyDescent="0.3">
      <c r="C155"/>
    </row>
    <row r="156" spans="1:8" ht="14.4" x14ac:dyDescent="0.3">
      <c r="C156"/>
    </row>
    <row r="157" spans="1:8" ht="14.4" x14ac:dyDescent="0.3">
      <c r="C157"/>
    </row>
    <row r="158" spans="1:8" ht="14.4" x14ac:dyDescent="0.3">
      <c r="C158"/>
    </row>
    <row r="159" spans="1:8" ht="14.4" x14ac:dyDescent="0.3">
      <c r="C159"/>
    </row>
    <row r="160" spans="1:8" ht="14.4" x14ac:dyDescent="0.3">
      <c r="C160"/>
    </row>
    <row r="161" spans="3:3" ht="47.4" customHeight="1" x14ac:dyDescent="0.3">
      <c r="C161"/>
    </row>
    <row r="162" spans="3:3" ht="14.4" x14ac:dyDescent="0.3">
      <c r="C162"/>
    </row>
    <row r="163" spans="3:3" ht="14.4" x14ac:dyDescent="0.3">
      <c r="C163"/>
    </row>
    <row r="164" spans="3:3" ht="14.4" x14ac:dyDescent="0.3">
      <c r="C164"/>
    </row>
    <row r="165" spans="3:3" ht="14.4" x14ac:dyDescent="0.3">
      <c r="C165"/>
    </row>
    <row r="166" spans="3:3" ht="14.4" x14ac:dyDescent="0.3">
      <c r="C166"/>
    </row>
    <row r="167" spans="3:3" ht="14.4" x14ac:dyDescent="0.3">
      <c r="C167"/>
    </row>
    <row r="168" spans="3:3" ht="14.4" x14ac:dyDescent="0.3">
      <c r="C168"/>
    </row>
    <row r="169" spans="3:3" ht="14.4" x14ac:dyDescent="0.3">
      <c r="C169"/>
    </row>
    <row r="170" spans="3:3" ht="14.4" x14ac:dyDescent="0.3">
      <c r="C170"/>
    </row>
    <row r="171" spans="3:3" ht="14.4" x14ac:dyDescent="0.3">
      <c r="C171"/>
    </row>
    <row r="172" spans="3:3" ht="14.4" x14ac:dyDescent="0.3">
      <c r="C172"/>
    </row>
    <row r="173" spans="3:3" ht="14.4" x14ac:dyDescent="0.3">
      <c r="C173"/>
    </row>
    <row r="174" spans="3:3" ht="14.4" x14ac:dyDescent="0.3">
      <c r="C174"/>
    </row>
    <row r="175" spans="3:3" ht="31.2" customHeight="1" x14ac:dyDescent="0.3">
      <c r="C175"/>
    </row>
    <row r="176" spans="3:3"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6.2" customHeight="1" x14ac:dyDescent="0.3">
      <c r="C321"/>
    </row>
    <row r="322" spans="3:3" ht="16.2" customHeight="1" x14ac:dyDescent="0.3">
      <c r="C322"/>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'Leistungen-Liste'!$F$1:$F$35</xm:f>
          </x14:formula1>
          <xm:sqref>B2:B64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'Leistungen-Liste'!$F$1:$F$39</xm:f>
          </x14:formula1>
          <xm:sqref>B235:B237</xm:sqref>
        </x14:dataValidation>
        <x14:dataValidation type="list" allowBlank="1" showInputMessage="1" showErrorMessage="1" error="Nicht in Liste enthalten!">
          <x14:formula1>
            <xm:f>'Leistungen-Liste'!$F$1:$F$39</xm:f>
          </x14:formula1>
          <xm:sqref>B255:B256</xm:sqref>
        </x14:dataValidation>
        <x14:dataValidation type="list" allowBlank="1" showInputMessage="1" showErrorMessage="1" error="Nicht in Liste enthalten!">
          <x14:formula1>
            <xm:f>'Leistungen-Liste'!$F$1:$F$39</xm:f>
          </x14:formula1>
          <xm:sqref>B241:B250</xm:sqref>
        </x14:dataValidation>
        <x14:dataValidation type="list" allowBlank="1" showInputMessage="1" showErrorMessage="1" error="Nicht in Liste enthalten!">
          <x14:formula1>
            <xm:f>'Leistungen-Liste'!$F$1:$F$39</xm:f>
          </x14:formula1>
          <xm:sqref>B258:B260</xm:sqref>
        </x14:dataValidation>
        <x14:dataValidation type="list" allowBlank="1" showInputMessage="1" showErrorMessage="1" error="Nicht in Liste enthalten!">
          <x14:formula1>
            <xm:f>'Leistungen-Liste'!$F$1:$F$39</xm:f>
          </x14:formula1>
          <xm:sqref>B262</xm:sqref>
        </x14:dataValidation>
        <x14:dataValidation type="list" allowBlank="1" showInputMessage="1" showErrorMessage="1" error="Nicht in Liste enthalten!">
          <x14:formula1>
            <xm:f>'Leistungen-Liste'!$F$1:$F$39</xm:f>
          </x14:formula1>
          <xm:sqref>B305:B306</xm:sqref>
        </x14:dataValidation>
        <x14:dataValidation type="list" allowBlank="1" showInputMessage="1" showErrorMessage="1" error="Nicht in Liste enthalten!">
          <x14:formula1>
            <xm:f>'Leistungen-Liste'!$F$1:$F$39</xm:f>
          </x14:formula1>
          <xm:sqref>B171:B172</xm:sqref>
        </x14:dataValidation>
        <x14:dataValidation type="list" allowBlank="1" showInputMessage="1" showErrorMessage="1" error="Nicht in Liste enthalten!">
          <x14:formula1>
            <xm:f>'Leistungen-Liste'!$F$1:$F$39</xm:f>
          </x14:formula1>
          <xm:sqref>B165:B169</xm:sqref>
        </x14:dataValidation>
        <x14:dataValidation type="list" allowBlank="1" showInputMessage="1" showErrorMessage="1" error="Nicht in Liste enthalten!">
          <x14:formula1>
            <xm:f>'Leistungen-Liste'!$F$1:$F$39</xm:f>
          </x14:formula1>
          <xm:sqref>B308:B313</xm:sqref>
        </x14:dataValidation>
        <x14:dataValidation type="list" allowBlank="1" showInputMessage="1" showErrorMessage="1" error="Nicht in Liste enthalten!">
          <x14:formula1>
            <xm:f>'Leistungen-Liste'!$F$1:$F$39</xm:f>
          </x14:formula1>
          <xm:sqref>B163</xm:sqref>
        </x14:dataValidation>
        <x14:dataValidation type="list" allowBlank="1" showInputMessage="1" showErrorMessage="1" error="Nicht in Liste enthalten!">
          <x14:formula1>
            <xm:f>'Leistungen-Liste'!$F$1:$F$39</xm:f>
          </x14:formula1>
          <xm:sqref>B265:B299</xm:sqref>
        </x14:dataValidation>
        <x14:dataValidation type="list" allowBlank="1" showInputMessage="1" showErrorMessage="1" error="Nicht in Liste enthalten!">
          <x14:formula1>
            <xm:f>'Leistungen-Liste'!$F$1:$F$39</xm:f>
          </x14:formula1>
          <xm:sqref>B137:B146</xm:sqref>
        </x14:dataValidation>
        <x14:dataValidation type="list" allowBlank="1" showInputMessage="1" showErrorMessage="1" error="Nicht in Liste enthalten!">
          <x14:formula1>
            <xm:f>'Leistungen-Liste'!$F$1:$F$39</xm:f>
          </x14:formula1>
          <xm:sqref>B149:B158</xm:sqref>
        </x14:dataValidation>
        <x14:dataValidation type="list" allowBlank="1" showInputMessage="1" showErrorMessage="1" error="Nicht in Liste enthalten!">
          <x14:formula1>
            <xm:f>'Leistungen-Liste'!$F$1:$F$39</xm:f>
          </x14:formula1>
          <xm:sqref>B134:B135</xm:sqref>
        </x14:dataValidation>
        <x14:dataValidation type="list" allowBlank="1" showInputMessage="1" showErrorMessage="1" error="Nicht in Liste enthalten!">
          <x14:formula1>
            <xm:f>'Leistungen-Liste'!$F$1:$F$39</xm:f>
          </x14:formula1>
          <xm:sqref>B125</xm:sqref>
        </x14:dataValidation>
        <x14:dataValidation type="list" allowBlank="1" showInputMessage="1" showErrorMessage="1" error="Nicht in Liste enthalten!">
          <x14:formula1>
            <xm:f>'Leistungen-Liste'!$F$1:$F$39</xm:f>
          </x14:formula1>
          <xm:sqref>B123</xm:sqref>
        </x14:dataValidation>
        <x14:dataValidation type="list" allowBlank="1" showInputMessage="1" showErrorMessage="1" error="Nicht in Liste enthalten!">
          <x14:formula1>
            <xm:f>'Leistungen-Liste'!$F$1:$F$39</xm:f>
          </x14:formula1>
          <xm:sqref>B121</xm:sqref>
        </x14:dataValidation>
        <x14:dataValidation type="list" allowBlank="1" showInputMessage="1" showErrorMessage="1" error="Nicht in Liste enthalten!">
          <x14:formula1>
            <xm:f>'Leistungen-Liste'!$F$1:$F$39</xm:f>
          </x14:formula1>
          <xm:sqref>B110:B116</xm:sqref>
        </x14:dataValidation>
        <x14:dataValidation type="list" allowBlank="1" showInputMessage="1" showErrorMessage="1" error="Nicht in Liste enthalten!">
          <x14:formula1>
            <xm:f>'Leistungen-Liste'!$F$1:$F$39</xm:f>
          </x14:formula1>
          <xm:sqref>B118</xm:sqref>
        </x14:dataValidation>
        <x14:dataValidation type="list" allowBlank="1" showInputMessage="1" showErrorMessage="1" error="Nicht in Liste enthalten!">
          <x14:formula1>
            <xm:f>'Leistungen-Liste'!$F$1:$F$39</xm:f>
          </x14:formula1>
          <xm:sqref>B101:B105</xm:sqref>
        </x14:dataValidation>
        <x14:dataValidation type="list" allowBlank="1" showInputMessage="1" showErrorMessage="1" error="Nicht in Liste enthalten!">
          <x14:formula1>
            <xm:f>'Leistungen-Liste'!$F$1:$F$39</xm:f>
          </x14:formula1>
          <xm:sqref>B90:B98</xm:sqref>
        </x14:dataValidation>
        <x14:dataValidation type="list" allowBlank="1" showInputMessage="1" showErrorMessage="1" error="Nicht in Liste enthalten!">
          <x14:formula1>
            <xm:f>'Leistungen-Liste'!$F$1:$F$39</xm:f>
          </x14:formula1>
          <xm:sqref>B217</xm:sqref>
        </x14:dataValidation>
        <x14:dataValidation type="list" allowBlank="1" showInputMessage="1" showErrorMessage="1" error="Nicht in Liste enthalten!">
          <x14:formula1>
            <xm:f>'Leistungen-Liste'!$F$1:$F$39</xm:f>
          </x14:formula1>
          <xm:sqref>B58:B73</xm:sqref>
        </x14:dataValidation>
        <x14:dataValidation type="list" allowBlank="1" showInputMessage="1" showErrorMessage="1" error="Nicht in Liste enthalten!">
          <x14:formula1>
            <xm:f>'Leistungen-Liste'!$F$1:$F$39</xm:f>
          </x14:formula1>
          <xm:sqref>B41:B56</xm:sqref>
        </x14:dataValidation>
        <x14:dataValidation type="list" allowBlank="1" showInputMessage="1" showErrorMessage="1" error="Nicht in Liste enthalten!">
          <x14:formula1>
            <xm:f>'Leistungen-Liste'!$F$1:$F$39</xm:f>
          </x14:formula1>
          <xm:sqref>B75:B88</xm:sqref>
        </x14:dataValidation>
        <x14:dataValidation type="list" allowBlank="1" showInputMessage="1" showErrorMessage="1" error="Nicht in Liste enthalten!">
          <x14:formula1>
            <xm:f>'Leistungen-Liste'!$F$1:$F$39</xm:f>
          </x14:formula1>
          <xm:sqref>B32:B38</xm:sqref>
        </x14:dataValidation>
        <x14:dataValidation type="list" allowBlank="1" showInputMessage="1" showErrorMessage="1" error="Nicht in Liste enthalten!">
          <x14:formula1>
            <xm:f>'Leistungen-Liste'!$F$1:$F$39</xm:f>
          </x14:formula1>
          <xm:sqref>B27:B29</xm:sqref>
        </x14:dataValidation>
        <x14:dataValidation type="list" allowBlank="1" showInputMessage="1" showErrorMessage="1" error="Nicht in Liste enthalten!">
          <x14:formula1>
            <xm:f>'Leistungen-Liste'!$F$1:$F$39</xm:f>
          </x14:formula1>
          <xm:sqref>B23:B24</xm:sqref>
        </x14:dataValidation>
        <x14:dataValidation type="list" allowBlank="1" showInputMessage="1" showErrorMessage="1" error="Nicht in Liste enthalten!">
          <x14:formula1>
            <xm:f>'Leistungen-Liste'!$F$1:$F$39</xm:f>
          </x14:formula1>
          <xm:sqref>B8:B13</xm:sqref>
        </x14:dataValidation>
        <x14:dataValidation type="list" allowBlank="1" showInputMessage="1" showErrorMessage="1" error="Nicht in Liste enthalten!">
          <x14:formula1>
            <xm:f>'Leistungen-Liste'!$F$1:$F$39</xm:f>
          </x14:formula1>
          <xm:sqref>B15</xm:sqref>
        </x14:dataValidation>
        <x14:dataValidation type="list" allowBlank="1" showInputMessage="1" showErrorMessage="1" error="Nicht in Liste enthalten!">
          <x14:formula1>
            <xm:f>'Leistungen-Liste'!$F$1:$F$39</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'Leistungen-Liste'!$F18:$F42</xm:f>
          </x14:formula1>
          <xm:sqref>B240</xm:sqref>
        </x14:dataValidation>
        <x14:dataValidation type="list" allowBlank="1" showInputMessage="1" showErrorMessage="1" error="Nicht in Liste enthalten!">
          <x14:formula1>
            <xm:f>'Leistungen-Liste'!$F10:$F40</xm:f>
          </x14:formula1>
          <xm:sqref>B238:B239</xm:sqref>
        </x14:dataValidation>
        <x14:dataValidation type="list" allowBlank="1" showInputMessage="1" showErrorMessage="1" error="Nicht in Liste enthalten!">
          <x14:formula1>
            <xm:f>'Leistungen-Liste'!$F5:$F1048565</xm:f>
          </x14:formula1>
          <xm:sqref>B216</xm:sqref>
        </x14:dataValidation>
        <x14:dataValidation type="list" allowBlank="1" showInputMessage="1" showErrorMessage="1" error="Nicht in Liste enthalten!">
          <x14:formula1>
            <xm:f>'Leistungen-Liste'!$F7:$F1048567</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2021-04-16T07:45:12Z</cp:lastPrinted>
  <dcterms:created xsi:type="dcterms:W3CDTF">2017-12-18T14:45:49Z</dcterms:created>
  <dcterms:modified xsi:type="dcterms:W3CDTF">2021-04-16T08:57:46Z</dcterms:modified>
</cp:coreProperties>
</file>