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씨1" sheetId="1" r:id="rId2"/>
  </sheets>
  <calcPr calcId="152511"/>
</workbook>
</file>

<file path=xl/calcChain.xml><?xml version="1.0" encoding="utf-8"?>
<calcChain xmlns="http://schemas.openxmlformats.org/spreadsheetml/2006/main">
  <c r="C7" i="2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<sst xmlns="http://schemas.openxmlformats.org/spreadsheetml/2006/main" count="9" uniqueCount="7">
  <si>
    <t>date</t>
  </si>
  <si>
    <t>pos</t>
  </si>
  <si>
    <t>neg</t>
  </si>
  <si>
    <t>Column 1</t>
  </si>
  <si>
    <t>Column 2</t>
  </si>
  <si>
    <t>검정통계량</t>
    <phoneticPr fontId="18" type="noConversion"/>
  </si>
  <si>
    <t>기각역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</si>
</sst>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씨젠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씨1!$E$3:$E$24</c:f>
              <c:numCache>
                <c:formatCode>General</c:formatCode>
                <c:ptCount val="22"/>
                <c:pt idx="0">
                  <c:v>59.63</c:v>
                </c:pt>
                <c:pt idx="1">
                  <c:v>52.22</c:v>
                </c:pt>
                <c:pt idx="2">
                  <c:v>52.03</c:v>
                </c:pt>
                <c:pt idx="3">
                  <c:v>40.590000000000003</c:v>
                </c:pt>
                <c:pt idx="4">
                  <c:v>53.55</c:v>
                </c:pt>
                <c:pt idx="5">
                  <c:v>50.3</c:v>
                </c:pt>
                <c:pt idx="6">
                  <c:v>53.14</c:v>
                </c:pt>
                <c:pt idx="7">
                  <c:v>51.18</c:v>
                </c:pt>
                <c:pt idx="8">
                  <c:v>48.07</c:v>
                </c:pt>
                <c:pt idx="9">
                  <c:v>50.29</c:v>
                </c:pt>
                <c:pt idx="10">
                  <c:v>46.38</c:v>
                </c:pt>
                <c:pt idx="11">
                  <c:v>50.01</c:v>
                </c:pt>
                <c:pt idx="12">
                  <c:v>49.03</c:v>
                </c:pt>
                <c:pt idx="13">
                  <c:v>45.37</c:v>
                </c:pt>
                <c:pt idx="14">
                  <c:v>54.04</c:v>
                </c:pt>
                <c:pt idx="15">
                  <c:v>49.86</c:v>
                </c:pt>
                <c:pt idx="16">
                  <c:v>44.7</c:v>
                </c:pt>
                <c:pt idx="17">
                  <c:v>45.28</c:v>
                </c:pt>
                <c:pt idx="18">
                  <c:v>40.76</c:v>
                </c:pt>
                <c:pt idx="19">
                  <c:v>44.94</c:v>
                </c:pt>
                <c:pt idx="20">
                  <c:v>55.6</c:v>
                </c:pt>
                <c:pt idx="21">
                  <c:v>48.56</c:v>
                </c:pt>
              </c:numCache>
            </c:numRef>
          </c:xVal>
          <c:yVal>
            <c:numRef>
              <c:f>씨1!$F$3:$F$24</c:f>
              <c:numCache>
                <c:formatCode>General</c:formatCode>
                <c:ptCount val="22"/>
                <c:pt idx="0">
                  <c:v>6.91</c:v>
                </c:pt>
                <c:pt idx="1">
                  <c:v>2.9</c:v>
                </c:pt>
                <c:pt idx="2">
                  <c:v>1.18</c:v>
                </c:pt>
                <c:pt idx="3">
                  <c:v>-5.81</c:v>
                </c:pt>
                <c:pt idx="4">
                  <c:v>-1.34</c:v>
                </c:pt>
                <c:pt idx="5">
                  <c:v>3.82</c:v>
                </c:pt>
                <c:pt idx="6">
                  <c:v>5.38</c:v>
                </c:pt>
                <c:pt idx="7">
                  <c:v>1.76</c:v>
                </c:pt>
                <c:pt idx="8">
                  <c:v>-1.83</c:v>
                </c:pt>
                <c:pt idx="9">
                  <c:v>1.92</c:v>
                </c:pt>
                <c:pt idx="10">
                  <c:v>-1.88</c:v>
                </c:pt>
                <c:pt idx="11">
                  <c:v>5.68</c:v>
                </c:pt>
                <c:pt idx="12">
                  <c:v>2.0299999999999998</c:v>
                </c:pt>
                <c:pt idx="13">
                  <c:v>-4.26</c:v>
                </c:pt>
                <c:pt idx="14">
                  <c:v>-12.54</c:v>
                </c:pt>
                <c:pt idx="15">
                  <c:v>0.76</c:v>
                </c:pt>
                <c:pt idx="16">
                  <c:v>1.1499999999999999</c:v>
                </c:pt>
                <c:pt idx="17">
                  <c:v>0.28999999999999998</c:v>
                </c:pt>
                <c:pt idx="18">
                  <c:v>0</c:v>
                </c:pt>
                <c:pt idx="19">
                  <c:v>-10.41</c:v>
                </c:pt>
                <c:pt idx="20">
                  <c:v>2.93</c:v>
                </c:pt>
                <c:pt idx="21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6336"/>
        <c:axId val="391941840"/>
      </c:scatterChart>
      <c:valAx>
        <c:axId val="12219633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941840"/>
        <c:crosses val="autoZero"/>
        <c:crossBetween val="midCat"/>
      </c:valAx>
      <c:valAx>
        <c:axId val="391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2</xdr:row>
      <xdr:rowOff>0</xdr:rowOff>
    </xdr:from>
    <xdr:to>
      <xdr:col>14</xdr:col>
      <xdr:colOff>373380</xdr:colOff>
      <xdr:row>13</xdr:row>
      <xdr:rowOff>129540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7.399999999999999" x14ac:dyDescent="0.4"/>
  <cols>
    <col min="2" max="2" width="12.59765625" bestFit="1" customWidth="1"/>
  </cols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0.39390715488416972</v>
      </c>
      <c r="C3" s="3">
        <v>1</v>
      </c>
    </row>
    <row r="7" spans="1:3" x14ac:dyDescent="0.4">
      <c r="B7" t="s">
        <v>5</v>
      </c>
      <c r="C7">
        <f>0.394 / SQRT( (1-(0.394*0.394))/ 20)</f>
        <v>1.9170944976168196</v>
      </c>
    </row>
    <row r="8" spans="1:3" x14ac:dyDescent="0.4">
      <c r="B8" t="s">
        <v>6</v>
      </c>
      <c r="C8">
        <v>1.7250000000000001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3" workbookViewId="0">
      <selection activeCell="A3" sqref="A3:A24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0</v>
      </c>
      <c r="B2" s="1">
        <v>44180</v>
      </c>
      <c r="C2">
        <v>3461</v>
      </c>
      <c r="D2">
        <v>2926</v>
      </c>
      <c r="E2">
        <f>ROUND((C2/(C2+D2)*100), 2)</f>
        <v>54.19</v>
      </c>
    </row>
    <row r="3" spans="1:7" x14ac:dyDescent="0.4">
      <c r="A3">
        <v>1</v>
      </c>
      <c r="B3" s="1">
        <v>44179</v>
      </c>
      <c r="C3">
        <f>2841+1717+2011</f>
        <v>6569</v>
      </c>
      <c r="D3">
        <f>2017+962+1468</f>
        <v>4447</v>
      </c>
      <c r="E3">
        <f t="shared" ref="E3:E24" si="0">ROUND((C3/(C3+D3)*100), 2)</f>
        <v>59.63</v>
      </c>
      <c r="F3">
        <f>ROUND((G3-G4)/G4 * 100,2)</f>
        <v>6.91</v>
      </c>
      <c r="G3">
        <v>216500</v>
      </c>
    </row>
    <row r="4" spans="1:7" x14ac:dyDescent="0.4">
      <c r="A4">
        <v>2</v>
      </c>
      <c r="B4" s="1">
        <v>44176</v>
      </c>
      <c r="C4">
        <v>2970</v>
      </c>
      <c r="D4">
        <v>2717</v>
      </c>
      <c r="E4">
        <f t="shared" si="0"/>
        <v>52.22</v>
      </c>
      <c r="F4">
        <f t="shared" ref="F4:F24" si="1">ROUND((G4-G5)/G5 * 100,2)</f>
        <v>2.9</v>
      </c>
      <c r="G4">
        <v>202500</v>
      </c>
    </row>
    <row r="5" spans="1:7" x14ac:dyDescent="0.4">
      <c r="A5">
        <v>3</v>
      </c>
      <c r="B5" s="1">
        <v>44175</v>
      </c>
      <c r="C5">
        <v>3222</v>
      </c>
      <c r="D5">
        <v>2971</v>
      </c>
      <c r="E5">
        <f t="shared" si="0"/>
        <v>52.03</v>
      </c>
      <c r="F5">
        <f t="shared" si="1"/>
        <v>1.18</v>
      </c>
      <c r="G5">
        <v>196800</v>
      </c>
    </row>
    <row r="6" spans="1:7" x14ac:dyDescent="0.4">
      <c r="A6">
        <v>4</v>
      </c>
      <c r="B6" s="1">
        <v>44174</v>
      </c>
      <c r="C6">
        <v>1776</v>
      </c>
      <c r="D6">
        <v>2599</v>
      </c>
      <c r="E6">
        <f t="shared" si="0"/>
        <v>40.590000000000003</v>
      </c>
      <c r="F6">
        <f t="shared" si="1"/>
        <v>-5.81</v>
      </c>
      <c r="G6">
        <v>194500</v>
      </c>
    </row>
    <row r="7" spans="1:7" x14ac:dyDescent="0.4">
      <c r="A7">
        <v>5</v>
      </c>
      <c r="B7" s="1">
        <v>44173</v>
      </c>
      <c r="C7">
        <v>3312</v>
      </c>
      <c r="D7">
        <v>2873</v>
      </c>
      <c r="E7">
        <f t="shared" si="0"/>
        <v>53.55</v>
      </c>
      <c r="F7">
        <f t="shared" si="1"/>
        <v>-1.34</v>
      </c>
      <c r="G7">
        <v>206500</v>
      </c>
    </row>
    <row r="8" spans="1:7" x14ac:dyDescent="0.4">
      <c r="A8">
        <v>6</v>
      </c>
      <c r="B8" s="1">
        <v>44172</v>
      </c>
      <c r="C8">
        <f>1742+1059+1819</f>
        <v>4620</v>
      </c>
      <c r="D8">
        <f>1780+812+1973</f>
        <v>4565</v>
      </c>
      <c r="E8">
        <f t="shared" si="0"/>
        <v>50.3</v>
      </c>
      <c r="F8">
        <f t="shared" si="1"/>
        <v>3.82</v>
      </c>
      <c r="G8">
        <v>209300</v>
      </c>
    </row>
    <row r="9" spans="1:7" x14ac:dyDescent="0.4">
      <c r="A9">
        <v>7</v>
      </c>
      <c r="B9" s="1">
        <v>44169</v>
      </c>
      <c r="C9">
        <v>3457</v>
      </c>
      <c r="D9">
        <v>3049</v>
      </c>
      <c r="E9">
        <f t="shared" si="0"/>
        <v>53.14</v>
      </c>
      <c r="F9">
        <f t="shared" si="1"/>
        <v>5.38</v>
      </c>
      <c r="G9">
        <v>201600</v>
      </c>
    </row>
    <row r="10" spans="1:7" x14ac:dyDescent="0.4">
      <c r="A10">
        <v>8</v>
      </c>
      <c r="B10" s="1">
        <v>44168</v>
      </c>
      <c r="C10">
        <v>3070</v>
      </c>
      <c r="D10">
        <v>2928</v>
      </c>
      <c r="E10">
        <f t="shared" si="0"/>
        <v>51.18</v>
      </c>
      <c r="F10">
        <f t="shared" si="1"/>
        <v>1.76</v>
      </c>
      <c r="G10">
        <v>191300</v>
      </c>
    </row>
    <row r="11" spans="1:7" x14ac:dyDescent="0.4">
      <c r="A11">
        <v>9</v>
      </c>
      <c r="B11" s="1">
        <v>44167</v>
      </c>
      <c r="C11">
        <v>3168</v>
      </c>
      <c r="D11">
        <v>3422</v>
      </c>
      <c r="E11">
        <f t="shared" si="0"/>
        <v>48.07</v>
      </c>
      <c r="F11">
        <f t="shared" si="1"/>
        <v>-1.83</v>
      </c>
      <c r="G11">
        <v>188000</v>
      </c>
    </row>
    <row r="12" spans="1:7" x14ac:dyDescent="0.4">
      <c r="A12">
        <v>10</v>
      </c>
      <c r="B12" s="1">
        <v>44166</v>
      </c>
      <c r="C12">
        <v>4474</v>
      </c>
      <c r="D12">
        <v>4423</v>
      </c>
      <c r="E12">
        <f t="shared" si="0"/>
        <v>50.29</v>
      </c>
      <c r="F12">
        <f t="shared" si="1"/>
        <v>1.92</v>
      </c>
      <c r="G12">
        <v>191500</v>
      </c>
    </row>
    <row r="13" spans="1:7" x14ac:dyDescent="0.4">
      <c r="A13">
        <v>11</v>
      </c>
      <c r="B13" s="1">
        <v>44165</v>
      </c>
      <c r="C13">
        <f>5570+6202+3188</f>
        <v>14960</v>
      </c>
      <c r="D13">
        <f>6491+6931+3871</f>
        <v>17293</v>
      </c>
      <c r="E13">
        <f t="shared" si="0"/>
        <v>46.38</v>
      </c>
      <c r="F13">
        <f t="shared" si="1"/>
        <v>-1.88</v>
      </c>
      <c r="G13">
        <v>187900</v>
      </c>
    </row>
    <row r="14" spans="1:7" x14ac:dyDescent="0.4">
      <c r="A14">
        <v>12</v>
      </c>
      <c r="B14" s="1">
        <v>44162</v>
      </c>
      <c r="C14">
        <v>5398</v>
      </c>
      <c r="D14">
        <v>5395</v>
      </c>
      <c r="E14">
        <f t="shared" si="0"/>
        <v>50.01</v>
      </c>
      <c r="F14">
        <f t="shared" si="1"/>
        <v>5.68</v>
      </c>
      <c r="G14">
        <v>191500</v>
      </c>
    </row>
    <row r="15" spans="1:7" x14ac:dyDescent="0.4">
      <c r="A15">
        <v>13</v>
      </c>
      <c r="B15" s="1">
        <v>44161</v>
      </c>
      <c r="C15">
        <v>7063</v>
      </c>
      <c r="D15">
        <v>7343</v>
      </c>
      <c r="E15">
        <f t="shared" si="0"/>
        <v>49.03</v>
      </c>
      <c r="F15">
        <f t="shared" si="1"/>
        <v>2.0299999999999998</v>
      </c>
      <c r="G15">
        <v>181200</v>
      </c>
    </row>
    <row r="16" spans="1:7" x14ac:dyDescent="0.4">
      <c r="A16">
        <v>14</v>
      </c>
      <c r="B16" s="1">
        <v>44160</v>
      </c>
      <c r="C16">
        <v>3870</v>
      </c>
      <c r="D16">
        <v>4659</v>
      </c>
      <c r="E16">
        <f t="shared" si="0"/>
        <v>45.37</v>
      </c>
      <c r="F16">
        <f t="shared" si="1"/>
        <v>-4.26</v>
      </c>
      <c r="G16">
        <v>177600</v>
      </c>
    </row>
    <row r="17" spans="1:7" x14ac:dyDescent="0.4">
      <c r="A17">
        <v>15</v>
      </c>
      <c r="B17" s="1">
        <v>44159</v>
      </c>
      <c r="C17">
        <v>2709</v>
      </c>
      <c r="D17">
        <v>2304</v>
      </c>
      <c r="E17">
        <f t="shared" si="0"/>
        <v>54.04</v>
      </c>
      <c r="F17">
        <f t="shared" si="1"/>
        <v>-12.54</v>
      </c>
      <c r="G17">
        <v>185500</v>
      </c>
    </row>
    <row r="18" spans="1:7" x14ac:dyDescent="0.4">
      <c r="A18">
        <v>16</v>
      </c>
      <c r="B18" s="1">
        <v>44158</v>
      </c>
      <c r="C18">
        <f>1785+1734+1738</f>
        <v>5257</v>
      </c>
      <c r="D18">
        <f>1445+1968+1874</f>
        <v>5287</v>
      </c>
      <c r="E18">
        <f t="shared" si="0"/>
        <v>49.86</v>
      </c>
      <c r="F18">
        <f t="shared" si="1"/>
        <v>0.76</v>
      </c>
      <c r="G18">
        <v>212100</v>
      </c>
    </row>
    <row r="19" spans="1:7" x14ac:dyDescent="0.4">
      <c r="A19">
        <v>17</v>
      </c>
      <c r="B19" s="1">
        <v>44155</v>
      </c>
      <c r="C19">
        <v>1958</v>
      </c>
      <c r="D19">
        <v>2422</v>
      </c>
      <c r="E19">
        <f t="shared" si="0"/>
        <v>44.7</v>
      </c>
      <c r="F19">
        <f t="shared" si="1"/>
        <v>1.1499999999999999</v>
      </c>
      <c r="G19">
        <v>210500</v>
      </c>
    </row>
    <row r="20" spans="1:7" x14ac:dyDescent="0.4">
      <c r="A20">
        <v>18</v>
      </c>
      <c r="B20" s="1">
        <v>44154</v>
      </c>
      <c r="C20">
        <v>3582</v>
      </c>
      <c r="D20">
        <v>4329</v>
      </c>
      <c r="E20">
        <f t="shared" si="0"/>
        <v>45.28</v>
      </c>
      <c r="F20">
        <f t="shared" si="1"/>
        <v>0.28999999999999998</v>
      </c>
      <c r="G20">
        <v>208100</v>
      </c>
    </row>
    <row r="21" spans="1:7" x14ac:dyDescent="0.4">
      <c r="A21">
        <v>19</v>
      </c>
      <c r="B21" s="1">
        <v>44153</v>
      </c>
      <c r="C21">
        <v>4333</v>
      </c>
      <c r="D21">
        <v>6298</v>
      </c>
      <c r="E21">
        <f t="shared" si="0"/>
        <v>40.76</v>
      </c>
      <c r="F21">
        <f t="shared" si="1"/>
        <v>0</v>
      </c>
      <c r="G21">
        <v>207500</v>
      </c>
    </row>
    <row r="22" spans="1:7" x14ac:dyDescent="0.4">
      <c r="A22">
        <v>20</v>
      </c>
      <c r="B22" s="1">
        <v>44152</v>
      </c>
      <c r="C22">
        <v>3565</v>
      </c>
      <c r="D22">
        <v>4368</v>
      </c>
      <c r="E22">
        <f t="shared" si="0"/>
        <v>44.94</v>
      </c>
      <c r="F22">
        <f t="shared" si="1"/>
        <v>-10.41</v>
      </c>
      <c r="G22">
        <v>207500</v>
      </c>
    </row>
    <row r="23" spans="1:7" x14ac:dyDescent="0.4">
      <c r="A23">
        <v>21</v>
      </c>
      <c r="B23" s="1">
        <v>44151</v>
      </c>
      <c r="C23">
        <f>1719+2428+2654</f>
        <v>6801</v>
      </c>
      <c r="D23">
        <f>1630+1526+2275</f>
        <v>5431</v>
      </c>
      <c r="E23">
        <f t="shared" si="0"/>
        <v>55.6</v>
      </c>
      <c r="F23">
        <f t="shared" si="1"/>
        <v>2.93</v>
      </c>
      <c r="G23">
        <v>231600</v>
      </c>
    </row>
    <row r="24" spans="1:7" x14ac:dyDescent="0.4">
      <c r="A24">
        <v>22</v>
      </c>
      <c r="B24" s="1">
        <v>44148</v>
      </c>
      <c r="C24">
        <v>4092</v>
      </c>
      <c r="D24">
        <v>4334</v>
      </c>
      <c r="E24">
        <f t="shared" si="0"/>
        <v>48.56</v>
      </c>
      <c r="F24">
        <f t="shared" si="1"/>
        <v>-0.31</v>
      </c>
      <c r="G24">
        <v>225000</v>
      </c>
    </row>
    <row r="25" spans="1:7" x14ac:dyDescent="0.4">
      <c r="G25">
        <v>225700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2020-12-19T16:21:03Z</dcterms:modified>
</cp:coreProperties>
</file>