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AEA\AkAES\Working Documents\Data &amp; Analysis\Renewable-Energy\Wind\"/>
    </mc:Choice>
  </mc:AlternateContent>
  <bookViews>
    <workbookView xWindow="0" yWindow="0" windowWidth="28800" windowHeight="11700"/>
  </bookViews>
  <sheets>
    <sheet name="Output to Model" sheetId="4" r:id="rId1"/>
    <sheet name="REF Projects" sheetId="8" r:id="rId2"/>
    <sheet name="Interties" sheetId="7" r:id="rId3"/>
    <sheet name="Sheet3" sheetId="3" r:id="rId4"/>
    <sheet name="Wind Reg Plan" sheetId="6" r:id="rId5"/>
    <sheet name="Cross ref wind potential" sheetId="5" r:id="rId6"/>
    <sheet name="Sheet1" sheetId="1" r:id="rId7"/>
    <sheet name="Sheet2" sheetId="2" r:id="rId8"/>
  </sheets>
  <definedNames>
    <definedName name="_xlnm._FilterDatabase" localSheetId="6" hidden="1">Sheet1!$A$1:$M$356</definedName>
    <definedName name="_xlnm._FilterDatabase" localSheetId="3" hidden="1">Sheet3!$A$2:$N$357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7" i="4" l="1"/>
  <c r="E3" i="4" l="1"/>
  <c r="F3" i="4"/>
  <c r="G3" i="4"/>
  <c r="H3" i="4"/>
  <c r="I3" i="4"/>
  <c r="J3" i="4"/>
  <c r="K3" i="4"/>
  <c r="E4" i="4"/>
  <c r="F4" i="4"/>
  <c r="G4" i="4"/>
  <c r="H4" i="4"/>
  <c r="I4" i="4"/>
  <c r="J4" i="4"/>
  <c r="K4" i="4"/>
  <c r="E5" i="4"/>
  <c r="F5" i="4"/>
  <c r="G5" i="4"/>
  <c r="H5" i="4"/>
  <c r="I5" i="4"/>
  <c r="J5" i="4"/>
  <c r="K5" i="4"/>
  <c r="E6" i="4"/>
  <c r="F6" i="4"/>
  <c r="G6" i="4"/>
  <c r="H6" i="4"/>
  <c r="I6" i="4"/>
  <c r="J6" i="4"/>
  <c r="K6" i="4"/>
  <c r="E7" i="4"/>
  <c r="F7" i="4"/>
  <c r="G7" i="4"/>
  <c r="H7" i="4"/>
  <c r="I7" i="4"/>
  <c r="J7" i="4"/>
  <c r="K7" i="4"/>
  <c r="E8" i="4"/>
  <c r="F8" i="4"/>
  <c r="G8" i="4"/>
  <c r="H8" i="4"/>
  <c r="I8" i="4"/>
  <c r="J8" i="4"/>
  <c r="K8" i="4"/>
  <c r="E9" i="4"/>
  <c r="F9" i="4"/>
  <c r="G9" i="4"/>
  <c r="H9" i="4"/>
  <c r="I9" i="4"/>
  <c r="J9" i="4"/>
  <c r="K9" i="4"/>
  <c r="E10" i="4"/>
  <c r="F10" i="4"/>
  <c r="G10" i="4"/>
  <c r="H10" i="4"/>
  <c r="I10" i="4"/>
  <c r="J10" i="4"/>
  <c r="K10" i="4"/>
  <c r="E11" i="4"/>
  <c r="F11" i="4"/>
  <c r="G11" i="4"/>
  <c r="H11" i="4"/>
  <c r="I11" i="4"/>
  <c r="J11" i="4"/>
  <c r="K11" i="4"/>
  <c r="E12" i="4"/>
  <c r="F12" i="4"/>
  <c r="G12" i="4"/>
  <c r="H12" i="4"/>
  <c r="I12" i="4"/>
  <c r="J12" i="4"/>
  <c r="K12" i="4"/>
  <c r="E13" i="4"/>
  <c r="F13" i="4"/>
  <c r="G13" i="4"/>
  <c r="H13" i="4"/>
  <c r="I13" i="4"/>
  <c r="J13" i="4"/>
  <c r="K13" i="4"/>
  <c r="E14" i="4"/>
  <c r="F14" i="4"/>
  <c r="G14" i="4"/>
  <c r="H14" i="4"/>
  <c r="I14" i="4"/>
  <c r="J14" i="4"/>
  <c r="K14" i="4"/>
  <c r="E15" i="4"/>
  <c r="F15" i="4"/>
  <c r="G15" i="4"/>
  <c r="H15" i="4"/>
  <c r="I15" i="4"/>
  <c r="J15" i="4"/>
  <c r="K15" i="4"/>
  <c r="E16" i="4"/>
  <c r="F16" i="4"/>
  <c r="G16" i="4"/>
  <c r="H16" i="4"/>
  <c r="I16" i="4"/>
  <c r="J16" i="4"/>
  <c r="K16" i="4"/>
  <c r="E17" i="4"/>
  <c r="F17" i="4"/>
  <c r="G17" i="4"/>
  <c r="H17" i="4"/>
  <c r="I17" i="4"/>
  <c r="J17" i="4"/>
  <c r="K17" i="4"/>
  <c r="E18" i="4"/>
  <c r="F18" i="4"/>
  <c r="G18" i="4"/>
  <c r="H18" i="4"/>
  <c r="I18" i="4"/>
  <c r="J18" i="4"/>
  <c r="K18" i="4"/>
  <c r="E19" i="4"/>
  <c r="F19" i="4"/>
  <c r="G19" i="4"/>
  <c r="H19" i="4"/>
  <c r="I19" i="4"/>
  <c r="J19" i="4"/>
  <c r="K19" i="4"/>
  <c r="E20" i="4"/>
  <c r="F20" i="4"/>
  <c r="G20" i="4"/>
  <c r="H20" i="4"/>
  <c r="I20" i="4"/>
  <c r="J20" i="4"/>
  <c r="K20" i="4"/>
  <c r="E21" i="4"/>
  <c r="F21" i="4"/>
  <c r="G21" i="4"/>
  <c r="H21" i="4"/>
  <c r="I21" i="4"/>
  <c r="J21" i="4"/>
  <c r="K21" i="4"/>
  <c r="E22" i="4"/>
  <c r="F22" i="4"/>
  <c r="G22" i="4"/>
  <c r="H22" i="4"/>
  <c r="I22" i="4"/>
  <c r="J22" i="4"/>
  <c r="K22" i="4"/>
  <c r="E23" i="4"/>
  <c r="F23" i="4"/>
  <c r="G23" i="4"/>
  <c r="H23" i="4"/>
  <c r="I23" i="4"/>
  <c r="J23" i="4"/>
  <c r="K23" i="4"/>
  <c r="E24" i="4"/>
  <c r="F24" i="4"/>
  <c r="G24" i="4"/>
  <c r="H24" i="4"/>
  <c r="I24" i="4"/>
  <c r="J24" i="4"/>
  <c r="K24" i="4"/>
  <c r="E25" i="4"/>
  <c r="F25" i="4"/>
  <c r="G25" i="4"/>
  <c r="H25" i="4"/>
  <c r="I25" i="4"/>
  <c r="J25" i="4"/>
  <c r="K25" i="4"/>
  <c r="E26" i="4"/>
  <c r="F26" i="4"/>
  <c r="G26" i="4"/>
  <c r="H26" i="4"/>
  <c r="I26" i="4"/>
  <c r="J26" i="4"/>
  <c r="K26" i="4"/>
  <c r="E27" i="4"/>
  <c r="F27" i="4"/>
  <c r="G27" i="4"/>
  <c r="H27" i="4"/>
  <c r="I27" i="4"/>
  <c r="J27" i="4"/>
  <c r="K27" i="4"/>
  <c r="E28" i="4"/>
  <c r="F28" i="4"/>
  <c r="G28" i="4"/>
  <c r="H28" i="4"/>
  <c r="I28" i="4"/>
  <c r="J28" i="4"/>
  <c r="K28" i="4"/>
  <c r="E29" i="4"/>
  <c r="F29" i="4"/>
  <c r="G29" i="4"/>
  <c r="H29" i="4"/>
  <c r="I29" i="4"/>
  <c r="J29" i="4"/>
  <c r="K29" i="4"/>
  <c r="E30" i="4"/>
  <c r="F30" i="4"/>
  <c r="G30" i="4"/>
  <c r="H30" i="4"/>
  <c r="I30" i="4"/>
  <c r="J30" i="4"/>
  <c r="K30" i="4"/>
  <c r="E31" i="4"/>
  <c r="F31" i="4"/>
  <c r="G31" i="4"/>
  <c r="H31" i="4"/>
  <c r="I31" i="4"/>
  <c r="J31" i="4"/>
  <c r="K31" i="4"/>
  <c r="E32" i="4"/>
  <c r="F32" i="4"/>
  <c r="G32" i="4"/>
  <c r="H32" i="4"/>
  <c r="I32" i="4"/>
  <c r="J32" i="4"/>
  <c r="K32" i="4"/>
  <c r="E33" i="4"/>
  <c r="F33" i="4"/>
  <c r="G33" i="4"/>
  <c r="H33" i="4"/>
  <c r="I33" i="4"/>
  <c r="J33" i="4"/>
  <c r="K33" i="4"/>
  <c r="E34" i="4"/>
  <c r="F34" i="4"/>
  <c r="G34" i="4"/>
  <c r="H34" i="4"/>
  <c r="I34" i="4"/>
  <c r="J34" i="4"/>
  <c r="K34" i="4"/>
  <c r="E35" i="4"/>
  <c r="F35" i="4"/>
  <c r="G35" i="4"/>
  <c r="H35" i="4"/>
  <c r="I35" i="4"/>
  <c r="J35" i="4"/>
  <c r="K35" i="4"/>
  <c r="E36" i="4"/>
  <c r="F36" i="4"/>
  <c r="G36" i="4"/>
  <c r="H36" i="4"/>
  <c r="I36" i="4"/>
  <c r="J36" i="4"/>
  <c r="K36" i="4"/>
  <c r="E37" i="4"/>
  <c r="F37" i="4"/>
  <c r="G37" i="4"/>
  <c r="H37" i="4"/>
  <c r="I37" i="4"/>
  <c r="J37" i="4"/>
  <c r="K37" i="4"/>
  <c r="E38" i="4"/>
  <c r="F38" i="4"/>
  <c r="G38" i="4"/>
  <c r="H38" i="4"/>
  <c r="I38" i="4"/>
  <c r="J38" i="4"/>
  <c r="K38" i="4"/>
  <c r="E39" i="4"/>
  <c r="F39" i="4"/>
  <c r="G39" i="4"/>
  <c r="H39" i="4"/>
  <c r="I39" i="4"/>
  <c r="J39" i="4"/>
  <c r="K39" i="4"/>
  <c r="E40" i="4"/>
  <c r="F40" i="4"/>
  <c r="G40" i="4"/>
  <c r="H40" i="4"/>
  <c r="I40" i="4"/>
  <c r="J40" i="4"/>
  <c r="K40" i="4"/>
  <c r="E41" i="4"/>
  <c r="F41" i="4"/>
  <c r="G41" i="4"/>
  <c r="H41" i="4"/>
  <c r="I41" i="4"/>
  <c r="J41" i="4"/>
  <c r="K41" i="4"/>
  <c r="E42" i="4"/>
  <c r="F42" i="4"/>
  <c r="G42" i="4"/>
  <c r="H42" i="4"/>
  <c r="I42" i="4"/>
  <c r="J42" i="4"/>
  <c r="K42" i="4"/>
  <c r="E43" i="4"/>
  <c r="F43" i="4"/>
  <c r="G43" i="4"/>
  <c r="H43" i="4"/>
  <c r="I43" i="4"/>
  <c r="J43" i="4"/>
  <c r="K43" i="4"/>
  <c r="E44" i="4"/>
  <c r="F44" i="4"/>
  <c r="G44" i="4"/>
  <c r="H44" i="4"/>
  <c r="I44" i="4"/>
  <c r="J44" i="4"/>
  <c r="K44" i="4"/>
  <c r="E45" i="4"/>
  <c r="F45" i="4"/>
  <c r="G45" i="4"/>
  <c r="H45" i="4"/>
  <c r="I45" i="4"/>
  <c r="J45" i="4"/>
  <c r="K45" i="4"/>
  <c r="E46" i="4"/>
  <c r="F46" i="4"/>
  <c r="G46" i="4"/>
  <c r="H46" i="4"/>
  <c r="I46" i="4"/>
  <c r="J46" i="4"/>
  <c r="K46" i="4"/>
  <c r="E47" i="4"/>
  <c r="F47" i="4"/>
  <c r="G47" i="4"/>
  <c r="H47" i="4"/>
  <c r="I47" i="4"/>
  <c r="J47" i="4"/>
  <c r="K47" i="4"/>
  <c r="E48" i="4"/>
  <c r="F48" i="4"/>
  <c r="G48" i="4"/>
  <c r="H48" i="4"/>
  <c r="I48" i="4"/>
  <c r="J48" i="4"/>
  <c r="K48" i="4"/>
  <c r="E49" i="4"/>
  <c r="F49" i="4"/>
  <c r="G49" i="4"/>
  <c r="H49" i="4"/>
  <c r="I49" i="4"/>
  <c r="J49" i="4"/>
  <c r="K49" i="4"/>
  <c r="E50" i="4"/>
  <c r="F50" i="4"/>
  <c r="G50" i="4"/>
  <c r="H50" i="4"/>
  <c r="I50" i="4"/>
  <c r="J50" i="4"/>
  <c r="K50" i="4"/>
  <c r="E51" i="4"/>
  <c r="F51" i="4"/>
  <c r="G51" i="4"/>
  <c r="H51" i="4"/>
  <c r="I51" i="4"/>
  <c r="J51" i="4"/>
  <c r="K51" i="4"/>
  <c r="E52" i="4"/>
  <c r="F52" i="4"/>
  <c r="G52" i="4"/>
  <c r="H52" i="4"/>
  <c r="I52" i="4"/>
  <c r="J52" i="4"/>
  <c r="K52" i="4"/>
  <c r="E53" i="4"/>
  <c r="F53" i="4"/>
  <c r="G53" i="4"/>
  <c r="H53" i="4"/>
  <c r="I53" i="4"/>
  <c r="J53" i="4"/>
  <c r="K53" i="4"/>
  <c r="E54" i="4"/>
  <c r="F54" i="4"/>
  <c r="G54" i="4"/>
  <c r="H54" i="4"/>
  <c r="I54" i="4"/>
  <c r="J54" i="4"/>
  <c r="K54" i="4"/>
  <c r="E55" i="4"/>
  <c r="F55" i="4"/>
  <c r="G55" i="4"/>
  <c r="H55" i="4"/>
  <c r="I55" i="4"/>
  <c r="J55" i="4"/>
  <c r="K55" i="4"/>
  <c r="E56" i="4"/>
  <c r="F56" i="4"/>
  <c r="G56" i="4"/>
  <c r="H56" i="4"/>
  <c r="I56" i="4"/>
  <c r="J56" i="4"/>
  <c r="K56" i="4"/>
  <c r="E57" i="4"/>
  <c r="F57" i="4"/>
  <c r="G57" i="4"/>
  <c r="H57" i="4"/>
  <c r="I57" i="4"/>
  <c r="J57" i="4"/>
  <c r="K57" i="4"/>
  <c r="E58" i="4"/>
  <c r="F58" i="4"/>
  <c r="G58" i="4"/>
  <c r="H58" i="4"/>
  <c r="I58" i="4"/>
  <c r="J58" i="4"/>
  <c r="K58" i="4"/>
  <c r="E59" i="4"/>
  <c r="F59" i="4"/>
  <c r="G59" i="4"/>
  <c r="H59" i="4"/>
  <c r="I59" i="4"/>
  <c r="J59" i="4"/>
  <c r="K59" i="4"/>
  <c r="E60" i="4"/>
  <c r="F60" i="4"/>
  <c r="G60" i="4"/>
  <c r="H60" i="4"/>
  <c r="I60" i="4"/>
  <c r="J60" i="4"/>
  <c r="K60" i="4"/>
  <c r="E61" i="4"/>
  <c r="F61" i="4"/>
  <c r="G61" i="4"/>
  <c r="H61" i="4"/>
  <c r="I61" i="4"/>
  <c r="J61" i="4"/>
  <c r="K61" i="4"/>
  <c r="E62" i="4"/>
  <c r="F62" i="4"/>
  <c r="G62" i="4"/>
  <c r="H62" i="4"/>
  <c r="I62" i="4"/>
  <c r="J62" i="4"/>
  <c r="K62" i="4"/>
  <c r="E63" i="4"/>
  <c r="F63" i="4"/>
  <c r="G63" i="4"/>
  <c r="H63" i="4"/>
  <c r="I63" i="4"/>
  <c r="J63" i="4"/>
  <c r="K63" i="4"/>
  <c r="E64" i="4"/>
  <c r="F64" i="4"/>
  <c r="G64" i="4"/>
  <c r="H64" i="4"/>
  <c r="I64" i="4"/>
  <c r="J64" i="4"/>
  <c r="K64" i="4"/>
  <c r="E65" i="4"/>
  <c r="F65" i="4"/>
  <c r="G65" i="4"/>
  <c r="H65" i="4"/>
  <c r="I65" i="4"/>
  <c r="J65" i="4"/>
  <c r="K65" i="4"/>
  <c r="E66" i="4"/>
  <c r="F66" i="4"/>
  <c r="G66" i="4"/>
  <c r="H66" i="4"/>
  <c r="I66" i="4"/>
  <c r="J66" i="4"/>
  <c r="K66" i="4"/>
  <c r="E67" i="4"/>
  <c r="F67" i="4"/>
  <c r="G67" i="4"/>
  <c r="H67" i="4"/>
  <c r="I67" i="4"/>
  <c r="J67" i="4"/>
  <c r="K67" i="4"/>
  <c r="E68" i="4"/>
  <c r="F68" i="4"/>
  <c r="G68" i="4"/>
  <c r="H68" i="4"/>
  <c r="I68" i="4"/>
  <c r="J68" i="4"/>
  <c r="K68" i="4"/>
  <c r="E69" i="4"/>
  <c r="F69" i="4"/>
  <c r="G69" i="4"/>
  <c r="H69" i="4"/>
  <c r="I69" i="4"/>
  <c r="J69" i="4"/>
  <c r="K69" i="4"/>
  <c r="E70" i="4"/>
  <c r="F70" i="4"/>
  <c r="G70" i="4"/>
  <c r="H70" i="4"/>
  <c r="I70" i="4"/>
  <c r="J70" i="4"/>
  <c r="K70" i="4"/>
  <c r="E71" i="4"/>
  <c r="F71" i="4"/>
  <c r="G71" i="4"/>
  <c r="H71" i="4"/>
  <c r="I71" i="4"/>
  <c r="J71" i="4"/>
  <c r="K71" i="4"/>
  <c r="E72" i="4"/>
  <c r="F72" i="4"/>
  <c r="G72" i="4"/>
  <c r="H72" i="4"/>
  <c r="I72" i="4"/>
  <c r="J72" i="4"/>
  <c r="K72" i="4"/>
  <c r="E73" i="4"/>
  <c r="F73" i="4"/>
  <c r="G73" i="4"/>
  <c r="H73" i="4"/>
  <c r="I73" i="4"/>
  <c r="J73" i="4"/>
  <c r="K73" i="4"/>
  <c r="E74" i="4"/>
  <c r="F74" i="4"/>
  <c r="G74" i="4"/>
  <c r="H74" i="4"/>
  <c r="I74" i="4"/>
  <c r="J74" i="4"/>
  <c r="K74" i="4"/>
  <c r="E75" i="4"/>
  <c r="F75" i="4"/>
  <c r="G75" i="4"/>
  <c r="H75" i="4"/>
  <c r="I75" i="4"/>
  <c r="J75" i="4"/>
  <c r="K75" i="4"/>
  <c r="E76" i="4"/>
  <c r="F76" i="4"/>
  <c r="G76" i="4"/>
  <c r="H76" i="4"/>
  <c r="I76" i="4"/>
  <c r="J76" i="4"/>
  <c r="K76" i="4"/>
  <c r="E77" i="4"/>
  <c r="F77" i="4"/>
  <c r="G77" i="4"/>
  <c r="H77" i="4"/>
  <c r="I77" i="4"/>
  <c r="J77" i="4"/>
  <c r="K77" i="4"/>
  <c r="E78" i="4"/>
  <c r="F78" i="4"/>
  <c r="G78" i="4"/>
  <c r="H78" i="4"/>
  <c r="I78" i="4"/>
  <c r="J78" i="4"/>
  <c r="K78" i="4"/>
  <c r="E79" i="4"/>
  <c r="F79" i="4"/>
  <c r="G79" i="4"/>
  <c r="H79" i="4"/>
  <c r="I79" i="4"/>
  <c r="J79" i="4"/>
  <c r="K79" i="4"/>
  <c r="E80" i="4"/>
  <c r="F80" i="4"/>
  <c r="G80" i="4"/>
  <c r="H80" i="4"/>
  <c r="I80" i="4"/>
  <c r="J80" i="4"/>
  <c r="K80" i="4"/>
  <c r="E81" i="4"/>
  <c r="F81" i="4"/>
  <c r="G81" i="4"/>
  <c r="H81" i="4"/>
  <c r="I81" i="4"/>
  <c r="J81" i="4"/>
  <c r="K81" i="4"/>
  <c r="E82" i="4"/>
  <c r="F82" i="4"/>
  <c r="G82" i="4"/>
  <c r="H82" i="4"/>
  <c r="I82" i="4"/>
  <c r="J82" i="4"/>
  <c r="K82" i="4"/>
  <c r="E83" i="4"/>
  <c r="F83" i="4"/>
  <c r="G83" i="4"/>
  <c r="H83" i="4"/>
  <c r="I83" i="4"/>
  <c r="J83" i="4"/>
  <c r="K83" i="4"/>
  <c r="E84" i="4"/>
  <c r="F84" i="4"/>
  <c r="G84" i="4"/>
  <c r="H84" i="4"/>
  <c r="I84" i="4"/>
  <c r="J84" i="4"/>
  <c r="K84" i="4"/>
  <c r="E85" i="4"/>
  <c r="F85" i="4"/>
  <c r="G85" i="4"/>
  <c r="H85" i="4"/>
  <c r="I85" i="4"/>
  <c r="J85" i="4"/>
  <c r="K85" i="4"/>
  <c r="E86" i="4"/>
  <c r="F86" i="4"/>
  <c r="G86" i="4"/>
  <c r="H86" i="4"/>
  <c r="I86" i="4"/>
  <c r="J86" i="4"/>
  <c r="K86" i="4"/>
  <c r="E87" i="4"/>
  <c r="F87" i="4"/>
  <c r="G87" i="4"/>
  <c r="H87" i="4"/>
  <c r="I87" i="4"/>
  <c r="J87" i="4"/>
  <c r="K87" i="4"/>
  <c r="E88" i="4"/>
  <c r="F88" i="4"/>
  <c r="G88" i="4"/>
  <c r="H88" i="4"/>
  <c r="I88" i="4"/>
  <c r="J88" i="4"/>
  <c r="K88" i="4"/>
  <c r="E89" i="4"/>
  <c r="F89" i="4"/>
  <c r="G89" i="4"/>
  <c r="H89" i="4"/>
  <c r="I89" i="4"/>
  <c r="J89" i="4"/>
  <c r="K89" i="4"/>
  <c r="E90" i="4"/>
  <c r="F90" i="4"/>
  <c r="G90" i="4"/>
  <c r="H90" i="4"/>
  <c r="I90" i="4"/>
  <c r="J90" i="4"/>
  <c r="K90" i="4"/>
  <c r="E91" i="4"/>
  <c r="F91" i="4"/>
  <c r="G91" i="4"/>
  <c r="H91" i="4"/>
  <c r="I91" i="4"/>
  <c r="J91" i="4"/>
  <c r="K91" i="4"/>
  <c r="E92" i="4"/>
  <c r="F92" i="4"/>
  <c r="G92" i="4"/>
  <c r="H92" i="4"/>
  <c r="I92" i="4"/>
  <c r="J92" i="4"/>
  <c r="K92" i="4"/>
  <c r="E93" i="4"/>
  <c r="F93" i="4"/>
  <c r="G93" i="4"/>
  <c r="H93" i="4"/>
  <c r="I93" i="4"/>
  <c r="J93" i="4"/>
  <c r="K93" i="4"/>
  <c r="E94" i="4"/>
  <c r="F94" i="4"/>
  <c r="G94" i="4"/>
  <c r="H94" i="4"/>
  <c r="I94" i="4"/>
  <c r="J94" i="4"/>
  <c r="K94" i="4"/>
  <c r="E95" i="4"/>
  <c r="F95" i="4"/>
  <c r="G95" i="4"/>
  <c r="H95" i="4"/>
  <c r="I95" i="4"/>
  <c r="J95" i="4"/>
  <c r="K95" i="4"/>
  <c r="E96" i="4"/>
  <c r="F96" i="4"/>
  <c r="G96" i="4"/>
  <c r="H96" i="4"/>
  <c r="I96" i="4"/>
  <c r="J96" i="4"/>
  <c r="K96" i="4"/>
  <c r="E97" i="4"/>
  <c r="F97" i="4"/>
  <c r="G97" i="4"/>
  <c r="H97" i="4"/>
  <c r="I97" i="4"/>
  <c r="J97" i="4"/>
  <c r="K97" i="4"/>
  <c r="E98" i="4"/>
  <c r="F98" i="4"/>
  <c r="G98" i="4"/>
  <c r="H98" i="4"/>
  <c r="I98" i="4"/>
  <c r="J98" i="4"/>
  <c r="K98" i="4"/>
  <c r="E99" i="4"/>
  <c r="F99" i="4"/>
  <c r="G99" i="4"/>
  <c r="H99" i="4"/>
  <c r="I99" i="4"/>
  <c r="J99" i="4"/>
  <c r="K99" i="4"/>
  <c r="E100" i="4"/>
  <c r="F100" i="4"/>
  <c r="G100" i="4"/>
  <c r="H100" i="4"/>
  <c r="I100" i="4"/>
  <c r="J100" i="4"/>
  <c r="K100" i="4"/>
  <c r="E101" i="4"/>
  <c r="F101" i="4"/>
  <c r="G101" i="4"/>
  <c r="H101" i="4"/>
  <c r="I101" i="4"/>
  <c r="J101" i="4"/>
  <c r="K101" i="4"/>
  <c r="E102" i="4"/>
  <c r="F102" i="4"/>
  <c r="G102" i="4"/>
  <c r="H102" i="4"/>
  <c r="I102" i="4"/>
  <c r="J102" i="4"/>
  <c r="K102" i="4"/>
  <c r="E103" i="4"/>
  <c r="F103" i="4"/>
  <c r="G103" i="4"/>
  <c r="H103" i="4"/>
  <c r="I103" i="4"/>
  <c r="J103" i="4"/>
  <c r="K103" i="4"/>
  <c r="E104" i="4"/>
  <c r="F104" i="4"/>
  <c r="G104" i="4"/>
  <c r="H104" i="4"/>
  <c r="I104" i="4"/>
  <c r="J104" i="4"/>
  <c r="K104" i="4"/>
  <c r="E105" i="4"/>
  <c r="F105" i="4"/>
  <c r="G105" i="4"/>
  <c r="H105" i="4"/>
  <c r="I105" i="4"/>
  <c r="J105" i="4"/>
  <c r="K105" i="4"/>
  <c r="E106" i="4"/>
  <c r="F106" i="4"/>
  <c r="G106" i="4"/>
  <c r="H106" i="4"/>
  <c r="I106" i="4"/>
  <c r="J106" i="4"/>
  <c r="K106" i="4"/>
  <c r="E107" i="4"/>
  <c r="F107" i="4"/>
  <c r="G107" i="4"/>
  <c r="H107" i="4"/>
  <c r="I107" i="4"/>
  <c r="J107" i="4"/>
  <c r="K107" i="4"/>
  <c r="E108" i="4"/>
  <c r="F108" i="4"/>
  <c r="G108" i="4"/>
  <c r="H108" i="4"/>
  <c r="I108" i="4"/>
  <c r="J108" i="4"/>
  <c r="K108" i="4"/>
  <c r="E109" i="4"/>
  <c r="F109" i="4"/>
  <c r="G109" i="4"/>
  <c r="H109" i="4"/>
  <c r="I109" i="4"/>
  <c r="J109" i="4"/>
  <c r="K109" i="4"/>
  <c r="E110" i="4"/>
  <c r="F110" i="4"/>
  <c r="G110" i="4"/>
  <c r="H110" i="4"/>
  <c r="I110" i="4"/>
  <c r="J110" i="4"/>
  <c r="K110" i="4"/>
  <c r="E111" i="4"/>
  <c r="F111" i="4"/>
  <c r="G111" i="4"/>
  <c r="H111" i="4"/>
  <c r="I111" i="4"/>
  <c r="J111" i="4"/>
  <c r="K111" i="4"/>
  <c r="E112" i="4"/>
  <c r="F112" i="4"/>
  <c r="G112" i="4"/>
  <c r="H112" i="4"/>
  <c r="I112" i="4"/>
  <c r="J112" i="4"/>
  <c r="K112" i="4"/>
  <c r="E113" i="4"/>
  <c r="F113" i="4"/>
  <c r="G113" i="4"/>
  <c r="H113" i="4"/>
  <c r="I113" i="4"/>
  <c r="J113" i="4"/>
  <c r="K113" i="4"/>
  <c r="E114" i="4"/>
  <c r="F114" i="4"/>
  <c r="G114" i="4"/>
  <c r="H114" i="4"/>
  <c r="I114" i="4"/>
  <c r="J114" i="4"/>
  <c r="K114" i="4"/>
  <c r="E115" i="4"/>
  <c r="F115" i="4"/>
  <c r="G115" i="4"/>
  <c r="H115" i="4"/>
  <c r="I115" i="4"/>
  <c r="J115" i="4"/>
  <c r="K115" i="4"/>
  <c r="E116" i="4"/>
  <c r="F116" i="4"/>
  <c r="G116" i="4"/>
  <c r="H116" i="4"/>
  <c r="I116" i="4"/>
  <c r="J116" i="4"/>
  <c r="K116" i="4"/>
  <c r="E117" i="4"/>
  <c r="F117" i="4"/>
  <c r="G117" i="4"/>
  <c r="H117" i="4"/>
  <c r="I117" i="4"/>
  <c r="J117" i="4"/>
  <c r="K117" i="4"/>
  <c r="E118" i="4"/>
  <c r="F118" i="4"/>
  <c r="G118" i="4"/>
  <c r="H118" i="4"/>
  <c r="I118" i="4"/>
  <c r="J118" i="4"/>
  <c r="K118" i="4"/>
  <c r="E119" i="4"/>
  <c r="F119" i="4"/>
  <c r="G119" i="4"/>
  <c r="H119" i="4"/>
  <c r="I119" i="4"/>
  <c r="J119" i="4"/>
  <c r="K119" i="4"/>
  <c r="E120" i="4"/>
  <c r="F120" i="4"/>
  <c r="G120" i="4"/>
  <c r="H120" i="4"/>
  <c r="I120" i="4"/>
  <c r="J120" i="4"/>
  <c r="K120" i="4"/>
  <c r="E121" i="4"/>
  <c r="F121" i="4"/>
  <c r="G121" i="4"/>
  <c r="H121" i="4"/>
  <c r="I121" i="4"/>
  <c r="J121" i="4"/>
  <c r="K121" i="4"/>
  <c r="E122" i="4"/>
  <c r="F122" i="4"/>
  <c r="G122" i="4"/>
  <c r="H122" i="4"/>
  <c r="I122" i="4"/>
  <c r="J122" i="4"/>
  <c r="K122" i="4"/>
  <c r="E123" i="4"/>
  <c r="F123" i="4"/>
  <c r="G123" i="4"/>
  <c r="H123" i="4"/>
  <c r="I123" i="4"/>
  <c r="J123" i="4"/>
  <c r="K123" i="4"/>
  <c r="E124" i="4"/>
  <c r="F124" i="4"/>
  <c r="G124" i="4"/>
  <c r="H124" i="4"/>
  <c r="I124" i="4"/>
  <c r="J124" i="4"/>
  <c r="K124" i="4"/>
  <c r="E125" i="4"/>
  <c r="F125" i="4"/>
  <c r="G125" i="4"/>
  <c r="H125" i="4"/>
  <c r="I125" i="4"/>
  <c r="J125" i="4"/>
  <c r="K125" i="4"/>
  <c r="E126" i="4"/>
  <c r="F126" i="4"/>
  <c r="G126" i="4"/>
  <c r="H126" i="4"/>
  <c r="I126" i="4"/>
  <c r="J126" i="4"/>
  <c r="K126" i="4"/>
  <c r="E127" i="4"/>
  <c r="F127" i="4"/>
  <c r="G127" i="4"/>
  <c r="H127" i="4"/>
  <c r="I127" i="4"/>
  <c r="J127" i="4"/>
  <c r="K127" i="4"/>
  <c r="E128" i="4"/>
  <c r="F128" i="4"/>
  <c r="G128" i="4"/>
  <c r="H128" i="4"/>
  <c r="I128" i="4"/>
  <c r="J128" i="4"/>
  <c r="K128" i="4"/>
  <c r="E129" i="4"/>
  <c r="F129" i="4"/>
  <c r="G129" i="4"/>
  <c r="H129" i="4"/>
  <c r="I129" i="4"/>
  <c r="J129" i="4"/>
  <c r="K129" i="4"/>
  <c r="E130" i="4"/>
  <c r="F130" i="4"/>
  <c r="G130" i="4"/>
  <c r="H130" i="4"/>
  <c r="I130" i="4"/>
  <c r="J130" i="4"/>
  <c r="K130" i="4"/>
  <c r="E131" i="4"/>
  <c r="F131" i="4"/>
  <c r="G131" i="4"/>
  <c r="H131" i="4"/>
  <c r="I131" i="4"/>
  <c r="J131" i="4"/>
  <c r="K131" i="4"/>
  <c r="E132" i="4"/>
  <c r="F132" i="4"/>
  <c r="G132" i="4"/>
  <c r="H132" i="4"/>
  <c r="I132" i="4"/>
  <c r="J132" i="4"/>
  <c r="K132" i="4"/>
  <c r="E133" i="4"/>
  <c r="F133" i="4"/>
  <c r="G133" i="4"/>
  <c r="H133" i="4"/>
  <c r="I133" i="4"/>
  <c r="J133" i="4"/>
  <c r="K133" i="4"/>
  <c r="E134" i="4"/>
  <c r="F134" i="4"/>
  <c r="G134" i="4"/>
  <c r="H134" i="4"/>
  <c r="I134" i="4"/>
  <c r="J134" i="4"/>
  <c r="K134" i="4"/>
  <c r="E135" i="4"/>
  <c r="F135" i="4"/>
  <c r="G135" i="4"/>
  <c r="H135" i="4"/>
  <c r="I135" i="4"/>
  <c r="J135" i="4"/>
  <c r="K135" i="4"/>
  <c r="E136" i="4"/>
  <c r="F136" i="4"/>
  <c r="G136" i="4"/>
  <c r="H136" i="4"/>
  <c r="I136" i="4"/>
  <c r="J136" i="4"/>
  <c r="K136" i="4"/>
  <c r="E137" i="4"/>
  <c r="F137" i="4"/>
  <c r="G137" i="4"/>
  <c r="H137" i="4"/>
  <c r="I137" i="4"/>
  <c r="J137" i="4"/>
  <c r="K137" i="4"/>
  <c r="E138" i="4"/>
  <c r="F138" i="4"/>
  <c r="G138" i="4"/>
  <c r="H138" i="4"/>
  <c r="I138" i="4"/>
  <c r="J138" i="4"/>
  <c r="K138" i="4"/>
  <c r="E139" i="4"/>
  <c r="F139" i="4"/>
  <c r="G139" i="4"/>
  <c r="H139" i="4"/>
  <c r="I139" i="4"/>
  <c r="J139" i="4"/>
  <c r="K139" i="4"/>
  <c r="E140" i="4"/>
  <c r="F140" i="4"/>
  <c r="G140" i="4"/>
  <c r="H140" i="4"/>
  <c r="I140" i="4"/>
  <c r="J140" i="4"/>
  <c r="K140" i="4"/>
  <c r="E141" i="4"/>
  <c r="F141" i="4"/>
  <c r="G141" i="4"/>
  <c r="H141" i="4"/>
  <c r="I141" i="4"/>
  <c r="J141" i="4"/>
  <c r="K141" i="4"/>
  <c r="E142" i="4"/>
  <c r="F142" i="4"/>
  <c r="G142" i="4"/>
  <c r="H142" i="4"/>
  <c r="I142" i="4"/>
  <c r="J142" i="4"/>
  <c r="K142" i="4"/>
  <c r="E143" i="4"/>
  <c r="F143" i="4"/>
  <c r="G143" i="4"/>
  <c r="H143" i="4"/>
  <c r="I143" i="4"/>
  <c r="J143" i="4"/>
  <c r="K143" i="4"/>
  <c r="E144" i="4"/>
  <c r="F144" i="4"/>
  <c r="G144" i="4"/>
  <c r="H144" i="4"/>
  <c r="I144" i="4"/>
  <c r="J144" i="4"/>
  <c r="K144" i="4"/>
  <c r="E145" i="4"/>
  <c r="F145" i="4"/>
  <c r="G145" i="4"/>
  <c r="H145" i="4"/>
  <c r="I145" i="4"/>
  <c r="J145" i="4"/>
  <c r="K145" i="4"/>
  <c r="E146" i="4"/>
  <c r="F146" i="4"/>
  <c r="G146" i="4"/>
  <c r="H146" i="4"/>
  <c r="I146" i="4"/>
  <c r="J146" i="4"/>
  <c r="K146" i="4"/>
  <c r="E147" i="4"/>
  <c r="F147" i="4"/>
  <c r="G147" i="4"/>
  <c r="H147" i="4"/>
  <c r="I147" i="4"/>
  <c r="J147" i="4"/>
  <c r="K147" i="4"/>
  <c r="E148" i="4"/>
  <c r="F148" i="4"/>
  <c r="G148" i="4"/>
  <c r="H148" i="4"/>
  <c r="I148" i="4"/>
  <c r="J148" i="4"/>
  <c r="K148" i="4"/>
  <c r="E149" i="4"/>
  <c r="F149" i="4"/>
  <c r="G149" i="4"/>
  <c r="H149" i="4"/>
  <c r="I149" i="4"/>
  <c r="J149" i="4"/>
  <c r="K149" i="4"/>
  <c r="E150" i="4"/>
  <c r="F150" i="4"/>
  <c r="G150" i="4"/>
  <c r="H150" i="4"/>
  <c r="I150" i="4"/>
  <c r="J150" i="4"/>
  <c r="K150" i="4"/>
  <c r="E151" i="4"/>
  <c r="F151" i="4"/>
  <c r="G151" i="4"/>
  <c r="H151" i="4"/>
  <c r="I151" i="4"/>
  <c r="J151" i="4"/>
  <c r="K151" i="4"/>
  <c r="E152" i="4"/>
  <c r="F152" i="4"/>
  <c r="G152" i="4"/>
  <c r="H152" i="4"/>
  <c r="I152" i="4"/>
  <c r="J152" i="4"/>
  <c r="K152" i="4"/>
  <c r="E153" i="4"/>
  <c r="F153" i="4"/>
  <c r="G153" i="4"/>
  <c r="H153" i="4"/>
  <c r="I153" i="4"/>
  <c r="J153" i="4"/>
  <c r="K153" i="4"/>
  <c r="E154" i="4"/>
  <c r="F154" i="4"/>
  <c r="G154" i="4"/>
  <c r="H154" i="4"/>
  <c r="I154" i="4"/>
  <c r="J154" i="4"/>
  <c r="K154" i="4"/>
  <c r="E155" i="4"/>
  <c r="F155" i="4"/>
  <c r="G155" i="4"/>
  <c r="H155" i="4"/>
  <c r="I155" i="4"/>
  <c r="J155" i="4"/>
  <c r="K155" i="4"/>
  <c r="E156" i="4"/>
  <c r="F156" i="4"/>
  <c r="G156" i="4"/>
  <c r="H156" i="4"/>
  <c r="I156" i="4"/>
  <c r="J156" i="4"/>
  <c r="K156" i="4"/>
  <c r="E157" i="4"/>
  <c r="F157" i="4"/>
  <c r="G157" i="4"/>
  <c r="H157" i="4"/>
  <c r="I157" i="4"/>
  <c r="J157" i="4"/>
  <c r="K157" i="4"/>
  <c r="E158" i="4"/>
  <c r="F158" i="4"/>
  <c r="G158" i="4"/>
  <c r="H158" i="4"/>
  <c r="I158" i="4"/>
  <c r="J158" i="4"/>
  <c r="K158" i="4"/>
  <c r="E159" i="4"/>
  <c r="F159" i="4"/>
  <c r="G159" i="4"/>
  <c r="H159" i="4"/>
  <c r="I159" i="4"/>
  <c r="J159" i="4"/>
  <c r="K159" i="4"/>
  <c r="E160" i="4"/>
  <c r="F160" i="4"/>
  <c r="G160" i="4"/>
  <c r="H160" i="4"/>
  <c r="I160" i="4"/>
  <c r="J160" i="4"/>
  <c r="K160" i="4"/>
  <c r="E161" i="4"/>
  <c r="F161" i="4"/>
  <c r="G161" i="4"/>
  <c r="H161" i="4"/>
  <c r="I161" i="4"/>
  <c r="J161" i="4"/>
  <c r="K161" i="4"/>
  <c r="E162" i="4"/>
  <c r="F162" i="4"/>
  <c r="G162" i="4"/>
  <c r="H162" i="4"/>
  <c r="I162" i="4"/>
  <c r="J162" i="4"/>
  <c r="K162" i="4"/>
  <c r="E163" i="4"/>
  <c r="F163" i="4"/>
  <c r="G163" i="4"/>
  <c r="H163" i="4"/>
  <c r="I163" i="4"/>
  <c r="J163" i="4"/>
  <c r="K163" i="4"/>
  <c r="E164" i="4"/>
  <c r="F164" i="4"/>
  <c r="G164" i="4"/>
  <c r="H164" i="4"/>
  <c r="I164" i="4"/>
  <c r="J164" i="4"/>
  <c r="K164" i="4"/>
  <c r="E165" i="4"/>
  <c r="F165" i="4"/>
  <c r="G165" i="4"/>
  <c r="H165" i="4"/>
  <c r="I165" i="4"/>
  <c r="J165" i="4"/>
  <c r="K165" i="4"/>
  <c r="E166" i="4"/>
  <c r="F166" i="4"/>
  <c r="G166" i="4"/>
  <c r="H166" i="4"/>
  <c r="I166" i="4"/>
  <c r="J166" i="4"/>
  <c r="K166" i="4"/>
  <c r="E167" i="4"/>
  <c r="F167" i="4"/>
  <c r="G167" i="4"/>
  <c r="H167" i="4"/>
  <c r="I167" i="4"/>
  <c r="J167" i="4"/>
  <c r="K167" i="4"/>
  <c r="E168" i="4"/>
  <c r="F168" i="4"/>
  <c r="G168" i="4"/>
  <c r="H168" i="4"/>
  <c r="I168" i="4"/>
  <c r="J168" i="4"/>
  <c r="K168" i="4"/>
  <c r="E169" i="4"/>
  <c r="F169" i="4"/>
  <c r="G169" i="4"/>
  <c r="H169" i="4"/>
  <c r="I169" i="4"/>
  <c r="J169" i="4"/>
  <c r="K169" i="4"/>
  <c r="E170" i="4"/>
  <c r="F170" i="4"/>
  <c r="G170" i="4"/>
  <c r="H170" i="4"/>
  <c r="I170" i="4"/>
  <c r="J170" i="4"/>
  <c r="K170" i="4"/>
  <c r="E171" i="4"/>
  <c r="F171" i="4"/>
  <c r="G171" i="4"/>
  <c r="H171" i="4"/>
  <c r="I171" i="4"/>
  <c r="J171" i="4"/>
  <c r="K171" i="4"/>
  <c r="E172" i="4"/>
  <c r="F172" i="4"/>
  <c r="G172" i="4"/>
  <c r="H172" i="4"/>
  <c r="I172" i="4"/>
  <c r="J172" i="4"/>
  <c r="K172" i="4"/>
  <c r="E173" i="4"/>
  <c r="F173" i="4"/>
  <c r="G173" i="4"/>
  <c r="H173" i="4"/>
  <c r="I173" i="4"/>
  <c r="J173" i="4"/>
  <c r="K173" i="4"/>
  <c r="E174" i="4"/>
  <c r="F174" i="4"/>
  <c r="G174" i="4"/>
  <c r="H174" i="4"/>
  <c r="I174" i="4"/>
  <c r="J174" i="4"/>
  <c r="K174" i="4"/>
  <c r="E175" i="4"/>
  <c r="F175" i="4"/>
  <c r="G175" i="4"/>
  <c r="H175" i="4"/>
  <c r="I175" i="4"/>
  <c r="J175" i="4"/>
  <c r="K175" i="4"/>
  <c r="E176" i="4"/>
  <c r="F176" i="4"/>
  <c r="G176" i="4"/>
  <c r="H176" i="4"/>
  <c r="I176" i="4"/>
  <c r="J176" i="4"/>
  <c r="K176" i="4"/>
  <c r="E177" i="4"/>
  <c r="F177" i="4"/>
  <c r="G177" i="4"/>
  <c r="H177" i="4"/>
  <c r="I177" i="4"/>
  <c r="J177" i="4"/>
  <c r="K177" i="4"/>
  <c r="E178" i="4"/>
  <c r="F178" i="4"/>
  <c r="G178" i="4"/>
  <c r="H178" i="4"/>
  <c r="I178" i="4"/>
  <c r="J178" i="4"/>
  <c r="K178" i="4"/>
  <c r="E179" i="4"/>
  <c r="F179" i="4"/>
  <c r="G179" i="4"/>
  <c r="H179" i="4"/>
  <c r="I179" i="4"/>
  <c r="J179" i="4"/>
  <c r="K179" i="4"/>
  <c r="E180" i="4"/>
  <c r="F180" i="4"/>
  <c r="G180" i="4"/>
  <c r="H180" i="4"/>
  <c r="I180" i="4"/>
  <c r="J180" i="4"/>
  <c r="K180" i="4"/>
  <c r="E181" i="4"/>
  <c r="F181" i="4"/>
  <c r="G181" i="4"/>
  <c r="H181" i="4"/>
  <c r="I181" i="4"/>
  <c r="J181" i="4"/>
  <c r="K181" i="4"/>
  <c r="E182" i="4"/>
  <c r="F182" i="4"/>
  <c r="G182" i="4"/>
  <c r="H182" i="4"/>
  <c r="I182" i="4"/>
  <c r="J182" i="4"/>
  <c r="K182" i="4"/>
  <c r="E183" i="4"/>
  <c r="F183" i="4"/>
  <c r="G183" i="4"/>
  <c r="H183" i="4"/>
  <c r="I183" i="4"/>
  <c r="J183" i="4"/>
  <c r="K183" i="4"/>
  <c r="E184" i="4"/>
  <c r="F184" i="4"/>
  <c r="G184" i="4"/>
  <c r="H184" i="4"/>
  <c r="I184" i="4"/>
  <c r="J184" i="4"/>
  <c r="K184" i="4"/>
  <c r="E185" i="4"/>
  <c r="F185" i="4"/>
  <c r="G185" i="4"/>
  <c r="H185" i="4"/>
  <c r="I185" i="4"/>
  <c r="J185" i="4"/>
  <c r="K185" i="4"/>
  <c r="E186" i="4"/>
  <c r="F186" i="4"/>
  <c r="G186" i="4"/>
  <c r="H186" i="4"/>
  <c r="I186" i="4"/>
  <c r="J186" i="4"/>
  <c r="K186" i="4"/>
  <c r="E187" i="4"/>
  <c r="F187" i="4"/>
  <c r="G187" i="4"/>
  <c r="H187" i="4"/>
  <c r="I187" i="4"/>
  <c r="J187" i="4"/>
  <c r="K187" i="4"/>
  <c r="E188" i="4"/>
  <c r="F188" i="4"/>
  <c r="G188" i="4"/>
  <c r="H188" i="4"/>
  <c r="I188" i="4"/>
  <c r="J188" i="4"/>
  <c r="K188" i="4"/>
  <c r="E189" i="4"/>
  <c r="F189" i="4"/>
  <c r="G189" i="4"/>
  <c r="H189" i="4"/>
  <c r="I189" i="4"/>
  <c r="J189" i="4"/>
  <c r="K189" i="4"/>
  <c r="E190" i="4"/>
  <c r="F190" i="4"/>
  <c r="G190" i="4"/>
  <c r="H190" i="4"/>
  <c r="I190" i="4"/>
  <c r="J190" i="4"/>
  <c r="K190" i="4"/>
  <c r="E191" i="4"/>
  <c r="F191" i="4"/>
  <c r="G191" i="4"/>
  <c r="H191" i="4"/>
  <c r="I191" i="4"/>
  <c r="J191" i="4"/>
  <c r="K191" i="4"/>
  <c r="E192" i="4"/>
  <c r="F192" i="4"/>
  <c r="G192" i="4"/>
  <c r="H192" i="4"/>
  <c r="I192" i="4"/>
  <c r="J192" i="4"/>
  <c r="K192" i="4"/>
  <c r="E193" i="4"/>
  <c r="F193" i="4"/>
  <c r="G193" i="4"/>
  <c r="H193" i="4"/>
  <c r="I193" i="4"/>
  <c r="J193" i="4"/>
  <c r="K193" i="4"/>
  <c r="E194" i="4"/>
  <c r="F194" i="4"/>
  <c r="G194" i="4"/>
  <c r="H194" i="4"/>
  <c r="I194" i="4"/>
  <c r="J194" i="4"/>
  <c r="K194" i="4"/>
  <c r="E195" i="4"/>
  <c r="F195" i="4"/>
  <c r="G195" i="4"/>
  <c r="H195" i="4"/>
  <c r="I195" i="4"/>
  <c r="J195" i="4"/>
  <c r="K195" i="4"/>
  <c r="E196" i="4"/>
  <c r="F196" i="4"/>
  <c r="G196" i="4"/>
  <c r="H196" i="4"/>
  <c r="I196" i="4"/>
  <c r="J196" i="4"/>
  <c r="K196" i="4"/>
  <c r="E197" i="4"/>
  <c r="F197" i="4"/>
  <c r="G197" i="4"/>
  <c r="H197" i="4"/>
  <c r="I197" i="4"/>
  <c r="J197" i="4"/>
  <c r="K197" i="4"/>
  <c r="E198" i="4"/>
  <c r="F198" i="4"/>
  <c r="G198" i="4"/>
  <c r="H198" i="4"/>
  <c r="I198" i="4"/>
  <c r="J198" i="4"/>
  <c r="K198" i="4"/>
  <c r="E199" i="4"/>
  <c r="F199" i="4"/>
  <c r="G199" i="4"/>
  <c r="H199" i="4"/>
  <c r="I199" i="4"/>
  <c r="J199" i="4"/>
  <c r="K199" i="4"/>
  <c r="E200" i="4"/>
  <c r="F200" i="4"/>
  <c r="G200" i="4"/>
  <c r="H200" i="4"/>
  <c r="I200" i="4"/>
  <c r="J200" i="4"/>
  <c r="K200" i="4"/>
  <c r="E201" i="4"/>
  <c r="F201" i="4"/>
  <c r="G201" i="4"/>
  <c r="H201" i="4"/>
  <c r="I201" i="4"/>
  <c r="J201" i="4"/>
  <c r="K201" i="4"/>
  <c r="E202" i="4"/>
  <c r="F202" i="4"/>
  <c r="G202" i="4"/>
  <c r="H202" i="4"/>
  <c r="I202" i="4"/>
  <c r="J202" i="4"/>
  <c r="K202" i="4"/>
  <c r="E203" i="4"/>
  <c r="F203" i="4"/>
  <c r="G203" i="4"/>
  <c r="H203" i="4"/>
  <c r="I203" i="4"/>
  <c r="J203" i="4"/>
  <c r="K203" i="4"/>
  <c r="E204" i="4"/>
  <c r="F204" i="4"/>
  <c r="G204" i="4"/>
  <c r="H204" i="4"/>
  <c r="I204" i="4"/>
  <c r="J204" i="4"/>
  <c r="K204" i="4"/>
  <c r="E205" i="4"/>
  <c r="F205" i="4"/>
  <c r="G205" i="4"/>
  <c r="H205" i="4"/>
  <c r="I205" i="4"/>
  <c r="J205" i="4"/>
  <c r="K205" i="4"/>
  <c r="E206" i="4"/>
  <c r="F206" i="4"/>
  <c r="G206" i="4"/>
  <c r="H206" i="4"/>
  <c r="I206" i="4"/>
  <c r="J206" i="4"/>
  <c r="K206" i="4"/>
  <c r="E207" i="4"/>
  <c r="F207" i="4"/>
  <c r="G207" i="4"/>
  <c r="H207" i="4"/>
  <c r="I207" i="4"/>
  <c r="J207" i="4"/>
  <c r="K207" i="4"/>
  <c r="E208" i="4"/>
  <c r="F208" i="4"/>
  <c r="G208" i="4"/>
  <c r="H208" i="4"/>
  <c r="I208" i="4"/>
  <c r="J208" i="4"/>
  <c r="K208" i="4"/>
  <c r="E209" i="4"/>
  <c r="F209" i="4"/>
  <c r="G209" i="4"/>
  <c r="H209" i="4"/>
  <c r="I209" i="4"/>
  <c r="J209" i="4"/>
  <c r="K209" i="4"/>
  <c r="E210" i="4"/>
  <c r="F210" i="4"/>
  <c r="G210" i="4"/>
  <c r="H210" i="4"/>
  <c r="I210" i="4"/>
  <c r="J210" i="4"/>
  <c r="K210" i="4"/>
  <c r="E211" i="4"/>
  <c r="F211" i="4"/>
  <c r="G211" i="4"/>
  <c r="H211" i="4"/>
  <c r="I211" i="4"/>
  <c r="J211" i="4"/>
  <c r="K211" i="4"/>
  <c r="E212" i="4"/>
  <c r="F212" i="4"/>
  <c r="G212" i="4"/>
  <c r="H212" i="4"/>
  <c r="I212" i="4"/>
  <c r="J212" i="4"/>
  <c r="K212" i="4"/>
  <c r="E213" i="4"/>
  <c r="F213" i="4"/>
  <c r="G213" i="4"/>
  <c r="H213" i="4"/>
  <c r="I213" i="4"/>
  <c r="J213" i="4"/>
  <c r="K213" i="4"/>
  <c r="E214" i="4"/>
  <c r="F214" i="4"/>
  <c r="G214" i="4"/>
  <c r="H214" i="4"/>
  <c r="I214" i="4"/>
  <c r="J214" i="4"/>
  <c r="K214" i="4"/>
  <c r="E215" i="4"/>
  <c r="F215" i="4"/>
  <c r="G215" i="4"/>
  <c r="H215" i="4"/>
  <c r="I215" i="4"/>
  <c r="J215" i="4"/>
  <c r="K215" i="4"/>
  <c r="E216" i="4"/>
  <c r="F216" i="4"/>
  <c r="G216" i="4"/>
  <c r="H216" i="4"/>
  <c r="I216" i="4"/>
  <c r="J216" i="4"/>
  <c r="K216" i="4"/>
  <c r="E217" i="4"/>
  <c r="F217" i="4"/>
  <c r="G217" i="4"/>
  <c r="H217" i="4"/>
  <c r="I217" i="4"/>
  <c r="J217" i="4"/>
  <c r="K217" i="4"/>
  <c r="E218" i="4"/>
  <c r="F218" i="4"/>
  <c r="G218" i="4"/>
  <c r="H218" i="4"/>
  <c r="I218" i="4"/>
  <c r="J218" i="4"/>
  <c r="K218" i="4"/>
  <c r="E219" i="4"/>
  <c r="F219" i="4"/>
  <c r="G219" i="4"/>
  <c r="H219" i="4"/>
  <c r="I219" i="4"/>
  <c r="J219" i="4"/>
  <c r="K219" i="4"/>
  <c r="E220" i="4"/>
  <c r="F220" i="4"/>
  <c r="G220" i="4"/>
  <c r="H220" i="4"/>
  <c r="I220" i="4"/>
  <c r="J220" i="4"/>
  <c r="K220" i="4"/>
  <c r="E221" i="4"/>
  <c r="F221" i="4"/>
  <c r="G221" i="4"/>
  <c r="H221" i="4"/>
  <c r="I221" i="4"/>
  <c r="J221" i="4"/>
  <c r="K221" i="4"/>
  <c r="E222" i="4"/>
  <c r="F222" i="4"/>
  <c r="G222" i="4"/>
  <c r="H222" i="4"/>
  <c r="I222" i="4"/>
  <c r="J222" i="4"/>
  <c r="K222" i="4"/>
  <c r="E223" i="4"/>
  <c r="F223" i="4"/>
  <c r="G223" i="4"/>
  <c r="H223" i="4"/>
  <c r="I223" i="4"/>
  <c r="J223" i="4"/>
  <c r="K223" i="4"/>
  <c r="E224" i="4"/>
  <c r="F224" i="4"/>
  <c r="G224" i="4"/>
  <c r="H224" i="4"/>
  <c r="I224" i="4"/>
  <c r="J224" i="4"/>
  <c r="K224" i="4"/>
  <c r="E225" i="4"/>
  <c r="F225" i="4"/>
  <c r="G225" i="4"/>
  <c r="H225" i="4"/>
  <c r="I225" i="4"/>
  <c r="J225" i="4"/>
  <c r="K225" i="4"/>
  <c r="E226" i="4"/>
  <c r="F226" i="4"/>
  <c r="G226" i="4"/>
  <c r="H226" i="4"/>
  <c r="I226" i="4"/>
  <c r="J226" i="4"/>
  <c r="K226" i="4"/>
  <c r="E227" i="4"/>
  <c r="F227" i="4"/>
  <c r="G227" i="4"/>
  <c r="H227" i="4"/>
  <c r="I227" i="4"/>
  <c r="J227" i="4"/>
  <c r="K227" i="4"/>
  <c r="E228" i="4"/>
  <c r="F228" i="4"/>
  <c r="G228" i="4"/>
  <c r="H228" i="4"/>
  <c r="I228" i="4"/>
  <c r="J228" i="4"/>
  <c r="K228" i="4"/>
  <c r="E229" i="4"/>
  <c r="F229" i="4"/>
  <c r="G229" i="4"/>
  <c r="H229" i="4"/>
  <c r="I229" i="4"/>
  <c r="J229" i="4"/>
  <c r="K229" i="4"/>
  <c r="E230" i="4"/>
  <c r="F230" i="4"/>
  <c r="G230" i="4"/>
  <c r="H230" i="4"/>
  <c r="I230" i="4"/>
  <c r="J230" i="4"/>
  <c r="K230" i="4"/>
  <c r="E231" i="4"/>
  <c r="F231" i="4"/>
  <c r="G231" i="4"/>
  <c r="H231" i="4"/>
  <c r="I231" i="4"/>
  <c r="J231" i="4"/>
  <c r="K231" i="4"/>
  <c r="E232" i="4"/>
  <c r="F232" i="4"/>
  <c r="G232" i="4"/>
  <c r="H232" i="4"/>
  <c r="I232" i="4"/>
  <c r="J232" i="4"/>
  <c r="K232" i="4"/>
  <c r="E233" i="4"/>
  <c r="F233" i="4"/>
  <c r="G233" i="4"/>
  <c r="H233" i="4"/>
  <c r="I233" i="4"/>
  <c r="J233" i="4"/>
  <c r="K233" i="4"/>
  <c r="E234" i="4"/>
  <c r="F234" i="4"/>
  <c r="G234" i="4"/>
  <c r="H234" i="4"/>
  <c r="I234" i="4"/>
  <c r="J234" i="4"/>
  <c r="K234" i="4"/>
  <c r="E235" i="4"/>
  <c r="F235" i="4"/>
  <c r="G235" i="4"/>
  <c r="H235" i="4"/>
  <c r="I235" i="4"/>
  <c r="J235" i="4"/>
  <c r="K235" i="4"/>
  <c r="E236" i="4"/>
  <c r="F236" i="4"/>
  <c r="G236" i="4"/>
  <c r="H236" i="4"/>
  <c r="I236" i="4"/>
  <c r="J236" i="4"/>
  <c r="K236" i="4"/>
  <c r="E237" i="4"/>
  <c r="F237" i="4"/>
  <c r="G237" i="4"/>
  <c r="H237" i="4"/>
  <c r="I237" i="4"/>
  <c r="J237" i="4"/>
  <c r="K237" i="4"/>
  <c r="E238" i="4"/>
  <c r="F238" i="4"/>
  <c r="G238" i="4"/>
  <c r="H238" i="4"/>
  <c r="I238" i="4"/>
  <c r="J238" i="4"/>
  <c r="K238" i="4"/>
  <c r="E239" i="4"/>
  <c r="F239" i="4"/>
  <c r="G239" i="4"/>
  <c r="H239" i="4"/>
  <c r="I239" i="4"/>
  <c r="J239" i="4"/>
  <c r="K239" i="4"/>
  <c r="E240" i="4"/>
  <c r="F240" i="4"/>
  <c r="G240" i="4"/>
  <c r="H240" i="4"/>
  <c r="I240" i="4"/>
  <c r="J240" i="4"/>
  <c r="K240" i="4"/>
  <c r="E241" i="4"/>
  <c r="F241" i="4"/>
  <c r="G241" i="4"/>
  <c r="H241" i="4"/>
  <c r="I241" i="4"/>
  <c r="J241" i="4"/>
  <c r="K241" i="4"/>
  <c r="E242" i="4"/>
  <c r="F242" i="4"/>
  <c r="G242" i="4"/>
  <c r="H242" i="4"/>
  <c r="I242" i="4"/>
  <c r="J242" i="4"/>
  <c r="K242" i="4"/>
  <c r="E243" i="4"/>
  <c r="F243" i="4"/>
  <c r="G243" i="4"/>
  <c r="H243" i="4"/>
  <c r="I243" i="4"/>
  <c r="J243" i="4"/>
  <c r="K243" i="4"/>
  <c r="E244" i="4"/>
  <c r="F244" i="4"/>
  <c r="G244" i="4"/>
  <c r="H244" i="4"/>
  <c r="I244" i="4"/>
  <c r="J244" i="4"/>
  <c r="K244" i="4"/>
  <c r="E245" i="4"/>
  <c r="F245" i="4"/>
  <c r="G245" i="4"/>
  <c r="H245" i="4"/>
  <c r="I245" i="4"/>
  <c r="J245" i="4"/>
  <c r="K245" i="4"/>
  <c r="E246" i="4"/>
  <c r="F246" i="4"/>
  <c r="G246" i="4"/>
  <c r="H246" i="4"/>
  <c r="I246" i="4"/>
  <c r="J246" i="4"/>
  <c r="K246" i="4"/>
  <c r="E247" i="4"/>
  <c r="F247" i="4"/>
  <c r="G247" i="4"/>
  <c r="H247" i="4"/>
  <c r="I247" i="4"/>
  <c r="J247" i="4"/>
  <c r="K247" i="4"/>
  <c r="E248" i="4"/>
  <c r="F248" i="4"/>
  <c r="G248" i="4"/>
  <c r="H248" i="4"/>
  <c r="I248" i="4"/>
  <c r="J248" i="4"/>
  <c r="K248" i="4"/>
  <c r="E249" i="4"/>
  <c r="F249" i="4"/>
  <c r="G249" i="4"/>
  <c r="H249" i="4"/>
  <c r="I249" i="4"/>
  <c r="J249" i="4"/>
  <c r="K249" i="4"/>
  <c r="E250" i="4"/>
  <c r="F250" i="4"/>
  <c r="G250" i="4"/>
  <c r="H250" i="4"/>
  <c r="I250" i="4"/>
  <c r="J250" i="4"/>
  <c r="K250" i="4"/>
  <c r="E251" i="4"/>
  <c r="F251" i="4"/>
  <c r="G251" i="4"/>
  <c r="H251" i="4"/>
  <c r="I251" i="4"/>
  <c r="J251" i="4"/>
  <c r="K251" i="4"/>
  <c r="E252" i="4"/>
  <c r="F252" i="4"/>
  <c r="G252" i="4"/>
  <c r="H252" i="4"/>
  <c r="I252" i="4"/>
  <c r="J252" i="4"/>
  <c r="K252" i="4"/>
  <c r="E253" i="4"/>
  <c r="F253" i="4"/>
  <c r="G253" i="4"/>
  <c r="H253" i="4"/>
  <c r="I253" i="4"/>
  <c r="J253" i="4"/>
  <c r="K253" i="4"/>
  <c r="E254" i="4"/>
  <c r="F254" i="4"/>
  <c r="G254" i="4"/>
  <c r="H254" i="4"/>
  <c r="I254" i="4"/>
  <c r="J254" i="4"/>
  <c r="K254" i="4"/>
  <c r="E255" i="4"/>
  <c r="F255" i="4"/>
  <c r="G255" i="4"/>
  <c r="H255" i="4"/>
  <c r="I255" i="4"/>
  <c r="J255" i="4"/>
  <c r="K255" i="4"/>
  <c r="E256" i="4"/>
  <c r="F256" i="4"/>
  <c r="G256" i="4"/>
  <c r="H256" i="4"/>
  <c r="I256" i="4"/>
  <c r="J256" i="4"/>
  <c r="K256" i="4"/>
  <c r="J257" i="4"/>
  <c r="K257" i="4"/>
  <c r="J258" i="4"/>
  <c r="K258" i="4"/>
  <c r="E259" i="4"/>
  <c r="F259" i="4"/>
  <c r="G259" i="4"/>
  <c r="H259" i="4"/>
  <c r="I259" i="4"/>
  <c r="J259" i="4"/>
  <c r="K259" i="4"/>
  <c r="E260" i="4"/>
  <c r="F260" i="4"/>
  <c r="G260" i="4"/>
  <c r="H260" i="4"/>
  <c r="I260" i="4"/>
  <c r="J260" i="4"/>
  <c r="K260" i="4"/>
  <c r="E261" i="4"/>
  <c r="F261" i="4"/>
  <c r="G261" i="4"/>
  <c r="H261" i="4"/>
  <c r="I261" i="4"/>
  <c r="J261" i="4"/>
  <c r="K261" i="4"/>
  <c r="E262" i="4"/>
  <c r="F262" i="4"/>
  <c r="G262" i="4"/>
  <c r="H262" i="4"/>
  <c r="I262" i="4"/>
  <c r="J262" i="4"/>
  <c r="K262" i="4"/>
  <c r="E263" i="4"/>
  <c r="F263" i="4"/>
  <c r="G263" i="4"/>
  <c r="H263" i="4"/>
  <c r="I263" i="4"/>
  <c r="J263" i="4"/>
  <c r="K263" i="4"/>
  <c r="E264" i="4"/>
  <c r="F264" i="4"/>
  <c r="G264" i="4"/>
  <c r="H264" i="4"/>
  <c r="I264" i="4"/>
  <c r="J264" i="4"/>
  <c r="K264" i="4"/>
  <c r="E265" i="4"/>
  <c r="F265" i="4"/>
  <c r="G265" i="4"/>
  <c r="H265" i="4"/>
  <c r="I265" i="4"/>
  <c r="J265" i="4"/>
  <c r="K265" i="4"/>
  <c r="E266" i="4"/>
  <c r="F266" i="4"/>
  <c r="G266" i="4"/>
  <c r="H266" i="4"/>
  <c r="I266" i="4"/>
  <c r="J266" i="4"/>
  <c r="K266" i="4"/>
  <c r="E267" i="4"/>
  <c r="F267" i="4"/>
  <c r="G267" i="4"/>
  <c r="H267" i="4"/>
  <c r="I267" i="4"/>
  <c r="J267" i="4"/>
  <c r="K267" i="4"/>
  <c r="E268" i="4"/>
  <c r="F268" i="4"/>
  <c r="G268" i="4"/>
  <c r="H268" i="4"/>
  <c r="I268" i="4"/>
  <c r="J268" i="4"/>
  <c r="K268" i="4"/>
  <c r="E269" i="4"/>
  <c r="F269" i="4"/>
  <c r="G269" i="4"/>
  <c r="H269" i="4"/>
  <c r="I269" i="4"/>
  <c r="J269" i="4"/>
  <c r="K269" i="4"/>
  <c r="E270" i="4"/>
  <c r="F270" i="4"/>
  <c r="G270" i="4"/>
  <c r="H270" i="4"/>
  <c r="I270" i="4"/>
  <c r="J270" i="4"/>
  <c r="K270" i="4"/>
  <c r="E271" i="4"/>
  <c r="F271" i="4"/>
  <c r="G271" i="4"/>
  <c r="H271" i="4"/>
  <c r="I271" i="4"/>
  <c r="J271" i="4"/>
  <c r="K271" i="4"/>
  <c r="E272" i="4"/>
  <c r="F272" i="4"/>
  <c r="G272" i="4"/>
  <c r="H272" i="4"/>
  <c r="I272" i="4"/>
  <c r="J272" i="4"/>
  <c r="K272" i="4"/>
  <c r="E273" i="4"/>
  <c r="F273" i="4"/>
  <c r="G273" i="4"/>
  <c r="H273" i="4"/>
  <c r="I273" i="4"/>
  <c r="J273" i="4"/>
  <c r="K273" i="4"/>
  <c r="E274" i="4"/>
  <c r="F274" i="4"/>
  <c r="G274" i="4"/>
  <c r="H274" i="4"/>
  <c r="I274" i="4"/>
  <c r="J274" i="4"/>
  <c r="K274" i="4"/>
  <c r="E275" i="4"/>
  <c r="F275" i="4"/>
  <c r="G275" i="4"/>
  <c r="H275" i="4"/>
  <c r="I275" i="4"/>
  <c r="J275" i="4"/>
  <c r="K275" i="4"/>
  <c r="E276" i="4"/>
  <c r="F276" i="4"/>
  <c r="G276" i="4"/>
  <c r="H276" i="4"/>
  <c r="I276" i="4"/>
  <c r="J276" i="4"/>
  <c r="K276" i="4"/>
  <c r="E277" i="4"/>
  <c r="F277" i="4"/>
  <c r="G277" i="4"/>
  <c r="H277" i="4"/>
  <c r="I277" i="4"/>
  <c r="J277" i="4"/>
  <c r="K277" i="4"/>
  <c r="E278" i="4"/>
  <c r="F278" i="4"/>
  <c r="G278" i="4"/>
  <c r="H278" i="4"/>
  <c r="I278" i="4"/>
  <c r="J278" i="4"/>
  <c r="K278" i="4"/>
  <c r="E279" i="4"/>
  <c r="F279" i="4"/>
  <c r="G279" i="4"/>
  <c r="H279" i="4"/>
  <c r="I279" i="4"/>
  <c r="J279" i="4"/>
  <c r="K279" i="4"/>
  <c r="E280" i="4"/>
  <c r="F280" i="4"/>
  <c r="G280" i="4"/>
  <c r="H280" i="4"/>
  <c r="I280" i="4"/>
  <c r="J280" i="4"/>
  <c r="K280" i="4"/>
  <c r="E281" i="4"/>
  <c r="F281" i="4"/>
  <c r="G281" i="4"/>
  <c r="H281" i="4"/>
  <c r="I281" i="4"/>
  <c r="J281" i="4"/>
  <c r="K281" i="4"/>
  <c r="E282" i="4"/>
  <c r="F282" i="4"/>
  <c r="G282" i="4"/>
  <c r="H282" i="4"/>
  <c r="I282" i="4"/>
  <c r="J282" i="4"/>
  <c r="K282" i="4"/>
  <c r="E283" i="4"/>
  <c r="F283" i="4"/>
  <c r="G283" i="4"/>
  <c r="H283" i="4"/>
  <c r="I283" i="4"/>
  <c r="J283" i="4"/>
  <c r="K283" i="4"/>
  <c r="E284" i="4"/>
  <c r="F284" i="4"/>
  <c r="G284" i="4"/>
  <c r="H284" i="4"/>
  <c r="I284" i="4"/>
  <c r="J284" i="4"/>
  <c r="K284" i="4"/>
  <c r="E285" i="4"/>
  <c r="F285" i="4"/>
  <c r="G285" i="4"/>
  <c r="H285" i="4"/>
  <c r="I285" i="4"/>
  <c r="J285" i="4"/>
  <c r="K285" i="4"/>
  <c r="E286" i="4"/>
  <c r="F286" i="4"/>
  <c r="G286" i="4"/>
  <c r="H286" i="4"/>
  <c r="I286" i="4"/>
  <c r="J286" i="4"/>
  <c r="K286" i="4"/>
  <c r="E287" i="4"/>
  <c r="F287" i="4"/>
  <c r="G287" i="4"/>
  <c r="H287" i="4"/>
  <c r="I287" i="4"/>
  <c r="J287" i="4"/>
  <c r="K287" i="4"/>
  <c r="E288" i="4"/>
  <c r="F288" i="4"/>
  <c r="G288" i="4"/>
  <c r="H288" i="4"/>
  <c r="I288" i="4"/>
  <c r="J288" i="4"/>
  <c r="K288" i="4"/>
  <c r="E289" i="4"/>
  <c r="F289" i="4"/>
  <c r="G289" i="4"/>
  <c r="H289" i="4"/>
  <c r="I289" i="4"/>
  <c r="J289" i="4"/>
  <c r="K289" i="4"/>
  <c r="E290" i="4"/>
  <c r="F290" i="4"/>
  <c r="G290" i="4"/>
  <c r="H290" i="4"/>
  <c r="I290" i="4"/>
  <c r="J290" i="4"/>
  <c r="K290" i="4"/>
  <c r="E291" i="4"/>
  <c r="F291" i="4"/>
  <c r="G291" i="4"/>
  <c r="H291" i="4"/>
  <c r="I291" i="4"/>
  <c r="J291" i="4"/>
  <c r="K291" i="4"/>
  <c r="E292" i="4"/>
  <c r="F292" i="4"/>
  <c r="G292" i="4"/>
  <c r="H292" i="4"/>
  <c r="I292" i="4"/>
  <c r="J292" i="4"/>
  <c r="K292" i="4"/>
  <c r="E293" i="4"/>
  <c r="F293" i="4"/>
  <c r="G293" i="4"/>
  <c r="H293" i="4"/>
  <c r="I293" i="4"/>
  <c r="J293" i="4"/>
  <c r="K293" i="4"/>
  <c r="E294" i="4"/>
  <c r="F294" i="4"/>
  <c r="G294" i="4"/>
  <c r="H294" i="4"/>
  <c r="I294" i="4"/>
  <c r="J294" i="4"/>
  <c r="K294" i="4"/>
  <c r="E295" i="4"/>
  <c r="F295" i="4"/>
  <c r="G295" i="4"/>
  <c r="H295" i="4"/>
  <c r="I295" i="4"/>
  <c r="J295" i="4"/>
  <c r="K295" i="4"/>
  <c r="E296" i="4"/>
  <c r="F296" i="4"/>
  <c r="G296" i="4"/>
  <c r="H296" i="4"/>
  <c r="I296" i="4"/>
  <c r="J296" i="4"/>
  <c r="K296" i="4"/>
  <c r="E297" i="4"/>
  <c r="F297" i="4"/>
  <c r="G297" i="4"/>
  <c r="H297" i="4"/>
  <c r="I297" i="4"/>
  <c r="J297" i="4"/>
  <c r="K297" i="4"/>
  <c r="E298" i="4"/>
  <c r="F298" i="4"/>
  <c r="G298" i="4"/>
  <c r="H298" i="4"/>
  <c r="I298" i="4"/>
  <c r="J298" i="4"/>
  <c r="K298" i="4"/>
  <c r="E299" i="4"/>
  <c r="F299" i="4"/>
  <c r="G299" i="4"/>
  <c r="H299" i="4"/>
  <c r="I299" i="4"/>
  <c r="J299" i="4"/>
  <c r="K299" i="4"/>
  <c r="E300" i="4"/>
  <c r="F300" i="4"/>
  <c r="G300" i="4"/>
  <c r="H300" i="4"/>
  <c r="I300" i="4"/>
  <c r="J300" i="4"/>
  <c r="K300" i="4"/>
  <c r="E301" i="4"/>
  <c r="F301" i="4"/>
  <c r="G301" i="4"/>
  <c r="H301" i="4"/>
  <c r="I301" i="4"/>
  <c r="J301" i="4"/>
  <c r="K301" i="4"/>
  <c r="E302" i="4"/>
  <c r="F302" i="4"/>
  <c r="G302" i="4"/>
  <c r="H302" i="4"/>
  <c r="I302" i="4"/>
  <c r="J302" i="4"/>
  <c r="K302" i="4"/>
  <c r="E303" i="4"/>
  <c r="F303" i="4"/>
  <c r="G303" i="4"/>
  <c r="H303" i="4"/>
  <c r="I303" i="4"/>
  <c r="J303" i="4"/>
  <c r="K303" i="4"/>
  <c r="E304" i="4"/>
  <c r="F304" i="4"/>
  <c r="G304" i="4"/>
  <c r="H304" i="4"/>
  <c r="I304" i="4"/>
  <c r="J304" i="4"/>
  <c r="K304" i="4"/>
  <c r="E305" i="4"/>
  <c r="F305" i="4"/>
  <c r="G305" i="4"/>
  <c r="H305" i="4"/>
  <c r="I305" i="4"/>
  <c r="J305" i="4"/>
  <c r="K305" i="4"/>
  <c r="I306" i="4"/>
  <c r="J306" i="4"/>
  <c r="K306" i="4"/>
  <c r="E307" i="4"/>
  <c r="F307" i="4"/>
  <c r="G307" i="4"/>
  <c r="H307" i="4"/>
  <c r="I307" i="4"/>
  <c r="J307" i="4"/>
  <c r="K307" i="4"/>
  <c r="E308" i="4"/>
  <c r="F308" i="4"/>
  <c r="G308" i="4"/>
  <c r="H308" i="4"/>
  <c r="I308" i="4"/>
  <c r="J308" i="4"/>
  <c r="K308" i="4"/>
  <c r="E309" i="4"/>
  <c r="F309" i="4"/>
  <c r="G309" i="4"/>
  <c r="H309" i="4"/>
  <c r="I309" i="4"/>
  <c r="J309" i="4"/>
  <c r="K309" i="4"/>
  <c r="E310" i="4"/>
  <c r="F310" i="4"/>
  <c r="G310" i="4"/>
  <c r="H310" i="4"/>
  <c r="I310" i="4"/>
  <c r="J310" i="4"/>
  <c r="K310" i="4"/>
  <c r="E311" i="4"/>
  <c r="F311" i="4"/>
  <c r="G311" i="4"/>
  <c r="H311" i="4"/>
  <c r="I311" i="4"/>
  <c r="J311" i="4"/>
  <c r="K311" i="4"/>
  <c r="E312" i="4"/>
  <c r="F312" i="4"/>
  <c r="G312" i="4"/>
  <c r="H312" i="4"/>
  <c r="I312" i="4"/>
  <c r="J312" i="4"/>
  <c r="K312" i="4"/>
  <c r="E313" i="4"/>
  <c r="F313" i="4"/>
  <c r="G313" i="4"/>
  <c r="H313" i="4"/>
  <c r="I313" i="4"/>
  <c r="J313" i="4"/>
  <c r="K313" i="4"/>
  <c r="E314" i="4"/>
  <c r="F314" i="4"/>
  <c r="G314" i="4"/>
  <c r="H314" i="4"/>
  <c r="I314" i="4"/>
  <c r="J314" i="4"/>
  <c r="K314" i="4"/>
  <c r="E315" i="4"/>
  <c r="F315" i="4"/>
  <c r="G315" i="4"/>
  <c r="H315" i="4"/>
  <c r="I315" i="4"/>
  <c r="J315" i="4"/>
  <c r="K315" i="4"/>
  <c r="E316" i="4"/>
  <c r="F316" i="4"/>
  <c r="G316" i="4"/>
  <c r="H316" i="4"/>
  <c r="I316" i="4"/>
  <c r="J316" i="4"/>
  <c r="K316" i="4"/>
  <c r="E317" i="4"/>
  <c r="F317" i="4"/>
  <c r="G317" i="4"/>
  <c r="H317" i="4"/>
  <c r="I317" i="4"/>
  <c r="J317" i="4"/>
  <c r="K317" i="4"/>
  <c r="E318" i="4"/>
  <c r="F318" i="4"/>
  <c r="G318" i="4"/>
  <c r="H318" i="4"/>
  <c r="I318" i="4"/>
  <c r="J318" i="4"/>
  <c r="K318" i="4"/>
  <c r="E319" i="4"/>
  <c r="F319" i="4"/>
  <c r="G319" i="4"/>
  <c r="H319" i="4"/>
  <c r="I319" i="4"/>
  <c r="J319" i="4"/>
  <c r="K319" i="4"/>
  <c r="E320" i="4"/>
  <c r="F320" i="4"/>
  <c r="G320" i="4"/>
  <c r="H320" i="4"/>
  <c r="I320" i="4"/>
  <c r="J320" i="4"/>
  <c r="K320" i="4"/>
  <c r="E321" i="4"/>
  <c r="F321" i="4"/>
  <c r="G321" i="4"/>
  <c r="H321" i="4"/>
  <c r="I321" i="4"/>
  <c r="J321" i="4"/>
  <c r="K321" i="4"/>
  <c r="E322" i="4"/>
  <c r="F322" i="4"/>
  <c r="G322" i="4"/>
  <c r="H322" i="4"/>
  <c r="I322" i="4"/>
  <c r="J322" i="4"/>
  <c r="K322" i="4"/>
  <c r="E323" i="4"/>
  <c r="F323" i="4"/>
  <c r="G323" i="4"/>
  <c r="H323" i="4"/>
  <c r="I323" i="4"/>
  <c r="J323" i="4"/>
  <c r="K323" i="4"/>
  <c r="E324" i="4"/>
  <c r="F324" i="4"/>
  <c r="G324" i="4"/>
  <c r="H324" i="4"/>
  <c r="I324" i="4"/>
  <c r="J324" i="4"/>
  <c r="K324" i="4"/>
  <c r="E325" i="4"/>
  <c r="F325" i="4"/>
  <c r="G325" i="4"/>
  <c r="H325" i="4"/>
  <c r="I325" i="4"/>
  <c r="J325" i="4"/>
  <c r="K325" i="4"/>
  <c r="E326" i="4"/>
  <c r="F326" i="4"/>
  <c r="G326" i="4"/>
  <c r="H326" i="4"/>
  <c r="I326" i="4"/>
  <c r="J326" i="4"/>
  <c r="K326" i="4"/>
  <c r="E327" i="4"/>
  <c r="F327" i="4"/>
  <c r="G327" i="4"/>
  <c r="H327" i="4"/>
  <c r="I327" i="4"/>
  <c r="J327" i="4"/>
  <c r="K327" i="4"/>
  <c r="E328" i="4"/>
  <c r="F328" i="4"/>
  <c r="G328" i="4"/>
  <c r="H328" i="4"/>
  <c r="I328" i="4"/>
  <c r="J328" i="4"/>
  <c r="K328" i="4"/>
  <c r="E329" i="4"/>
  <c r="F329" i="4"/>
  <c r="G329" i="4"/>
  <c r="H329" i="4"/>
  <c r="I329" i="4"/>
  <c r="J329" i="4"/>
  <c r="K329" i="4"/>
  <c r="E330" i="4"/>
  <c r="F330" i="4"/>
  <c r="G330" i="4"/>
  <c r="H330" i="4"/>
  <c r="I330" i="4"/>
  <c r="J330" i="4"/>
  <c r="K330" i="4"/>
  <c r="E331" i="4"/>
  <c r="F331" i="4"/>
  <c r="G331" i="4"/>
  <c r="H331" i="4"/>
  <c r="I331" i="4"/>
  <c r="J331" i="4"/>
  <c r="K331" i="4"/>
  <c r="E332" i="4"/>
  <c r="F332" i="4"/>
  <c r="G332" i="4"/>
  <c r="H332" i="4"/>
  <c r="I332" i="4"/>
  <c r="J332" i="4"/>
  <c r="K332" i="4"/>
  <c r="E333" i="4"/>
  <c r="F333" i="4"/>
  <c r="G333" i="4"/>
  <c r="H333" i="4"/>
  <c r="I333" i="4"/>
  <c r="J333" i="4"/>
  <c r="K333" i="4"/>
  <c r="E334" i="4"/>
  <c r="F334" i="4"/>
  <c r="G334" i="4"/>
  <c r="H334" i="4"/>
  <c r="I334" i="4"/>
  <c r="J334" i="4"/>
  <c r="K334" i="4"/>
  <c r="E335" i="4"/>
  <c r="F335" i="4"/>
  <c r="G335" i="4"/>
  <c r="H335" i="4"/>
  <c r="I335" i="4"/>
  <c r="J335" i="4"/>
  <c r="K335" i="4"/>
  <c r="E336" i="4"/>
  <c r="F336" i="4"/>
  <c r="G336" i="4"/>
  <c r="H336" i="4"/>
  <c r="I336" i="4"/>
  <c r="J336" i="4"/>
  <c r="K336" i="4"/>
  <c r="E337" i="4"/>
  <c r="F337" i="4"/>
  <c r="G337" i="4"/>
  <c r="H337" i="4"/>
  <c r="I337" i="4"/>
  <c r="J337" i="4"/>
  <c r="K337" i="4"/>
  <c r="E338" i="4"/>
  <c r="F338" i="4"/>
  <c r="G338" i="4"/>
  <c r="H338" i="4"/>
  <c r="I338" i="4"/>
  <c r="J338" i="4"/>
  <c r="K338" i="4"/>
  <c r="E339" i="4"/>
  <c r="F339" i="4"/>
  <c r="G339" i="4"/>
  <c r="H339" i="4"/>
  <c r="I339" i="4"/>
  <c r="J339" i="4"/>
  <c r="K339" i="4"/>
  <c r="E340" i="4"/>
  <c r="F340" i="4"/>
  <c r="G340" i="4"/>
  <c r="H340" i="4"/>
  <c r="I340" i="4"/>
  <c r="J340" i="4"/>
  <c r="K340" i="4"/>
  <c r="E341" i="4"/>
  <c r="F341" i="4"/>
  <c r="G341" i="4"/>
  <c r="H341" i="4"/>
  <c r="I341" i="4"/>
  <c r="J341" i="4"/>
  <c r="K341" i="4"/>
  <c r="E342" i="4"/>
  <c r="F342" i="4"/>
  <c r="G342" i="4"/>
  <c r="H342" i="4"/>
  <c r="I342" i="4"/>
  <c r="J342" i="4"/>
  <c r="K342" i="4"/>
  <c r="E343" i="4"/>
  <c r="F343" i="4"/>
  <c r="G343" i="4"/>
  <c r="H343" i="4"/>
  <c r="I343" i="4"/>
  <c r="J343" i="4"/>
  <c r="K343" i="4"/>
  <c r="E344" i="4"/>
  <c r="F344" i="4"/>
  <c r="G344" i="4"/>
  <c r="H344" i="4"/>
  <c r="I344" i="4"/>
  <c r="J344" i="4"/>
  <c r="K344" i="4"/>
  <c r="E345" i="4"/>
  <c r="F345" i="4"/>
  <c r="G345" i="4"/>
  <c r="H345" i="4"/>
  <c r="I345" i="4"/>
  <c r="J345" i="4"/>
  <c r="K345" i="4"/>
  <c r="E346" i="4"/>
  <c r="F346" i="4"/>
  <c r="G346" i="4"/>
  <c r="H346" i="4"/>
  <c r="I346" i="4"/>
  <c r="J346" i="4"/>
  <c r="K346" i="4"/>
  <c r="E347" i="4"/>
  <c r="F347" i="4"/>
  <c r="G347" i="4"/>
  <c r="H347" i="4"/>
  <c r="I347" i="4"/>
  <c r="J347" i="4"/>
  <c r="K347" i="4"/>
  <c r="E348" i="4"/>
  <c r="F348" i="4"/>
  <c r="G348" i="4"/>
  <c r="H348" i="4"/>
  <c r="I348" i="4"/>
  <c r="J348" i="4"/>
  <c r="K348" i="4"/>
  <c r="E349" i="4"/>
  <c r="F349" i="4"/>
  <c r="G349" i="4"/>
  <c r="H349" i="4"/>
  <c r="I349" i="4"/>
  <c r="J349" i="4"/>
  <c r="K349" i="4"/>
  <c r="E350" i="4"/>
  <c r="F350" i="4"/>
  <c r="G350" i="4"/>
  <c r="H350" i="4"/>
  <c r="I350" i="4"/>
  <c r="J350" i="4"/>
  <c r="K350" i="4"/>
  <c r="E351" i="4"/>
  <c r="F351" i="4"/>
  <c r="G351" i="4"/>
  <c r="H351" i="4"/>
  <c r="I351" i="4"/>
  <c r="J351" i="4"/>
  <c r="K351" i="4"/>
  <c r="E352" i="4"/>
  <c r="F352" i="4"/>
  <c r="G352" i="4"/>
  <c r="H352" i="4"/>
  <c r="I352" i="4"/>
  <c r="J352" i="4"/>
  <c r="K352" i="4"/>
  <c r="E353" i="4"/>
  <c r="F353" i="4"/>
  <c r="G353" i="4"/>
  <c r="H353" i="4"/>
  <c r="I353" i="4"/>
  <c r="J353" i="4"/>
  <c r="K353" i="4"/>
  <c r="E354" i="4"/>
  <c r="F354" i="4"/>
  <c r="G354" i="4"/>
  <c r="H354" i="4"/>
  <c r="I354" i="4"/>
  <c r="J354" i="4"/>
  <c r="K354" i="4"/>
  <c r="E355" i="4"/>
  <c r="F355" i="4"/>
  <c r="G355" i="4"/>
  <c r="H355" i="4"/>
  <c r="I355" i="4"/>
  <c r="J355" i="4"/>
  <c r="K355" i="4"/>
  <c r="E356" i="4"/>
  <c r="F356" i="4"/>
  <c r="G356" i="4"/>
  <c r="H356" i="4"/>
  <c r="I356" i="4"/>
  <c r="J356" i="4"/>
  <c r="K356" i="4"/>
  <c r="K2" i="4"/>
  <c r="J2" i="4"/>
  <c r="I2" i="4"/>
  <c r="H2" i="4"/>
  <c r="G2" i="4"/>
  <c r="F2" i="4"/>
  <c r="E2" i="4"/>
  <c r="D3" i="4"/>
  <c r="D4" i="4"/>
  <c r="D5" i="4"/>
  <c r="D6"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5" i="4"/>
  <c r="D136" i="4"/>
  <c r="D137" i="4"/>
  <c r="D138" i="4"/>
  <c r="D139" i="4"/>
  <c r="D140" i="4"/>
  <c r="D141" i="4"/>
  <c r="D142" i="4"/>
  <c r="D143" i="4"/>
  <c r="D144" i="4"/>
  <c r="D145" i="4"/>
  <c r="D146" i="4"/>
  <c r="D147" i="4"/>
  <c r="D148" i="4"/>
  <c r="D149" i="4"/>
  <c r="D150" i="4"/>
  <c r="D151" i="4"/>
  <c r="D152" i="4"/>
  <c r="D154" i="4"/>
  <c r="D155" i="4"/>
  <c r="D156" i="4"/>
  <c r="D157" i="4"/>
  <c r="D158" i="4"/>
  <c r="D159" i="4"/>
  <c r="D160" i="4"/>
  <c r="D161" i="4"/>
  <c r="D162" i="4"/>
  <c r="D163" i="4"/>
  <c r="D164" i="4"/>
  <c r="D165" i="4"/>
  <c r="D166" i="4"/>
  <c r="D167" i="4"/>
  <c r="D169" i="4"/>
  <c r="D173" i="4"/>
  <c r="D174" i="4"/>
  <c r="D176" i="4"/>
  <c r="D177" i="4"/>
  <c r="D180" i="4"/>
  <c r="D181" i="4"/>
  <c r="D182" i="4"/>
  <c r="D183" i="4"/>
  <c r="D184" i="4"/>
  <c r="D185" i="4"/>
  <c r="D186" i="4"/>
  <c r="D187" i="4"/>
  <c r="D188" i="4"/>
  <c r="D189" i="4"/>
  <c r="D190" i="4"/>
  <c r="D191" i="4"/>
  <c r="D192" i="4"/>
  <c r="D193" i="4"/>
  <c r="D194" i="4"/>
  <c r="D195" i="4"/>
  <c r="D196" i="4"/>
  <c r="D197" i="4"/>
  <c r="D198" i="4"/>
  <c r="D200" i="4"/>
  <c r="D201" i="4"/>
  <c r="D202" i="4"/>
  <c r="D203" i="4"/>
  <c r="D204" i="4"/>
  <c r="D205" i="4"/>
  <c r="D206" i="4"/>
  <c r="D207" i="4"/>
  <c r="D208" i="4"/>
  <c r="D209" i="4"/>
  <c r="D210" i="4"/>
  <c r="D211" i="4"/>
  <c r="D212" i="4"/>
  <c r="D213" i="4"/>
  <c r="D215" i="4"/>
  <c r="D216" i="4"/>
  <c r="D218" i="4"/>
  <c r="D219" i="4"/>
  <c r="D221" i="4"/>
  <c r="D222" i="4"/>
  <c r="D224" i="4"/>
  <c r="D226" i="4"/>
  <c r="D227" i="4"/>
  <c r="D228" i="4"/>
  <c r="D229" i="4"/>
  <c r="D230" i="4"/>
  <c r="D231" i="4"/>
  <c r="D232" i="4"/>
  <c r="D233" i="4"/>
  <c r="D234" i="4"/>
  <c r="D235" i="4"/>
  <c r="D236" i="4"/>
  <c r="D237" i="4"/>
  <c r="D238" i="4"/>
  <c r="D239" i="4"/>
  <c r="D241" i="4"/>
  <c r="D242" i="4"/>
  <c r="D243" i="4"/>
  <c r="D244" i="4"/>
  <c r="D245" i="4"/>
  <c r="D246" i="4"/>
  <c r="D247" i="4"/>
  <c r="D249" i="4"/>
  <c r="D250" i="4"/>
  <c r="D251" i="4"/>
  <c r="D252" i="4"/>
  <c r="D253" i="4"/>
  <c r="D254" i="4"/>
  <c r="D255" i="4"/>
  <c r="D256" i="4"/>
  <c r="D258" i="4"/>
  <c r="D259" i="4"/>
  <c r="D260" i="4"/>
  <c r="D261" i="4"/>
  <c r="D262" i="4"/>
  <c r="D263" i="4"/>
  <c r="D264" i="4"/>
  <c r="D265" i="4"/>
  <c r="D267" i="4"/>
  <c r="D268" i="4"/>
  <c r="D269" i="4"/>
  <c r="D270" i="4"/>
  <c r="D271" i="4"/>
  <c r="D273" i="4"/>
  <c r="D274" i="4"/>
  <c r="D275" i="4"/>
  <c r="D276" i="4"/>
  <c r="D277" i="4"/>
  <c r="D278" i="4"/>
  <c r="D279" i="4"/>
  <c r="D280" i="4"/>
  <c r="D281" i="4"/>
  <c r="D283" i="4"/>
  <c r="D284" i="4"/>
  <c r="D286" i="4"/>
  <c r="D287" i="4"/>
  <c r="D288" i="4"/>
  <c r="D289" i="4"/>
  <c r="D290" i="4"/>
  <c r="D291" i="4"/>
  <c r="D292" i="4"/>
  <c r="D293" i="4"/>
  <c r="D294" i="4"/>
  <c r="D295" i="4"/>
  <c r="D296" i="4"/>
  <c r="D297" i="4"/>
  <c r="D298" i="4"/>
  <c r="D299" i="4"/>
  <c r="D300" i="4"/>
  <c r="D301" i="4"/>
  <c r="D302" i="4"/>
  <c r="D303" i="4"/>
  <c r="D304" i="4"/>
  <c r="D305" i="4"/>
  <c r="D307" i="4"/>
  <c r="D308" i="4"/>
  <c r="D309" i="4"/>
  <c r="D310" i="4"/>
  <c r="D311" i="4"/>
  <c r="D312" i="4"/>
  <c r="D313" i="4"/>
  <c r="D314" i="4"/>
  <c r="D315" i="4"/>
  <c r="D316" i="4"/>
  <c r="D317" i="4"/>
  <c r="D318" i="4"/>
  <c r="D319" i="4"/>
  <c r="D320" i="4"/>
  <c r="D321" i="4"/>
  <c r="D322" i="4"/>
  <c r="D323" i="4"/>
  <c r="D324" i="4"/>
  <c r="D325" i="4"/>
  <c r="D326" i="4"/>
  <c r="D327" i="4"/>
  <c r="D329" i="4"/>
  <c r="D330" i="4"/>
  <c r="D331" i="4"/>
  <c r="D332" i="4"/>
  <c r="D335" i="4"/>
  <c r="D336" i="4"/>
  <c r="D337" i="4"/>
  <c r="D338" i="4"/>
  <c r="D339" i="4"/>
  <c r="D340" i="4"/>
  <c r="D341" i="4"/>
  <c r="D342" i="4"/>
  <c r="D343" i="4"/>
  <c r="D344" i="4"/>
  <c r="D345" i="4"/>
  <c r="D346" i="4"/>
  <c r="D347" i="4"/>
  <c r="D348" i="4"/>
  <c r="D349" i="4"/>
  <c r="D350" i="4"/>
  <c r="D351" i="4"/>
  <c r="D352" i="4"/>
  <c r="D353" i="4"/>
  <c r="D354" i="4"/>
  <c r="D355" i="4"/>
  <c r="D356" i="4"/>
  <c r="D2" i="4"/>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 i="3"/>
  <c r="Y3" i="3"/>
  <c r="K4" i="3"/>
  <c r="L4" i="3"/>
  <c r="K5" i="3"/>
  <c r="L5" i="3"/>
  <c r="K6" i="3"/>
  <c r="L6" i="3"/>
  <c r="K7" i="3"/>
  <c r="L7" i="3"/>
  <c r="K8" i="3"/>
  <c r="L8" i="3"/>
  <c r="K9" i="3"/>
  <c r="L9" i="3"/>
  <c r="K10" i="3"/>
  <c r="L10" i="3"/>
  <c r="K11" i="3"/>
  <c r="L11" i="3"/>
  <c r="K12" i="3"/>
  <c r="L12" i="3"/>
  <c r="K13" i="3"/>
  <c r="L13" i="3"/>
  <c r="K14" i="3"/>
  <c r="L14" i="3"/>
  <c r="K15" i="3"/>
  <c r="L15" i="3"/>
  <c r="K16" i="3"/>
  <c r="L16" i="3"/>
  <c r="K17" i="3"/>
  <c r="L17" i="3"/>
  <c r="K18" i="3"/>
  <c r="L18" i="3"/>
  <c r="K19" i="3"/>
  <c r="L19" i="3"/>
  <c r="K20" i="3"/>
  <c r="L20" i="3"/>
  <c r="K21" i="3"/>
  <c r="L21" i="3"/>
  <c r="K22" i="3"/>
  <c r="L22" i="3"/>
  <c r="K23" i="3"/>
  <c r="L23" i="3"/>
  <c r="K24" i="3"/>
  <c r="L24" i="3"/>
  <c r="K25" i="3"/>
  <c r="L25" i="3"/>
  <c r="K26" i="3"/>
  <c r="L26" i="3"/>
  <c r="K27" i="3"/>
  <c r="L27" i="3"/>
  <c r="K28" i="3"/>
  <c r="L28" i="3"/>
  <c r="K29" i="3"/>
  <c r="L29" i="3"/>
  <c r="K30" i="3"/>
  <c r="L30" i="3"/>
  <c r="K31" i="3"/>
  <c r="L31" i="3"/>
  <c r="K32" i="3"/>
  <c r="L32" i="3"/>
  <c r="K33" i="3"/>
  <c r="L33" i="3"/>
  <c r="K34" i="3"/>
  <c r="L34" i="3"/>
  <c r="K35" i="3"/>
  <c r="L35" i="3"/>
  <c r="K36" i="3"/>
  <c r="L36" i="3"/>
  <c r="K37" i="3"/>
  <c r="L37" i="3"/>
  <c r="K38" i="3"/>
  <c r="L38" i="3"/>
  <c r="K39" i="3"/>
  <c r="L39" i="3"/>
  <c r="K40" i="3"/>
  <c r="L40" i="3"/>
  <c r="K41" i="3"/>
  <c r="L41" i="3"/>
  <c r="K42" i="3"/>
  <c r="L42" i="3"/>
  <c r="K43" i="3"/>
  <c r="L43" i="3"/>
  <c r="K44" i="3"/>
  <c r="L44" i="3"/>
  <c r="K45" i="3"/>
  <c r="L45" i="3"/>
  <c r="K46" i="3"/>
  <c r="L46" i="3"/>
  <c r="K47" i="3"/>
  <c r="L47" i="3"/>
  <c r="K48" i="3"/>
  <c r="L48" i="3"/>
  <c r="K49" i="3"/>
  <c r="L49" i="3"/>
  <c r="K50" i="3"/>
  <c r="L50" i="3"/>
  <c r="K51" i="3"/>
  <c r="L51" i="3"/>
  <c r="K52" i="3"/>
  <c r="L52" i="3"/>
  <c r="K53" i="3"/>
  <c r="L53" i="3"/>
  <c r="K54" i="3"/>
  <c r="L54" i="3"/>
  <c r="K55" i="3"/>
  <c r="L55" i="3"/>
  <c r="K56" i="3"/>
  <c r="L56" i="3"/>
  <c r="K57" i="3"/>
  <c r="L57" i="3"/>
  <c r="K58" i="3"/>
  <c r="L58" i="3"/>
  <c r="K59" i="3"/>
  <c r="L59" i="3"/>
  <c r="K60" i="3"/>
  <c r="L60" i="3"/>
  <c r="K61" i="3"/>
  <c r="L61" i="3"/>
  <c r="K62" i="3"/>
  <c r="L62" i="3"/>
  <c r="K63" i="3"/>
  <c r="L63" i="3"/>
  <c r="K64" i="3"/>
  <c r="L64" i="3"/>
  <c r="K65" i="3"/>
  <c r="L65" i="3"/>
  <c r="K66" i="3"/>
  <c r="L66" i="3"/>
  <c r="K67" i="3"/>
  <c r="L67" i="3"/>
  <c r="K68" i="3"/>
  <c r="L68" i="3"/>
  <c r="K69" i="3"/>
  <c r="L69" i="3"/>
  <c r="K70" i="3"/>
  <c r="L70" i="3"/>
  <c r="K71" i="3"/>
  <c r="L71" i="3"/>
  <c r="K72" i="3"/>
  <c r="L72" i="3"/>
  <c r="K73" i="3"/>
  <c r="L73" i="3"/>
  <c r="K74" i="3"/>
  <c r="L74" i="3"/>
  <c r="K75" i="3"/>
  <c r="L75" i="3"/>
  <c r="K76" i="3"/>
  <c r="L76" i="3"/>
  <c r="K77" i="3"/>
  <c r="L77" i="3"/>
  <c r="K78" i="3"/>
  <c r="L78" i="3"/>
  <c r="K79" i="3"/>
  <c r="L79" i="3"/>
  <c r="K80" i="3"/>
  <c r="L80" i="3"/>
  <c r="K81" i="3"/>
  <c r="L81" i="3"/>
  <c r="K82" i="3"/>
  <c r="L82" i="3"/>
  <c r="K83" i="3"/>
  <c r="L83" i="3"/>
  <c r="K84" i="3"/>
  <c r="L84" i="3"/>
  <c r="K85" i="3"/>
  <c r="L85" i="3"/>
  <c r="K86" i="3"/>
  <c r="L86" i="3"/>
  <c r="K87" i="3"/>
  <c r="L87" i="3"/>
  <c r="K88" i="3"/>
  <c r="L88" i="3"/>
  <c r="K89" i="3"/>
  <c r="L89" i="3"/>
  <c r="K90" i="3"/>
  <c r="L90" i="3"/>
  <c r="K91" i="3"/>
  <c r="L91" i="3"/>
  <c r="K92" i="3"/>
  <c r="L92" i="3"/>
  <c r="K93" i="3"/>
  <c r="L93" i="3"/>
  <c r="K94" i="3"/>
  <c r="L94" i="3"/>
  <c r="K95" i="3"/>
  <c r="L95" i="3"/>
  <c r="K96" i="3"/>
  <c r="L96" i="3"/>
  <c r="K97" i="3"/>
  <c r="L97" i="3"/>
  <c r="K98" i="3"/>
  <c r="L98" i="3"/>
  <c r="K99" i="3"/>
  <c r="L99" i="3"/>
  <c r="K100" i="3"/>
  <c r="L100" i="3"/>
  <c r="K101" i="3"/>
  <c r="L101" i="3"/>
  <c r="K102" i="3"/>
  <c r="L102" i="3"/>
  <c r="K103" i="3"/>
  <c r="L103" i="3"/>
  <c r="K104" i="3"/>
  <c r="L104" i="3"/>
  <c r="K105" i="3"/>
  <c r="L105" i="3"/>
  <c r="K106" i="3"/>
  <c r="L106" i="3"/>
  <c r="K107" i="3"/>
  <c r="L107" i="3"/>
  <c r="K108" i="3"/>
  <c r="L108" i="3"/>
  <c r="K109" i="3"/>
  <c r="L109" i="3"/>
  <c r="K110" i="3"/>
  <c r="L110" i="3"/>
  <c r="K111" i="3"/>
  <c r="L111" i="3"/>
  <c r="K112" i="3"/>
  <c r="L112" i="3"/>
  <c r="K113" i="3"/>
  <c r="L113" i="3"/>
  <c r="K114" i="3"/>
  <c r="L114" i="3"/>
  <c r="K115" i="3"/>
  <c r="L115" i="3"/>
  <c r="K116" i="3"/>
  <c r="L116" i="3"/>
  <c r="K117" i="3"/>
  <c r="L117" i="3"/>
  <c r="K118" i="3"/>
  <c r="L118" i="3"/>
  <c r="K119" i="3"/>
  <c r="L119" i="3"/>
  <c r="K120" i="3"/>
  <c r="L120" i="3"/>
  <c r="K121" i="3"/>
  <c r="L121" i="3"/>
  <c r="K122" i="3"/>
  <c r="L122" i="3"/>
  <c r="K123" i="3"/>
  <c r="L123" i="3"/>
  <c r="K124" i="3"/>
  <c r="L124" i="3"/>
  <c r="K125" i="3"/>
  <c r="L125" i="3"/>
  <c r="K126" i="3"/>
  <c r="L126" i="3"/>
  <c r="K127" i="3"/>
  <c r="L127" i="3"/>
  <c r="K128" i="3"/>
  <c r="L128" i="3"/>
  <c r="K129" i="3"/>
  <c r="L129" i="3"/>
  <c r="K130" i="3"/>
  <c r="L130" i="3"/>
  <c r="K131" i="3"/>
  <c r="L131" i="3"/>
  <c r="K132" i="3"/>
  <c r="L132" i="3"/>
  <c r="K133" i="3"/>
  <c r="L133" i="3"/>
  <c r="K134" i="3"/>
  <c r="L134" i="3"/>
  <c r="K135" i="3"/>
  <c r="L135" i="3"/>
  <c r="K136" i="3"/>
  <c r="L136" i="3"/>
  <c r="K137" i="3"/>
  <c r="L137" i="3"/>
  <c r="K138" i="3"/>
  <c r="L138" i="3"/>
  <c r="K139" i="3"/>
  <c r="L139" i="3"/>
  <c r="K140" i="3"/>
  <c r="L140" i="3"/>
  <c r="K141" i="3"/>
  <c r="L141" i="3"/>
  <c r="K142" i="3"/>
  <c r="L142" i="3"/>
  <c r="K143" i="3"/>
  <c r="L143" i="3"/>
  <c r="K144" i="3"/>
  <c r="L144" i="3"/>
  <c r="K145" i="3"/>
  <c r="L145" i="3"/>
  <c r="K146" i="3"/>
  <c r="L146" i="3"/>
  <c r="K147" i="3"/>
  <c r="L147" i="3"/>
  <c r="K148" i="3"/>
  <c r="L148" i="3"/>
  <c r="K149" i="3"/>
  <c r="L149" i="3"/>
  <c r="K150" i="3"/>
  <c r="L150" i="3"/>
  <c r="K151" i="3"/>
  <c r="L151" i="3"/>
  <c r="K152" i="3"/>
  <c r="L152" i="3"/>
  <c r="K153" i="3"/>
  <c r="L153" i="3"/>
  <c r="K154" i="3"/>
  <c r="L154" i="3"/>
  <c r="K155" i="3"/>
  <c r="L155" i="3"/>
  <c r="K156" i="3"/>
  <c r="L156" i="3"/>
  <c r="K157" i="3"/>
  <c r="L157" i="3"/>
  <c r="K158" i="3"/>
  <c r="L158" i="3"/>
  <c r="K159" i="3"/>
  <c r="L159" i="3"/>
  <c r="K160" i="3"/>
  <c r="L160" i="3"/>
  <c r="K161" i="3"/>
  <c r="L161" i="3"/>
  <c r="K162" i="3"/>
  <c r="L162" i="3"/>
  <c r="K163" i="3"/>
  <c r="L163" i="3"/>
  <c r="K164" i="3"/>
  <c r="L164" i="3"/>
  <c r="K165" i="3"/>
  <c r="L165" i="3"/>
  <c r="K166" i="3"/>
  <c r="L166" i="3"/>
  <c r="K167" i="3"/>
  <c r="L167" i="3"/>
  <c r="K168" i="3"/>
  <c r="L168" i="3"/>
  <c r="K169" i="3"/>
  <c r="L169" i="3"/>
  <c r="K170" i="3"/>
  <c r="L170" i="3"/>
  <c r="K171" i="3"/>
  <c r="L171" i="3"/>
  <c r="K172" i="3"/>
  <c r="L172" i="3"/>
  <c r="K173" i="3"/>
  <c r="L173" i="3"/>
  <c r="K174" i="3"/>
  <c r="L174" i="3"/>
  <c r="K175" i="3"/>
  <c r="L175" i="3"/>
  <c r="K176" i="3"/>
  <c r="L176" i="3"/>
  <c r="K177" i="3"/>
  <c r="L177" i="3"/>
  <c r="K178" i="3"/>
  <c r="L178" i="3"/>
  <c r="K179" i="3"/>
  <c r="L179" i="3"/>
  <c r="K180" i="3"/>
  <c r="L180" i="3"/>
  <c r="K181" i="3"/>
  <c r="L181" i="3"/>
  <c r="K182" i="3"/>
  <c r="L182" i="3"/>
  <c r="K183" i="3"/>
  <c r="L183" i="3"/>
  <c r="K184" i="3"/>
  <c r="L184" i="3"/>
  <c r="K185" i="3"/>
  <c r="L185" i="3"/>
  <c r="K186" i="3"/>
  <c r="L186" i="3"/>
  <c r="K187" i="3"/>
  <c r="L187" i="3"/>
  <c r="K188" i="3"/>
  <c r="L188" i="3"/>
  <c r="K189" i="3"/>
  <c r="L189" i="3"/>
  <c r="K190" i="3"/>
  <c r="L190" i="3"/>
  <c r="K191" i="3"/>
  <c r="L191" i="3"/>
  <c r="K192" i="3"/>
  <c r="L192" i="3"/>
  <c r="K193" i="3"/>
  <c r="L193" i="3"/>
  <c r="K194" i="3"/>
  <c r="L194" i="3"/>
  <c r="K195" i="3"/>
  <c r="L195" i="3"/>
  <c r="K196" i="3"/>
  <c r="L196" i="3"/>
  <c r="K197" i="3"/>
  <c r="L197" i="3"/>
  <c r="K198" i="3"/>
  <c r="L198" i="3"/>
  <c r="K199" i="3"/>
  <c r="L199" i="3"/>
  <c r="K200" i="3"/>
  <c r="L200" i="3"/>
  <c r="K201" i="3"/>
  <c r="L201" i="3"/>
  <c r="K202" i="3"/>
  <c r="L202" i="3"/>
  <c r="K203" i="3"/>
  <c r="L203" i="3"/>
  <c r="K204" i="3"/>
  <c r="L204" i="3"/>
  <c r="K205" i="3"/>
  <c r="L205" i="3"/>
  <c r="K206" i="3"/>
  <c r="L206" i="3"/>
  <c r="K207" i="3"/>
  <c r="L207" i="3"/>
  <c r="K208" i="3"/>
  <c r="L208" i="3"/>
  <c r="K209" i="3"/>
  <c r="L209" i="3"/>
  <c r="K210" i="3"/>
  <c r="L210" i="3"/>
  <c r="K211" i="3"/>
  <c r="L211" i="3"/>
  <c r="K212" i="3"/>
  <c r="L212" i="3"/>
  <c r="K213" i="3"/>
  <c r="L213" i="3"/>
  <c r="K214" i="3"/>
  <c r="L214" i="3"/>
  <c r="K215" i="3"/>
  <c r="L215" i="3"/>
  <c r="K216" i="3"/>
  <c r="L216" i="3"/>
  <c r="K217" i="3"/>
  <c r="L217" i="3"/>
  <c r="K218" i="3"/>
  <c r="L218" i="3"/>
  <c r="K219" i="3"/>
  <c r="L219" i="3"/>
  <c r="K220" i="3"/>
  <c r="L220" i="3"/>
  <c r="K221" i="3"/>
  <c r="L221" i="3"/>
  <c r="K222" i="3"/>
  <c r="L222" i="3"/>
  <c r="K223" i="3"/>
  <c r="L223" i="3"/>
  <c r="K224" i="3"/>
  <c r="L224" i="3"/>
  <c r="K225" i="3"/>
  <c r="L225" i="3"/>
  <c r="K226" i="3"/>
  <c r="L226" i="3"/>
  <c r="K227" i="3"/>
  <c r="L227" i="3"/>
  <c r="K228" i="3"/>
  <c r="L228" i="3"/>
  <c r="K229" i="3"/>
  <c r="L229" i="3"/>
  <c r="K230" i="3"/>
  <c r="L230" i="3"/>
  <c r="K231" i="3"/>
  <c r="L231" i="3"/>
  <c r="K232" i="3"/>
  <c r="L232" i="3"/>
  <c r="K233" i="3"/>
  <c r="L233" i="3"/>
  <c r="K234" i="3"/>
  <c r="L234" i="3"/>
  <c r="K235" i="3"/>
  <c r="L235" i="3"/>
  <c r="K236" i="3"/>
  <c r="L236" i="3"/>
  <c r="K237" i="3"/>
  <c r="L237" i="3"/>
  <c r="K238" i="3"/>
  <c r="L238" i="3"/>
  <c r="K239" i="3"/>
  <c r="L239" i="3"/>
  <c r="K240" i="3"/>
  <c r="L240" i="3"/>
  <c r="K241" i="3"/>
  <c r="L241" i="3"/>
  <c r="K242" i="3"/>
  <c r="L242" i="3"/>
  <c r="K243" i="3"/>
  <c r="L243" i="3"/>
  <c r="K244" i="3"/>
  <c r="L244" i="3"/>
  <c r="K245" i="3"/>
  <c r="L245" i="3"/>
  <c r="K246" i="3"/>
  <c r="L246" i="3"/>
  <c r="K247" i="3"/>
  <c r="L247" i="3"/>
  <c r="K248" i="3"/>
  <c r="L248" i="3"/>
  <c r="K249" i="3"/>
  <c r="L249" i="3"/>
  <c r="K250" i="3"/>
  <c r="L250" i="3"/>
  <c r="K251" i="3"/>
  <c r="L251" i="3"/>
  <c r="K252" i="3"/>
  <c r="L252" i="3"/>
  <c r="K253" i="3"/>
  <c r="L253" i="3"/>
  <c r="K254" i="3"/>
  <c r="L254" i="3"/>
  <c r="K255" i="3"/>
  <c r="L255" i="3"/>
  <c r="K256" i="3"/>
  <c r="L256" i="3"/>
  <c r="K257" i="3"/>
  <c r="L257" i="3"/>
  <c r="K258" i="3"/>
  <c r="L258" i="3"/>
  <c r="K259" i="3"/>
  <c r="L259" i="3"/>
  <c r="K260" i="3"/>
  <c r="L260" i="3"/>
  <c r="K261" i="3"/>
  <c r="L261" i="3"/>
  <c r="K262" i="3"/>
  <c r="L262" i="3"/>
  <c r="K263" i="3"/>
  <c r="L263" i="3"/>
  <c r="K264" i="3"/>
  <c r="L264" i="3"/>
  <c r="K265" i="3"/>
  <c r="L265" i="3"/>
  <c r="K266" i="3"/>
  <c r="L266" i="3"/>
  <c r="K267" i="3"/>
  <c r="L267" i="3"/>
  <c r="K268" i="3"/>
  <c r="L268" i="3"/>
  <c r="K269" i="3"/>
  <c r="L269" i="3"/>
  <c r="K270" i="3"/>
  <c r="L270" i="3"/>
  <c r="K271" i="3"/>
  <c r="L271" i="3"/>
  <c r="K272" i="3"/>
  <c r="L272" i="3"/>
  <c r="K273" i="3"/>
  <c r="L273" i="3"/>
  <c r="K274" i="3"/>
  <c r="L274" i="3"/>
  <c r="K275" i="3"/>
  <c r="L275" i="3"/>
  <c r="K276" i="3"/>
  <c r="L276" i="3"/>
  <c r="K277" i="3"/>
  <c r="L277" i="3"/>
  <c r="K278" i="3"/>
  <c r="L278" i="3"/>
  <c r="K279" i="3"/>
  <c r="L279" i="3"/>
  <c r="K280" i="3"/>
  <c r="L280" i="3"/>
  <c r="K281" i="3"/>
  <c r="L281" i="3"/>
  <c r="K282" i="3"/>
  <c r="L282" i="3"/>
  <c r="K283" i="3"/>
  <c r="L283" i="3"/>
  <c r="K284" i="3"/>
  <c r="L284" i="3"/>
  <c r="K285" i="3"/>
  <c r="L285" i="3"/>
  <c r="K286" i="3"/>
  <c r="L286" i="3"/>
  <c r="K287" i="3"/>
  <c r="L287" i="3"/>
  <c r="K288" i="3"/>
  <c r="L288" i="3"/>
  <c r="K289" i="3"/>
  <c r="L289" i="3"/>
  <c r="K290" i="3"/>
  <c r="L290" i="3"/>
  <c r="K291" i="3"/>
  <c r="L291" i="3"/>
  <c r="K292" i="3"/>
  <c r="L292" i="3"/>
  <c r="K293" i="3"/>
  <c r="L293" i="3"/>
  <c r="K294" i="3"/>
  <c r="L294" i="3"/>
  <c r="K295" i="3"/>
  <c r="L295" i="3"/>
  <c r="K296" i="3"/>
  <c r="L296" i="3"/>
  <c r="K297" i="3"/>
  <c r="L297" i="3"/>
  <c r="K298" i="3"/>
  <c r="L298" i="3"/>
  <c r="K299" i="3"/>
  <c r="L299" i="3"/>
  <c r="K300" i="3"/>
  <c r="L300" i="3"/>
  <c r="K301" i="3"/>
  <c r="L301" i="3"/>
  <c r="K302" i="3"/>
  <c r="L302" i="3"/>
  <c r="K303" i="3"/>
  <c r="L303" i="3"/>
  <c r="K304" i="3"/>
  <c r="L304" i="3"/>
  <c r="K305" i="3"/>
  <c r="L305" i="3"/>
  <c r="K306" i="3"/>
  <c r="L306" i="3"/>
  <c r="K307" i="3"/>
  <c r="L307" i="3"/>
  <c r="K308" i="3"/>
  <c r="L308" i="3"/>
  <c r="K309" i="3"/>
  <c r="L309" i="3"/>
  <c r="K310" i="3"/>
  <c r="L310" i="3"/>
  <c r="K311" i="3"/>
  <c r="L311" i="3"/>
  <c r="K312" i="3"/>
  <c r="L312" i="3"/>
  <c r="K313" i="3"/>
  <c r="L313" i="3"/>
  <c r="K314" i="3"/>
  <c r="L314" i="3"/>
  <c r="K315" i="3"/>
  <c r="L315" i="3"/>
  <c r="K316" i="3"/>
  <c r="L316" i="3"/>
  <c r="K317" i="3"/>
  <c r="L317" i="3"/>
  <c r="K318" i="3"/>
  <c r="L318" i="3"/>
  <c r="K319" i="3"/>
  <c r="L319" i="3"/>
  <c r="K320" i="3"/>
  <c r="L320" i="3"/>
  <c r="K321" i="3"/>
  <c r="L321" i="3"/>
  <c r="K322" i="3"/>
  <c r="L322" i="3"/>
  <c r="K323" i="3"/>
  <c r="L323" i="3"/>
  <c r="K324" i="3"/>
  <c r="L324" i="3"/>
  <c r="K325" i="3"/>
  <c r="L325" i="3"/>
  <c r="K326" i="3"/>
  <c r="L326" i="3"/>
  <c r="K327" i="3"/>
  <c r="L327" i="3"/>
  <c r="K328" i="3"/>
  <c r="L328" i="3"/>
  <c r="K329" i="3"/>
  <c r="L329" i="3"/>
  <c r="K330" i="3"/>
  <c r="L330" i="3"/>
  <c r="K331" i="3"/>
  <c r="L331" i="3"/>
  <c r="K332" i="3"/>
  <c r="L332" i="3"/>
  <c r="K333" i="3"/>
  <c r="L333" i="3"/>
  <c r="K334" i="3"/>
  <c r="L334" i="3"/>
  <c r="K335" i="3"/>
  <c r="L335" i="3"/>
  <c r="K336" i="3"/>
  <c r="L336" i="3"/>
  <c r="K337" i="3"/>
  <c r="L337" i="3"/>
  <c r="K338" i="3"/>
  <c r="L338" i="3"/>
  <c r="K339" i="3"/>
  <c r="L339" i="3"/>
  <c r="K340" i="3"/>
  <c r="L340" i="3"/>
  <c r="K341" i="3"/>
  <c r="L341" i="3"/>
  <c r="K342" i="3"/>
  <c r="L342" i="3"/>
  <c r="K343" i="3"/>
  <c r="L343" i="3"/>
  <c r="K344" i="3"/>
  <c r="L344" i="3"/>
  <c r="K345" i="3"/>
  <c r="L345" i="3"/>
  <c r="K346" i="3"/>
  <c r="L346" i="3"/>
  <c r="K347" i="3"/>
  <c r="L347" i="3"/>
  <c r="K348" i="3"/>
  <c r="L348" i="3"/>
  <c r="K349" i="3"/>
  <c r="L349" i="3"/>
  <c r="K350" i="3"/>
  <c r="L350" i="3"/>
  <c r="K351" i="3"/>
  <c r="L351" i="3"/>
  <c r="K352" i="3"/>
  <c r="L352" i="3"/>
  <c r="K353" i="3"/>
  <c r="L353" i="3"/>
  <c r="K354" i="3"/>
  <c r="L354" i="3"/>
  <c r="K355" i="3"/>
  <c r="L355" i="3"/>
  <c r="K356" i="3"/>
  <c r="L356" i="3"/>
  <c r="K357" i="3"/>
  <c r="L357" i="3"/>
  <c r="L3" i="3"/>
  <c r="V3" i="3"/>
  <c r="K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 i="3"/>
  <c r="T3" i="3"/>
  <c r="N4" i="3"/>
  <c r="N5" i="3"/>
  <c r="N6" i="3"/>
  <c r="N7" i="3"/>
  <c r="N8" i="3"/>
  <c r="N19" i="3"/>
  <c r="N20" i="3"/>
  <c r="N21" i="3"/>
  <c r="N22" i="3"/>
  <c r="N23" i="3"/>
  <c r="N24" i="3"/>
  <c r="N25" i="3"/>
  <c r="N30" i="3"/>
  <c r="N32" i="3"/>
  <c r="N33" i="3"/>
  <c r="N36" i="3"/>
  <c r="N37" i="3"/>
  <c r="N38" i="3"/>
  <c r="N3" i="3"/>
  <c r="H4" i="3"/>
  <c r="H5" i="3"/>
  <c r="H6" i="3"/>
  <c r="H7" i="3"/>
  <c r="H8" i="3"/>
  <c r="H13" i="3"/>
  <c r="H14" i="3"/>
  <c r="H15" i="3"/>
  <c r="H19" i="3"/>
  <c r="H20" i="3"/>
  <c r="H21" i="3"/>
  <c r="H22" i="3"/>
  <c r="H23" i="3"/>
  <c r="H24" i="3"/>
  <c r="H25" i="3"/>
  <c r="H30" i="3"/>
  <c r="H33" i="3"/>
  <c r="H36" i="3"/>
  <c r="H37" i="3"/>
  <c r="H38" i="3"/>
  <c r="H42" i="3"/>
  <c r="H43" i="3"/>
  <c r="H45" i="3"/>
  <c r="H48" i="3"/>
  <c r="H51" i="3"/>
  <c r="H52" i="3"/>
  <c r="H53" i="3"/>
  <c r="H57" i="3"/>
  <c r="H58" i="3"/>
  <c r="H59" i="3"/>
  <c r="H64" i="3"/>
  <c r="H69" i="3"/>
  <c r="H71" i="3"/>
  <c r="H72" i="3"/>
  <c r="H74" i="3"/>
  <c r="H78" i="3"/>
  <c r="H79" i="3"/>
  <c r="H83" i="3"/>
  <c r="H86" i="3"/>
  <c r="H87" i="3"/>
  <c r="H89" i="3"/>
  <c r="H90" i="3"/>
  <c r="H91" i="3"/>
  <c r="H92" i="3"/>
  <c r="H98" i="3"/>
  <c r="H105" i="3"/>
  <c r="H112" i="3"/>
  <c r="H113" i="3"/>
  <c r="H117" i="3"/>
  <c r="H119" i="3"/>
  <c r="H120" i="3"/>
  <c r="H121" i="3"/>
  <c r="H123" i="3"/>
  <c r="H124" i="3"/>
  <c r="H129" i="3"/>
  <c r="H132" i="3"/>
  <c r="H134" i="3"/>
  <c r="H135" i="3"/>
  <c r="H138" i="3"/>
  <c r="H139" i="3"/>
  <c r="H142" i="3"/>
  <c r="H145" i="3"/>
  <c r="H147" i="3"/>
  <c r="H148" i="3"/>
  <c r="H151" i="3"/>
  <c r="H152" i="3"/>
  <c r="H158" i="3"/>
  <c r="H159" i="3"/>
  <c r="H160" i="3"/>
  <c r="H162" i="3"/>
  <c r="H163" i="3"/>
  <c r="H165" i="3"/>
  <c r="H169" i="3"/>
  <c r="H170" i="3"/>
  <c r="H174" i="3"/>
  <c r="H175" i="3"/>
  <c r="H176" i="3"/>
  <c r="H177" i="3"/>
  <c r="H179" i="3"/>
  <c r="H180" i="3"/>
  <c r="H184" i="3"/>
  <c r="H186" i="3"/>
  <c r="H187" i="3"/>
  <c r="H193" i="3"/>
  <c r="H194" i="3"/>
  <c r="H195" i="3"/>
  <c r="H197" i="3"/>
  <c r="H200" i="3"/>
  <c r="H204" i="3"/>
  <c r="H205" i="3"/>
  <c r="H209" i="3"/>
  <c r="H215" i="3"/>
  <c r="H216" i="3"/>
  <c r="H218" i="3"/>
  <c r="H222" i="3"/>
  <c r="H227" i="3"/>
  <c r="H228" i="3"/>
  <c r="H230" i="3"/>
  <c r="H231" i="3"/>
  <c r="H233" i="3"/>
  <c r="H235" i="3"/>
  <c r="H238" i="3"/>
  <c r="H239" i="3"/>
  <c r="H242" i="3"/>
  <c r="H244" i="3"/>
  <c r="H247" i="3"/>
  <c r="H248" i="3"/>
  <c r="H253" i="3"/>
  <c r="H255" i="3"/>
  <c r="H258" i="3"/>
  <c r="H259" i="3"/>
  <c r="H264" i="3"/>
  <c r="H275" i="3"/>
  <c r="H278" i="3"/>
  <c r="H279" i="3"/>
  <c r="H280" i="3"/>
  <c r="H281" i="3"/>
  <c r="H282" i="3"/>
  <c r="H283" i="3"/>
  <c r="H286" i="3"/>
  <c r="H289" i="3"/>
  <c r="H290" i="3"/>
  <c r="H294" i="3"/>
  <c r="H295" i="3"/>
  <c r="H297" i="3"/>
  <c r="H299" i="3"/>
  <c r="H300" i="3"/>
  <c r="H302" i="3"/>
  <c r="H303" i="3"/>
  <c r="H307" i="3"/>
  <c r="H310" i="3"/>
  <c r="H311" i="3"/>
  <c r="H316" i="3"/>
  <c r="H320" i="3"/>
  <c r="H321" i="3"/>
  <c r="H323" i="3"/>
  <c r="H324" i="3"/>
  <c r="H328" i="3"/>
  <c r="H329" i="3"/>
  <c r="H333" i="3"/>
  <c r="H334" i="3"/>
  <c r="H336" i="3"/>
  <c r="H340" i="3"/>
  <c r="H341" i="3"/>
  <c r="H343" i="3"/>
  <c r="H344" i="3"/>
  <c r="H345" i="3"/>
  <c r="H347" i="3"/>
  <c r="H348" i="3"/>
  <c r="H357" i="3"/>
  <c r="H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X25" i="3"/>
  <c r="X34" i="3"/>
  <c r="X42" i="3"/>
  <c r="X58" i="3"/>
  <c r="X62" i="3"/>
  <c r="X74" i="3"/>
  <c r="X94" i="3"/>
  <c r="X106" i="3"/>
  <c r="X109" i="3"/>
  <c r="X110" i="3"/>
  <c r="X114" i="3"/>
  <c r="X118" i="3"/>
  <c r="X134" i="3"/>
  <c r="X149" i="3"/>
  <c r="X150" i="3"/>
  <c r="X154" i="3"/>
  <c r="G4" i="3"/>
  <c r="X4" i="3" s="1"/>
  <c r="G5" i="3"/>
  <c r="X5" i="3" s="1"/>
  <c r="G6" i="3"/>
  <c r="X6" i="3" s="1"/>
  <c r="G7" i="3"/>
  <c r="X7" i="3" s="1"/>
  <c r="G8" i="3"/>
  <c r="X8" i="3" s="1"/>
  <c r="G9" i="3"/>
  <c r="G10" i="3"/>
  <c r="G11" i="3"/>
  <c r="G12" i="3"/>
  <c r="G13" i="3"/>
  <c r="X9" i="3" s="1"/>
  <c r="G14" i="3"/>
  <c r="X10" i="3" s="1"/>
  <c r="G15" i="3"/>
  <c r="X11" i="3" s="1"/>
  <c r="G16" i="3"/>
  <c r="G17" i="3"/>
  <c r="G18" i="3"/>
  <c r="G19" i="3"/>
  <c r="X12" i="3" s="1"/>
  <c r="G20" i="3"/>
  <c r="X13" i="3" s="1"/>
  <c r="G21" i="3"/>
  <c r="X14" i="3" s="1"/>
  <c r="G22" i="3"/>
  <c r="X15" i="3" s="1"/>
  <c r="G23" i="3"/>
  <c r="X16" i="3" s="1"/>
  <c r="G24" i="3"/>
  <c r="X17" i="3" s="1"/>
  <c r="G25" i="3"/>
  <c r="X18" i="3" s="1"/>
  <c r="G26" i="3"/>
  <c r="G27" i="3"/>
  <c r="G28" i="3"/>
  <c r="X19" i="3" s="1"/>
  <c r="G29" i="3"/>
  <c r="G30" i="3"/>
  <c r="X20" i="3" s="1"/>
  <c r="G31" i="3"/>
  <c r="G32" i="3"/>
  <c r="X21" i="3" s="1"/>
  <c r="G33" i="3"/>
  <c r="X22" i="3" s="1"/>
  <c r="G34" i="3"/>
  <c r="G35" i="3"/>
  <c r="G36" i="3"/>
  <c r="X23" i="3" s="1"/>
  <c r="G37" i="3"/>
  <c r="X24" i="3" s="1"/>
  <c r="G38" i="3"/>
  <c r="G39" i="3"/>
  <c r="G40" i="3"/>
  <c r="G41" i="3"/>
  <c r="G42" i="3"/>
  <c r="X26" i="3" s="1"/>
  <c r="G43" i="3"/>
  <c r="X27" i="3" s="1"/>
  <c r="G44" i="3"/>
  <c r="G45" i="3"/>
  <c r="X28" i="3" s="1"/>
  <c r="G46" i="3"/>
  <c r="G47" i="3"/>
  <c r="G48" i="3"/>
  <c r="X29" i="3" s="1"/>
  <c r="G49" i="3"/>
  <c r="G50" i="3"/>
  <c r="G51" i="3"/>
  <c r="X30" i="3" s="1"/>
  <c r="G52" i="3"/>
  <c r="X31" i="3" s="1"/>
  <c r="G53" i="3"/>
  <c r="X32" i="3" s="1"/>
  <c r="G54" i="3"/>
  <c r="G55" i="3"/>
  <c r="G56" i="3"/>
  <c r="G57" i="3"/>
  <c r="X33" i="3" s="1"/>
  <c r="G58" i="3"/>
  <c r="G59" i="3"/>
  <c r="X35" i="3" s="1"/>
  <c r="G60" i="3"/>
  <c r="G61" i="3"/>
  <c r="G62" i="3"/>
  <c r="G63" i="3"/>
  <c r="G64" i="3"/>
  <c r="X36" i="3" s="1"/>
  <c r="G65" i="3"/>
  <c r="G66" i="3"/>
  <c r="G67" i="3"/>
  <c r="G68" i="3"/>
  <c r="G69" i="3"/>
  <c r="X37" i="3" s="1"/>
  <c r="G70" i="3"/>
  <c r="G71" i="3"/>
  <c r="X38" i="3" s="1"/>
  <c r="G72" i="3"/>
  <c r="X39" i="3" s="1"/>
  <c r="G73" i="3"/>
  <c r="G74" i="3"/>
  <c r="X40" i="3" s="1"/>
  <c r="G75" i="3"/>
  <c r="G76" i="3"/>
  <c r="G77" i="3"/>
  <c r="G78" i="3"/>
  <c r="X41" i="3" s="1"/>
  <c r="G79" i="3"/>
  <c r="G80" i="3"/>
  <c r="G81" i="3"/>
  <c r="G82" i="3"/>
  <c r="G83" i="3"/>
  <c r="X43" i="3" s="1"/>
  <c r="G84" i="3"/>
  <c r="G85" i="3"/>
  <c r="G86" i="3"/>
  <c r="X44" i="3" s="1"/>
  <c r="G87" i="3"/>
  <c r="X45" i="3" s="1"/>
  <c r="G88" i="3"/>
  <c r="G89" i="3"/>
  <c r="X46" i="3" s="1"/>
  <c r="G90" i="3"/>
  <c r="X47" i="3" s="1"/>
  <c r="G91" i="3"/>
  <c r="X48" i="3" s="1"/>
  <c r="G92" i="3"/>
  <c r="X49" i="3" s="1"/>
  <c r="G93" i="3"/>
  <c r="G94" i="3"/>
  <c r="G95" i="3"/>
  <c r="G96" i="3"/>
  <c r="G97" i="3"/>
  <c r="G98" i="3"/>
  <c r="X50" i="3" s="1"/>
  <c r="G99" i="3"/>
  <c r="G100" i="3"/>
  <c r="G101" i="3"/>
  <c r="G102" i="3"/>
  <c r="G103" i="3"/>
  <c r="G104" i="3"/>
  <c r="G105" i="3"/>
  <c r="X51" i="3" s="1"/>
  <c r="G106" i="3"/>
  <c r="G107" i="3"/>
  <c r="G108" i="3"/>
  <c r="G109" i="3"/>
  <c r="G110" i="3"/>
  <c r="G111" i="3"/>
  <c r="G112" i="3"/>
  <c r="X52" i="3" s="1"/>
  <c r="G113" i="3"/>
  <c r="X53" i="3" s="1"/>
  <c r="G114" i="3"/>
  <c r="G115" i="3"/>
  <c r="G116" i="3"/>
  <c r="G117" i="3"/>
  <c r="X54" i="3" s="1"/>
  <c r="G118" i="3"/>
  <c r="G119" i="3"/>
  <c r="X55" i="3" s="1"/>
  <c r="G120" i="3"/>
  <c r="X56" i="3" s="1"/>
  <c r="G121" i="3"/>
  <c r="X57" i="3" s="1"/>
  <c r="G122" i="3"/>
  <c r="G123" i="3"/>
  <c r="G124" i="3"/>
  <c r="X59" i="3" s="1"/>
  <c r="G125" i="3"/>
  <c r="G126" i="3"/>
  <c r="G127" i="3"/>
  <c r="G128" i="3"/>
  <c r="G129" i="3"/>
  <c r="X60" i="3" s="1"/>
  <c r="G130" i="3"/>
  <c r="G131" i="3"/>
  <c r="G132" i="3"/>
  <c r="X61" i="3" s="1"/>
  <c r="G133" i="3"/>
  <c r="G134" i="3"/>
  <c r="G135" i="3"/>
  <c r="X63" i="3" s="1"/>
  <c r="G136" i="3"/>
  <c r="G137" i="3"/>
  <c r="G138" i="3"/>
  <c r="X64" i="3" s="1"/>
  <c r="G139" i="3"/>
  <c r="X65" i="3" s="1"/>
  <c r="G140" i="3"/>
  <c r="G141" i="3"/>
  <c r="G142" i="3"/>
  <c r="X66" i="3" s="1"/>
  <c r="G143" i="3"/>
  <c r="G144" i="3"/>
  <c r="G145" i="3"/>
  <c r="X67" i="3" s="1"/>
  <c r="G146" i="3"/>
  <c r="G147" i="3"/>
  <c r="X68" i="3" s="1"/>
  <c r="G148" i="3"/>
  <c r="X69" i="3" s="1"/>
  <c r="G149" i="3"/>
  <c r="G150" i="3"/>
  <c r="G151" i="3"/>
  <c r="X70" i="3" s="1"/>
  <c r="G152" i="3"/>
  <c r="X71" i="3" s="1"/>
  <c r="G153" i="3"/>
  <c r="G154" i="3"/>
  <c r="X72" i="3" s="1"/>
  <c r="G155" i="3"/>
  <c r="G156" i="3"/>
  <c r="G157" i="3"/>
  <c r="G158" i="3"/>
  <c r="X73" i="3" s="1"/>
  <c r="G159" i="3"/>
  <c r="G160" i="3"/>
  <c r="X75" i="3" s="1"/>
  <c r="G161" i="3"/>
  <c r="G162" i="3"/>
  <c r="X76" i="3" s="1"/>
  <c r="G163" i="3"/>
  <c r="X77" i="3" s="1"/>
  <c r="G164" i="3"/>
  <c r="G165" i="3"/>
  <c r="X78" i="3" s="1"/>
  <c r="G166" i="3"/>
  <c r="G167" i="3"/>
  <c r="G168" i="3"/>
  <c r="G169" i="3"/>
  <c r="X79" i="3" s="1"/>
  <c r="G170" i="3"/>
  <c r="G171" i="3"/>
  <c r="X80" i="3" s="1"/>
  <c r="G172" i="3"/>
  <c r="X81" i="3" s="1"/>
  <c r="G173" i="3"/>
  <c r="X82" i="3" s="1"/>
  <c r="G174" i="3"/>
  <c r="X83" i="3" s="1"/>
  <c r="G175" i="3"/>
  <c r="X84" i="3" s="1"/>
  <c r="G176" i="3"/>
  <c r="X85" i="3" s="1"/>
  <c r="G177" i="3"/>
  <c r="X86" i="3" s="1"/>
  <c r="G178" i="3"/>
  <c r="G179" i="3"/>
  <c r="X87" i="3" s="1"/>
  <c r="G180" i="3"/>
  <c r="X88" i="3" s="1"/>
  <c r="G181" i="3"/>
  <c r="G182" i="3"/>
  <c r="G183" i="3"/>
  <c r="G184" i="3"/>
  <c r="X89" i="3" s="1"/>
  <c r="G185" i="3"/>
  <c r="G186" i="3"/>
  <c r="X90" i="3" s="1"/>
  <c r="G187" i="3"/>
  <c r="X91" i="3" s="1"/>
  <c r="G188" i="3"/>
  <c r="G189" i="3"/>
  <c r="G190" i="3"/>
  <c r="G191" i="3"/>
  <c r="G192" i="3"/>
  <c r="G193" i="3"/>
  <c r="X92" i="3" s="1"/>
  <c r="G194" i="3"/>
  <c r="X93" i="3" s="1"/>
  <c r="G195" i="3"/>
  <c r="G196" i="3"/>
  <c r="G197" i="3"/>
  <c r="X95" i="3" s="1"/>
  <c r="G198" i="3"/>
  <c r="G199" i="3"/>
  <c r="G200" i="3"/>
  <c r="X96" i="3" s="1"/>
  <c r="G201" i="3"/>
  <c r="G202" i="3"/>
  <c r="G203" i="3"/>
  <c r="G204" i="3"/>
  <c r="X97" i="3" s="1"/>
  <c r="G205" i="3"/>
  <c r="X98" i="3" s="1"/>
  <c r="G206" i="3"/>
  <c r="G207" i="3"/>
  <c r="G208" i="3"/>
  <c r="G209" i="3"/>
  <c r="X99" i="3" s="1"/>
  <c r="G210" i="3"/>
  <c r="G211" i="3"/>
  <c r="G212" i="3"/>
  <c r="X100" i="3" s="1"/>
  <c r="G213" i="3"/>
  <c r="G214" i="3"/>
  <c r="G215" i="3"/>
  <c r="X101" i="3" s="1"/>
  <c r="G216" i="3"/>
  <c r="X102" i="3" s="1"/>
  <c r="G217" i="3"/>
  <c r="G218" i="3"/>
  <c r="X103" i="3" s="1"/>
  <c r="G219" i="3"/>
  <c r="G220" i="3"/>
  <c r="G221" i="3"/>
  <c r="X104" i="3" s="1"/>
  <c r="G222" i="3"/>
  <c r="X105" i="3" s="1"/>
  <c r="G223" i="3"/>
  <c r="G224" i="3"/>
  <c r="G225" i="3"/>
  <c r="G226" i="3"/>
  <c r="G227" i="3"/>
  <c r="X107" i="3" s="1"/>
  <c r="G228" i="3"/>
  <c r="X108" i="3" s="1"/>
  <c r="G229" i="3"/>
  <c r="G230" i="3"/>
  <c r="G231" i="3"/>
  <c r="G232" i="3"/>
  <c r="G233" i="3"/>
  <c r="X111" i="3" s="1"/>
  <c r="G234" i="3"/>
  <c r="G235" i="3"/>
  <c r="X112" i="3" s="1"/>
  <c r="G236" i="3"/>
  <c r="G237" i="3"/>
  <c r="G238" i="3"/>
  <c r="X113" i="3" s="1"/>
  <c r="G239" i="3"/>
  <c r="G240" i="3"/>
  <c r="X115" i="3" s="1"/>
  <c r="G241" i="3"/>
  <c r="G242" i="3"/>
  <c r="X116" i="3" s="1"/>
  <c r="G243" i="3"/>
  <c r="G244" i="3"/>
  <c r="X117" i="3" s="1"/>
  <c r="G245" i="3"/>
  <c r="G246" i="3"/>
  <c r="G247" i="3"/>
  <c r="G248" i="3"/>
  <c r="X119" i="3" s="1"/>
  <c r="G249" i="3"/>
  <c r="X120" i="3" s="1"/>
  <c r="G250" i="3"/>
  <c r="G251" i="3"/>
  <c r="G252" i="3"/>
  <c r="X121" i="3" s="1"/>
  <c r="G253" i="3"/>
  <c r="X122" i="3" s="1"/>
  <c r="G254" i="3"/>
  <c r="G255" i="3"/>
  <c r="X123" i="3" s="1"/>
  <c r="G256" i="3"/>
  <c r="G257" i="3"/>
  <c r="G258" i="3"/>
  <c r="X124" i="3" s="1"/>
  <c r="G259" i="3"/>
  <c r="X125" i="3" s="1"/>
  <c r="G260" i="3"/>
  <c r="G261" i="3"/>
  <c r="G262" i="3"/>
  <c r="G263" i="3"/>
  <c r="G264" i="3"/>
  <c r="X126" i="3" s="1"/>
  <c r="G265" i="3"/>
  <c r="G266" i="3"/>
  <c r="G267" i="3"/>
  <c r="X127" i="3" s="1"/>
  <c r="G268" i="3"/>
  <c r="G269" i="3"/>
  <c r="G270" i="3"/>
  <c r="G271" i="3"/>
  <c r="G272" i="3"/>
  <c r="G273" i="3"/>
  <c r="X128" i="3" s="1"/>
  <c r="G274" i="3"/>
  <c r="G275" i="3"/>
  <c r="X129" i="3" s="1"/>
  <c r="G276" i="3"/>
  <c r="G277" i="3"/>
  <c r="G278" i="3"/>
  <c r="X130" i="3" s="1"/>
  <c r="G279" i="3"/>
  <c r="X131" i="3" s="1"/>
  <c r="G280" i="3"/>
  <c r="X132" i="3" s="1"/>
  <c r="G281" i="3"/>
  <c r="X133" i="3" s="1"/>
  <c r="G282" i="3"/>
  <c r="G283" i="3"/>
  <c r="X135" i="3" s="1"/>
  <c r="G284" i="3"/>
  <c r="G285" i="3"/>
  <c r="G286" i="3"/>
  <c r="X136" i="3" s="1"/>
  <c r="G287" i="3"/>
  <c r="X137" i="3" s="1"/>
  <c r="G288" i="3"/>
  <c r="G289" i="3"/>
  <c r="X138" i="3" s="1"/>
  <c r="G290" i="3"/>
  <c r="X139" i="3" s="1"/>
  <c r="G291" i="3"/>
  <c r="G292" i="3"/>
  <c r="G293" i="3"/>
  <c r="G294" i="3"/>
  <c r="X140" i="3" s="1"/>
  <c r="G295" i="3"/>
  <c r="X141" i="3" s="1"/>
  <c r="G296" i="3"/>
  <c r="X142" i="3" s="1"/>
  <c r="G297" i="3"/>
  <c r="X143" i="3" s="1"/>
  <c r="G298" i="3"/>
  <c r="G299" i="3"/>
  <c r="X144" i="3" s="1"/>
  <c r="G300" i="3"/>
  <c r="X145" i="3" s="1"/>
  <c r="G301" i="3"/>
  <c r="G302" i="3"/>
  <c r="X146" i="3" s="1"/>
  <c r="G303" i="3"/>
  <c r="X147" i="3" s="1"/>
  <c r="G304" i="3"/>
  <c r="G305" i="3"/>
  <c r="G306" i="3"/>
  <c r="G307" i="3"/>
  <c r="X148" i="3" s="1"/>
  <c r="G308" i="3"/>
  <c r="G309" i="3"/>
  <c r="G310" i="3"/>
  <c r="G311" i="3"/>
  <c r="G312" i="3"/>
  <c r="G313" i="3"/>
  <c r="G314" i="3"/>
  <c r="G315" i="3"/>
  <c r="G316" i="3"/>
  <c r="X151" i="3" s="1"/>
  <c r="G317" i="3"/>
  <c r="G318" i="3"/>
  <c r="G319" i="3"/>
  <c r="G320" i="3"/>
  <c r="X152" i="3" s="1"/>
  <c r="G321" i="3"/>
  <c r="X153" i="3" s="1"/>
  <c r="G322" i="3"/>
  <c r="G323" i="3"/>
  <c r="G324" i="3"/>
  <c r="X155" i="3" s="1"/>
  <c r="G325" i="3"/>
  <c r="G326" i="3"/>
  <c r="G327" i="3"/>
  <c r="X156" i="3" s="1"/>
  <c r="G328" i="3"/>
  <c r="X157" i="3" s="1"/>
  <c r="G329" i="3"/>
  <c r="X158" i="3" s="1"/>
  <c r="G330" i="3"/>
  <c r="G331" i="3"/>
  <c r="G332" i="3"/>
  <c r="G333" i="3"/>
  <c r="X159" i="3" s="1"/>
  <c r="G334" i="3"/>
  <c r="X160" i="3" s="1"/>
  <c r="G335" i="3"/>
  <c r="G336" i="3"/>
  <c r="X161" i="3" s="1"/>
  <c r="G337" i="3"/>
  <c r="G338" i="3"/>
  <c r="G339" i="3"/>
  <c r="G340" i="3"/>
  <c r="X162" i="3" s="1"/>
  <c r="G341" i="3"/>
  <c r="X163" i="3" s="1"/>
  <c r="G342" i="3"/>
  <c r="G343" i="3"/>
  <c r="X164" i="3" s="1"/>
  <c r="G344" i="3"/>
  <c r="X165" i="3" s="1"/>
  <c r="G345" i="3"/>
  <c r="X166" i="3" s="1"/>
  <c r="G346" i="3"/>
  <c r="G347" i="3"/>
  <c r="X167" i="3" s="1"/>
  <c r="G348" i="3"/>
  <c r="X168" i="3" s="1"/>
  <c r="G349" i="3"/>
  <c r="G350" i="3"/>
  <c r="G351" i="3"/>
  <c r="G352" i="3"/>
  <c r="G353" i="3"/>
  <c r="G354" i="3"/>
  <c r="G355" i="3"/>
  <c r="G356" i="3"/>
  <c r="G357" i="3"/>
  <c r="X169" i="3" s="1"/>
  <c r="G3" i="3"/>
  <c r="X3" i="3" s="1"/>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AG224" i="5" l="1"/>
  <c r="E159" i="5"/>
  <c r="E24" i="5"/>
  <c r="Z4" i="3" l="1"/>
  <c r="AA4" i="3"/>
  <c r="AB4" i="3"/>
  <c r="AC4" i="3"/>
  <c r="AD4" i="3"/>
  <c r="Z5" i="3"/>
  <c r="AA5" i="3"/>
  <c r="AB5" i="3"/>
  <c r="AC5" i="3"/>
  <c r="AD5" i="3"/>
  <c r="Z6" i="3"/>
  <c r="AA6" i="3"/>
  <c r="AB6" i="3"/>
  <c r="AC6" i="3"/>
  <c r="AD6" i="3"/>
  <c r="Z7" i="3"/>
  <c r="AA7" i="3"/>
  <c r="AB7" i="3"/>
  <c r="AC7" i="3"/>
  <c r="AD7" i="3"/>
  <c r="Z8" i="3"/>
  <c r="AA8" i="3"/>
  <c r="AB8" i="3"/>
  <c r="AC8" i="3"/>
  <c r="AD8" i="3"/>
  <c r="Z9" i="3"/>
  <c r="AA9" i="3"/>
  <c r="AB9" i="3"/>
  <c r="AC9" i="3"/>
  <c r="AD9" i="3"/>
  <c r="Z10" i="3"/>
  <c r="AA10" i="3"/>
  <c r="AB10" i="3"/>
  <c r="AC10" i="3"/>
  <c r="AD10" i="3"/>
  <c r="Z11" i="3"/>
  <c r="AA11" i="3"/>
  <c r="AB11" i="3"/>
  <c r="AC11" i="3"/>
  <c r="AD11" i="3"/>
  <c r="Z12" i="3"/>
  <c r="AA12" i="3"/>
  <c r="AB12" i="3"/>
  <c r="AC12" i="3"/>
  <c r="AD12" i="3"/>
  <c r="Z13" i="3"/>
  <c r="AA13" i="3"/>
  <c r="AB13" i="3"/>
  <c r="AC13" i="3"/>
  <c r="AD13" i="3"/>
  <c r="Z14" i="3"/>
  <c r="AA14" i="3"/>
  <c r="AB14" i="3"/>
  <c r="AC14" i="3"/>
  <c r="AD14" i="3"/>
  <c r="Z15" i="3"/>
  <c r="AA15" i="3"/>
  <c r="AB15" i="3"/>
  <c r="AC15" i="3"/>
  <c r="AD15" i="3"/>
  <c r="Z16" i="3"/>
  <c r="AA16" i="3"/>
  <c r="AB16" i="3"/>
  <c r="AC16" i="3"/>
  <c r="AD16" i="3"/>
  <c r="Z17" i="3"/>
  <c r="AA17" i="3"/>
  <c r="AB17" i="3"/>
  <c r="AC17" i="3"/>
  <c r="AD17" i="3"/>
  <c r="Z18" i="3"/>
  <c r="AA18" i="3"/>
  <c r="AB18" i="3"/>
  <c r="AC18" i="3"/>
  <c r="AD18" i="3"/>
  <c r="Z19" i="3"/>
  <c r="AA19" i="3"/>
  <c r="AB19" i="3"/>
  <c r="AC19" i="3"/>
  <c r="AD19" i="3"/>
  <c r="Z20" i="3"/>
  <c r="AA20" i="3"/>
  <c r="AB20" i="3"/>
  <c r="AC20" i="3"/>
  <c r="AD20" i="3"/>
  <c r="Z21" i="3"/>
  <c r="AA21" i="3"/>
  <c r="AB21" i="3"/>
  <c r="AC21" i="3"/>
  <c r="AD21" i="3"/>
  <c r="Z22" i="3"/>
  <c r="AA22" i="3"/>
  <c r="AB22" i="3"/>
  <c r="AC22" i="3"/>
  <c r="AD22" i="3"/>
  <c r="Z23" i="3"/>
  <c r="AA23" i="3"/>
  <c r="AB23" i="3"/>
  <c r="AC23" i="3"/>
  <c r="AD23" i="3"/>
  <c r="Z24" i="3"/>
  <c r="AA24" i="3"/>
  <c r="AB24" i="3"/>
  <c r="AC24" i="3"/>
  <c r="AD24" i="3"/>
  <c r="Z25" i="3"/>
  <c r="AA25" i="3"/>
  <c r="AB25" i="3"/>
  <c r="AC25" i="3"/>
  <c r="AD25" i="3"/>
  <c r="Z26" i="3"/>
  <c r="AA26" i="3"/>
  <c r="AB26" i="3"/>
  <c r="AC26" i="3"/>
  <c r="AD26" i="3"/>
  <c r="Z27" i="3"/>
  <c r="AA27" i="3"/>
  <c r="AB27" i="3"/>
  <c r="AC27" i="3"/>
  <c r="AD27" i="3"/>
  <c r="Z28" i="3"/>
  <c r="AA28" i="3"/>
  <c r="AB28" i="3"/>
  <c r="AC28" i="3"/>
  <c r="AD28" i="3"/>
  <c r="Z29" i="3"/>
  <c r="AA29" i="3"/>
  <c r="AB29" i="3"/>
  <c r="AC29" i="3"/>
  <c r="AD29" i="3"/>
  <c r="Z30" i="3"/>
  <c r="AA30" i="3"/>
  <c r="AB30" i="3"/>
  <c r="AC30" i="3"/>
  <c r="AD30" i="3"/>
  <c r="Z31" i="3"/>
  <c r="AA31" i="3"/>
  <c r="AB31" i="3"/>
  <c r="AC31" i="3"/>
  <c r="AD31" i="3"/>
  <c r="Z32" i="3"/>
  <c r="AA32" i="3"/>
  <c r="AB32" i="3"/>
  <c r="AC32" i="3"/>
  <c r="AD32" i="3"/>
  <c r="Z33" i="3"/>
  <c r="AA33" i="3"/>
  <c r="AB33" i="3"/>
  <c r="AC33" i="3"/>
  <c r="AD33" i="3"/>
  <c r="Z34" i="3"/>
  <c r="AA34" i="3"/>
  <c r="AB34" i="3"/>
  <c r="AC34" i="3"/>
  <c r="AD34" i="3"/>
  <c r="Z35" i="3"/>
  <c r="AA35" i="3"/>
  <c r="AB35" i="3"/>
  <c r="AC35" i="3"/>
  <c r="AD35" i="3"/>
  <c r="Z36" i="3"/>
  <c r="AA36" i="3"/>
  <c r="AB36" i="3"/>
  <c r="AC36" i="3"/>
  <c r="AD36" i="3"/>
  <c r="Z37" i="3"/>
  <c r="AA37" i="3"/>
  <c r="AB37" i="3"/>
  <c r="AC37" i="3"/>
  <c r="AD37" i="3"/>
  <c r="Z38" i="3"/>
  <c r="AA38" i="3"/>
  <c r="AB38" i="3"/>
  <c r="AC38" i="3"/>
  <c r="AD38" i="3"/>
  <c r="Z39" i="3"/>
  <c r="AA39" i="3"/>
  <c r="AB39" i="3"/>
  <c r="AC39" i="3"/>
  <c r="AD39" i="3"/>
  <c r="Z40" i="3"/>
  <c r="AA40" i="3"/>
  <c r="AB40" i="3"/>
  <c r="AC40" i="3"/>
  <c r="AD40" i="3"/>
  <c r="Z41" i="3"/>
  <c r="AA41" i="3"/>
  <c r="AB41" i="3"/>
  <c r="AC41" i="3"/>
  <c r="AD41" i="3"/>
  <c r="Z42" i="3"/>
  <c r="AA42" i="3"/>
  <c r="AB42" i="3"/>
  <c r="AC42" i="3"/>
  <c r="AD42" i="3"/>
  <c r="Z43" i="3"/>
  <c r="AA43" i="3"/>
  <c r="AB43" i="3"/>
  <c r="AC43" i="3"/>
  <c r="AD43" i="3"/>
  <c r="Z44" i="3"/>
  <c r="AA44" i="3"/>
  <c r="AB44" i="3"/>
  <c r="AC44" i="3"/>
  <c r="AD44" i="3"/>
  <c r="Z45" i="3"/>
  <c r="AA45" i="3"/>
  <c r="AB45" i="3"/>
  <c r="AC45" i="3"/>
  <c r="AD45" i="3"/>
  <c r="Z46" i="3"/>
  <c r="AA46" i="3"/>
  <c r="AB46" i="3"/>
  <c r="AC46" i="3"/>
  <c r="AD46" i="3"/>
  <c r="Z47" i="3"/>
  <c r="AA47" i="3"/>
  <c r="AB47" i="3"/>
  <c r="AC47" i="3"/>
  <c r="AD47" i="3"/>
  <c r="Z48" i="3"/>
  <c r="AA48" i="3"/>
  <c r="AB48" i="3"/>
  <c r="AC48" i="3"/>
  <c r="AD48" i="3"/>
  <c r="Z49" i="3"/>
  <c r="AA49" i="3"/>
  <c r="AB49" i="3"/>
  <c r="AC49" i="3"/>
  <c r="AD49" i="3"/>
  <c r="Z50" i="3"/>
  <c r="AA50" i="3"/>
  <c r="AB50" i="3"/>
  <c r="AC50" i="3"/>
  <c r="AD50" i="3"/>
  <c r="Z51" i="3"/>
  <c r="AA51" i="3"/>
  <c r="AB51" i="3"/>
  <c r="AC51" i="3"/>
  <c r="AD51" i="3"/>
  <c r="Z52" i="3"/>
  <c r="AA52" i="3"/>
  <c r="AB52" i="3"/>
  <c r="AC52" i="3"/>
  <c r="AD52" i="3"/>
  <c r="Z53" i="3"/>
  <c r="AA53" i="3"/>
  <c r="AB53" i="3"/>
  <c r="AC53" i="3"/>
  <c r="AD53" i="3"/>
  <c r="Z54" i="3"/>
  <c r="AA54" i="3"/>
  <c r="AB54" i="3"/>
  <c r="AC54" i="3"/>
  <c r="AD54" i="3"/>
  <c r="Z55" i="3"/>
  <c r="AA55" i="3"/>
  <c r="AB55" i="3"/>
  <c r="AC55" i="3"/>
  <c r="AD55" i="3"/>
  <c r="Z56" i="3"/>
  <c r="AA56" i="3"/>
  <c r="AB56" i="3"/>
  <c r="AC56" i="3"/>
  <c r="AD56" i="3"/>
  <c r="Z57" i="3"/>
  <c r="AA57" i="3"/>
  <c r="AB57" i="3"/>
  <c r="AC57" i="3"/>
  <c r="AD57" i="3"/>
  <c r="Z58" i="3"/>
  <c r="AA58" i="3"/>
  <c r="AB58" i="3"/>
  <c r="AC58" i="3"/>
  <c r="AD58" i="3"/>
  <c r="Z59" i="3"/>
  <c r="AA59" i="3"/>
  <c r="AB59" i="3"/>
  <c r="AC59" i="3"/>
  <c r="AD59" i="3"/>
  <c r="Z60" i="3"/>
  <c r="AA60" i="3"/>
  <c r="AB60" i="3"/>
  <c r="AC60" i="3"/>
  <c r="AD60" i="3"/>
  <c r="Z61" i="3"/>
  <c r="AA61" i="3"/>
  <c r="AB61" i="3"/>
  <c r="AC61" i="3"/>
  <c r="AD61" i="3"/>
  <c r="Z62" i="3"/>
  <c r="AA62" i="3"/>
  <c r="AB62" i="3"/>
  <c r="AC62" i="3"/>
  <c r="AD62" i="3"/>
  <c r="Z63" i="3"/>
  <c r="AA63" i="3"/>
  <c r="AB63" i="3"/>
  <c r="AC63" i="3"/>
  <c r="AD63" i="3"/>
  <c r="Z64" i="3"/>
  <c r="AA64" i="3"/>
  <c r="AB64" i="3"/>
  <c r="AC64" i="3"/>
  <c r="AD64" i="3"/>
  <c r="Z65" i="3"/>
  <c r="AA65" i="3"/>
  <c r="AB65" i="3"/>
  <c r="AC65" i="3"/>
  <c r="AD65" i="3"/>
  <c r="Z66" i="3"/>
  <c r="AA66" i="3"/>
  <c r="AB66" i="3"/>
  <c r="AC66" i="3"/>
  <c r="AD66" i="3"/>
  <c r="Z67" i="3"/>
  <c r="AA67" i="3"/>
  <c r="AB67" i="3"/>
  <c r="AC67" i="3"/>
  <c r="AD67" i="3"/>
  <c r="Z68" i="3"/>
  <c r="AA68" i="3"/>
  <c r="AB68" i="3"/>
  <c r="AC68" i="3"/>
  <c r="AD68" i="3"/>
  <c r="Z69" i="3"/>
  <c r="AA69" i="3"/>
  <c r="AB69" i="3"/>
  <c r="AC69" i="3"/>
  <c r="AD69" i="3"/>
  <c r="Z70" i="3"/>
  <c r="AA70" i="3"/>
  <c r="AB70" i="3"/>
  <c r="AC70" i="3"/>
  <c r="AD70" i="3"/>
  <c r="Z71" i="3"/>
  <c r="AA71" i="3"/>
  <c r="AB71" i="3"/>
  <c r="AC71" i="3"/>
  <c r="AD71" i="3"/>
  <c r="Z72" i="3"/>
  <c r="AA72" i="3"/>
  <c r="AB72" i="3"/>
  <c r="AC72" i="3"/>
  <c r="AD72" i="3"/>
  <c r="Z73" i="3"/>
  <c r="AA73" i="3"/>
  <c r="AB73" i="3"/>
  <c r="AC73" i="3"/>
  <c r="AD73" i="3"/>
  <c r="Z74" i="3"/>
  <c r="AA74" i="3"/>
  <c r="AB74" i="3"/>
  <c r="AC74" i="3"/>
  <c r="AD74" i="3"/>
  <c r="Z75" i="3"/>
  <c r="AA75" i="3"/>
  <c r="AB75" i="3"/>
  <c r="AC75" i="3"/>
  <c r="AD75" i="3"/>
  <c r="Z76" i="3"/>
  <c r="AA76" i="3"/>
  <c r="AB76" i="3"/>
  <c r="AC76" i="3"/>
  <c r="AD76" i="3"/>
  <c r="Z77" i="3"/>
  <c r="AA77" i="3"/>
  <c r="AB77" i="3"/>
  <c r="AC77" i="3"/>
  <c r="AD77" i="3"/>
  <c r="Z78" i="3"/>
  <c r="AA78" i="3"/>
  <c r="AB78" i="3"/>
  <c r="AC78" i="3"/>
  <c r="AD78" i="3"/>
  <c r="Z79" i="3"/>
  <c r="AA79" i="3"/>
  <c r="AB79" i="3"/>
  <c r="AC79" i="3"/>
  <c r="AD79" i="3"/>
  <c r="Z80" i="3"/>
  <c r="AA80" i="3"/>
  <c r="AB80" i="3"/>
  <c r="AC80" i="3"/>
  <c r="AD80" i="3"/>
  <c r="Z81" i="3"/>
  <c r="AA81" i="3"/>
  <c r="AB81" i="3"/>
  <c r="AC81" i="3"/>
  <c r="AD81" i="3"/>
  <c r="Z82" i="3"/>
  <c r="AA82" i="3"/>
  <c r="AB82" i="3"/>
  <c r="AC82" i="3"/>
  <c r="AD82" i="3"/>
  <c r="Z83" i="3"/>
  <c r="AA83" i="3"/>
  <c r="AB83" i="3"/>
  <c r="AC83" i="3"/>
  <c r="AD83" i="3"/>
  <c r="Z84" i="3"/>
  <c r="AA84" i="3"/>
  <c r="AB84" i="3"/>
  <c r="AC84" i="3"/>
  <c r="AD84" i="3"/>
  <c r="Z85" i="3"/>
  <c r="AA85" i="3"/>
  <c r="AB85" i="3"/>
  <c r="AC85" i="3"/>
  <c r="AD85" i="3"/>
  <c r="Z86" i="3"/>
  <c r="AA86" i="3"/>
  <c r="AB86" i="3"/>
  <c r="AC86" i="3"/>
  <c r="AD86" i="3"/>
  <c r="Z87" i="3"/>
  <c r="AA87" i="3"/>
  <c r="AB87" i="3"/>
  <c r="AC87" i="3"/>
  <c r="AD87" i="3"/>
  <c r="Z88" i="3"/>
  <c r="AA88" i="3"/>
  <c r="AB88" i="3"/>
  <c r="AC88" i="3"/>
  <c r="AD88" i="3"/>
  <c r="Z89" i="3"/>
  <c r="AA89" i="3"/>
  <c r="AB89" i="3"/>
  <c r="AC89" i="3"/>
  <c r="AD89" i="3"/>
  <c r="Z90" i="3"/>
  <c r="AA90" i="3"/>
  <c r="AB90" i="3"/>
  <c r="AC90" i="3"/>
  <c r="AD90" i="3"/>
  <c r="Z91" i="3"/>
  <c r="AA91" i="3"/>
  <c r="AB91" i="3"/>
  <c r="AC91" i="3"/>
  <c r="AD91" i="3"/>
  <c r="Z92" i="3"/>
  <c r="AA92" i="3"/>
  <c r="AB92" i="3"/>
  <c r="AC92" i="3"/>
  <c r="AD92" i="3"/>
  <c r="Z93" i="3"/>
  <c r="AA93" i="3"/>
  <c r="AB93" i="3"/>
  <c r="AC93" i="3"/>
  <c r="AD93" i="3"/>
  <c r="Z94" i="3"/>
  <c r="AA94" i="3"/>
  <c r="AB94" i="3"/>
  <c r="AC94" i="3"/>
  <c r="AD94" i="3"/>
  <c r="Z95" i="3"/>
  <c r="AA95" i="3"/>
  <c r="AB95" i="3"/>
  <c r="AC95" i="3"/>
  <c r="AD95" i="3"/>
  <c r="Z96" i="3"/>
  <c r="AA96" i="3"/>
  <c r="AB96" i="3"/>
  <c r="AC96" i="3"/>
  <c r="AD96" i="3"/>
  <c r="Z97" i="3"/>
  <c r="AA97" i="3"/>
  <c r="AB97" i="3"/>
  <c r="AC97" i="3"/>
  <c r="AD97" i="3"/>
  <c r="Z98" i="3"/>
  <c r="AA98" i="3"/>
  <c r="AB98" i="3"/>
  <c r="AC98" i="3"/>
  <c r="AD98" i="3"/>
  <c r="Z99" i="3"/>
  <c r="AA99" i="3"/>
  <c r="AB99" i="3"/>
  <c r="AC99" i="3"/>
  <c r="AD99" i="3"/>
  <c r="Z100" i="3"/>
  <c r="AA100" i="3"/>
  <c r="AB100" i="3"/>
  <c r="AC100" i="3"/>
  <c r="AD100" i="3"/>
  <c r="Z101" i="3"/>
  <c r="AA101" i="3"/>
  <c r="AB101" i="3"/>
  <c r="AC101" i="3"/>
  <c r="AD101" i="3"/>
  <c r="Z102" i="3"/>
  <c r="AA102" i="3"/>
  <c r="AB102" i="3"/>
  <c r="AC102" i="3"/>
  <c r="AD102" i="3"/>
  <c r="Z103" i="3"/>
  <c r="AA103" i="3"/>
  <c r="AB103" i="3"/>
  <c r="AC103" i="3"/>
  <c r="AD103" i="3"/>
  <c r="Z104" i="3"/>
  <c r="AA104" i="3"/>
  <c r="AB104" i="3"/>
  <c r="AC104" i="3"/>
  <c r="AD104" i="3"/>
  <c r="Z105" i="3"/>
  <c r="AA105" i="3"/>
  <c r="AB105" i="3"/>
  <c r="AC105" i="3"/>
  <c r="AD105" i="3"/>
  <c r="Z106" i="3"/>
  <c r="AA106" i="3"/>
  <c r="AB106" i="3"/>
  <c r="AC106" i="3"/>
  <c r="AD106" i="3"/>
  <c r="Z107" i="3"/>
  <c r="AA107" i="3"/>
  <c r="AB107" i="3"/>
  <c r="AC107" i="3"/>
  <c r="AD107" i="3"/>
  <c r="Z108" i="3"/>
  <c r="AA108" i="3"/>
  <c r="AB108" i="3"/>
  <c r="AC108" i="3"/>
  <c r="AD108" i="3"/>
  <c r="Z109" i="3"/>
  <c r="AA109" i="3"/>
  <c r="AB109" i="3"/>
  <c r="AC109" i="3"/>
  <c r="AD109" i="3"/>
  <c r="Z110" i="3"/>
  <c r="AA110" i="3"/>
  <c r="AB110" i="3"/>
  <c r="AC110" i="3"/>
  <c r="AD110" i="3"/>
  <c r="Z111" i="3"/>
  <c r="AA111" i="3"/>
  <c r="AB111" i="3"/>
  <c r="AC111" i="3"/>
  <c r="AD111" i="3"/>
  <c r="Z112" i="3"/>
  <c r="AA112" i="3"/>
  <c r="AB112" i="3"/>
  <c r="AC112" i="3"/>
  <c r="AD112" i="3"/>
  <c r="Z113" i="3"/>
  <c r="AA113" i="3"/>
  <c r="AB113" i="3"/>
  <c r="AC113" i="3"/>
  <c r="AD113" i="3"/>
  <c r="Z114" i="3"/>
  <c r="AA114" i="3"/>
  <c r="AB114" i="3"/>
  <c r="AC114" i="3"/>
  <c r="AD114" i="3"/>
  <c r="Z115" i="3"/>
  <c r="AA115" i="3"/>
  <c r="AB115" i="3"/>
  <c r="AC115" i="3"/>
  <c r="AD115" i="3"/>
  <c r="Z116" i="3"/>
  <c r="AA116" i="3"/>
  <c r="AB116" i="3"/>
  <c r="AC116" i="3"/>
  <c r="AD116" i="3"/>
  <c r="Z117" i="3"/>
  <c r="AA117" i="3"/>
  <c r="AB117" i="3"/>
  <c r="AC117" i="3"/>
  <c r="AD117" i="3"/>
  <c r="Z118" i="3"/>
  <c r="AA118" i="3"/>
  <c r="AB118" i="3"/>
  <c r="AC118" i="3"/>
  <c r="AD118" i="3"/>
  <c r="Z119" i="3"/>
  <c r="AA119" i="3"/>
  <c r="AB119" i="3"/>
  <c r="AC119" i="3"/>
  <c r="AD119" i="3"/>
  <c r="Z120" i="3"/>
  <c r="AA120" i="3"/>
  <c r="AB120" i="3"/>
  <c r="AC120" i="3"/>
  <c r="AD120" i="3"/>
  <c r="Z121" i="3"/>
  <c r="AA121" i="3"/>
  <c r="AB121" i="3"/>
  <c r="AC121" i="3"/>
  <c r="AD121" i="3"/>
  <c r="Z122" i="3"/>
  <c r="AA122" i="3"/>
  <c r="AB122" i="3"/>
  <c r="AC122" i="3"/>
  <c r="AD122" i="3"/>
  <c r="Z123" i="3"/>
  <c r="AA123" i="3"/>
  <c r="AB123" i="3"/>
  <c r="AC123" i="3"/>
  <c r="AD123" i="3"/>
  <c r="Z124" i="3"/>
  <c r="AA124" i="3"/>
  <c r="AB124" i="3"/>
  <c r="AC124" i="3"/>
  <c r="AD124" i="3"/>
  <c r="Z125" i="3"/>
  <c r="AA125" i="3"/>
  <c r="AB125" i="3"/>
  <c r="AC125" i="3"/>
  <c r="AD125" i="3"/>
  <c r="Z126" i="3"/>
  <c r="AA126" i="3"/>
  <c r="AB126" i="3"/>
  <c r="AC126" i="3"/>
  <c r="AD126" i="3"/>
  <c r="Z127" i="3"/>
  <c r="AA127" i="3"/>
  <c r="AB127" i="3"/>
  <c r="AC127" i="3"/>
  <c r="AD127" i="3"/>
  <c r="Z128" i="3"/>
  <c r="AA128" i="3"/>
  <c r="AB128" i="3"/>
  <c r="AC128" i="3"/>
  <c r="AD128" i="3"/>
  <c r="Z129" i="3"/>
  <c r="AA129" i="3"/>
  <c r="AB129" i="3"/>
  <c r="AC129" i="3"/>
  <c r="AD129" i="3"/>
  <c r="Z130" i="3"/>
  <c r="AA130" i="3"/>
  <c r="AB130" i="3"/>
  <c r="AC130" i="3"/>
  <c r="AD130" i="3"/>
  <c r="Z131" i="3"/>
  <c r="AA131" i="3"/>
  <c r="AB131" i="3"/>
  <c r="AC131" i="3"/>
  <c r="AD131" i="3"/>
  <c r="Z132" i="3"/>
  <c r="AA132" i="3"/>
  <c r="AB132" i="3"/>
  <c r="AC132" i="3"/>
  <c r="AD132" i="3"/>
  <c r="Z133" i="3"/>
  <c r="AA133" i="3"/>
  <c r="AB133" i="3"/>
  <c r="AC133" i="3"/>
  <c r="AD133" i="3"/>
  <c r="Z134" i="3"/>
  <c r="AA134" i="3"/>
  <c r="AB134" i="3"/>
  <c r="AC134" i="3"/>
  <c r="AD134" i="3"/>
  <c r="Z135" i="3"/>
  <c r="AA135" i="3"/>
  <c r="AB135" i="3"/>
  <c r="AC135" i="3"/>
  <c r="AD135" i="3"/>
  <c r="Z136" i="3"/>
  <c r="AA136" i="3"/>
  <c r="AB136" i="3"/>
  <c r="AC136" i="3"/>
  <c r="AD136" i="3"/>
  <c r="Z137" i="3"/>
  <c r="AA137" i="3"/>
  <c r="AB137" i="3"/>
  <c r="AC137" i="3"/>
  <c r="AD137" i="3"/>
  <c r="Z138" i="3"/>
  <c r="AA138" i="3"/>
  <c r="AB138" i="3"/>
  <c r="AC138" i="3"/>
  <c r="AD138" i="3"/>
  <c r="Z139" i="3"/>
  <c r="AA139" i="3"/>
  <c r="AB139" i="3"/>
  <c r="AC139" i="3"/>
  <c r="AD139" i="3"/>
  <c r="Z140" i="3"/>
  <c r="AA140" i="3"/>
  <c r="AB140" i="3"/>
  <c r="AC140" i="3"/>
  <c r="AD140" i="3"/>
  <c r="Z141" i="3"/>
  <c r="AA141" i="3"/>
  <c r="AB141" i="3"/>
  <c r="AC141" i="3"/>
  <c r="AD141" i="3"/>
  <c r="Z142" i="3"/>
  <c r="AA142" i="3"/>
  <c r="AB142" i="3"/>
  <c r="AC142" i="3"/>
  <c r="AD142" i="3"/>
  <c r="Z143" i="3"/>
  <c r="AA143" i="3"/>
  <c r="AB143" i="3"/>
  <c r="AC143" i="3"/>
  <c r="AD143" i="3"/>
  <c r="Z144" i="3"/>
  <c r="AA144" i="3"/>
  <c r="AB144" i="3"/>
  <c r="AC144" i="3"/>
  <c r="AD144" i="3"/>
  <c r="Z145" i="3"/>
  <c r="AA145" i="3"/>
  <c r="AB145" i="3"/>
  <c r="AC145" i="3"/>
  <c r="AD145" i="3"/>
  <c r="Z146" i="3"/>
  <c r="AA146" i="3"/>
  <c r="AB146" i="3"/>
  <c r="AC146" i="3"/>
  <c r="AD146" i="3"/>
  <c r="Z147" i="3"/>
  <c r="AA147" i="3"/>
  <c r="AB147" i="3"/>
  <c r="AC147" i="3"/>
  <c r="AD147" i="3"/>
  <c r="Z148" i="3"/>
  <c r="AA148" i="3"/>
  <c r="AB148" i="3"/>
  <c r="AC148" i="3"/>
  <c r="AD148" i="3"/>
  <c r="Z149" i="3"/>
  <c r="AA149" i="3"/>
  <c r="AB149" i="3"/>
  <c r="AC149" i="3"/>
  <c r="AD149" i="3"/>
  <c r="Z150" i="3"/>
  <c r="AA150" i="3"/>
  <c r="AB150" i="3"/>
  <c r="AC150" i="3"/>
  <c r="AD150" i="3"/>
  <c r="Z151" i="3"/>
  <c r="AA151" i="3"/>
  <c r="AB151" i="3"/>
  <c r="AC151" i="3"/>
  <c r="AD151" i="3"/>
  <c r="Z152" i="3"/>
  <c r="AA152" i="3"/>
  <c r="AB152" i="3"/>
  <c r="AC152" i="3"/>
  <c r="AD152" i="3"/>
  <c r="Z153" i="3"/>
  <c r="AA153" i="3"/>
  <c r="AB153" i="3"/>
  <c r="AC153" i="3"/>
  <c r="AD153" i="3"/>
  <c r="Z154" i="3"/>
  <c r="AA154" i="3"/>
  <c r="AB154" i="3"/>
  <c r="AC154" i="3"/>
  <c r="AD154" i="3"/>
  <c r="Z155" i="3"/>
  <c r="AA155" i="3"/>
  <c r="AB155" i="3"/>
  <c r="AC155" i="3"/>
  <c r="AD155" i="3"/>
  <c r="Z156" i="3"/>
  <c r="AA156" i="3"/>
  <c r="AB156" i="3"/>
  <c r="AC156" i="3"/>
  <c r="AD156" i="3"/>
  <c r="Z157" i="3"/>
  <c r="AA157" i="3"/>
  <c r="AB157" i="3"/>
  <c r="AC157" i="3"/>
  <c r="AD157" i="3"/>
  <c r="Z158" i="3"/>
  <c r="AA158" i="3"/>
  <c r="AB158" i="3"/>
  <c r="AC158" i="3"/>
  <c r="AD158" i="3"/>
  <c r="Z159" i="3"/>
  <c r="AA159" i="3"/>
  <c r="AB159" i="3"/>
  <c r="AC159" i="3"/>
  <c r="AD159" i="3"/>
  <c r="Z160" i="3"/>
  <c r="AA160" i="3"/>
  <c r="AB160" i="3"/>
  <c r="AC160" i="3"/>
  <c r="AD160" i="3"/>
  <c r="Z161" i="3"/>
  <c r="AA161" i="3"/>
  <c r="AB161" i="3"/>
  <c r="AC161" i="3"/>
  <c r="AD161" i="3"/>
  <c r="Z162" i="3"/>
  <c r="AA162" i="3"/>
  <c r="AB162" i="3"/>
  <c r="AC162" i="3"/>
  <c r="AD162" i="3"/>
  <c r="Z163" i="3"/>
  <c r="AA163" i="3"/>
  <c r="AB163" i="3"/>
  <c r="AC163" i="3"/>
  <c r="AD163" i="3"/>
  <c r="Z164" i="3"/>
  <c r="AA164" i="3"/>
  <c r="AB164" i="3"/>
  <c r="AC164" i="3"/>
  <c r="AD164" i="3"/>
  <c r="Z165" i="3"/>
  <c r="AA165" i="3"/>
  <c r="AB165" i="3"/>
  <c r="AC165" i="3"/>
  <c r="AD165" i="3"/>
  <c r="Z166" i="3"/>
  <c r="AA166" i="3"/>
  <c r="AB166" i="3"/>
  <c r="AC166" i="3"/>
  <c r="AD166" i="3"/>
  <c r="Z167" i="3"/>
  <c r="AA167" i="3"/>
  <c r="AB167" i="3"/>
  <c r="AC167" i="3"/>
  <c r="AD167" i="3"/>
  <c r="Z168" i="3"/>
  <c r="AA168" i="3"/>
  <c r="AB168" i="3"/>
  <c r="AC168" i="3"/>
  <c r="AD168" i="3"/>
  <c r="Z169" i="3"/>
  <c r="AA169" i="3"/>
  <c r="AB169" i="3"/>
  <c r="AC169" i="3"/>
  <c r="AD169" i="3"/>
  <c r="AA3" i="3"/>
  <c r="AB3" i="3"/>
  <c r="AC3" i="3"/>
  <c r="AD3" i="3"/>
  <c r="Z3" i="3"/>
  <c r="Q3" i="2"/>
  <c r="R3" i="2"/>
  <c r="S3" i="2"/>
  <c r="T3" i="2"/>
  <c r="U3" i="2"/>
  <c r="Q4" i="2"/>
  <c r="R4" i="2"/>
  <c r="S4" i="2"/>
  <c r="T4" i="2"/>
  <c r="U4" i="2"/>
  <c r="Q5" i="2"/>
  <c r="R5" i="2"/>
  <c r="S5" i="2"/>
  <c r="T5" i="2"/>
  <c r="U5" i="2"/>
  <c r="Q6" i="2"/>
  <c r="R6" i="2"/>
  <c r="S6" i="2"/>
  <c r="T6" i="2"/>
  <c r="U6" i="2"/>
  <c r="Q7" i="2"/>
  <c r="R7" i="2"/>
  <c r="S7" i="2"/>
  <c r="T7" i="2"/>
  <c r="U7" i="2"/>
  <c r="Q8" i="2"/>
  <c r="R8" i="2"/>
  <c r="S8" i="2"/>
  <c r="T8" i="2"/>
  <c r="U8" i="2"/>
  <c r="Q9" i="2"/>
  <c r="R9" i="2"/>
  <c r="S9" i="2"/>
  <c r="T9" i="2"/>
  <c r="U9" i="2"/>
  <c r="Q10" i="2"/>
  <c r="R10" i="2"/>
  <c r="S10" i="2"/>
  <c r="T10" i="2"/>
  <c r="U10" i="2"/>
  <c r="Q11" i="2"/>
  <c r="R11" i="2"/>
  <c r="S11" i="2"/>
  <c r="T11" i="2"/>
  <c r="U11" i="2"/>
  <c r="Q12" i="2"/>
  <c r="R12" i="2"/>
  <c r="S12" i="2"/>
  <c r="T12" i="2"/>
  <c r="U12" i="2"/>
  <c r="Q13" i="2"/>
  <c r="R13" i="2"/>
  <c r="S13" i="2"/>
  <c r="T13" i="2"/>
  <c r="U13" i="2"/>
  <c r="Q14" i="2"/>
  <c r="R14" i="2"/>
  <c r="S14" i="2"/>
  <c r="T14" i="2"/>
  <c r="U14" i="2"/>
  <c r="Q15" i="2"/>
  <c r="R15" i="2"/>
  <c r="S15" i="2"/>
  <c r="T15" i="2"/>
  <c r="U15" i="2"/>
  <c r="Q16" i="2"/>
  <c r="R16" i="2"/>
  <c r="S16" i="2"/>
  <c r="T16" i="2"/>
  <c r="U16" i="2"/>
  <c r="Q17" i="2"/>
  <c r="R17" i="2"/>
  <c r="S17" i="2"/>
  <c r="T17" i="2"/>
  <c r="U17" i="2"/>
  <c r="Q18" i="2"/>
  <c r="R18" i="2"/>
  <c r="S18" i="2"/>
  <c r="T18" i="2"/>
  <c r="U18" i="2"/>
  <c r="Q19" i="2"/>
  <c r="R19" i="2"/>
  <c r="S19" i="2"/>
  <c r="T19" i="2"/>
  <c r="U19" i="2"/>
  <c r="Q20" i="2"/>
  <c r="R20" i="2"/>
  <c r="S20" i="2"/>
  <c r="T20" i="2"/>
  <c r="U20" i="2"/>
  <c r="Q21" i="2"/>
  <c r="R21" i="2"/>
  <c r="S21" i="2"/>
  <c r="T21" i="2"/>
  <c r="U21" i="2"/>
  <c r="Q22" i="2"/>
  <c r="R22" i="2"/>
  <c r="S22" i="2"/>
  <c r="T22" i="2"/>
  <c r="U22" i="2"/>
  <c r="Q23" i="2"/>
  <c r="R23" i="2"/>
  <c r="S23" i="2"/>
  <c r="T23" i="2"/>
  <c r="U23" i="2"/>
  <c r="Q24" i="2"/>
  <c r="R24" i="2"/>
  <c r="S24" i="2"/>
  <c r="T24" i="2"/>
  <c r="U24" i="2"/>
  <c r="Q25" i="2"/>
  <c r="R25" i="2"/>
  <c r="S25" i="2"/>
  <c r="T25" i="2"/>
  <c r="U25" i="2"/>
  <c r="Q26" i="2"/>
  <c r="R26" i="2"/>
  <c r="S26" i="2"/>
  <c r="T26" i="2"/>
  <c r="U26" i="2"/>
  <c r="Q27" i="2"/>
  <c r="R27" i="2"/>
  <c r="S27" i="2"/>
  <c r="T27" i="2"/>
  <c r="U27" i="2"/>
  <c r="Q28" i="2"/>
  <c r="R28" i="2"/>
  <c r="S28" i="2"/>
  <c r="T28" i="2"/>
  <c r="U28" i="2"/>
  <c r="Q29" i="2"/>
  <c r="R29" i="2"/>
  <c r="S29" i="2"/>
  <c r="T29" i="2"/>
  <c r="U29" i="2"/>
  <c r="Q30" i="2"/>
  <c r="R30" i="2"/>
  <c r="S30" i="2"/>
  <c r="T30" i="2"/>
  <c r="U30" i="2"/>
  <c r="Q31" i="2"/>
  <c r="R31" i="2"/>
  <c r="S31" i="2"/>
  <c r="T31" i="2"/>
  <c r="U31" i="2"/>
  <c r="Q32" i="2"/>
  <c r="R32" i="2"/>
  <c r="S32" i="2"/>
  <c r="T32" i="2"/>
  <c r="U32" i="2"/>
  <c r="Q33" i="2"/>
  <c r="R33" i="2"/>
  <c r="S33" i="2"/>
  <c r="T33" i="2"/>
  <c r="U33" i="2"/>
  <c r="Q34" i="2"/>
  <c r="R34" i="2"/>
  <c r="S34" i="2"/>
  <c r="T34" i="2"/>
  <c r="U34" i="2"/>
  <c r="Q35" i="2"/>
  <c r="R35" i="2"/>
  <c r="S35" i="2"/>
  <c r="T35" i="2"/>
  <c r="U35" i="2"/>
  <c r="Q36" i="2"/>
  <c r="R36" i="2"/>
  <c r="S36" i="2"/>
  <c r="T36" i="2"/>
  <c r="U36" i="2"/>
  <c r="Q37" i="2"/>
  <c r="R37" i="2"/>
  <c r="S37" i="2"/>
  <c r="T37" i="2"/>
  <c r="U37" i="2"/>
  <c r="Q38" i="2"/>
  <c r="R38" i="2"/>
  <c r="S38" i="2"/>
  <c r="T38" i="2"/>
  <c r="U38" i="2"/>
  <c r="Q39" i="2"/>
  <c r="R39" i="2"/>
  <c r="S39" i="2"/>
  <c r="T39" i="2"/>
  <c r="U39" i="2"/>
  <c r="Q40" i="2"/>
  <c r="R40" i="2"/>
  <c r="S40" i="2"/>
  <c r="T40" i="2"/>
  <c r="U40" i="2"/>
  <c r="Q41" i="2"/>
  <c r="R41" i="2"/>
  <c r="S41" i="2"/>
  <c r="T41" i="2"/>
  <c r="U41" i="2"/>
  <c r="Q42" i="2"/>
  <c r="R42" i="2"/>
  <c r="S42" i="2"/>
  <c r="T42" i="2"/>
  <c r="U42" i="2"/>
  <c r="Q43" i="2"/>
  <c r="R43" i="2"/>
  <c r="S43" i="2"/>
  <c r="T43" i="2"/>
  <c r="U43" i="2"/>
  <c r="Q44" i="2"/>
  <c r="R44" i="2"/>
  <c r="S44" i="2"/>
  <c r="T44" i="2"/>
  <c r="U44" i="2"/>
  <c r="Q45" i="2"/>
  <c r="R45" i="2"/>
  <c r="S45" i="2"/>
  <c r="T45" i="2"/>
  <c r="U45" i="2"/>
  <c r="Q46" i="2"/>
  <c r="R46" i="2"/>
  <c r="S46" i="2"/>
  <c r="T46" i="2"/>
  <c r="U46" i="2"/>
  <c r="Q47" i="2"/>
  <c r="R47" i="2"/>
  <c r="S47" i="2"/>
  <c r="T47" i="2"/>
  <c r="U47" i="2"/>
  <c r="Q48" i="2"/>
  <c r="R48" i="2"/>
  <c r="S48" i="2"/>
  <c r="T48" i="2"/>
  <c r="U48" i="2"/>
  <c r="Q49" i="2"/>
  <c r="R49" i="2"/>
  <c r="S49" i="2"/>
  <c r="T49" i="2"/>
  <c r="U49" i="2"/>
  <c r="Q50" i="2"/>
  <c r="R50" i="2"/>
  <c r="S50" i="2"/>
  <c r="T50" i="2"/>
  <c r="U50" i="2"/>
  <c r="Q51" i="2"/>
  <c r="R51" i="2"/>
  <c r="S51" i="2"/>
  <c r="T51" i="2"/>
  <c r="U51" i="2"/>
  <c r="Q52" i="2"/>
  <c r="R52" i="2"/>
  <c r="S52" i="2"/>
  <c r="T52" i="2"/>
  <c r="U52" i="2"/>
  <c r="Q53" i="2"/>
  <c r="R53" i="2"/>
  <c r="S53" i="2"/>
  <c r="T53" i="2"/>
  <c r="U53" i="2"/>
  <c r="Q54" i="2"/>
  <c r="R54" i="2"/>
  <c r="S54" i="2"/>
  <c r="T54" i="2"/>
  <c r="U54" i="2"/>
  <c r="Q55" i="2"/>
  <c r="R55" i="2"/>
  <c r="S55" i="2"/>
  <c r="T55" i="2"/>
  <c r="U55" i="2"/>
  <c r="Q56" i="2"/>
  <c r="R56" i="2"/>
  <c r="S56" i="2"/>
  <c r="T56" i="2"/>
  <c r="U56" i="2"/>
  <c r="Q57" i="2"/>
  <c r="R57" i="2"/>
  <c r="S57" i="2"/>
  <c r="T57" i="2"/>
  <c r="U57" i="2"/>
  <c r="Q58" i="2"/>
  <c r="R58" i="2"/>
  <c r="S58" i="2"/>
  <c r="T58" i="2"/>
  <c r="U58" i="2"/>
  <c r="Q59" i="2"/>
  <c r="R59" i="2"/>
  <c r="S59" i="2"/>
  <c r="T59" i="2"/>
  <c r="U59" i="2"/>
  <c r="Q60" i="2"/>
  <c r="R60" i="2"/>
  <c r="S60" i="2"/>
  <c r="T60" i="2"/>
  <c r="U60" i="2"/>
  <c r="Q61" i="2"/>
  <c r="R61" i="2"/>
  <c r="S61" i="2"/>
  <c r="T61" i="2"/>
  <c r="U61" i="2"/>
  <c r="Q62" i="2"/>
  <c r="R62" i="2"/>
  <c r="S62" i="2"/>
  <c r="T62" i="2"/>
  <c r="U62" i="2"/>
  <c r="Q63" i="2"/>
  <c r="R63" i="2"/>
  <c r="S63" i="2"/>
  <c r="T63" i="2"/>
  <c r="U63" i="2"/>
  <c r="Q64" i="2"/>
  <c r="R64" i="2"/>
  <c r="S64" i="2"/>
  <c r="T64" i="2"/>
  <c r="U64" i="2"/>
  <c r="Q65" i="2"/>
  <c r="R65" i="2"/>
  <c r="S65" i="2"/>
  <c r="T65" i="2"/>
  <c r="U65" i="2"/>
  <c r="Q66" i="2"/>
  <c r="R66" i="2"/>
  <c r="S66" i="2"/>
  <c r="T66" i="2"/>
  <c r="U66" i="2"/>
  <c r="Q67" i="2"/>
  <c r="R67" i="2"/>
  <c r="S67" i="2"/>
  <c r="T67" i="2"/>
  <c r="U67" i="2"/>
  <c r="Q68" i="2"/>
  <c r="R68" i="2"/>
  <c r="S68" i="2"/>
  <c r="T68" i="2"/>
  <c r="U68" i="2"/>
  <c r="Q69" i="2"/>
  <c r="R69" i="2"/>
  <c r="S69" i="2"/>
  <c r="T69" i="2"/>
  <c r="U69" i="2"/>
  <c r="Q70" i="2"/>
  <c r="R70" i="2"/>
  <c r="S70" i="2"/>
  <c r="T70" i="2"/>
  <c r="U70" i="2"/>
  <c r="Q71" i="2"/>
  <c r="R71" i="2"/>
  <c r="S71" i="2"/>
  <c r="T71" i="2"/>
  <c r="U71" i="2"/>
  <c r="Q72" i="2"/>
  <c r="R72" i="2"/>
  <c r="S72" i="2"/>
  <c r="T72" i="2"/>
  <c r="U72" i="2"/>
  <c r="Q73" i="2"/>
  <c r="R73" i="2"/>
  <c r="S73" i="2"/>
  <c r="T73" i="2"/>
  <c r="U73" i="2"/>
  <c r="Q74" i="2"/>
  <c r="R74" i="2"/>
  <c r="S74" i="2"/>
  <c r="T74" i="2"/>
  <c r="U74" i="2"/>
  <c r="Q75" i="2"/>
  <c r="R75" i="2"/>
  <c r="S75" i="2"/>
  <c r="T75" i="2"/>
  <c r="U75" i="2"/>
  <c r="Q76" i="2"/>
  <c r="R76" i="2"/>
  <c r="S76" i="2"/>
  <c r="T76" i="2"/>
  <c r="U76" i="2"/>
  <c r="Q77" i="2"/>
  <c r="R77" i="2"/>
  <c r="S77" i="2"/>
  <c r="T77" i="2"/>
  <c r="U77" i="2"/>
  <c r="Q78" i="2"/>
  <c r="R78" i="2"/>
  <c r="S78" i="2"/>
  <c r="T78" i="2"/>
  <c r="U78" i="2"/>
  <c r="Q79" i="2"/>
  <c r="R79" i="2"/>
  <c r="S79" i="2"/>
  <c r="T79" i="2"/>
  <c r="U79" i="2"/>
  <c r="Q80" i="2"/>
  <c r="R80" i="2"/>
  <c r="S80" i="2"/>
  <c r="T80" i="2"/>
  <c r="U80" i="2"/>
  <c r="Q81" i="2"/>
  <c r="R81" i="2"/>
  <c r="S81" i="2"/>
  <c r="T81" i="2"/>
  <c r="U81" i="2"/>
  <c r="Q82" i="2"/>
  <c r="R82" i="2"/>
  <c r="S82" i="2"/>
  <c r="T82" i="2"/>
  <c r="U82" i="2"/>
  <c r="Q83" i="2"/>
  <c r="R83" i="2"/>
  <c r="S83" i="2"/>
  <c r="T83" i="2"/>
  <c r="U83" i="2"/>
  <c r="Q84" i="2"/>
  <c r="R84" i="2"/>
  <c r="S84" i="2"/>
  <c r="T84" i="2"/>
  <c r="U84" i="2"/>
  <c r="Q85" i="2"/>
  <c r="R85" i="2"/>
  <c r="S85" i="2"/>
  <c r="T85" i="2"/>
  <c r="U85" i="2"/>
  <c r="Q86" i="2"/>
  <c r="R86" i="2"/>
  <c r="S86" i="2"/>
  <c r="T86" i="2"/>
  <c r="U86" i="2"/>
  <c r="Q87" i="2"/>
  <c r="R87" i="2"/>
  <c r="S87" i="2"/>
  <c r="T87" i="2"/>
  <c r="U87" i="2"/>
  <c r="Q88" i="2"/>
  <c r="R88" i="2"/>
  <c r="S88" i="2"/>
  <c r="T88" i="2"/>
  <c r="U88" i="2"/>
  <c r="Q89" i="2"/>
  <c r="R89" i="2"/>
  <c r="S89" i="2"/>
  <c r="T89" i="2"/>
  <c r="U89" i="2"/>
  <c r="Q90" i="2"/>
  <c r="R90" i="2"/>
  <c r="S90" i="2"/>
  <c r="T90" i="2"/>
  <c r="U90" i="2"/>
  <c r="Q91" i="2"/>
  <c r="R91" i="2"/>
  <c r="S91" i="2"/>
  <c r="T91" i="2"/>
  <c r="U91" i="2"/>
  <c r="Q92" i="2"/>
  <c r="R92" i="2"/>
  <c r="S92" i="2"/>
  <c r="T92" i="2"/>
  <c r="U92" i="2"/>
  <c r="Q93" i="2"/>
  <c r="R93" i="2"/>
  <c r="S93" i="2"/>
  <c r="T93" i="2"/>
  <c r="U93" i="2"/>
  <c r="Q94" i="2"/>
  <c r="R94" i="2"/>
  <c r="S94" i="2"/>
  <c r="T94" i="2"/>
  <c r="U94" i="2"/>
  <c r="Q95" i="2"/>
  <c r="R95" i="2"/>
  <c r="S95" i="2"/>
  <c r="T95" i="2"/>
  <c r="U95" i="2"/>
  <c r="Q96" i="2"/>
  <c r="R96" i="2"/>
  <c r="S96" i="2"/>
  <c r="T96" i="2"/>
  <c r="U96" i="2"/>
  <c r="Q97" i="2"/>
  <c r="R97" i="2"/>
  <c r="S97" i="2"/>
  <c r="T97" i="2"/>
  <c r="U97" i="2"/>
  <c r="Q98" i="2"/>
  <c r="R98" i="2"/>
  <c r="S98" i="2"/>
  <c r="T98" i="2"/>
  <c r="U98" i="2"/>
  <c r="Q99" i="2"/>
  <c r="R99" i="2"/>
  <c r="S99" i="2"/>
  <c r="T99" i="2"/>
  <c r="U99" i="2"/>
  <c r="Q100" i="2"/>
  <c r="R100" i="2"/>
  <c r="S100" i="2"/>
  <c r="T100" i="2"/>
  <c r="U100" i="2"/>
  <c r="Q101" i="2"/>
  <c r="R101" i="2"/>
  <c r="S101" i="2"/>
  <c r="T101" i="2"/>
  <c r="U101" i="2"/>
  <c r="Q102" i="2"/>
  <c r="R102" i="2"/>
  <c r="S102" i="2"/>
  <c r="T102" i="2"/>
  <c r="U102" i="2"/>
  <c r="Q103" i="2"/>
  <c r="R103" i="2"/>
  <c r="S103" i="2"/>
  <c r="T103" i="2"/>
  <c r="U103" i="2"/>
  <c r="Q104" i="2"/>
  <c r="R104" i="2"/>
  <c r="S104" i="2"/>
  <c r="T104" i="2"/>
  <c r="U104" i="2"/>
  <c r="Q105" i="2"/>
  <c r="R105" i="2"/>
  <c r="S105" i="2"/>
  <c r="T105" i="2"/>
  <c r="U105" i="2"/>
  <c r="Q106" i="2"/>
  <c r="R106" i="2"/>
  <c r="S106" i="2"/>
  <c r="T106" i="2"/>
  <c r="U106" i="2"/>
  <c r="Q107" i="2"/>
  <c r="R107" i="2"/>
  <c r="S107" i="2"/>
  <c r="T107" i="2"/>
  <c r="U107" i="2"/>
  <c r="Q108" i="2"/>
  <c r="R108" i="2"/>
  <c r="S108" i="2"/>
  <c r="T108" i="2"/>
  <c r="U108" i="2"/>
  <c r="Q109" i="2"/>
  <c r="R109" i="2"/>
  <c r="S109" i="2"/>
  <c r="T109" i="2"/>
  <c r="U109" i="2"/>
  <c r="Q110" i="2"/>
  <c r="R110" i="2"/>
  <c r="S110" i="2"/>
  <c r="T110" i="2"/>
  <c r="U110" i="2"/>
  <c r="Q111" i="2"/>
  <c r="R111" i="2"/>
  <c r="S111" i="2"/>
  <c r="T111" i="2"/>
  <c r="U111" i="2"/>
  <c r="Q112" i="2"/>
  <c r="R112" i="2"/>
  <c r="S112" i="2"/>
  <c r="T112" i="2"/>
  <c r="U112" i="2"/>
  <c r="Q113" i="2"/>
  <c r="R113" i="2"/>
  <c r="S113" i="2"/>
  <c r="T113" i="2"/>
  <c r="U113" i="2"/>
  <c r="Q114" i="2"/>
  <c r="R114" i="2"/>
  <c r="S114" i="2"/>
  <c r="T114" i="2"/>
  <c r="U114" i="2"/>
  <c r="Q115" i="2"/>
  <c r="R115" i="2"/>
  <c r="S115" i="2"/>
  <c r="T115" i="2"/>
  <c r="U115" i="2"/>
  <c r="Q116" i="2"/>
  <c r="R116" i="2"/>
  <c r="S116" i="2"/>
  <c r="T116" i="2"/>
  <c r="U116" i="2"/>
  <c r="Q117" i="2"/>
  <c r="R117" i="2"/>
  <c r="S117" i="2"/>
  <c r="T117" i="2"/>
  <c r="U117" i="2"/>
  <c r="Q118" i="2"/>
  <c r="R118" i="2"/>
  <c r="S118" i="2"/>
  <c r="T118" i="2"/>
  <c r="U118" i="2"/>
  <c r="Q119" i="2"/>
  <c r="R119" i="2"/>
  <c r="S119" i="2"/>
  <c r="T119" i="2"/>
  <c r="U119" i="2"/>
  <c r="Q120" i="2"/>
  <c r="R120" i="2"/>
  <c r="S120" i="2"/>
  <c r="T120" i="2"/>
  <c r="U120" i="2"/>
  <c r="Q121" i="2"/>
  <c r="R121" i="2"/>
  <c r="S121" i="2"/>
  <c r="T121" i="2"/>
  <c r="U121" i="2"/>
  <c r="Q122" i="2"/>
  <c r="R122" i="2"/>
  <c r="S122" i="2"/>
  <c r="T122" i="2"/>
  <c r="U122" i="2"/>
  <c r="Q123" i="2"/>
  <c r="R123" i="2"/>
  <c r="S123" i="2"/>
  <c r="T123" i="2"/>
  <c r="U123" i="2"/>
  <c r="Q124" i="2"/>
  <c r="R124" i="2"/>
  <c r="S124" i="2"/>
  <c r="T124" i="2"/>
  <c r="U124" i="2"/>
  <c r="Q125" i="2"/>
  <c r="R125" i="2"/>
  <c r="S125" i="2"/>
  <c r="T125" i="2"/>
  <c r="U125" i="2"/>
  <c r="Q126" i="2"/>
  <c r="R126" i="2"/>
  <c r="S126" i="2"/>
  <c r="T126" i="2"/>
  <c r="U126" i="2"/>
  <c r="Q127" i="2"/>
  <c r="R127" i="2"/>
  <c r="S127" i="2"/>
  <c r="T127" i="2"/>
  <c r="U127" i="2"/>
  <c r="Q128" i="2"/>
  <c r="R128" i="2"/>
  <c r="S128" i="2"/>
  <c r="T128" i="2"/>
  <c r="U128" i="2"/>
  <c r="Q129" i="2"/>
  <c r="R129" i="2"/>
  <c r="S129" i="2"/>
  <c r="T129" i="2"/>
  <c r="U129" i="2"/>
  <c r="Q130" i="2"/>
  <c r="R130" i="2"/>
  <c r="S130" i="2"/>
  <c r="T130" i="2"/>
  <c r="U130" i="2"/>
  <c r="Q131" i="2"/>
  <c r="R131" i="2"/>
  <c r="S131" i="2"/>
  <c r="T131" i="2"/>
  <c r="U131" i="2"/>
  <c r="Q132" i="2"/>
  <c r="R132" i="2"/>
  <c r="S132" i="2"/>
  <c r="T132" i="2"/>
  <c r="U132" i="2"/>
  <c r="Q133" i="2"/>
  <c r="R133" i="2"/>
  <c r="S133" i="2"/>
  <c r="T133" i="2"/>
  <c r="U133" i="2"/>
  <c r="Q134" i="2"/>
  <c r="R134" i="2"/>
  <c r="S134" i="2"/>
  <c r="T134" i="2"/>
  <c r="U134" i="2"/>
  <c r="Q135" i="2"/>
  <c r="R135" i="2"/>
  <c r="S135" i="2"/>
  <c r="T135" i="2"/>
  <c r="U135" i="2"/>
  <c r="Q136" i="2"/>
  <c r="R136" i="2"/>
  <c r="S136" i="2"/>
  <c r="T136" i="2"/>
  <c r="U136" i="2"/>
  <c r="Q137" i="2"/>
  <c r="R137" i="2"/>
  <c r="S137" i="2"/>
  <c r="T137" i="2"/>
  <c r="U137" i="2"/>
  <c r="Q138" i="2"/>
  <c r="R138" i="2"/>
  <c r="S138" i="2"/>
  <c r="T138" i="2"/>
  <c r="U138" i="2"/>
  <c r="Q139" i="2"/>
  <c r="R139" i="2"/>
  <c r="S139" i="2"/>
  <c r="T139" i="2"/>
  <c r="U139" i="2"/>
  <c r="Q140" i="2"/>
  <c r="R140" i="2"/>
  <c r="S140" i="2"/>
  <c r="T140" i="2"/>
  <c r="U140" i="2"/>
  <c r="Q141" i="2"/>
  <c r="R141" i="2"/>
  <c r="S141" i="2"/>
  <c r="T141" i="2"/>
  <c r="U141" i="2"/>
  <c r="Q142" i="2"/>
  <c r="R142" i="2"/>
  <c r="S142" i="2"/>
  <c r="T142" i="2"/>
  <c r="U142" i="2"/>
  <c r="Q143" i="2"/>
  <c r="R143" i="2"/>
  <c r="S143" i="2"/>
  <c r="T143" i="2"/>
  <c r="U143" i="2"/>
  <c r="Q144" i="2"/>
  <c r="R144" i="2"/>
  <c r="S144" i="2"/>
  <c r="T144" i="2"/>
  <c r="U144" i="2"/>
  <c r="Q145" i="2"/>
  <c r="R145" i="2"/>
  <c r="S145" i="2"/>
  <c r="T145" i="2"/>
  <c r="U145" i="2"/>
  <c r="Q146" i="2"/>
  <c r="R146" i="2"/>
  <c r="S146" i="2"/>
  <c r="T146" i="2"/>
  <c r="U146" i="2"/>
  <c r="Q147" i="2"/>
  <c r="R147" i="2"/>
  <c r="S147" i="2"/>
  <c r="T147" i="2"/>
  <c r="U147" i="2"/>
  <c r="Q148" i="2"/>
  <c r="R148" i="2"/>
  <c r="S148" i="2"/>
  <c r="T148" i="2"/>
  <c r="U148" i="2"/>
  <c r="Q149" i="2"/>
  <c r="R149" i="2"/>
  <c r="S149" i="2"/>
  <c r="T149" i="2"/>
  <c r="U149" i="2"/>
  <c r="Q150" i="2"/>
  <c r="R150" i="2"/>
  <c r="S150" i="2"/>
  <c r="T150" i="2"/>
  <c r="U150" i="2"/>
  <c r="Q151" i="2"/>
  <c r="R151" i="2"/>
  <c r="S151" i="2"/>
  <c r="T151" i="2"/>
  <c r="U151" i="2"/>
  <c r="Q152" i="2"/>
  <c r="R152" i="2"/>
  <c r="S152" i="2"/>
  <c r="T152" i="2"/>
  <c r="U152" i="2"/>
  <c r="Q153" i="2"/>
  <c r="R153" i="2"/>
  <c r="S153" i="2"/>
  <c r="T153" i="2"/>
  <c r="U153" i="2"/>
  <c r="Q154" i="2"/>
  <c r="R154" i="2"/>
  <c r="S154" i="2"/>
  <c r="T154" i="2"/>
  <c r="U154" i="2"/>
  <c r="Q155" i="2"/>
  <c r="R155" i="2"/>
  <c r="S155" i="2"/>
  <c r="T155" i="2"/>
  <c r="U155" i="2"/>
  <c r="Q156" i="2"/>
  <c r="R156" i="2"/>
  <c r="S156" i="2"/>
  <c r="T156" i="2"/>
  <c r="U156" i="2"/>
  <c r="Q157" i="2"/>
  <c r="R157" i="2"/>
  <c r="S157" i="2"/>
  <c r="T157" i="2"/>
  <c r="U157" i="2"/>
  <c r="Q158" i="2"/>
  <c r="R158" i="2"/>
  <c r="S158" i="2"/>
  <c r="T158" i="2"/>
  <c r="U158" i="2"/>
  <c r="Q159" i="2"/>
  <c r="R159" i="2"/>
  <c r="S159" i="2"/>
  <c r="T159" i="2"/>
  <c r="U159" i="2"/>
  <c r="Q160" i="2"/>
  <c r="R160" i="2"/>
  <c r="S160" i="2"/>
  <c r="T160" i="2"/>
  <c r="U160" i="2"/>
  <c r="Q161" i="2"/>
  <c r="R161" i="2"/>
  <c r="S161" i="2"/>
  <c r="T161" i="2"/>
  <c r="U161" i="2"/>
  <c r="Q162" i="2"/>
  <c r="R162" i="2"/>
  <c r="S162" i="2"/>
  <c r="T162" i="2"/>
  <c r="U162" i="2"/>
  <c r="Q163" i="2"/>
  <c r="R163" i="2"/>
  <c r="S163" i="2"/>
  <c r="T163" i="2"/>
  <c r="U163" i="2"/>
  <c r="Q164" i="2"/>
  <c r="R164" i="2"/>
  <c r="S164" i="2"/>
  <c r="T164" i="2"/>
  <c r="U164" i="2"/>
  <c r="Q165" i="2"/>
  <c r="R165" i="2"/>
  <c r="S165" i="2"/>
  <c r="T165" i="2"/>
  <c r="U165" i="2"/>
  <c r="Q166" i="2"/>
  <c r="R166" i="2"/>
  <c r="S166" i="2"/>
  <c r="T166" i="2"/>
  <c r="U166" i="2"/>
  <c r="Q167" i="2"/>
  <c r="R167" i="2"/>
  <c r="S167" i="2"/>
  <c r="T167" i="2"/>
  <c r="U167" i="2"/>
  <c r="Q168" i="2"/>
  <c r="R168" i="2"/>
  <c r="S168" i="2"/>
  <c r="T168" i="2"/>
  <c r="U168" i="2"/>
  <c r="Q169" i="2"/>
  <c r="R169" i="2"/>
  <c r="S169" i="2"/>
  <c r="T169" i="2"/>
  <c r="U169" i="2"/>
  <c r="Q170" i="2"/>
  <c r="R170" i="2"/>
  <c r="S170" i="2"/>
  <c r="T170" i="2"/>
  <c r="U170" i="2"/>
  <c r="Q171" i="2"/>
  <c r="R171" i="2"/>
  <c r="S171" i="2"/>
  <c r="T171" i="2"/>
  <c r="U171" i="2"/>
  <c r="Q172" i="2"/>
  <c r="R172" i="2"/>
  <c r="S172" i="2"/>
  <c r="T172" i="2"/>
  <c r="U172" i="2"/>
  <c r="Q173" i="2"/>
  <c r="R173" i="2"/>
  <c r="S173" i="2"/>
  <c r="T173" i="2"/>
  <c r="U173" i="2"/>
  <c r="Q174" i="2"/>
  <c r="R174" i="2"/>
  <c r="S174" i="2"/>
  <c r="T174" i="2"/>
  <c r="U174" i="2"/>
  <c r="Q175" i="2"/>
  <c r="R175" i="2"/>
  <c r="S175" i="2"/>
  <c r="T175" i="2"/>
  <c r="U175" i="2"/>
  <c r="Q176" i="2"/>
  <c r="R176" i="2"/>
  <c r="S176" i="2"/>
  <c r="T176" i="2"/>
  <c r="U176" i="2"/>
  <c r="Q177" i="2"/>
  <c r="R177" i="2"/>
  <c r="S177" i="2"/>
  <c r="T177" i="2"/>
  <c r="U177" i="2"/>
  <c r="Q178" i="2"/>
  <c r="R178" i="2"/>
  <c r="S178" i="2"/>
  <c r="T178" i="2"/>
  <c r="U178" i="2"/>
  <c r="Q179" i="2"/>
  <c r="R179" i="2"/>
  <c r="S179" i="2"/>
  <c r="T179" i="2"/>
  <c r="U179" i="2"/>
  <c r="Q180" i="2"/>
  <c r="R180" i="2"/>
  <c r="S180" i="2"/>
  <c r="T180" i="2"/>
  <c r="U180" i="2"/>
  <c r="Q181" i="2"/>
  <c r="R181" i="2"/>
  <c r="S181" i="2"/>
  <c r="T181" i="2"/>
  <c r="U181" i="2"/>
  <c r="Q182" i="2"/>
  <c r="R182" i="2"/>
  <c r="S182" i="2"/>
  <c r="T182" i="2"/>
  <c r="U182" i="2"/>
  <c r="Q183" i="2"/>
  <c r="R183" i="2"/>
  <c r="S183" i="2"/>
  <c r="T183" i="2"/>
  <c r="U183" i="2"/>
  <c r="Q184" i="2"/>
  <c r="R184" i="2"/>
  <c r="S184" i="2"/>
  <c r="T184" i="2"/>
  <c r="U184" i="2"/>
  <c r="Q185" i="2"/>
  <c r="R185" i="2"/>
  <c r="S185" i="2"/>
  <c r="T185" i="2"/>
  <c r="U185" i="2"/>
  <c r="Q186" i="2"/>
  <c r="R186" i="2"/>
  <c r="S186" i="2"/>
  <c r="T186" i="2"/>
  <c r="U186" i="2"/>
  <c r="Q187" i="2"/>
  <c r="R187" i="2"/>
  <c r="S187" i="2"/>
  <c r="T187" i="2"/>
  <c r="U187" i="2"/>
  <c r="Q188" i="2"/>
  <c r="R188" i="2"/>
  <c r="S188" i="2"/>
  <c r="T188" i="2"/>
  <c r="U188" i="2"/>
  <c r="Q189" i="2"/>
  <c r="R189" i="2"/>
  <c r="S189" i="2"/>
  <c r="T189" i="2"/>
  <c r="U189" i="2"/>
  <c r="Q190" i="2"/>
  <c r="R190" i="2"/>
  <c r="S190" i="2"/>
  <c r="T190" i="2"/>
  <c r="U190" i="2"/>
  <c r="Q191" i="2"/>
  <c r="R191" i="2"/>
  <c r="S191" i="2"/>
  <c r="T191" i="2"/>
  <c r="U191" i="2"/>
  <c r="Q192" i="2"/>
  <c r="R192" i="2"/>
  <c r="S192" i="2"/>
  <c r="T192" i="2"/>
  <c r="U192" i="2"/>
  <c r="Q193" i="2"/>
  <c r="R193" i="2"/>
  <c r="S193" i="2"/>
  <c r="T193" i="2"/>
  <c r="U193" i="2"/>
  <c r="Q194" i="2"/>
  <c r="R194" i="2"/>
  <c r="S194" i="2"/>
  <c r="T194" i="2"/>
  <c r="U194" i="2"/>
  <c r="Q195" i="2"/>
  <c r="R195" i="2"/>
  <c r="S195" i="2"/>
  <c r="T195" i="2"/>
  <c r="U195" i="2"/>
  <c r="Q196" i="2"/>
  <c r="R196" i="2"/>
  <c r="S196" i="2"/>
  <c r="T196" i="2"/>
  <c r="U196" i="2"/>
  <c r="Q197" i="2"/>
  <c r="R197" i="2"/>
  <c r="S197" i="2"/>
  <c r="T197" i="2"/>
  <c r="U197" i="2"/>
  <c r="Q198" i="2"/>
  <c r="R198" i="2"/>
  <c r="S198" i="2"/>
  <c r="T198" i="2"/>
  <c r="U198" i="2"/>
  <c r="Q199" i="2"/>
  <c r="R199" i="2"/>
  <c r="S199" i="2"/>
  <c r="T199" i="2"/>
  <c r="U199" i="2"/>
  <c r="Q200" i="2"/>
  <c r="R200" i="2"/>
  <c r="S200" i="2"/>
  <c r="T200" i="2"/>
  <c r="U200" i="2"/>
  <c r="Q201" i="2"/>
  <c r="R201" i="2"/>
  <c r="S201" i="2"/>
  <c r="T201" i="2"/>
  <c r="U201" i="2"/>
  <c r="Q202" i="2"/>
  <c r="R202" i="2"/>
  <c r="S202" i="2"/>
  <c r="T202" i="2"/>
  <c r="U202" i="2"/>
  <c r="Q203" i="2"/>
  <c r="R203" i="2"/>
  <c r="S203" i="2"/>
  <c r="T203" i="2"/>
  <c r="U203" i="2"/>
  <c r="Q204" i="2"/>
  <c r="R204" i="2"/>
  <c r="S204" i="2"/>
  <c r="T204" i="2"/>
  <c r="U204" i="2"/>
  <c r="Q205" i="2"/>
  <c r="R205" i="2"/>
  <c r="S205" i="2"/>
  <c r="T205" i="2"/>
  <c r="U205" i="2"/>
  <c r="Q206" i="2"/>
  <c r="R206" i="2"/>
  <c r="S206" i="2"/>
  <c r="T206" i="2"/>
  <c r="U206" i="2"/>
  <c r="Q207" i="2"/>
  <c r="R207" i="2"/>
  <c r="S207" i="2"/>
  <c r="T207" i="2"/>
  <c r="U207" i="2"/>
  <c r="Q208" i="2"/>
  <c r="R208" i="2"/>
  <c r="S208" i="2"/>
  <c r="T208" i="2"/>
  <c r="U208" i="2"/>
  <c r="Q209" i="2"/>
  <c r="R209" i="2"/>
  <c r="S209" i="2"/>
  <c r="T209" i="2"/>
  <c r="U209" i="2"/>
  <c r="Q210" i="2"/>
  <c r="R210" i="2"/>
  <c r="S210" i="2"/>
  <c r="T210" i="2"/>
  <c r="U210" i="2"/>
  <c r="Q211" i="2"/>
  <c r="R211" i="2"/>
  <c r="S211" i="2"/>
  <c r="T211" i="2"/>
  <c r="U211" i="2"/>
  <c r="Q212" i="2"/>
  <c r="R212" i="2"/>
  <c r="S212" i="2"/>
  <c r="T212" i="2"/>
  <c r="U212" i="2"/>
  <c r="Q213" i="2"/>
  <c r="R213" i="2"/>
  <c r="S213" i="2"/>
  <c r="T213" i="2"/>
  <c r="U213" i="2"/>
  <c r="Q214" i="2"/>
  <c r="R214" i="2"/>
  <c r="S214" i="2"/>
  <c r="T214" i="2"/>
  <c r="U214" i="2"/>
  <c r="Q215" i="2"/>
  <c r="R215" i="2"/>
  <c r="S215" i="2"/>
  <c r="T215" i="2"/>
  <c r="U215" i="2"/>
  <c r="Q216" i="2"/>
  <c r="R216" i="2"/>
  <c r="S216" i="2"/>
  <c r="T216" i="2"/>
  <c r="U216" i="2"/>
  <c r="Q217" i="2"/>
  <c r="R217" i="2"/>
  <c r="S217" i="2"/>
  <c r="T217" i="2"/>
  <c r="U217" i="2"/>
  <c r="Q218" i="2"/>
  <c r="R218" i="2"/>
  <c r="S218" i="2"/>
  <c r="T218" i="2"/>
  <c r="U218" i="2"/>
  <c r="Q219" i="2"/>
  <c r="R219" i="2"/>
  <c r="S219" i="2"/>
  <c r="T219" i="2"/>
  <c r="U219" i="2"/>
  <c r="Q220" i="2"/>
  <c r="R220" i="2"/>
  <c r="S220" i="2"/>
  <c r="T220" i="2"/>
  <c r="U220" i="2"/>
  <c r="Q221" i="2"/>
  <c r="R221" i="2"/>
  <c r="S221" i="2"/>
  <c r="T221" i="2"/>
  <c r="U221" i="2"/>
  <c r="Q222" i="2"/>
  <c r="R222" i="2"/>
  <c r="S222" i="2"/>
  <c r="T222" i="2"/>
  <c r="U222" i="2"/>
  <c r="Q223" i="2"/>
  <c r="R223" i="2"/>
  <c r="S223" i="2"/>
  <c r="T223" i="2"/>
  <c r="U223" i="2"/>
  <c r="Q224" i="2"/>
  <c r="R224" i="2"/>
  <c r="S224" i="2"/>
  <c r="T224" i="2"/>
  <c r="U224" i="2"/>
  <c r="Q225" i="2"/>
  <c r="R225" i="2"/>
  <c r="S225" i="2"/>
  <c r="T225" i="2"/>
  <c r="U225" i="2"/>
  <c r="Q226" i="2"/>
  <c r="R226" i="2"/>
  <c r="S226" i="2"/>
  <c r="T226" i="2"/>
  <c r="U226" i="2"/>
  <c r="Q227" i="2"/>
  <c r="R227" i="2"/>
  <c r="S227" i="2"/>
  <c r="T227" i="2"/>
  <c r="U227" i="2"/>
  <c r="Q228" i="2"/>
  <c r="R228" i="2"/>
  <c r="S228" i="2"/>
  <c r="T228" i="2"/>
  <c r="U228" i="2"/>
  <c r="Q229" i="2"/>
  <c r="R229" i="2"/>
  <c r="S229" i="2"/>
  <c r="T229" i="2"/>
  <c r="U229" i="2"/>
  <c r="Q230" i="2"/>
  <c r="R230" i="2"/>
  <c r="S230" i="2"/>
  <c r="T230" i="2"/>
  <c r="U230" i="2"/>
  <c r="Q231" i="2"/>
  <c r="R231" i="2"/>
  <c r="S231" i="2"/>
  <c r="T231" i="2"/>
  <c r="U231" i="2"/>
  <c r="Q232" i="2"/>
  <c r="R232" i="2"/>
  <c r="S232" i="2"/>
  <c r="T232" i="2"/>
  <c r="U232" i="2"/>
  <c r="Q233" i="2"/>
  <c r="R233" i="2"/>
  <c r="S233" i="2"/>
  <c r="T233" i="2"/>
  <c r="U233" i="2"/>
  <c r="Q234" i="2"/>
  <c r="R234" i="2"/>
  <c r="S234" i="2"/>
  <c r="T234" i="2"/>
  <c r="U234" i="2"/>
  <c r="Q235" i="2"/>
  <c r="R235" i="2"/>
  <c r="S235" i="2"/>
  <c r="T235" i="2"/>
  <c r="U235" i="2"/>
  <c r="Q236" i="2"/>
  <c r="R236" i="2"/>
  <c r="S236" i="2"/>
  <c r="T236" i="2"/>
  <c r="U236" i="2"/>
  <c r="Q237" i="2"/>
  <c r="R237" i="2"/>
  <c r="S237" i="2"/>
  <c r="T237" i="2"/>
  <c r="U237" i="2"/>
  <c r="Q238" i="2"/>
  <c r="R238" i="2"/>
  <c r="S238" i="2"/>
  <c r="T238" i="2"/>
  <c r="U238" i="2"/>
  <c r="Q239" i="2"/>
  <c r="R239" i="2"/>
  <c r="S239" i="2"/>
  <c r="T239" i="2"/>
  <c r="U239" i="2"/>
  <c r="Q240" i="2"/>
  <c r="R240" i="2"/>
  <c r="S240" i="2"/>
  <c r="T240" i="2"/>
  <c r="U240" i="2"/>
  <c r="Q241" i="2"/>
  <c r="R241" i="2"/>
  <c r="S241" i="2"/>
  <c r="T241" i="2"/>
  <c r="U241" i="2"/>
  <c r="Q242" i="2"/>
  <c r="R242" i="2"/>
  <c r="S242" i="2"/>
  <c r="T242" i="2"/>
  <c r="U242" i="2"/>
  <c r="Q243" i="2"/>
  <c r="R243" i="2"/>
  <c r="S243" i="2"/>
  <c r="T243" i="2"/>
  <c r="U243" i="2"/>
  <c r="Q244" i="2"/>
  <c r="R244" i="2"/>
  <c r="S244" i="2"/>
  <c r="T244" i="2"/>
  <c r="U244" i="2"/>
  <c r="Q245" i="2"/>
  <c r="R245" i="2"/>
  <c r="S245" i="2"/>
  <c r="T245" i="2"/>
  <c r="U245" i="2"/>
  <c r="Q246" i="2"/>
  <c r="R246" i="2"/>
  <c r="S246" i="2"/>
  <c r="T246" i="2"/>
  <c r="U246" i="2"/>
  <c r="Q247" i="2"/>
  <c r="R247" i="2"/>
  <c r="S247" i="2"/>
  <c r="T247" i="2"/>
  <c r="U247" i="2"/>
  <c r="Q248" i="2"/>
  <c r="R248" i="2"/>
  <c r="S248" i="2"/>
  <c r="T248" i="2"/>
  <c r="U248" i="2"/>
  <c r="Q249" i="2"/>
  <c r="R249" i="2"/>
  <c r="S249" i="2"/>
  <c r="T249" i="2"/>
  <c r="U249" i="2"/>
  <c r="Q250" i="2"/>
  <c r="R250" i="2"/>
  <c r="S250" i="2"/>
  <c r="T250" i="2"/>
  <c r="U250" i="2"/>
  <c r="Q251" i="2"/>
  <c r="R251" i="2"/>
  <c r="S251" i="2"/>
  <c r="T251" i="2"/>
  <c r="U251" i="2"/>
  <c r="Q252" i="2"/>
  <c r="R252" i="2"/>
  <c r="S252" i="2"/>
  <c r="T252" i="2"/>
  <c r="U252" i="2"/>
  <c r="Q253" i="2"/>
  <c r="R253" i="2"/>
  <c r="S253" i="2"/>
  <c r="T253" i="2"/>
  <c r="U253" i="2"/>
  <c r="Q254" i="2"/>
  <c r="R254" i="2"/>
  <c r="S254" i="2"/>
  <c r="T254" i="2"/>
  <c r="U254" i="2"/>
  <c r="Q255" i="2"/>
  <c r="R255" i="2"/>
  <c r="S255" i="2"/>
  <c r="T255" i="2"/>
  <c r="U255" i="2"/>
  <c r="Q256" i="2"/>
  <c r="R256" i="2"/>
  <c r="S256" i="2"/>
  <c r="T256" i="2"/>
  <c r="U256" i="2"/>
  <c r="Q257" i="2"/>
  <c r="R257" i="2"/>
  <c r="S257" i="2"/>
  <c r="T257" i="2"/>
  <c r="U257" i="2"/>
  <c r="Q258" i="2"/>
  <c r="R258" i="2"/>
  <c r="S258" i="2"/>
  <c r="T258" i="2"/>
  <c r="U258" i="2"/>
  <c r="Q259" i="2"/>
  <c r="R259" i="2"/>
  <c r="S259" i="2"/>
  <c r="T259" i="2"/>
  <c r="U259" i="2"/>
  <c r="Q260" i="2"/>
  <c r="R260" i="2"/>
  <c r="S260" i="2"/>
  <c r="T260" i="2"/>
  <c r="U260" i="2"/>
  <c r="Q261" i="2"/>
  <c r="R261" i="2"/>
  <c r="S261" i="2"/>
  <c r="T261" i="2"/>
  <c r="U261" i="2"/>
  <c r="Q262" i="2"/>
  <c r="R262" i="2"/>
  <c r="S262" i="2"/>
  <c r="T262" i="2"/>
  <c r="U262" i="2"/>
  <c r="Q263" i="2"/>
  <c r="R263" i="2"/>
  <c r="S263" i="2"/>
  <c r="T263" i="2"/>
  <c r="U263" i="2"/>
  <c r="Q264" i="2"/>
  <c r="R264" i="2"/>
  <c r="S264" i="2"/>
  <c r="T264" i="2"/>
  <c r="U264" i="2"/>
  <c r="Q265" i="2"/>
  <c r="R265" i="2"/>
  <c r="S265" i="2"/>
  <c r="T265" i="2"/>
  <c r="U265" i="2"/>
  <c r="Q266" i="2"/>
  <c r="R266" i="2"/>
  <c r="S266" i="2"/>
  <c r="T266" i="2"/>
  <c r="U266" i="2"/>
  <c r="Q267" i="2"/>
  <c r="R267" i="2"/>
  <c r="S267" i="2"/>
  <c r="T267" i="2"/>
  <c r="U267" i="2"/>
  <c r="Q268" i="2"/>
  <c r="R268" i="2"/>
  <c r="S268" i="2"/>
  <c r="T268" i="2"/>
  <c r="U268" i="2"/>
  <c r="Q269" i="2"/>
  <c r="R269" i="2"/>
  <c r="S269" i="2"/>
  <c r="T269" i="2"/>
  <c r="U269" i="2"/>
  <c r="Q270" i="2"/>
  <c r="R270" i="2"/>
  <c r="S270" i="2"/>
  <c r="T270" i="2"/>
  <c r="U270" i="2"/>
  <c r="Q271" i="2"/>
  <c r="R271" i="2"/>
  <c r="S271" i="2"/>
  <c r="T271" i="2"/>
  <c r="U271" i="2"/>
  <c r="Q272" i="2"/>
  <c r="R272" i="2"/>
  <c r="S272" i="2"/>
  <c r="T272" i="2"/>
  <c r="U272" i="2"/>
  <c r="Q273" i="2"/>
  <c r="R273" i="2"/>
  <c r="S273" i="2"/>
  <c r="T273" i="2"/>
  <c r="U273" i="2"/>
  <c r="Q274" i="2"/>
  <c r="R274" i="2"/>
  <c r="S274" i="2"/>
  <c r="T274" i="2"/>
  <c r="U274" i="2"/>
  <c r="Q275" i="2"/>
  <c r="R275" i="2"/>
  <c r="S275" i="2"/>
  <c r="T275" i="2"/>
  <c r="U275" i="2"/>
  <c r="Q276" i="2"/>
  <c r="R276" i="2"/>
  <c r="S276" i="2"/>
  <c r="T276" i="2"/>
  <c r="U276" i="2"/>
  <c r="Q277" i="2"/>
  <c r="R277" i="2"/>
  <c r="S277" i="2"/>
  <c r="T277" i="2"/>
  <c r="U277" i="2"/>
  <c r="Q278" i="2"/>
  <c r="R278" i="2"/>
  <c r="S278" i="2"/>
  <c r="T278" i="2"/>
  <c r="U278" i="2"/>
  <c r="Q279" i="2"/>
  <c r="R279" i="2"/>
  <c r="S279" i="2"/>
  <c r="T279" i="2"/>
  <c r="U279" i="2"/>
  <c r="Q280" i="2"/>
  <c r="R280" i="2"/>
  <c r="S280" i="2"/>
  <c r="T280" i="2"/>
  <c r="U280" i="2"/>
  <c r="Q281" i="2"/>
  <c r="R281" i="2"/>
  <c r="S281" i="2"/>
  <c r="T281" i="2"/>
  <c r="U281" i="2"/>
  <c r="Q282" i="2"/>
  <c r="R282" i="2"/>
  <c r="S282" i="2"/>
  <c r="T282" i="2"/>
  <c r="U282" i="2"/>
  <c r="Q283" i="2"/>
  <c r="R283" i="2"/>
  <c r="S283" i="2"/>
  <c r="T283" i="2"/>
  <c r="U283" i="2"/>
  <c r="Q284" i="2"/>
  <c r="R284" i="2"/>
  <c r="S284" i="2"/>
  <c r="T284" i="2"/>
  <c r="U284" i="2"/>
  <c r="Q285" i="2"/>
  <c r="R285" i="2"/>
  <c r="S285" i="2"/>
  <c r="T285" i="2"/>
  <c r="U285" i="2"/>
  <c r="Q286" i="2"/>
  <c r="R286" i="2"/>
  <c r="S286" i="2"/>
  <c r="T286" i="2"/>
  <c r="U286" i="2"/>
  <c r="Q287" i="2"/>
  <c r="R287" i="2"/>
  <c r="S287" i="2"/>
  <c r="T287" i="2"/>
  <c r="U287" i="2"/>
  <c r="Q288" i="2"/>
  <c r="R288" i="2"/>
  <c r="S288" i="2"/>
  <c r="T288" i="2"/>
  <c r="U288" i="2"/>
  <c r="Q289" i="2"/>
  <c r="R289" i="2"/>
  <c r="S289" i="2"/>
  <c r="T289" i="2"/>
  <c r="U289" i="2"/>
  <c r="Q290" i="2"/>
  <c r="R290" i="2"/>
  <c r="S290" i="2"/>
  <c r="T290" i="2"/>
  <c r="U290" i="2"/>
  <c r="Q291" i="2"/>
  <c r="R291" i="2"/>
  <c r="S291" i="2"/>
  <c r="T291" i="2"/>
  <c r="U291" i="2"/>
  <c r="Q292" i="2"/>
  <c r="R292" i="2"/>
  <c r="S292" i="2"/>
  <c r="T292" i="2"/>
  <c r="U292" i="2"/>
  <c r="Q293" i="2"/>
  <c r="R293" i="2"/>
  <c r="S293" i="2"/>
  <c r="T293" i="2"/>
  <c r="U293" i="2"/>
  <c r="Q294" i="2"/>
  <c r="R294" i="2"/>
  <c r="S294" i="2"/>
  <c r="T294" i="2"/>
  <c r="U294" i="2"/>
  <c r="Q295" i="2"/>
  <c r="R295" i="2"/>
  <c r="S295" i="2"/>
  <c r="T295" i="2"/>
  <c r="U295" i="2"/>
  <c r="Q296" i="2"/>
  <c r="R296" i="2"/>
  <c r="S296" i="2"/>
  <c r="T296" i="2"/>
  <c r="U296" i="2"/>
  <c r="Q297" i="2"/>
  <c r="R297" i="2"/>
  <c r="S297" i="2"/>
  <c r="T297" i="2"/>
  <c r="U297" i="2"/>
  <c r="Q298" i="2"/>
  <c r="R298" i="2"/>
  <c r="S298" i="2"/>
  <c r="T298" i="2"/>
  <c r="U298" i="2"/>
  <c r="Q299" i="2"/>
  <c r="R299" i="2"/>
  <c r="S299" i="2"/>
  <c r="T299" i="2"/>
  <c r="U299" i="2"/>
  <c r="Q300" i="2"/>
  <c r="R300" i="2"/>
  <c r="S300" i="2"/>
  <c r="T300" i="2"/>
  <c r="U300" i="2"/>
  <c r="Q301" i="2"/>
  <c r="R301" i="2"/>
  <c r="S301" i="2"/>
  <c r="T301" i="2"/>
  <c r="U301" i="2"/>
  <c r="Q302" i="2"/>
  <c r="R302" i="2"/>
  <c r="S302" i="2"/>
  <c r="T302" i="2"/>
  <c r="U302" i="2"/>
  <c r="Q303" i="2"/>
  <c r="R303" i="2"/>
  <c r="S303" i="2"/>
  <c r="T303" i="2"/>
  <c r="U303" i="2"/>
  <c r="Q304" i="2"/>
  <c r="R304" i="2"/>
  <c r="S304" i="2"/>
  <c r="T304" i="2"/>
  <c r="U304" i="2"/>
  <c r="Q305" i="2"/>
  <c r="R305" i="2"/>
  <c r="S305" i="2"/>
  <c r="T305" i="2"/>
  <c r="U305" i="2"/>
  <c r="Q306" i="2"/>
  <c r="R306" i="2"/>
  <c r="S306" i="2"/>
  <c r="T306" i="2"/>
  <c r="U306" i="2"/>
  <c r="Q307" i="2"/>
  <c r="R307" i="2"/>
  <c r="S307" i="2"/>
  <c r="T307" i="2"/>
  <c r="U307" i="2"/>
  <c r="Q308" i="2"/>
  <c r="R308" i="2"/>
  <c r="S308" i="2"/>
  <c r="T308" i="2"/>
  <c r="U308" i="2"/>
  <c r="Q309" i="2"/>
  <c r="R309" i="2"/>
  <c r="S309" i="2"/>
  <c r="T309" i="2"/>
  <c r="U309" i="2"/>
  <c r="Q310" i="2"/>
  <c r="R310" i="2"/>
  <c r="S310" i="2"/>
  <c r="T310" i="2"/>
  <c r="U310" i="2"/>
  <c r="Q311" i="2"/>
  <c r="R311" i="2"/>
  <c r="S311" i="2"/>
  <c r="T311" i="2"/>
  <c r="U311" i="2"/>
  <c r="Q312" i="2"/>
  <c r="R312" i="2"/>
  <c r="S312" i="2"/>
  <c r="T312" i="2"/>
  <c r="U312" i="2"/>
  <c r="Q313" i="2"/>
  <c r="R313" i="2"/>
  <c r="S313" i="2"/>
  <c r="T313" i="2"/>
  <c r="U313" i="2"/>
  <c r="Q314" i="2"/>
  <c r="R314" i="2"/>
  <c r="S314" i="2"/>
  <c r="T314" i="2"/>
  <c r="U314" i="2"/>
  <c r="Q315" i="2"/>
  <c r="R315" i="2"/>
  <c r="S315" i="2"/>
  <c r="T315" i="2"/>
  <c r="U315" i="2"/>
  <c r="Q316" i="2"/>
  <c r="R316" i="2"/>
  <c r="S316" i="2"/>
  <c r="T316" i="2"/>
  <c r="U316" i="2"/>
  <c r="Q317" i="2"/>
  <c r="R317" i="2"/>
  <c r="S317" i="2"/>
  <c r="T317" i="2"/>
  <c r="U317" i="2"/>
  <c r="Q318" i="2"/>
  <c r="R318" i="2"/>
  <c r="S318" i="2"/>
  <c r="T318" i="2"/>
  <c r="U318" i="2"/>
  <c r="Q319" i="2"/>
  <c r="R319" i="2"/>
  <c r="S319" i="2"/>
  <c r="T319" i="2"/>
  <c r="U319" i="2"/>
  <c r="Q320" i="2"/>
  <c r="R320" i="2"/>
  <c r="S320" i="2"/>
  <c r="T320" i="2"/>
  <c r="U320" i="2"/>
  <c r="Q321" i="2"/>
  <c r="R321" i="2"/>
  <c r="S321" i="2"/>
  <c r="T321" i="2"/>
  <c r="U321" i="2"/>
  <c r="Q322" i="2"/>
  <c r="R322" i="2"/>
  <c r="S322" i="2"/>
  <c r="T322" i="2"/>
  <c r="U322" i="2"/>
  <c r="Q323" i="2"/>
  <c r="R323" i="2"/>
  <c r="S323" i="2"/>
  <c r="T323" i="2"/>
  <c r="U323" i="2"/>
  <c r="Q324" i="2"/>
  <c r="R324" i="2"/>
  <c r="S324" i="2"/>
  <c r="T324" i="2"/>
  <c r="U324" i="2"/>
  <c r="Q325" i="2"/>
  <c r="R325" i="2"/>
  <c r="S325" i="2"/>
  <c r="T325" i="2"/>
  <c r="U325" i="2"/>
  <c r="Q326" i="2"/>
  <c r="R326" i="2"/>
  <c r="S326" i="2"/>
  <c r="T326" i="2"/>
  <c r="U326" i="2"/>
  <c r="Q327" i="2"/>
  <c r="R327" i="2"/>
  <c r="S327" i="2"/>
  <c r="T327" i="2"/>
  <c r="U327" i="2"/>
  <c r="Q328" i="2"/>
  <c r="R328" i="2"/>
  <c r="S328" i="2"/>
  <c r="T328" i="2"/>
  <c r="U328" i="2"/>
  <c r="Q329" i="2"/>
  <c r="R329" i="2"/>
  <c r="S329" i="2"/>
  <c r="T329" i="2"/>
  <c r="U329" i="2"/>
  <c r="Q330" i="2"/>
  <c r="R330" i="2"/>
  <c r="S330" i="2"/>
  <c r="T330" i="2"/>
  <c r="U330" i="2"/>
  <c r="Q331" i="2"/>
  <c r="R331" i="2"/>
  <c r="S331" i="2"/>
  <c r="T331" i="2"/>
  <c r="U331" i="2"/>
  <c r="Q332" i="2"/>
  <c r="R332" i="2"/>
  <c r="S332" i="2"/>
  <c r="T332" i="2"/>
  <c r="U332" i="2"/>
  <c r="Q333" i="2"/>
  <c r="R333" i="2"/>
  <c r="S333" i="2"/>
  <c r="T333" i="2"/>
  <c r="U333" i="2"/>
  <c r="Q334" i="2"/>
  <c r="R334" i="2"/>
  <c r="S334" i="2"/>
  <c r="T334" i="2"/>
  <c r="U334" i="2"/>
  <c r="Q335" i="2"/>
  <c r="R335" i="2"/>
  <c r="S335" i="2"/>
  <c r="T335" i="2"/>
  <c r="U335" i="2"/>
  <c r="Q336" i="2"/>
  <c r="R336" i="2"/>
  <c r="S336" i="2"/>
  <c r="T336" i="2"/>
  <c r="U336" i="2"/>
  <c r="Q337" i="2"/>
  <c r="R337" i="2"/>
  <c r="S337" i="2"/>
  <c r="T337" i="2"/>
  <c r="U337" i="2"/>
  <c r="Q338" i="2"/>
  <c r="R338" i="2"/>
  <c r="S338" i="2"/>
  <c r="T338" i="2"/>
  <c r="U338" i="2"/>
  <c r="Q339" i="2"/>
  <c r="R339" i="2"/>
  <c r="S339" i="2"/>
  <c r="T339" i="2"/>
  <c r="U339" i="2"/>
  <c r="Q340" i="2"/>
  <c r="R340" i="2"/>
  <c r="S340" i="2"/>
  <c r="T340" i="2"/>
  <c r="U340" i="2"/>
  <c r="Q341" i="2"/>
  <c r="R341" i="2"/>
  <c r="S341" i="2"/>
  <c r="T341" i="2"/>
  <c r="U341" i="2"/>
  <c r="Q342" i="2"/>
  <c r="R342" i="2"/>
  <c r="S342" i="2"/>
  <c r="T342" i="2"/>
  <c r="U342" i="2"/>
  <c r="Q343" i="2"/>
  <c r="R343" i="2"/>
  <c r="S343" i="2"/>
  <c r="T343" i="2"/>
  <c r="U343" i="2"/>
  <c r="Q344" i="2"/>
  <c r="R344" i="2"/>
  <c r="S344" i="2"/>
  <c r="T344" i="2"/>
  <c r="U344" i="2"/>
  <c r="Q345" i="2"/>
  <c r="R345" i="2"/>
  <c r="S345" i="2"/>
  <c r="T345" i="2"/>
  <c r="U345" i="2"/>
  <c r="Q346" i="2"/>
  <c r="R346" i="2"/>
  <c r="S346" i="2"/>
  <c r="T346" i="2"/>
  <c r="U346" i="2"/>
  <c r="Q347" i="2"/>
  <c r="R347" i="2"/>
  <c r="S347" i="2"/>
  <c r="T347" i="2"/>
  <c r="U347" i="2"/>
  <c r="Q348" i="2"/>
  <c r="R348" i="2"/>
  <c r="S348" i="2"/>
  <c r="T348" i="2"/>
  <c r="U348" i="2"/>
  <c r="Q349" i="2"/>
  <c r="R349" i="2"/>
  <c r="S349" i="2"/>
  <c r="T349" i="2"/>
  <c r="U349" i="2"/>
  <c r="Q350" i="2"/>
  <c r="R350" i="2"/>
  <c r="S350" i="2"/>
  <c r="T350" i="2"/>
  <c r="U350" i="2"/>
  <c r="Q351" i="2"/>
  <c r="R351" i="2"/>
  <c r="S351" i="2"/>
  <c r="T351" i="2"/>
  <c r="U351" i="2"/>
  <c r="Q352" i="2"/>
  <c r="R352" i="2"/>
  <c r="S352" i="2"/>
  <c r="T352" i="2"/>
  <c r="U352" i="2"/>
  <c r="Q353" i="2"/>
  <c r="R353" i="2"/>
  <c r="S353" i="2"/>
  <c r="T353" i="2"/>
  <c r="U353" i="2"/>
  <c r="Q354" i="2"/>
  <c r="R354" i="2"/>
  <c r="S354" i="2"/>
  <c r="T354" i="2"/>
  <c r="U354" i="2"/>
  <c r="Q355" i="2"/>
  <c r="R355" i="2"/>
  <c r="S355" i="2"/>
  <c r="T355" i="2"/>
  <c r="U355" i="2"/>
  <c r="Q356" i="2"/>
  <c r="R356" i="2"/>
  <c r="S356" i="2"/>
  <c r="T356" i="2"/>
  <c r="U356" i="2"/>
  <c r="S2" i="2"/>
  <c r="T2" i="2"/>
  <c r="U2" i="2"/>
  <c r="R2" i="2"/>
  <c r="C2" i="2"/>
  <c r="Q2" i="2"/>
  <c r="I3" i="2"/>
  <c r="J3" i="2"/>
  <c r="K3" i="2"/>
  <c r="L3" i="2"/>
  <c r="M3" i="2"/>
  <c r="N3" i="2"/>
  <c r="O3" i="2"/>
  <c r="I4" i="2"/>
  <c r="J4" i="2"/>
  <c r="K4" i="2"/>
  <c r="L4" i="2"/>
  <c r="M4" i="2"/>
  <c r="N4" i="2"/>
  <c r="O4" i="2"/>
  <c r="I5" i="2"/>
  <c r="J5" i="2"/>
  <c r="K5" i="2"/>
  <c r="L5" i="2"/>
  <c r="M5" i="2"/>
  <c r="N5" i="2"/>
  <c r="O5" i="2"/>
  <c r="I6" i="2"/>
  <c r="J6" i="2"/>
  <c r="K6" i="2"/>
  <c r="L6" i="2"/>
  <c r="M6" i="2"/>
  <c r="N6" i="2"/>
  <c r="O6" i="2"/>
  <c r="I7" i="2"/>
  <c r="J7" i="2"/>
  <c r="K7" i="2"/>
  <c r="L7" i="2"/>
  <c r="M7" i="2"/>
  <c r="N7" i="2"/>
  <c r="O7" i="2"/>
  <c r="I8" i="2"/>
  <c r="J8" i="2"/>
  <c r="K8" i="2"/>
  <c r="L8" i="2"/>
  <c r="M8" i="2"/>
  <c r="N8" i="2"/>
  <c r="O8" i="2"/>
  <c r="I9" i="2"/>
  <c r="J9" i="2"/>
  <c r="K9" i="2"/>
  <c r="L9" i="2"/>
  <c r="M9" i="2"/>
  <c r="N9" i="2"/>
  <c r="O9" i="2"/>
  <c r="I10" i="2"/>
  <c r="J10" i="2"/>
  <c r="K10" i="2"/>
  <c r="L10" i="2"/>
  <c r="M10" i="2"/>
  <c r="N10" i="2"/>
  <c r="O10" i="2"/>
  <c r="I11" i="2"/>
  <c r="J11" i="2"/>
  <c r="K11" i="2"/>
  <c r="L11" i="2"/>
  <c r="M11" i="2"/>
  <c r="N11" i="2"/>
  <c r="O11" i="2"/>
  <c r="I12" i="2"/>
  <c r="J12" i="2"/>
  <c r="K12" i="2"/>
  <c r="L12" i="2"/>
  <c r="M12" i="2"/>
  <c r="N12" i="2"/>
  <c r="O12" i="2"/>
  <c r="I13" i="2"/>
  <c r="J13" i="2"/>
  <c r="K13" i="2"/>
  <c r="L13" i="2"/>
  <c r="M13" i="2"/>
  <c r="N13" i="2"/>
  <c r="O13" i="2"/>
  <c r="I14" i="2"/>
  <c r="J14" i="2"/>
  <c r="K14" i="2"/>
  <c r="L14" i="2"/>
  <c r="M14" i="2"/>
  <c r="N14" i="2"/>
  <c r="O14" i="2"/>
  <c r="I15" i="2"/>
  <c r="J15" i="2"/>
  <c r="K15" i="2"/>
  <c r="L15" i="2"/>
  <c r="M15" i="2"/>
  <c r="N15" i="2"/>
  <c r="O15" i="2"/>
  <c r="I16" i="2"/>
  <c r="J16" i="2"/>
  <c r="K16" i="2"/>
  <c r="L16" i="2"/>
  <c r="M16" i="2"/>
  <c r="N16" i="2"/>
  <c r="O16" i="2"/>
  <c r="I17" i="2"/>
  <c r="J17" i="2"/>
  <c r="K17" i="2"/>
  <c r="L17" i="2"/>
  <c r="M17" i="2"/>
  <c r="N17" i="2"/>
  <c r="O17" i="2"/>
  <c r="I18" i="2"/>
  <c r="J18" i="2"/>
  <c r="K18" i="2"/>
  <c r="L18" i="2"/>
  <c r="M18" i="2"/>
  <c r="N18" i="2"/>
  <c r="O18" i="2"/>
  <c r="I19" i="2"/>
  <c r="J19" i="2"/>
  <c r="K19" i="2"/>
  <c r="L19" i="2"/>
  <c r="M19" i="2"/>
  <c r="N19" i="2"/>
  <c r="O19" i="2"/>
  <c r="I20" i="2"/>
  <c r="J20" i="2"/>
  <c r="K20" i="2"/>
  <c r="L20" i="2"/>
  <c r="M20" i="2"/>
  <c r="N20" i="2"/>
  <c r="O20" i="2"/>
  <c r="I21" i="2"/>
  <c r="J21" i="2"/>
  <c r="K21" i="2"/>
  <c r="L21" i="2"/>
  <c r="M21" i="2"/>
  <c r="N21" i="2"/>
  <c r="O21" i="2"/>
  <c r="I22" i="2"/>
  <c r="J22" i="2"/>
  <c r="K22" i="2"/>
  <c r="L22" i="2"/>
  <c r="M22" i="2"/>
  <c r="N22" i="2"/>
  <c r="O22" i="2"/>
  <c r="I23" i="2"/>
  <c r="J23" i="2"/>
  <c r="K23" i="2"/>
  <c r="L23" i="2"/>
  <c r="M23" i="2"/>
  <c r="N23" i="2"/>
  <c r="O23" i="2"/>
  <c r="I24" i="2"/>
  <c r="J24" i="2"/>
  <c r="K24" i="2"/>
  <c r="L24" i="2"/>
  <c r="M24" i="2"/>
  <c r="N24" i="2"/>
  <c r="O24" i="2"/>
  <c r="I25" i="2"/>
  <c r="J25" i="2"/>
  <c r="K25" i="2"/>
  <c r="L25" i="2"/>
  <c r="M25" i="2"/>
  <c r="N25" i="2"/>
  <c r="O25" i="2"/>
  <c r="I26" i="2"/>
  <c r="J26" i="2"/>
  <c r="K26" i="2"/>
  <c r="L26" i="2"/>
  <c r="M26" i="2"/>
  <c r="N26" i="2"/>
  <c r="O26" i="2"/>
  <c r="I27" i="2"/>
  <c r="J27" i="2"/>
  <c r="K27" i="2"/>
  <c r="L27" i="2"/>
  <c r="M27" i="2"/>
  <c r="N27" i="2"/>
  <c r="O27" i="2"/>
  <c r="I28" i="2"/>
  <c r="J28" i="2"/>
  <c r="K28" i="2"/>
  <c r="L28" i="2"/>
  <c r="M28" i="2"/>
  <c r="N28" i="2"/>
  <c r="O28" i="2"/>
  <c r="I29" i="2"/>
  <c r="J29" i="2"/>
  <c r="K29" i="2"/>
  <c r="L29" i="2"/>
  <c r="M29" i="2"/>
  <c r="N29" i="2"/>
  <c r="O29" i="2"/>
  <c r="I30" i="2"/>
  <c r="J30" i="2"/>
  <c r="K30" i="2"/>
  <c r="L30" i="2"/>
  <c r="M30" i="2"/>
  <c r="N30" i="2"/>
  <c r="O30" i="2"/>
  <c r="I31" i="2"/>
  <c r="J31" i="2"/>
  <c r="K31" i="2"/>
  <c r="L31" i="2"/>
  <c r="M31" i="2"/>
  <c r="N31" i="2"/>
  <c r="O31" i="2"/>
  <c r="I32" i="2"/>
  <c r="J32" i="2"/>
  <c r="K32" i="2"/>
  <c r="L32" i="2"/>
  <c r="M32" i="2"/>
  <c r="N32" i="2"/>
  <c r="O32" i="2"/>
  <c r="I33" i="2"/>
  <c r="J33" i="2"/>
  <c r="K33" i="2"/>
  <c r="L33" i="2"/>
  <c r="M33" i="2"/>
  <c r="N33" i="2"/>
  <c r="O33" i="2"/>
  <c r="I34" i="2"/>
  <c r="J34" i="2"/>
  <c r="K34" i="2"/>
  <c r="L34" i="2"/>
  <c r="M34" i="2"/>
  <c r="N34" i="2"/>
  <c r="O34" i="2"/>
  <c r="I35" i="2"/>
  <c r="J35" i="2"/>
  <c r="K35" i="2"/>
  <c r="L35" i="2"/>
  <c r="M35" i="2"/>
  <c r="N35" i="2"/>
  <c r="O35" i="2"/>
  <c r="I36" i="2"/>
  <c r="J36" i="2"/>
  <c r="K36" i="2"/>
  <c r="L36" i="2"/>
  <c r="M36" i="2"/>
  <c r="N36" i="2"/>
  <c r="O36" i="2"/>
  <c r="I37" i="2"/>
  <c r="J37" i="2"/>
  <c r="K37" i="2"/>
  <c r="L37" i="2"/>
  <c r="M37" i="2"/>
  <c r="N37" i="2"/>
  <c r="O37" i="2"/>
  <c r="I38" i="2"/>
  <c r="J38" i="2"/>
  <c r="K38" i="2"/>
  <c r="L38" i="2"/>
  <c r="M38" i="2"/>
  <c r="N38" i="2"/>
  <c r="O38" i="2"/>
  <c r="I39" i="2"/>
  <c r="J39" i="2"/>
  <c r="K39" i="2"/>
  <c r="L39" i="2"/>
  <c r="M39" i="2"/>
  <c r="N39" i="2"/>
  <c r="O39" i="2"/>
  <c r="I40" i="2"/>
  <c r="J40" i="2"/>
  <c r="K40" i="2"/>
  <c r="L40" i="2"/>
  <c r="M40" i="2"/>
  <c r="N40" i="2"/>
  <c r="O40" i="2"/>
  <c r="I41" i="2"/>
  <c r="J41" i="2"/>
  <c r="K41" i="2"/>
  <c r="L41" i="2"/>
  <c r="M41" i="2"/>
  <c r="N41" i="2"/>
  <c r="O41" i="2"/>
  <c r="I42" i="2"/>
  <c r="J42" i="2"/>
  <c r="K42" i="2"/>
  <c r="L42" i="2"/>
  <c r="M42" i="2"/>
  <c r="N42" i="2"/>
  <c r="O42" i="2"/>
  <c r="I43" i="2"/>
  <c r="J43" i="2"/>
  <c r="K43" i="2"/>
  <c r="L43" i="2"/>
  <c r="M43" i="2"/>
  <c r="N43" i="2"/>
  <c r="O43" i="2"/>
  <c r="I44" i="2"/>
  <c r="J44" i="2"/>
  <c r="K44" i="2"/>
  <c r="L44" i="2"/>
  <c r="M44" i="2"/>
  <c r="N44" i="2"/>
  <c r="O44" i="2"/>
  <c r="I45" i="2"/>
  <c r="J45" i="2"/>
  <c r="K45" i="2"/>
  <c r="L45" i="2"/>
  <c r="M45" i="2"/>
  <c r="N45" i="2"/>
  <c r="O45" i="2"/>
  <c r="I46" i="2"/>
  <c r="J46" i="2"/>
  <c r="K46" i="2"/>
  <c r="L46" i="2"/>
  <c r="M46" i="2"/>
  <c r="N46" i="2"/>
  <c r="O46" i="2"/>
  <c r="I47" i="2"/>
  <c r="J47" i="2"/>
  <c r="K47" i="2"/>
  <c r="L47" i="2"/>
  <c r="M47" i="2"/>
  <c r="N47" i="2"/>
  <c r="O47" i="2"/>
  <c r="I48" i="2"/>
  <c r="J48" i="2"/>
  <c r="K48" i="2"/>
  <c r="L48" i="2"/>
  <c r="M48" i="2"/>
  <c r="N48" i="2"/>
  <c r="O48" i="2"/>
  <c r="I49" i="2"/>
  <c r="J49" i="2"/>
  <c r="K49" i="2"/>
  <c r="L49" i="2"/>
  <c r="M49" i="2"/>
  <c r="N49" i="2"/>
  <c r="O49" i="2"/>
  <c r="I50" i="2"/>
  <c r="J50" i="2"/>
  <c r="K50" i="2"/>
  <c r="L50" i="2"/>
  <c r="M50" i="2"/>
  <c r="N50" i="2"/>
  <c r="O50" i="2"/>
  <c r="I51" i="2"/>
  <c r="J51" i="2"/>
  <c r="K51" i="2"/>
  <c r="L51" i="2"/>
  <c r="M51" i="2"/>
  <c r="N51" i="2"/>
  <c r="O51" i="2"/>
  <c r="I52" i="2"/>
  <c r="J52" i="2"/>
  <c r="K52" i="2"/>
  <c r="L52" i="2"/>
  <c r="M52" i="2"/>
  <c r="N52" i="2"/>
  <c r="O52" i="2"/>
  <c r="I53" i="2"/>
  <c r="J53" i="2"/>
  <c r="K53" i="2"/>
  <c r="L53" i="2"/>
  <c r="M53" i="2"/>
  <c r="N53" i="2"/>
  <c r="O53" i="2"/>
  <c r="I54" i="2"/>
  <c r="J54" i="2"/>
  <c r="K54" i="2"/>
  <c r="L54" i="2"/>
  <c r="M54" i="2"/>
  <c r="N54" i="2"/>
  <c r="O54" i="2"/>
  <c r="I55" i="2"/>
  <c r="J55" i="2"/>
  <c r="K55" i="2"/>
  <c r="L55" i="2"/>
  <c r="M55" i="2"/>
  <c r="N55" i="2"/>
  <c r="O55" i="2"/>
  <c r="I56" i="2"/>
  <c r="J56" i="2"/>
  <c r="K56" i="2"/>
  <c r="L56" i="2"/>
  <c r="M56" i="2"/>
  <c r="N56" i="2"/>
  <c r="O56" i="2"/>
  <c r="I57" i="2"/>
  <c r="J57" i="2"/>
  <c r="K57" i="2"/>
  <c r="L57" i="2"/>
  <c r="M57" i="2"/>
  <c r="N57" i="2"/>
  <c r="O57" i="2"/>
  <c r="I58" i="2"/>
  <c r="J58" i="2"/>
  <c r="K58" i="2"/>
  <c r="L58" i="2"/>
  <c r="M58" i="2"/>
  <c r="N58" i="2"/>
  <c r="O58" i="2"/>
  <c r="I59" i="2"/>
  <c r="J59" i="2"/>
  <c r="K59" i="2"/>
  <c r="L59" i="2"/>
  <c r="M59" i="2"/>
  <c r="N59" i="2"/>
  <c r="O59" i="2"/>
  <c r="I60" i="2"/>
  <c r="J60" i="2"/>
  <c r="K60" i="2"/>
  <c r="L60" i="2"/>
  <c r="M60" i="2"/>
  <c r="N60" i="2"/>
  <c r="O60" i="2"/>
  <c r="I61" i="2"/>
  <c r="J61" i="2"/>
  <c r="K61" i="2"/>
  <c r="L61" i="2"/>
  <c r="M61" i="2"/>
  <c r="N61" i="2"/>
  <c r="O61" i="2"/>
  <c r="I62" i="2"/>
  <c r="J62" i="2"/>
  <c r="K62" i="2"/>
  <c r="L62" i="2"/>
  <c r="M62" i="2"/>
  <c r="N62" i="2"/>
  <c r="O62" i="2"/>
  <c r="I63" i="2"/>
  <c r="J63" i="2"/>
  <c r="K63" i="2"/>
  <c r="L63" i="2"/>
  <c r="M63" i="2"/>
  <c r="N63" i="2"/>
  <c r="O63" i="2"/>
  <c r="I64" i="2"/>
  <c r="J64" i="2"/>
  <c r="K64" i="2"/>
  <c r="L64" i="2"/>
  <c r="M64" i="2"/>
  <c r="N64" i="2"/>
  <c r="O64" i="2"/>
  <c r="I65" i="2"/>
  <c r="J65" i="2"/>
  <c r="K65" i="2"/>
  <c r="L65" i="2"/>
  <c r="M65" i="2"/>
  <c r="N65" i="2"/>
  <c r="O65" i="2"/>
  <c r="I66" i="2"/>
  <c r="J66" i="2"/>
  <c r="K66" i="2"/>
  <c r="L66" i="2"/>
  <c r="M66" i="2"/>
  <c r="N66" i="2"/>
  <c r="O66" i="2"/>
  <c r="I67" i="2"/>
  <c r="J67" i="2"/>
  <c r="K67" i="2"/>
  <c r="L67" i="2"/>
  <c r="M67" i="2"/>
  <c r="N67" i="2"/>
  <c r="O67" i="2"/>
  <c r="I68" i="2"/>
  <c r="J68" i="2"/>
  <c r="K68" i="2"/>
  <c r="L68" i="2"/>
  <c r="M68" i="2"/>
  <c r="N68" i="2"/>
  <c r="O68" i="2"/>
  <c r="I69" i="2"/>
  <c r="J69" i="2"/>
  <c r="K69" i="2"/>
  <c r="L69" i="2"/>
  <c r="M69" i="2"/>
  <c r="N69" i="2"/>
  <c r="O69" i="2"/>
  <c r="I70" i="2"/>
  <c r="J70" i="2"/>
  <c r="K70" i="2"/>
  <c r="L70" i="2"/>
  <c r="M70" i="2"/>
  <c r="N70" i="2"/>
  <c r="O70" i="2"/>
  <c r="I71" i="2"/>
  <c r="J71" i="2"/>
  <c r="K71" i="2"/>
  <c r="L71" i="2"/>
  <c r="M71" i="2"/>
  <c r="N71" i="2"/>
  <c r="O71" i="2"/>
  <c r="I72" i="2"/>
  <c r="J72" i="2"/>
  <c r="K72" i="2"/>
  <c r="L72" i="2"/>
  <c r="M72" i="2"/>
  <c r="N72" i="2"/>
  <c r="O72" i="2"/>
  <c r="I73" i="2"/>
  <c r="J73" i="2"/>
  <c r="K73" i="2"/>
  <c r="L73" i="2"/>
  <c r="M73" i="2"/>
  <c r="N73" i="2"/>
  <c r="O73" i="2"/>
  <c r="I74" i="2"/>
  <c r="J74" i="2"/>
  <c r="K74" i="2"/>
  <c r="L74" i="2"/>
  <c r="M74" i="2"/>
  <c r="N74" i="2"/>
  <c r="O74" i="2"/>
  <c r="I75" i="2"/>
  <c r="J75" i="2"/>
  <c r="K75" i="2"/>
  <c r="L75" i="2"/>
  <c r="M75" i="2"/>
  <c r="N75" i="2"/>
  <c r="O75" i="2"/>
  <c r="I76" i="2"/>
  <c r="J76" i="2"/>
  <c r="K76" i="2"/>
  <c r="L76" i="2"/>
  <c r="M76" i="2"/>
  <c r="N76" i="2"/>
  <c r="O76" i="2"/>
  <c r="I77" i="2"/>
  <c r="J77" i="2"/>
  <c r="K77" i="2"/>
  <c r="L77" i="2"/>
  <c r="M77" i="2"/>
  <c r="N77" i="2"/>
  <c r="O77" i="2"/>
  <c r="I78" i="2"/>
  <c r="J78" i="2"/>
  <c r="K78" i="2"/>
  <c r="L78" i="2"/>
  <c r="M78" i="2"/>
  <c r="N78" i="2"/>
  <c r="O78" i="2"/>
  <c r="I79" i="2"/>
  <c r="J79" i="2"/>
  <c r="K79" i="2"/>
  <c r="L79" i="2"/>
  <c r="M79" i="2"/>
  <c r="N79" i="2"/>
  <c r="O79" i="2"/>
  <c r="I80" i="2"/>
  <c r="J80" i="2"/>
  <c r="K80" i="2"/>
  <c r="L80" i="2"/>
  <c r="M80" i="2"/>
  <c r="N80" i="2"/>
  <c r="O80" i="2"/>
  <c r="I81" i="2"/>
  <c r="J81" i="2"/>
  <c r="K81" i="2"/>
  <c r="L81" i="2"/>
  <c r="M81" i="2"/>
  <c r="N81" i="2"/>
  <c r="O81" i="2"/>
  <c r="I82" i="2"/>
  <c r="J82" i="2"/>
  <c r="K82" i="2"/>
  <c r="L82" i="2"/>
  <c r="M82" i="2"/>
  <c r="N82" i="2"/>
  <c r="O82" i="2"/>
  <c r="I83" i="2"/>
  <c r="J83" i="2"/>
  <c r="K83" i="2"/>
  <c r="L83" i="2"/>
  <c r="M83" i="2"/>
  <c r="N83" i="2"/>
  <c r="O83" i="2"/>
  <c r="I84" i="2"/>
  <c r="J84" i="2"/>
  <c r="K84" i="2"/>
  <c r="L84" i="2"/>
  <c r="M84" i="2"/>
  <c r="N84" i="2"/>
  <c r="O84" i="2"/>
  <c r="I85" i="2"/>
  <c r="J85" i="2"/>
  <c r="K85" i="2"/>
  <c r="L85" i="2"/>
  <c r="M85" i="2"/>
  <c r="N85" i="2"/>
  <c r="O85" i="2"/>
  <c r="I86" i="2"/>
  <c r="J86" i="2"/>
  <c r="K86" i="2"/>
  <c r="L86" i="2"/>
  <c r="M86" i="2"/>
  <c r="N86" i="2"/>
  <c r="O86" i="2"/>
  <c r="I87" i="2"/>
  <c r="J87" i="2"/>
  <c r="K87" i="2"/>
  <c r="L87" i="2"/>
  <c r="M87" i="2"/>
  <c r="N87" i="2"/>
  <c r="O87" i="2"/>
  <c r="I88" i="2"/>
  <c r="J88" i="2"/>
  <c r="K88" i="2"/>
  <c r="L88" i="2"/>
  <c r="M88" i="2"/>
  <c r="N88" i="2"/>
  <c r="O88" i="2"/>
  <c r="I89" i="2"/>
  <c r="J89" i="2"/>
  <c r="K89" i="2"/>
  <c r="L89" i="2"/>
  <c r="M89" i="2"/>
  <c r="N89" i="2"/>
  <c r="O89" i="2"/>
  <c r="I90" i="2"/>
  <c r="J90" i="2"/>
  <c r="K90" i="2"/>
  <c r="L90" i="2"/>
  <c r="M90" i="2"/>
  <c r="N90" i="2"/>
  <c r="O90" i="2"/>
  <c r="I91" i="2"/>
  <c r="J91" i="2"/>
  <c r="K91" i="2"/>
  <c r="L91" i="2"/>
  <c r="M91" i="2"/>
  <c r="N91" i="2"/>
  <c r="O91" i="2"/>
  <c r="I92" i="2"/>
  <c r="J92" i="2"/>
  <c r="K92" i="2"/>
  <c r="L92" i="2"/>
  <c r="M92" i="2"/>
  <c r="N92" i="2"/>
  <c r="O92" i="2"/>
  <c r="I93" i="2"/>
  <c r="J93" i="2"/>
  <c r="K93" i="2"/>
  <c r="L93" i="2"/>
  <c r="M93" i="2"/>
  <c r="N93" i="2"/>
  <c r="O93" i="2"/>
  <c r="I94" i="2"/>
  <c r="J94" i="2"/>
  <c r="K94" i="2"/>
  <c r="L94" i="2"/>
  <c r="M94" i="2"/>
  <c r="N94" i="2"/>
  <c r="O94" i="2"/>
  <c r="I95" i="2"/>
  <c r="J95" i="2"/>
  <c r="K95" i="2"/>
  <c r="L95" i="2"/>
  <c r="M95" i="2"/>
  <c r="N95" i="2"/>
  <c r="O95" i="2"/>
  <c r="I96" i="2"/>
  <c r="J96" i="2"/>
  <c r="K96" i="2"/>
  <c r="L96" i="2"/>
  <c r="M96" i="2"/>
  <c r="N96" i="2"/>
  <c r="O96" i="2"/>
  <c r="I97" i="2"/>
  <c r="J97" i="2"/>
  <c r="K97" i="2"/>
  <c r="L97" i="2"/>
  <c r="M97" i="2"/>
  <c r="N97" i="2"/>
  <c r="O97" i="2"/>
  <c r="I98" i="2"/>
  <c r="J98" i="2"/>
  <c r="K98" i="2"/>
  <c r="L98" i="2"/>
  <c r="M98" i="2"/>
  <c r="N98" i="2"/>
  <c r="O98" i="2"/>
  <c r="I99" i="2"/>
  <c r="J99" i="2"/>
  <c r="K99" i="2"/>
  <c r="L99" i="2"/>
  <c r="M99" i="2"/>
  <c r="N99" i="2"/>
  <c r="O99" i="2"/>
  <c r="I100" i="2"/>
  <c r="J100" i="2"/>
  <c r="K100" i="2"/>
  <c r="L100" i="2"/>
  <c r="M100" i="2"/>
  <c r="N100" i="2"/>
  <c r="O100" i="2"/>
  <c r="I101" i="2"/>
  <c r="J101" i="2"/>
  <c r="K101" i="2"/>
  <c r="L101" i="2"/>
  <c r="M101" i="2"/>
  <c r="N101" i="2"/>
  <c r="O101" i="2"/>
  <c r="I102" i="2"/>
  <c r="J102" i="2"/>
  <c r="K102" i="2"/>
  <c r="L102" i="2"/>
  <c r="M102" i="2"/>
  <c r="N102" i="2"/>
  <c r="O102" i="2"/>
  <c r="I103" i="2"/>
  <c r="J103" i="2"/>
  <c r="K103" i="2"/>
  <c r="L103" i="2"/>
  <c r="M103" i="2"/>
  <c r="N103" i="2"/>
  <c r="O103" i="2"/>
  <c r="I104" i="2"/>
  <c r="J104" i="2"/>
  <c r="K104" i="2"/>
  <c r="L104" i="2"/>
  <c r="M104" i="2"/>
  <c r="N104" i="2"/>
  <c r="O104" i="2"/>
  <c r="I105" i="2"/>
  <c r="J105" i="2"/>
  <c r="K105" i="2"/>
  <c r="L105" i="2"/>
  <c r="M105" i="2"/>
  <c r="N105" i="2"/>
  <c r="O105" i="2"/>
  <c r="I106" i="2"/>
  <c r="J106" i="2"/>
  <c r="K106" i="2"/>
  <c r="L106" i="2"/>
  <c r="M106" i="2"/>
  <c r="N106" i="2"/>
  <c r="O106" i="2"/>
  <c r="I107" i="2"/>
  <c r="J107" i="2"/>
  <c r="K107" i="2"/>
  <c r="L107" i="2"/>
  <c r="M107" i="2"/>
  <c r="N107" i="2"/>
  <c r="O107" i="2"/>
  <c r="I108" i="2"/>
  <c r="J108" i="2"/>
  <c r="K108" i="2"/>
  <c r="L108" i="2"/>
  <c r="M108" i="2"/>
  <c r="N108" i="2"/>
  <c r="O108" i="2"/>
  <c r="I109" i="2"/>
  <c r="J109" i="2"/>
  <c r="K109" i="2"/>
  <c r="L109" i="2"/>
  <c r="M109" i="2"/>
  <c r="N109" i="2"/>
  <c r="O109" i="2"/>
  <c r="I110" i="2"/>
  <c r="J110" i="2"/>
  <c r="K110" i="2"/>
  <c r="L110" i="2"/>
  <c r="M110" i="2"/>
  <c r="N110" i="2"/>
  <c r="O110" i="2"/>
  <c r="I111" i="2"/>
  <c r="J111" i="2"/>
  <c r="K111" i="2"/>
  <c r="L111" i="2"/>
  <c r="M111" i="2"/>
  <c r="N111" i="2"/>
  <c r="O111" i="2"/>
  <c r="I112" i="2"/>
  <c r="J112" i="2"/>
  <c r="K112" i="2"/>
  <c r="L112" i="2"/>
  <c r="M112" i="2"/>
  <c r="N112" i="2"/>
  <c r="O112" i="2"/>
  <c r="I113" i="2"/>
  <c r="J113" i="2"/>
  <c r="K113" i="2"/>
  <c r="L113" i="2"/>
  <c r="M113" i="2"/>
  <c r="N113" i="2"/>
  <c r="O113" i="2"/>
  <c r="I114" i="2"/>
  <c r="J114" i="2"/>
  <c r="K114" i="2"/>
  <c r="L114" i="2"/>
  <c r="M114" i="2"/>
  <c r="N114" i="2"/>
  <c r="O114" i="2"/>
  <c r="I115" i="2"/>
  <c r="J115" i="2"/>
  <c r="K115" i="2"/>
  <c r="L115" i="2"/>
  <c r="M115" i="2"/>
  <c r="N115" i="2"/>
  <c r="O115" i="2"/>
  <c r="I116" i="2"/>
  <c r="J116" i="2"/>
  <c r="K116" i="2"/>
  <c r="L116" i="2"/>
  <c r="M116" i="2"/>
  <c r="N116" i="2"/>
  <c r="O116" i="2"/>
  <c r="I117" i="2"/>
  <c r="J117" i="2"/>
  <c r="K117" i="2"/>
  <c r="L117" i="2"/>
  <c r="M117" i="2"/>
  <c r="N117" i="2"/>
  <c r="O117" i="2"/>
  <c r="I118" i="2"/>
  <c r="J118" i="2"/>
  <c r="K118" i="2"/>
  <c r="L118" i="2"/>
  <c r="M118" i="2"/>
  <c r="N118" i="2"/>
  <c r="O118" i="2"/>
  <c r="I119" i="2"/>
  <c r="J119" i="2"/>
  <c r="K119" i="2"/>
  <c r="L119" i="2"/>
  <c r="M119" i="2"/>
  <c r="N119" i="2"/>
  <c r="O119" i="2"/>
  <c r="I120" i="2"/>
  <c r="J120" i="2"/>
  <c r="K120" i="2"/>
  <c r="L120" i="2"/>
  <c r="M120" i="2"/>
  <c r="N120" i="2"/>
  <c r="O120" i="2"/>
  <c r="I121" i="2"/>
  <c r="J121" i="2"/>
  <c r="K121" i="2"/>
  <c r="L121" i="2"/>
  <c r="M121" i="2"/>
  <c r="N121" i="2"/>
  <c r="O121" i="2"/>
  <c r="I122" i="2"/>
  <c r="J122" i="2"/>
  <c r="K122" i="2"/>
  <c r="L122" i="2"/>
  <c r="M122" i="2"/>
  <c r="N122" i="2"/>
  <c r="O122" i="2"/>
  <c r="I123" i="2"/>
  <c r="J123" i="2"/>
  <c r="K123" i="2"/>
  <c r="L123" i="2"/>
  <c r="M123" i="2"/>
  <c r="N123" i="2"/>
  <c r="O123" i="2"/>
  <c r="I124" i="2"/>
  <c r="J124" i="2"/>
  <c r="K124" i="2"/>
  <c r="L124" i="2"/>
  <c r="M124" i="2"/>
  <c r="N124" i="2"/>
  <c r="O124" i="2"/>
  <c r="I125" i="2"/>
  <c r="J125" i="2"/>
  <c r="K125" i="2"/>
  <c r="L125" i="2"/>
  <c r="M125" i="2"/>
  <c r="N125" i="2"/>
  <c r="O125" i="2"/>
  <c r="I126" i="2"/>
  <c r="J126" i="2"/>
  <c r="K126" i="2"/>
  <c r="L126" i="2"/>
  <c r="M126" i="2"/>
  <c r="N126" i="2"/>
  <c r="O126" i="2"/>
  <c r="I127" i="2"/>
  <c r="J127" i="2"/>
  <c r="K127" i="2"/>
  <c r="L127" i="2"/>
  <c r="M127" i="2"/>
  <c r="N127" i="2"/>
  <c r="O127" i="2"/>
  <c r="I128" i="2"/>
  <c r="J128" i="2"/>
  <c r="K128" i="2"/>
  <c r="L128" i="2"/>
  <c r="M128" i="2"/>
  <c r="N128" i="2"/>
  <c r="O128" i="2"/>
  <c r="I129" i="2"/>
  <c r="J129" i="2"/>
  <c r="K129" i="2"/>
  <c r="L129" i="2"/>
  <c r="M129" i="2"/>
  <c r="N129" i="2"/>
  <c r="O129" i="2"/>
  <c r="I130" i="2"/>
  <c r="J130" i="2"/>
  <c r="K130" i="2"/>
  <c r="L130" i="2"/>
  <c r="M130" i="2"/>
  <c r="N130" i="2"/>
  <c r="O130" i="2"/>
  <c r="I131" i="2"/>
  <c r="J131" i="2"/>
  <c r="K131" i="2"/>
  <c r="L131" i="2"/>
  <c r="M131" i="2"/>
  <c r="N131" i="2"/>
  <c r="O131" i="2"/>
  <c r="I132" i="2"/>
  <c r="J132" i="2"/>
  <c r="K132" i="2"/>
  <c r="L132" i="2"/>
  <c r="M132" i="2"/>
  <c r="N132" i="2"/>
  <c r="O132" i="2"/>
  <c r="I133" i="2"/>
  <c r="J133" i="2"/>
  <c r="K133" i="2"/>
  <c r="L133" i="2"/>
  <c r="M133" i="2"/>
  <c r="N133" i="2"/>
  <c r="O133" i="2"/>
  <c r="I134" i="2"/>
  <c r="J134" i="2"/>
  <c r="K134" i="2"/>
  <c r="L134" i="2"/>
  <c r="M134" i="2"/>
  <c r="N134" i="2"/>
  <c r="O134" i="2"/>
  <c r="I135" i="2"/>
  <c r="J135" i="2"/>
  <c r="K135" i="2"/>
  <c r="L135" i="2"/>
  <c r="M135" i="2"/>
  <c r="N135" i="2"/>
  <c r="O135" i="2"/>
  <c r="I136" i="2"/>
  <c r="J136" i="2"/>
  <c r="K136" i="2"/>
  <c r="L136" i="2"/>
  <c r="M136" i="2"/>
  <c r="N136" i="2"/>
  <c r="O136" i="2"/>
  <c r="I137" i="2"/>
  <c r="J137" i="2"/>
  <c r="K137" i="2"/>
  <c r="L137" i="2"/>
  <c r="M137" i="2"/>
  <c r="N137" i="2"/>
  <c r="O137" i="2"/>
  <c r="I138" i="2"/>
  <c r="J138" i="2"/>
  <c r="K138" i="2"/>
  <c r="L138" i="2"/>
  <c r="M138" i="2"/>
  <c r="N138" i="2"/>
  <c r="O138" i="2"/>
  <c r="I139" i="2"/>
  <c r="J139" i="2"/>
  <c r="K139" i="2"/>
  <c r="L139" i="2"/>
  <c r="M139" i="2"/>
  <c r="N139" i="2"/>
  <c r="O139" i="2"/>
  <c r="I140" i="2"/>
  <c r="J140" i="2"/>
  <c r="K140" i="2"/>
  <c r="L140" i="2"/>
  <c r="M140" i="2"/>
  <c r="N140" i="2"/>
  <c r="O140" i="2"/>
  <c r="I141" i="2"/>
  <c r="J141" i="2"/>
  <c r="K141" i="2"/>
  <c r="L141" i="2"/>
  <c r="M141" i="2"/>
  <c r="N141" i="2"/>
  <c r="O141" i="2"/>
  <c r="I142" i="2"/>
  <c r="J142" i="2"/>
  <c r="K142" i="2"/>
  <c r="L142" i="2"/>
  <c r="M142" i="2"/>
  <c r="N142" i="2"/>
  <c r="O142" i="2"/>
  <c r="I143" i="2"/>
  <c r="J143" i="2"/>
  <c r="K143" i="2"/>
  <c r="L143" i="2"/>
  <c r="M143" i="2"/>
  <c r="N143" i="2"/>
  <c r="O143" i="2"/>
  <c r="I144" i="2"/>
  <c r="J144" i="2"/>
  <c r="K144" i="2"/>
  <c r="L144" i="2"/>
  <c r="M144" i="2"/>
  <c r="N144" i="2"/>
  <c r="O144" i="2"/>
  <c r="I145" i="2"/>
  <c r="J145" i="2"/>
  <c r="K145" i="2"/>
  <c r="L145" i="2"/>
  <c r="M145" i="2"/>
  <c r="N145" i="2"/>
  <c r="O145" i="2"/>
  <c r="I146" i="2"/>
  <c r="J146" i="2"/>
  <c r="K146" i="2"/>
  <c r="L146" i="2"/>
  <c r="M146" i="2"/>
  <c r="N146" i="2"/>
  <c r="O146" i="2"/>
  <c r="I147" i="2"/>
  <c r="J147" i="2"/>
  <c r="K147" i="2"/>
  <c r="L147" i="2"/>
  <c r="M147" i="2"/>
  <c r="N147" i="2"/>
  <c r="O147" i="2"/>
  <c r="I148" i="2"/>
  <c r="J148" i="2"/>
  <c r="K148" i="2"/>
  <c r="L148" i="2"/>
  <c r="M148" i="2"/>
  <c r="N148" i="2"/>
  <c r="O148" i="2"/>
  <c r="I149" i="2"/>
  <c r="J149" i="2"/>
  <c r="K149" i="2"/>
  <c r="L149" i="2"/>
  <c r="M149" i="2"/>
  <c r="N149" i="2"/>
  <c r="O149" i="2"/>
  <c r="I150" i="2"/>
  <c r="J150" i="2"/>
  <c r="K150" i="2"/>
  <c r="L150" i="2"/>
  <c r="M150" i="2"/>
  <c r="N150" i="2"/>
  <c r="O150" i="2"/>
  <c r="I151" i="2"/>
  <c r="J151" i="2"/>
  <c r="K151" i="2"/>
  <c r="L151" i="2"/>
  <c r="M151" i="2"/>
  <c r="N151" i="2"/>
  <c r="O151" i="2"/>
  <c r="I152" i="2"/>
  <c r="J152" i="2"/>
  <c r="K152" i="2"/>
  <c r="L152" i="2"/>
  <c r="M152" i="2"/>
  <c r="N152" i="2"/>
  <c r="O152" i="2"/>
  <c r="I153" i="2"/>
  <c r="J153" i="2"/>
  <c r="K153" i="2"/>
  <c r="L153" i="2"/>
  <c r="M153" i="2"/>
  <c r="N153" i="2"/>
  <c r="O153" i="2"/>
  <c r="I154" i="2"/>
  <c r="J154" i="2"/>
  <c r="K154" i="2"/>
  <c r="L154" i="2"/>
  <c r="M154" i="2"/>
  <c r="N154" i="2"/>
  <c r="O154" i="2"/>
  <c r="I155" i="2"/>
  <c r="J155" i="2"/>
  <c r="K155" i="2"/>
  <c r="L155" i="2"/>
  <c r="M155" i="2"/>
  <c r="N155" i="2"/>
  <c r="O155" i="2"/>
  <c r="I156" i="2"/>
  <c r="J156" i="2"/>
  <c r="K156" i="2"/>
  <c r="L156" i="2"/>
  <c r="M156" i="2"/>
  <c r="N156" i="2"/>
  <c r="O156" i="2"/>
  <c r="I157" i="2"/>
  <c r="J157" i="2"/>
  <c r="K157" i="2"/>
  <c r="L157" i="2"/>
  <c r="M157" i="2"/>
  <c r="N157" i="2"/>
  <c r="O157" i="2"/>
  <c r="I158" i="2"/>
  <c r="J158" i="2"/>
  <c r="K158" i="2"/>
  <c r="L158" i="2"/>
  <c r="M158" i="2"/>
  <c r="N158" i="2"/>
  <c r="O158" i="2"/>
  <c r="I159" i="2"/>
  <c r="J159" i="2"/>
  <c r="K159" i="2"/>
  <c r="L159" i="2"/>
  <c r="M159" i="2"/>
  <c r="N159" i="2"/>
  <c r="O159" i="2"/>
  <c r="I160" i="2"/>
  <c r="J160" i="2"/>
  <c r="K160" i="2"/>
  <c r="L160" i="2"/>
  <c r="M160" i="2"/>
  <c r="N160" i="2"/>
  <c r="O160" i="2"/>
  <c r="I161" i="2"/>
  <c r="J161" i="2"/>
  <c r="K161" i="2"/>
  <c r="L161" i="2"/>
  <c r="M161" i="2"/>
  <c r="N161" i="2"/>
  <c r="O161" i="2"/>
  <c r="I162" i="2"/>
  <c r="J162" i="2"/>
  <c r="K162" i="2"/>
  <c r="L162" i="2"/>
  <c r="M162" i="2"/>
  <c r="N162" i="2"/>
  <c r="O162" i="2"/>
  <c r="I163" i="2"/>
  <c r="J163" i="2"/>
  <c r="K163" i="2"/>
  <c r="L163" i="2"/>
  <c r="M163" i="2"/>
  <c r="N163" i="2"/>
  <c r="O163" i="2"/>
  <c r="I164" i="2"/>
  <c r="J164" i="2"/>
  <c r="K164" i="2"/>
  <c r="L164" i="2"/>
  <c r="M164" i="2"/>
  <c r="N164" i="2"/>
  <c r="O164" i="2"/>
  <c r="I165" i="2"/>
  <c r="J165" i="2"/>
  <c r="K165" i="2"/>
  <c r="L165" i="2"/>
  <c r="M165" i="2"/>
  <c r="N165" i="2"/>
  <c r="O165" i="2"/>
  <c r="I166" i="2"/>
  <c r="J166" i="2"/>
  <c r="K166" i="2"/>
  <c r="L166" i="2"/>
  <c r="M166" i="2"/>
  <c r="N166" i="2"/>
  <c r="O166" i="2"/>
  <c r="I167" i="2"/>
  <c r="J167" i="2"/>
  <c r="K167" i="2"/>
  <c r="L167" i="2"/>
  <c r="M167" i="2"/>
  <c r="N167" i="2"/>
  <c r="O167" i="2"/>
  <c r="I168" i="2"/>
  <c r="J168" i="2"/>
  <c r="K168" i="2"/>
  <c r="L168" i="2"/>
  <c r="M168" i="2"/>
  <c r="N168" i="2"/>
  <c r="O168" i="2"/>
  <c r="I169" i="2"/>
  <c r="J169" i="2"/>
  <c r="K169" i="2"/>
  <c r="L169" i="2"/>
  <c r="M169" i="2"/>
  <c r="N169" i="2"/>
  <c r="O169" i="2"/>
  <c r="I170" i="2"/>
  <c r="J170" i="2"/>
  <c r="K170" i="2"/>
  <c r="L170" i="2"/>
  <c r="M170" i="2"/>
  <c r="N170" i="2"/>
  <c r="O170" i="2"/>
  <c r="I171" i="2"/>
  <c r="J171" i="2"/>
  <c r="K171" i="2"/>
  <c r="L171" i="2"/>
  <c r="M171" i="2"/>
  <c r="N171" i="2"/>
  <c r="O171" i="2"/>
  <c r="I172" i="2"/>
  <c r="J172" i="2"/>
  <c r="K172" i="2"/>
  <c r="L172" i="2"/>
  <c r="M172" i="2"/>
  <c r="N172" i="2"/>
  <c r="O172" i="2"/>
  <c r="I173" i="2"/>
  <c r="J173" i="2"/>
  <c r="K173" i="2"/>
  <c r="L173" i="2"/>
  <c r="M173" i="2"/>
  <c r="N173" i="2"/>
  <c r="O173" i="2"/>
  <c r="I174" i="2"/>
  <c r="J174" i="2"/>
  <c r="K174" i="2"/>
  <c r="L174" i="2"/>
  <c r="M174" i="2"/>
  <c r="N174" i="2"/>
  <c r="O174" i="2"/>
  <c r="I175" i="2"/>
  <c r="J175" i="2"/>
  <c r="K175" i="2"/>
  <c r="L175" i="2"/>
  <c r="M175" i="2"/>
  <c r="N175" i="2"/>
  <c r="O175" i="2"/>
  <c r="I176" i="2"/>
  <c r="J176" i="2"/>
  <c r="K176" i="2"/>
  <c r="L176" i="2"/>
  <c r="M176" i="2"/>
  <c r="N176" i="2"/>
  <c r="O176" i="2"/>
  <c r="I177" i="2"/>
  <c r="J177" i="2"/>
  <c r="K177" i="2"/>
  <c r="L177" i="2"/>
  <c r="M177" i="2"/>
  <c r="N177" i="2"/>
  <c r="O177" i="2"/>
  <c r="I178" i="2"/>
  <c r="J178" i="2"/>
  <c r="K178" i="2"/>
  <c r="L178" i="2"/>
  <c r="M178" i="2"/>
  <c r="N178" i="2"/>
  <c r="O178" i="2"/>
  <c r="I179" i="2"/>
  <c r="J179" i="2"/>
  <c r="K179" i="2"/>
  <c r="L179" i="2"/>
  <c r="M179" i="2"/>
  <c r="N179" i="2"/>
  <c r="O179" i="2"/>
  <c r="I180" i="2"/>
  <c r="J180" i="2"/>
  <c r="K180" i="2"/>
  <c r="L180" i="2"/>
  <c r="M180" i="2"/>
  <c r="N180" i="2"/>
  <c r="O180" i="2"/>
  <c r="I181" i="2"/>
  <c r="J181" i="2"/>
  <c r="K181" i="2"/>
  <c r="L181" i="2"/>
  <c r="M181" i="2"/>
  <c r="N181" i="2"/>
  <c r="O181" i="2"/>
  <c r="I182" i="2"/>
  <c r="J182" i="2"/>
  <c r="K182" i="2"/>
  <c r="L182" i="2"/>
  <c r="M182" i="2"/>
  <c r="N182" i="2"/>
  <c r="O182" i="2"/>
  <c r="I183" i="2"/>
  <c r="J183" i="2"/>
  <c r="K183" i="2"/>
  <c r="L183" i="2"/>
  <c r="M183" i="2"/>
  <c r="N183" i="2"/>
  <c r="O183" i="2"/>
  <c r="I184" i="2"/>
  <c r="J184" i="2"/>
  <c r="K184" i="2"/>
  <c r="L184" i="2"/>
  <c r="M184" i="2"/>
  <c r="N184" i="2"/>
  <c r="O184" i="2"/>
  <c r="I185" i="2"/>
  <c r="J185" i="2"/>
  <c r="K185" i="2"/>
  <c r="L185" i="2"/>
  <c r="M185" i="2"/>
  <c r="N185" i="2"/>
  <c r="O185" i="2"/>
  <c r="I186" i="2"/>
  <c r="J186" i="2"/>
  <c r="K186" i="2"/>
  <c r="L186" i="2"/>
  <c r="M186" i="2"/>
  <c r="N186" i="2"/>
  <c r="O186" i="2"/>
  <c r="I187" i="2"/>
  <c r="J187" i="2"/>
  <c r="K187" i="2"/>
  <c r="L187" i="2"/>
  <c r="M187" i="2"/>
  <c r="N187" i="2"/>
  <c r="O187" i="2"/>
  <c r="I188" i="2"/>
  <c r="J188" i="2"/>
  <c r="K188" i="2"/>
  <c r="L188" i="2"/>
  <c r="M188" i="2"/>
  <c r="N188" i="2"/>
  <c r="O188" i="2"/>
  <c r="I189" i="2"/>
  <c r="J189" i="2"/>
  <c r="K189" i="2"/>
  <c r="L189" i="2"/>
  <c r="M189" i="2"/>
  <c r="N189" i="2"/>
  <c r="O189" i="2"/>
  <c r="I190" i="2"/>
  <c r="J190" i="2"/>
  <c r="K190" i="2"/>
  <c r="L190" i="2"/>
  <c r="M190" i="2"/>
  <c r="N190" i="2"/>
  <c r="O190" i="2"/>
  <c r="I191" i="2"/>
  <c r="J191" i="2"/>
  <c r="K191" i="2"/>
  <c r="L191" i="2"/>
  <c r="M191" i="2"/>
  <c r="N191" i="2"/>
  <c r="O191" i="2"/>
  <c r="I192" i="2"/>
  <c r="J192" i="2"/>
  <c r="K192" i="2"/>
  <c r="L192" i="2"/>
  <c r="M192" i="2"/>
  <c r="N192" i="2"/>
  <c r="O192" i="2"/>
  <c r="I193" i="2"/>
  <c r="J193" i="2"/>
  <c r="K193" i="2"/>
  <c r="L193" i="2"/>
  <c r="M193" i="2"/>
  <c r="N193" i="2"/>
  <c r="O193" i="2"/>
  <c r="I194" i="2"/>
  <c r="J194" i="2"/>
  <c r="K194" i="2"/>
  <c r="L194" i="2"/>
  <c r="M194" i="2"/>
  <c r="N194" i="2"/>
  <c r="O194" i="2"/>
  <c r="I195" i="2"/>
  <c r="J195" i="2"/>
  <c r="K195" i="2"/>
  <c r="L195" i="2"/>
  <c r="M195" i="2"/>
  <c r="N195" i="2"/>
  <c r="O195" i="2"/>
  <c r="I196" i="2"/>
  <c r="J196" i="2"/>
  <c r="K196" i="2"/>
  <c r="L196" i="2"/>
  <c r="M196" i="2"/>
  <c r="N196" i="2"/>
  <c r="O196" i="2"/>
  <c r="I197" i="2"/>
  <c r="J197" i="2"/>
  <c r="K197" i="2"/>
  <c r="L197" i="2"/>
  <c r="M197" i="2"/>
  <c r="N197" i="2"/>
  <c r="O197" i="2"/>
  <c r="I198" i="2"/>
  <c r="J198" i="2"/>
  <c r="K198" i="2"/>
  <c r="L198" i="2"/>
  <c r="M198" i="2"/>
  <c r="N198" i="2"/>
  <c r="O198" i="2"/>
  <c r="I199" i="2"/>
  <c r="J199" i="2"/>
  <c r="K199" i="2"/>
  <c r="L199" i="2"/>
  <c r="M199" i="2"/>
  <c r="N199" i="2"/>
  <c r="O199" i="2"/>
  <c r="I200" i="2"/>
  <c r="J200" i="2"/>
  <c r="K200" i="2"/>
  <c r="L200" i="2"/>
  <c r="M200" i="2"/>
  <c r="N200" i="2"/>
  <c r="O200" i="2"/>
  <c r="I201" i="2"/>
  <c r="J201" i="2"/>
  <c r="K201" i="2"/>
  <c r="L201" i="2"/>
  <c r="M201" i="2"/>
  <c r="N201" i="2"/>
  <c r="O201" i="2"/>
  <c r="I202" i="2"/>
  <c r="J202" i="2"/>
  <c r="K202" i="2"/>
  <c r="L202" i="2"/>
  <c r="M202" i="2"/>
  <c r="N202" i="2"/>
  <c r="O202" i="2"/>
  <c r="I203" i="2"/>
  <c r="J203" i="2"/>
  <c r="K203" i="2"/>
  <c r="L203" i="2"/>
  <c r="M203" i="2"/>
  <c r="N203" i="2"/>
  <c r="O203" i="2"/>
  <c r="I204" i="2"/>
  <c r="J204" i="2"/>
  <c r="K204" i="2"/>
  <c r="L204" i="2"/>
  <c r="M204" i="2"/>
  <c r="N204" i="2"/>
  <c r="O204" i="2"/>
  <c r="I205" i="2"/>
  <c r="J205" i="2"/>
  <c r="K205" i="2"/>
  <c r="L205" i="2"/>
  <c r="M205" i="2"/>
  <c r="N205" i="2"/>
  <c r="O205" i="2"/>
  <c r="I206" i="2"/>
  <c r="J206" i="2"/>
  <c r="K206" i="2"/>
  <c r="L206" i="2"/>
  <c r="M206" i="2"/>
  <c r="N206" i="2"/>
  <c r="O206" i="2"/>
  <c r="I207" i="2"/>
  <c r="J207" i="2"/>
  <c r="K207" i="2"/>
  <c r="L207" i="2"/>
  <c r="M207" i="2"/>
  <c r="N207" i="2"/>
  <c r="O207" i="2"/>
  <c r="I208" i="2"/>
  <c r="J208" i="2"/>
  <c r="K208" i="2"/>
  <c r="L208" i="2"/>
  <c r="M208" i="2"/>
  <c r="N208" i="2"/>
  <c r="O208" i="2"/>
  <c r="I209" i="2"/>
  <c r="J209" i="2"/>
  <c r="K209" i="2"/>
  <c r="L209" i="2"/>
  <c r="M209" i="2"/>
  <c r="N209" i="2"/>
  <c r="O209" i="2"/>
  <c r="I210" i="2"/>
  <c r="J210" i="2"/>
  <c r="K210" i="2"/>
  <c r="L210" i="2"/>
  <c r="M210" i="2"/>
  <c r="N210" i="2"/>
  <c r="O210" i="2"/>
  <c r="I211" i="2"/>
  <c r="J211" i="2"/>
  <c r="K211" i="2"/>
  <c r="L211" i="2"/>
  <c r="M211" i="2"/>
  <c r="N211" i="2"/>
  <c r="O211" i="2"/>
  <c r="I212" i="2"/>
  <c r="J212" i="2"/>
  <c r="K212" i="2"/>
  <c r="L212" i="2"/>
  <c r="M212" i="2"/>
  <c r="N212" i="2"/>
  <c r="O212" i="2"/>
  <c r="I213" i="2"/>
  <c r="J213" i="2"/>
  <c r="K213" i="2"/>
  <c r="L213" i="2"/>
  <c r="M213" i="2"/>
  <c r="N213" i="2"/>
  <c r="O213" i="2"/>
  <c r="I214" i="2"/>
  <c r="J214" i="2"/>
  <c r="K214" i="2"/>
  <c r="L214" i="2"/>
  <c r="M214" i="2"/>
  <c r="N214" i="2"/>
  <c r="O214" i="2"/>
  <c r="I215" i="2"/>
  <c r="J215" i="2"/>
  <c r="K215" i="2"/>
  <c r="L215" i="2"/>
  <c r="M215" i="2"/>
  <c r="N215" i="2"/>
  <c r="O215" i="2"/>
  <c r="I216" i="2"/>
  <c r="J216" i="2"/>
  <c r="K216" i="2"/>
  <c r="L216" i="2"/>
  <c r="M216" i="2"/>
  <c r="N216" i="2"/>
  <c r="O216" i="2"/>
  <c r="I217" i="2"/>
  <c r="J217" i="2"/>
  <c r="K217" i="2"/>
  <c r="L217" i="2"/>
  <c r="M217" i="2"/>
  <c r="N217" i="2"/>
  <c r="O217" i="2"/>
  <c r="I218" i="2"/>
  <c r="J218" i="2"/>
  <c r="K218" i="2"/>
  <c r="L218" i="2"/>
  <c r="M218" i="2"/>
  <c r="N218" i="2"/>
  <c r="O218" i="2"/>
  <c r="I219" i="2"/>
  <c r="J219" i="2"/>
  <c r="K219" i="2"/>
  <c r="L219" i="2"/>
  <c r="M219" i="2"/>
  <c r="N219" i="2"/>
  <c r="O219" i="2"/>
  <c r="I220" i="2"/>
  <c r="J220" i="2"/>
  <c r="K220" i="2"/>
  <c r="L220" i="2"/>
  <c r="M220" i="2"/>
  <c r="N220" i="2"/>
  <c r="O220" i="2"/>
  <c r="I221" i="2"/>
  <c r="J221" i="2"/>
  <c r="K221" i="2"/>
  <c r="L221" i="2"/>
  <c r="M221" i="2"/>
  <c r="N221" i="2"/>
  <c r="O221" i="2"/>
  <c r="I222" i="2"/>
  <c r="J222" i="2"/>
  <c r="K222" i="2"/>
  <c r="L222" i="2"/>
  <c r="M222" i="2"/>
  <c r="N222" i="2"/>
  <c r="O222" i="2"/>
  <c r="I223" i="2"/>
  <c r="J223" i="2"/>
  <c r="K223" i="2"/>
  <c r="L223" i="2"/>
  <c r="M223" i="2"/>
  <c r="N223" i="2"/>
  <c r="O223" i="2"/>
  <c r="I224" i="2"/>
  <c r="J224" i="2"/>
  <c r="K224" i="2"/>
  <c r="L224" i="2"/>
  <c r="M224" i="2"/>
  <c r="N224" i="2"/>
  <c r="O224" i="2"/>
  <c r="I225" i="2"/>
  <c r="J225" i="2"/>
  <c r="K225" i="2"/>
  <c r="L225" i="2"/>
  <c r="M225" i="2"/>
  <c r="N225" i="2"/>
  <c r="O225" i="2"/>
  <c r="I226" i="2"/>
  <c r="J226" i="2"/>
  <c r="K226" i="2"/>
  <c r="L226" i="2"/>
  <c r="M226" i="2"/>
  <c r="N226" i="2"/>
  <c r="O226" i="2"/>
  <c r="I227" i="2"/>
  <c r="J227" i="2"/>
  <c r="K227" i="2"/>
  <c r="L227" i="2"/>
  <c r="M227" i="2"/>
  <c r="N227" i="2"/>
  <c r="O227" i="2"/>
  <c r="I228" i="2"/>
  <c r="J228" i="2"/>
  <c r="K228" i="2"/>
  <c r="L228" i="2"/>
  <c r="M228" i="2"/>
  <c r="N228" i="2"/>
  <c r="O228" i="2"/>
  <c r="I229" i="2"/>
  <c r="J229" i="2"/>
  <c r="K229" i="2"/>
  <c r="L229" i="2"/>
  <c r="M229" i="2"/>
  <c r="N229" i="2"/>
  <c r="O229" i="2"/>
  <c r="I230" i="2"/>
  <c r="J230" i="2"/>
  <c r="K230" i="2"/>
  <c r="L230" i="2"/>
  <c r="M230" i="2"/>
  <c r="N230" i="2"/>
  <c r="O230" i="2"/>
  <c r="I231" i="2"/>
  <c r="J231" i="2"/>
  <c r="K231" i="2"/>
  <c r="L231" i="2"/>
  <c r="M231" i="2"/>
  <c r="N231" i="2"/>
  <c r="O231" i="2"/>
  <c r="I232" i="2"/>
  <c r="J232" i="2"/>
  <c r="K232" i="2"/>
  <c r="L232" i="2"/>
  <c r="M232" i="2"/>
  <c r="N232" i="2"/>
  <c r="O232" i="2"/>
  <c r="I233" i="2"/>
  <c r="J233" i="2"/>
  <c r="K233" i="2"/>
  <c r="L233" i="2"/>
  <c r="M233" i="2"/>
  <c r="N233" i="2"/>
  <c r="O233" i="2"/>
  <c r="I234" i="2"/>
  <c r="J234" i="2"/>
  <c r="K234" i="2"/>
  <c r="L234" i="2"/>
  <c r="M234" i="2"/>
  <c r="N234" i="2"/>
  <c r="O234" i="2"/>
  <c r="I235" i="2"/>
  <c r="J235" i="2"/>
  <c r="K235" i="2"/>
  <c r="L235" i="2"/>
  <c r="M235" i="2"/>
  <c r="N235" i="2"/>
  <c r="O235" i="2"/>
  <c r="I236" i="2"/>
  <c r="J236" i="2"/>
  <c r="K236" i="2"/>
  <c r="L236" i="2"/>
  <c r="M236" i="2"/>
  <c r="N236" i="2"/>
  <c r="O236" i="2"/>
  <c r="I237" i="2"/>
  <c r="J237" i="2"/>
  <c r="K237" i="2"/>
  <c r="L237" i="2"/>
  <c r="M237" i="2"/>
  <c r="N237" i="2"/>
  <c r="O237" i="2"/>
  <c r="I238" i="2"/>
  <c r="J238" i="2"/>
  <c r="K238" i="2"/>
  <c r="L238" i="2"/>
  <c r="M238" i="2"/>
  <c r="N238" i="2"/>
  <c r="O238" i="2"/>
  <c r="I239" i="2"/>
  <c r="J239" i="2"/>
  <c r="K239" i="2"/>
  <c r="L239" i="2"/>
  <c r="M239" i="2"/>
  <c r="N239" i="2"/>
  <c r="O239" i="2"/>
  <c r="I240" i="2"/>
  <c r="J240" i="2"/>
  <c r="K240" i="2"/>
  <c r="L240" i="2"/>
  <c r="M240" i="2"/>
  <c r="N240" i="2"/>
  <c r="O240" i="2"/>
  <c r="I241" i="2"/>
  <c r="J241" i="2"/>
  <c r="K241" i="2"/>
  <c r="L241" i="2"/>
  <c r="M241" i="2"/>
  <c r="N241" i="2"/>
  <c r="O241" i="2"/>
  <c r="I242" i="2"/>
  <c r="J242" i="2"/>
  <c r="K242" i="2"/>
  <c r="L242" i="2"/>
  <c r="M242" i="2"/>
  <c r="N242" i="2"/>
  <c r="O242" i="2"/>
  <c r="I243" i="2"/>
  <c r="J243" i="2"/>
  <c r="K243" i="2"/>
  <c r="L243" i="2"/>
  <c r="M243" i="2"/>
  <c r="N243" i="2"/>
  <c r="O243" i="2"/>
  <c r="I244" i="2"/>
  <c r="J244" i="2"/>
  <c r="K244" i="2"/>
  <c r="L244" i="2"/>
  <c r="M244" i="2"/>
  <c r="N244" i="2"/>
  <c r="O244" i="2"/>
  <c r="I245" i="2"/>
  <c r="J245" i="2"/>
  <c r="K245" i="2"/>
  <c r="L245" i="2"/>
  <c r="M245" i="2"/>
  <c r="N245" i="2"/>
  <c r="O245" i="2"/>
  <c r="I246" i="2"/>
  <c r="J246" i="2"/>
  <c r="K246" i="2"/>
  <c r="L246" i="2"/>
  <c r="M246" i="2"/>
  <c r="N246" i="2"/>
  <c r="O246" i="2"/>
  <c r="I247" i="2"/>
  <c r="J247" i="2"/>
  <c r="K247" i="2"/>
  <c r="L247" i="2"/>
  <c r="M247" i="2"/>
  <c r="N247" i="2"/>
  <c r="O247" i="2"/>
  <c r="I248" i="2"/>
  <c r="J248" i="2"/>
  <c r="K248" i="2"/>
  <c r="L248" i="2"/>
  <c r="M248" i="2"/>
  <c r="N248" i="2"/>
  <c r="O248" i="2"/>
  <c r="I249" i="2"/>
  <c r="J249" i="2"/>
  <c r="K249" i="2"/>
  <c r="L249" i="2"/>
  <c r="M249" i="2"/>
  <c r="N249" i="2"/>
  <c r="O249" i="2"/>
  <c r="I250" i="2"/>
  <c r="J250" i="2"/>
  <c r="K250" i="2"/>
  <c r="L250" i="2"/>
  <c r="M250" i="2"/>
  <c r="N250" i="2"/>
  <c r="O250" i="2"/>
  <c r="I251" i="2"/>
  <c r="J251" i="2"/>
  <c r="K251" i="2"/>
  <c r="L251" i="2"/>
  <c r="M251" i="2"/>
  <c r="N251" i="2"/>
  <c r="O251" i="2"/>
  <c r="I252" i="2"/>
  <c r="J252" i="2"/>
  <c r="K252" i="2"/>
  <c r="L252" i="2"/>
  <c r="M252" i="2"/>
  <c r="N252" i="2"/>
  <c r="O252" i="2"/>
  <c r="I253" i="2"/>
  <c r="J253" i="2"/>
  <c r="K253" i="2"/>
  <c r="L253" i="2"/>
  <c r="M253" i="2"/>
  <c r="N253" i="2"/>
  <c r="O253" i="2"/>
  <c r="I254" i="2"/>
  <c r="J254" i="2"/>
  <c r="K254" i="2"/>
  <c r="L254" i="2"/>
  <c r="M254" i="2"/>
  <c r="N254" i="2"/>
  <c r="O254" i="2"/>
  <c r="I255" i="2"/>
  <c r="J255" i="2"/>
  <c r="K255" i="2"/>
  <c r="L255" i="2"/>
  <c r="M255" i="2"/>
  <c r="N255" i="2"/>
  <c r="O255" i="2"/>
  <c r="I256" i="2"/>
  <c r="J256" i="2"/>
  <c r="K256" i="2"/>
  <c r="L256" i="2"/>
  <c r="M256" i="2"/>
  <c r="N256" i="2"/>
  <c r="O256" i="2"/>
  <c r="I257" i="2"/>
  <c r="J257" i="2"/>
  <c r="K257" i="2"/>
  <c r="L257" i="2"/>
  <c r="M257" i="2"/>
  <c r="N257" i="2"/>
  <c r="O257" i="2"/>
  <c r="I258" i="2"/>
  <c r="J258" i="2"/>
  <c r="K258" i="2"/>
  <c r="L258" i="2"/>
  <c r="M258" i="2"/>
  <c r="N258" i="2"/>
  <c r="O258" i="2"/>
  <c r="I259" i="2"/>
  <c r="J259" i="2"/>
  <c r="K259" i="2"/>
  <c r="L259" i="2"/>
  <c r="M259" i="2"/>
  <c r="N259" i="2"/>
  <c r="O259" i="2"/>
  <c r="I260" i="2"/>
  <c r="J260" i="2"/>
  <c r="K260" i="2"/>
  <c r="L260" i="2"/>
  <c r="M260" i="2"/>
  <c r="N260" i="2"/>
  <c r="O260" i="2"/>
  <c r="I261" i="2"/>
  <c r="J261" i="2"/>
  <c r="K261" i="2"/>
  <c r="L261" i="2"/>
  <c r="M261" i="2"/>
  <c r="N261" i="2"/>
  <c r="O261" i="2"/>
  <c r="I262" i="2"/>
  <c r="J262" i="2"/>
  <c r="K262" i="2"/>
  <c r="L262" i="2"/>
  <c r="M262" i="2"/>
  <c r="N262" i="2"/>
  <c r="O262" i="2"/>
  <c r="I263" i="2"/>
  <c r="J263" i="2"/>
  <c r="K263" i="2"/>
  <c r="L263" i="2"/>
  <c r="M263" i="2"/>
  <c r="N263" i="2"/>
  <c r="O263" i="2"/>
  <c r="I264" i="2"/>
  <c r="J264" i="2"/>
  <c r="K264" i="2"/>
  <c r="L264" i="2"/>
  <c r="M264" i="2"/>
  <c r="N264" i="2"/>
  <c r="O264" i="2"/>
  <c r="I265" i="2"/>
  <c r="J265" i="2"/>
  <c r="K265" i="2"/>
  <c r="L265" i="2"/>
  <c r="M265" i="2"/>
  <c r="N265" i="2"/>
  <c r="O265" i="2"/>
  <c r="I266" i="2"/>
  <c r="J266" i="2"/>
  <c r="K266" i="2"/>
  <c r="L266" i="2"/>
  <c r="M266" i="2"/>
  <c r="N266" i="2"/>
  <c r="O266" i="2"/>
  <c r="I267" i="2"/>
  <c r="J267" i="2"/>
  <c r="K267" i="2"/>
  <c r="L267" i="2"/>
  <c r="M267" i="2"/>
  <c r="N267" i="2"/>
  <c r="O267" i="2"/>
  <c r="I268" i="2"/>
  <c r="J268" i="2"/>
  <c r="K268" i="2"/>
  <c r="L268" i="2"/>
  <c r="M268" i="2"/>
  <c r="N268" i="2"/>
  <c r="O268" i="2"/>
  <c r="I269" i="2"/>
  <c r="J269" i="2"/>
  <c r="K269" i="2"/>
  <c r="L269" i="2"/>
  <c r="M269" i="2"/>
  <c r="N269" i="2"/>
  <c r="O269" i="2"/>
  <c r="I270" i="2"/>
  <c r="J270" i="2"/>
  <c r="K270" i="2"/>
  <c r="L270" i="2"/>
  <c r="M270" i="2"/>
  <c r="N270" i="2"/>
  <c r="O270" i="2"/>
  <c r="I271" i="2"/>
  <c r="J271" i="2"/>
  <c r="K271" i="2"/>
  <c r="L271" i="2"/>
  <c r="M271" i="2"/>
  <c r="N271" i="2"/>
  <c r="O271" i="2"/>
  <c r="I272" i="2"/>
  <c r="J272" i="2"/>
  <c r="K272" i="2"/>
  <c r="L272" i="2"/>
  <c r="M272" i="2"/>
  <c r="N272" i="2"/>
  <c r="O272" i="2"/>
  <c r="I273" i="2"/>
  <c r="J273" i="2"/>
  <c r="K273" i="2"/>
  <c r="L273" i="2"/>
  <c r="M273" i="2"/>
  <c r="N273" i="2"/>
  <c r="O273" i="2"/>
  <c r="I274" i="2"/>
  <c r="J274" i="2"/>
  <c r="K274" i="2"/>
  <c r="L274" i="2"/>
  <c r="M274" i="2"/>
  <c r="N274" i="2"/>
  <c r="O274" i="2"/>
  <c r="I275" i="2"/>
  <c r="J275" i="2"/>
  <c r="K275" i="2"/>
  <c r="L275" i="2"/>
  <c r="M275" i="2"/>
  <c r="N275" i="2"/>
  <c r="O275" i="2"/>
  <c r="I276" i="2"/>
  <c r="J276" i="2"/>
  <c r="K276" i="2"/>
  <c r="L276" i="2"/>
  <c r="M276" i="2"/>
  <c r="N276" i="2"/>
  <c r="O276" i="2"/>
  <c r="I277" i="2"/>
  <c r="J277" i="2"/>
  <c r="K277" i="2"/>
  <c r="L277" i="2"/>
  <c r="M277" i="2"/>
  <c r="N277" i="2"/>
  <c r="O277" i="2"/>
  <c r="I278" i="2"/>
  <c r="J278" i="2"/>
  <c r="K278" i="2"/>
  <c r="L278" i="2"/>
  <c r="M278" i="2"/>
  <c r="N278" i="2"/>
  <c r="O278" i="2"/>
  <c r="I279" i="2"/>
  <c r="J279" i="2"/>
  <c r="K279" i="2"/>
  <c r="L279" i="2"/>
  <c r="M279" i="2"/>
  <c r="N279" i="2"/>
  <c r="O279" i="2"/>
  <c r="I280" i="2"/>
  <c r="J280" i="2"/>
  <c r="K280" i="2"/>
  <c r="L280" i="2"/>
  <c r="M280" i="2"/>
  <c r="N280" i="2"/>
  <c r="O280" i="2"/>
  <c r="I281" i="2"/>
  <c r="J281" i="2"/>
  <c r="K281" i="2"/>
  <c r="L281" i="2"/>
  <c r="M281" i="2"/>
  <c r="N281" i="2"/>
  <c r="O281" i="2"/>
  <c r="I282" i="2"/>
  <c r="J282" i="2"/>
  <c r="K282" i="2"/>
  <c r="L282" i="2"/>
  <c r="M282" i="2"/>
  <c r="N282" i="2"/>
  <c r="O282" i="2"/>
  <c r="I283" i="2"/>
  <c r="J283" i="2"/>
  <c r="K283" i="2"/>
  <c r="L283" i="2"/>
  <c r="M283" i="2"/>
  <c r="N283" i="2"/>
  <c r="O283" i="2"/>
  <c r="I284" i="2"/>
  <c r="J284" i="2"/>
  <c r="K284" i="2"/>
  <c r="L284" i="2"/>
  <c r="M284" i="2"/>
  <c r="N284" i="2"/>
  <c r="O284" i="2"/>
  <c r="I285" i="2"/>
  <c r="J285" i="2"/>
  <c r="K285" i="2"/>
  <c r="L285" i="2"/>
  <c r="M285" i="2"/>
  <c r="N285" i="2"/>
  <c r="O285" i="2"/>
  <c r="I286" i="2"/>
  <c r="J286" i="2"/>
  <c r="K286" i="2"/>
  <c r="L286" i="2"/>
  <c r="M286" i="2"/>
  <c r="N286" i="2"/>
  <c r="O286" i="2"/>
  <c r="I287" i="2"/>
  <c r="J287" i="2"/>
  <c r="K287" i="2"/>
  <c r="L287" i="2"/>
  <c r="M287" i="2"/>
  <c r="N287" i="2"/>
  <c r="O287" i="2"/>
  <c r="I288" i="2"/>
  <c r="J288" i="2"/>
  <c r="K288" i="2"/>
  <c r="L288" i="2"/>
  <c r="M288" i="2"/>
  <c r="N288" i="2"/>
  <c r="O288" i="2"/>
  <c r="I289" i="2"/>
  <c r="J289" i="2"/>
  <c r="K289" i="2"/>
  <c r="L289" i="2"/>
  <c r="M289" i="2"/>
  <c r="N289" i="2"/>
  <c r="O289" i="2"/>
  <c r="I290" i="2"/>
  <c r="J290" i="2"/>
  <c r="K290" i="2"/>
  <c r="L290" i="2"/>
  <c r="M290" i="2"/>
  <c r="N290" i="2"/>
  <c r="O290" i="2"/>
  <c r="I291" i="2"/>
  <c r="J291" i="2"/>
  <c r="K291" i="2"/>
  <c r="L291" i="2"/>
  <c r="M291" i="2"/>
  <c r="N291" i="2"/>
  <c r="O291" i="2"/>
  <c r="I292" i="2"/>
  <c r="J292" i="2"/>
  <c r="K292" i="2"/>
  <c r="L292" i="2"/>
  <c r="M292" i="2"/>
  <c r="N292" i="2"/>
  <c r="O292" i="2"/>
  <c r="I293" i="2"/>
  <c r="J293" i="2"/>
  <c r="K293" i="2"/>
  <c r="L293" i="2"/>
  <c r="M293" i="2"/>
  <c r="N293" i="2"/>
  <c r="O293" i="2"/>
  <c r="I294" i="2"/>
  <c r="J294" i="2"/>
  <c r="K294" i="2"/>
  <c r="L294" i="2"/>
  <c r="M294" i="2"/>
  <c r="N294" i="2"/>
  <c r="O294" i="2"/>
  <c r="I295" i="2"/>
  <c r="J295" i="2"/>
  <c r="K295" i="2"/>
  <c r="L295" i="2"/>
  <c r="M295" i="2"/>
  <c r="N295" i="2"/>
  <c r="O295" i="2"/>
  <c r="I296" i="2"/>
  <c r="J296" i="2"/>
  <c r="K296" i="2"/>
  <c r="L296" i="2"/>
  <c r="M296" i="2"/>
  <c r="N296" i="2"/>
  <c r="O296" i="2"/>
  <c r="I297" i="2"/>
  <c r="J297" i="2"/>
  <c r="K297" i="2"/>
  <c r="L297" i="2"/>
  <c r="M297" i="2"/>
  <c r="N297" i="2"/>
  <c r="O297" i="2"/>
  <c r="I298" i="2"/>
  <c r="J298" i="2"/>
  <c r="K298" i="2"/>
  <c r="L298" i="2"/>
  <c r="M298" i="2"/>
  <c r="N298" i="2"/>
  <c r="O298" i="2"/>
  <c r="I299" i="2"/>
  <c r="J299" i="2"/>
  <c r="K299" i="2"/>
  <c r="L299" i="2"/>
  <c r="M299" i="2"/>
  <c r="N299" i="2"/>
  <c r="O299" i="2"/>
  <c r="I300" i="2"/>
  <c r="J300" i="2"/>
  <c r="K300" i="2"/>
  <c r="L300" i="2"/>
  <c r="M300" i="2"/>
  <c r="N300" i="2"/>
  <c r="O300" i="2"/>
  <c r="I301" i="2"/>
  <c r="J301" i="2"/>
  <c r="K301" i="2"/>
  <c r="L301" i="2"/>
  <c r="M301" i="2"/>
  <c r="N301" i="2"/>
  <c r="O301" i="2"/>
  <c r="I302" i="2"/>
  <c r="J302" i="2"/>
  <c r="K302" i="2"/>
  <c r="L302" i="2"/>
  <c r="M302" i="2"/>
  <c r="N302" i="2"/>
  <c r="O302" i="2"/>
  <c r="I303" i="2"/>
  <c r="J303" i="2"/>
  <c r="K303" i="2"/>
  <c r="L303" i="2"/>
  <c r="M303" i="2"/>
  <c r="N303" i="2"/>
  <c r="O303" i="2"/>
  <c r="I304" i="2"/>
  <c r="J304" i="2"/>
  <c r="K304" i="2"/>
  <c r="L304" i="2"/>
  <c r="M304" i="2"/>
  <c r="N304" i="2"/>
  <c r="O304" i="2"/>
  <c r="I305" i="2"/>
  <c r="J305" i="2"/>
  <c r="K305" i="2"/>
  <c r="L305" i="2"/>
  <c r="M305" i="2"/>
  <c r="N305" i="2"/>
  <c r="O305" i="2"/>
  <c r="I306" i="2"/>
  <c r="J306" i="2"/>
  <c r="K306" i="2"/>
  <c r="L306" i="2"/>
  <c r="M306" i="2"/>
  <c r="N306" i="2"/>
  <c r="O306" i="2"/>
  <c r="I307" i="2"/>
  <c r="J307" i="2"/>
  <c r="K307" i="2"/>
  <c r="L307" i="2"/>
  <c r="M307" i="2"/>
  <c r="N307" i="2"/>
  <c r="O307" i="2"/>
  <c r="I308" i="2"/>
  <c r="J308" i="2"/>
  <c r="K308" i="2"/>
  <c r="L308" i="2"/>
  <c r="M308" i="2"/>
  <c r="N308" i="2"/>
  <c r="O308" i="2"/>
  <c r="I309" i="2"/>
  <c r="J309" i="2"/>
  <c r="K309" i="2"/>
  <c r="L309" i="2"/>
  <c r="M309" i="2"/>
  <c r="N309" i="2"/>
  <c r="O309" i="2"/>
  <c r="I310" i="2"/>
  <c r="J310" i="2"/>
  <c r="K310" i="2"/>
  <c r="L310" i="2"/>
  <c r="M310" i="2"/>
  <c r="N310" i="2"/>
  <c r="O310" i="2"/>
  <c r="I311" i="2"/>
  <c r="J311" i="2"/>
  <c r="K311" i="2"/>
  <c r="L311" i="2"/>
  <c r="M311" i="2"/>
  <c r="N311" i="2"/>
  <c r="O311" i="2"/>
  <c r="I312" i="2"/>
  <c r="J312" i="2"/>
  <c r="K312" i="2"/>
  <c r="L312" i="2"/>
  <c r="M312" i="2"/>
  <c r="N312" i="2"/>
  <c r="O312" i="2"/>
  <c r="I313" i="2"/>
  <c r="J313" i="2"/>
  <c r="K313" i="2"/>
  <c r="L313" i="2"/>
  <c r="M313" i="2"/>
  <c r="N313" i="2"/>
  <c r="O313" i="2"/>
  <c r="I314" i="2"/>
  <c r="J314" i="2"/>
  <c r="K314" i="2"/>
  <c r="L314" i="2"/>
  <c r="M314" i="2"/>
  <c r="N314" i="2"/>
  <c r="O314" i="2"/>
  <c r="I315" i="2"/>
  <c r="J315" i="2"/>
  <c r="K315" i="2"/>
  <c r="L315" i="2"/>
  <c r="M315" i="2"/>
  <c r="N315" i="2"/>
  <c r="O315" i="2"/>
  <c r="I316" i="2"/>
  <c r="J316" i="2"/>
  <c r="K316" i="2"/>
  <c r="L316" i="2"/>
  <c r="M316" i="2"/>
  <c r="N316" i="2"/>
  <c r="O316" i="2"/>
  <c r="I317" i="2"/>
  <c r="J317" i="2"/>
  <c r="K317" i="2"/>
  <c r="L317" i="2"/>
  <c r="M317" i="2"/>
  <c r="N317" i="2"/>
  <c r="O317" i="2"/>
  <c r="I318" i="2"/>
  <c r="J318" i="2"/>
  <c r="K318" i="2"/>
  <c r="L318" i="2"/>
  <c r="M318" i="2"/>
  <c r="N318" i="2"/>
  <c r="O318" i="2"/>
  <c r="I319" i="2"/>
  <c r="J319" i="2"/>
  <c r="K319" i="2"/>
  <c r="L319" i="2"/>
  <c r="M319" i="2"/>
  <c r="N319" i="2"/>
  <c r="O319" i="2"/>
  <c r="I320" i="2"/>
  <c r="J320" i="2"/>
  <c r="K320" i="2"/>
  <c r="L320" i="2"/>
  <c r="M320" i="2"/>
  <c r="N320" i="2"/>
  <c r="O320" i="2"/>
  <c r="I321" i="2"/>
  <c r="J321" i="2"/>
  <c r="K321" i="2"/>
  <c r="L321" i="2"/>
  <c r="M321" i="2"/>
  <c r="N321" i="2"/>
  <c r="O321" i="2"/>
  <c r="I322" i="2"/>
  <c r="J322" i="2"/>
  <c r="K322" i="2"/>
  <c r="L322" i="2"/>
  <c r="M322" i="2"/>
  <c r="N322" i="2"/>
  <c r="O322" i="2"/>
  <c r="I323" i="2"/>
  <c r="J323" i="2"/>
  <c r="K323" i="2"/>
  <c r="L323" i="2"/>
  <c r="M323" i="2"/>
  <c r="N323" i="2"/>
  <c r="O323" i="2"/>
  <c r="I324" i="2"/>
  <c r="J324" i="2"/>
  <c r="K324" i="2"/>
  <c r="L324" i="2"/>
  <c r="M324" i="2"/>
  <c r="N324" i="2"/>
  <c r="O324" i="2"/>
  <c r="I325" i="2"/>
  <c r="J325" i="2"/>
  <c r="K325" i="2"/>
  <c r="L325" i="2"/>
  <c r="M325" i="2"/>
  <c r="N325" i="2"/>
  <c r="O325" i="2"/>
  <c r="I326" i="2"/>
  <c r="J326" i="2"/>
  <c r="K326" i="2"/>
  <c r="L326" i="2"/>
  <c r="M326" i="2"/>
  <c r="N326" i="2"/>
  <c r="O326" i="2"/>
  <c r="I327" i="2"/>
  <c r="J327" i="2"/>
  <c r="K327" i="2"/>
  <c r="L327" i="2"/>
  <c r="M327" i="2"/>
  <c r="N327" i="2"/>
  <c r="O327" i="2"/>
  <c r="I328" i="2"/>
  <c r="J328" i="2"/>
  <c r="K328" i="2"/>
  <c r="L328" i="2"/>
  <c r="M328" i="2"/>
  <c r="N328" i="2"/>
  <c r="O328" i="2"/>
  <c r="I329" i="2"/>
  <c r="J329" i="2"/>
  <c r="K329" i="2"/>
  <c r="L329" i="2"/>
  <c r="M329" i="2"/>
  <c r="N329" i="2"/>
  <c r="O329" i="2"/>
  <c r="I330" i="2"/>
  <c r="J330" i="2"/>
  <c r="K330" i="2"/>
  <c r="L330" i="2"/>
  <c r="M330" i="2"/>
  <c r="N330" i="2"/>
  <c r="O330" i="2"/>
  <c r="I331" i="2"/>
  <c r="J331" i="2"/>
  <c r="K331" i="2"/>
  <c r="L331" i="2"/>
  <c r="M331" i="2"/>
  <c r="N331" i="2"/>
  <c r="O331" i="2"/>
  <c r="I332" i="2"/>
  <c r="J332" i="2"/>
  <c r="K332" i="2"/>
  <c r="L332" i="2"/>
  <c r="M332" i="2"/>
  <c r="N332" i="2"/>
  <c r="O332" i="2"/>
  <c r="I333" i="2"/>
  <c r="J333" i="2"/>
  <c r="K333" i="2"/>
  <c r="L333" i="2"/>
  <c r="M333" i="2"/>
  <c r="N333" i="2"/>
  <c r="O333" i="2"/>
  <c r="I334" i="2"/>
  <c r="J334" i="2"/>
  <c r="K334" i="2"/>
  <c r="L334" i="2"/>
  <c r="M334" i="2"/>
  <c r="N334" i="2"/>
  <c r="O334" i="2"/>
  <c r="I335" i="2"/>
  <c r="J335" i="2"/>
  <c r="K335" i="2"/>
  <c r="L335" i="2"/>
  <c r="M335" i="2"/>
  <c r="N335" i="2"/>
  <c r="O335" i="2"/>
  <c r="I336" i="2"/>
  <c r="J336" i="2"/>
  <c r="K336" i="2"/>
  <c r="L336" i="2"/>
  <c r="M336" i="2"/>
  <c r="N336" i="2"/>
  <c r="O336" i="2"/>
  <c r="I337" i="2"/>
  <c r="J337" i="2"/>
  <c r="K337" i="2"/>
  <c r="L337" i="2"/>
  <c r="M337" i="2"/>
  <c r="N337" i="2"/>
  <c r="O337" i="2"/>
  <c r="I338" i="2"/>
  <c r="J338" i="2"/>
  <c r="K338" i="2"/>
  <c r="L338" i="2"/>
  <c r="M338" i="2"/>
  <c r="N338" i="2"/>
  <c r="O338" i="2"/>
  <c r="I339" i="2"/>
  <c r="J339" i="2"/>
  <c r="K339" i="2"/>
  <c r="L339" i="2"/>
  <c r="M339" i="2"/>
  <c r="N339" i="2"/>
  <c r="O339" i="2"/>
  <c r="I340" i="2"/>
  <c r="J340" i="2"/>
  <c r="K340" i="2"/>
  <c r="L340" i="2"/>
  <c r="M340" i="2"/>
  <c r="N340" i="2"/>
  <c r="O340" i="2"/>
  <c r="I341" i="2"/>
  <c r="J341" i="2"/>
  <c r="K341" i="2"/>
  <c r="L341" i="2"/>
  <c r="M341" i="2"/>
  <c r="N341" i="2"/>
  <c r="O341" i="2"/>
  <c r="I342" i="2"/>
  <c r="J342" i="2"/>
  <c r="K342" i="2"/>
  <c r="L342" i="2"/>
  <c r="M342" i="2"/>
  <c r="N342" i="2"/>
  <c r="O342" i="2"/>
  <c r="I343" i="2"/>
  <c r="J343" i="2"/>
  <c r="K343" i="2"/>
  <c r="L343" i="2"/>
  <c r="M343" i="2"/>
  <c r="N343" i="2"/>
  <c r="O343" i="2"/>
  <c r="I344" i="2"/>
  <c r="J344" i="2"/>
  <c r="K344" i="2"/>
  <c r="L344" i="2"/>
  <c r="M344" i="2"/>
  <c r="N344" i="2"/>
  <c r="O344" i="2"/>
  <c r="I345" i="2"/>
  <c r="J345" i="2"/>
  <c r="K345" i="2"/>
  <c r="L345" i="2"/>
  <c r="M345" i="2"/>
  <c r="N345" i="2"/>
  <c r="O345" i="2"/>
  <c r="I346" i="2"/>
  <c r="J346" i="2"/>
  <c r="K346" i="2"/>
  <c r="L346" i="2"/>
  <c r="M346" i="2"/>
  <c r="N346" i="2"/>
  <c r="O346" i="2"/>
  <c r="I347" i="2"/>
  <c r="J347" i="2"/>
  <c r="K347" i="2"/>
  <c r="L347" i="2"/>
  <c r="M347" i="2"/>
  <c r="N347" i="2"/>
  <c r="O347" i="2"/>
  <c r="I348" i="2"/>
  <c r="J348" i="2"/>
  <c r="K348" i="2"/>
  <c r="L348" i="2"/>
  <c r="M348" i="2"/>
  <c r="N348" i="2"/>
  <c r="O348" i="2"/>
  <c r="I349" i="2"/>
  <c r="J349" i="2"/>
  <c r="K349" i="2"/>
  <c r="L349" i="2"/>
  <c r="M349" i="2"/>
  <c r="N349" i="2"/>
  <c r="O349" i="2"/>
  <c r="I350" i="2"/>
  <c r="J350" i="2"/>
  <c r="K350" i="2"/>
  <c r="L350" i="2"/>
  <c r="M350" i="2"/>
  <c r="N350" i="2"/>
  <c r="O350" i="2"/>
  <c r="I351" i="2"/>
  <c r="J351" i="2"/>
  <c r="K351" i="2"/>
  <c r="L351" i="2"/>
  <c r="M351" i="2"/>
  <c r="N351" i="2"/>
  <c r="O351" i="2"/>
  <c r="I352" i="2"/>
  <c r="J352" i="2"/>
  <c r="K352" i="2"/>
  <c r="L352" i="2"/>
  <c r="M352" i="2"/>
  <c r="N352" i="2"/>
  <c r="O352" i="2"/>
  <c r="I353" i="2"/>
  <c r="J353" i="2"/>
  <c r="K353" i="2"/>
  <c r="L353" i="2"/>
  <c r="M353" i="2"/>
  <c r="N353" i="2"/>
  <c r="O353" i="2"/>
  <c r="I354" i="2"/>
  <c r="J354" i="2"/>
  <c r="K354" i="2"/>
  <c r="L354" i="2"/>
  <c r="M354" i="2"/>
  <c r="N354" i="2"/>
  <c r="O354" i="2"/>
  <c r="I355" i="2"/>
  <c r="J355" i="2"/>
  <c r="K355" i="2"/>
  <c r="L355" i="2"/>
  <c r="M355" i="2"/>
  <c r="N355" i="2"/>
  <c r="O355" i="2"/>
  <c r="I356" i="2"/>
  <c r="J356" i="2"/>
  <c r="K356" i="2"/>
  <c r="L356" i="2"/>
  <c r="M356" i="2"/>
  <c r="N356" i="2"/>
  <c r="O356" i="2"/>
  <c r="J2" i="2"/>
  <c r="K2" i="2"/>
  <c r="L2" i="2"/>
  <c r="M2" i="2"/>
  <c r="N2" i="2"/>
  <c r="O2" i="2"/>
  <c r="I2" i="2"/>
  <c r="B6" i="2"/>
  <c r="C6" i="2"/>
  <c r="D6" i="2"/>
  <c r="E6" i="2"/>
  <c r="F6" i="2"/>
  <c r="B78" i="2"/>
  <c r="C78" i="2"/>
  <c r="D78" i="2"/>
  <c r="E78" i="2"/>
  <c r="F78" i="2"/>
  <c r="B25" i="2"/>
  <c r="C25" i="2"/>
  <c r="D25" i="2"/>
  <c r="E25" i="2"/>
  <c r="F25" i="2"/>
  <c r="B159" i="2"/>
  <c r="C159" i="2"/>
  <c r="D159" i="2"/>
  <c r="E159" i="2"/>
  <c r="F159" i="2"/>
  <c r="B97" i="2"/>
  <c r="C97" i="2"/>
  <c r="D97" i="2"/>
  <c r="E97" i="2"/>
  <c r="F97" i="2"/>
  <c r="B143" i="2"/>
  <c r="C143" i="2"/>
  <c r="D143" i="2"/>
  <c r="E143" i="2"/>
  <c r="F143" i="2"/>
  <c r="B344" i="2"/>
  <c r="C344" i="2"/>
  <c r="D344" i="2"/>
  <c r="E344" i="2"/>
  <c r="F344" i="2"/>
  <c r="B279" i="2"/>
  <c r="C279" i="2"/>
  <c r="D279" i="2"/>
  <c r="E279" i="2"/>
  <c r="F279" i="2"/>
  <c r="B197" i="2"/>
  <c r="C197" i="2"/>
  <c r="D197" i="2"/>
  <c r="E197" i="2"/>
  <c r="F197" i="2"/>
  <c r="B144" i="2"/>
  <c r="C144" i="2"/>
  <c r="D144" i="2"/>
  <c r="E144" i="2"/>
  <c r="F144" i="2"/>
  <c r="B50" i="2"/>
  <c r="C50" i="2"/>
  <c r="D50" i="2"/>
  <c r="E50" i="2"/>
  <c r="F50" i="2"/>
  <c r="B151" i="2"/>
  <c r="C151" i="2"/>
  <c r="D151" i="2"/>
  <c r="E151" i="2"/>
  <c r="F151" i="2"/>
  <c r="B270" i="2"/>
  <c r="C270" i="2"/>
  <c r="D270" i="2"/>
  <c r="E270" i="2"/>
  <c r="F270" i="2"/>
  <c r="B72" i="2"/>
  <c r="C72" i="2"/>
  <c r="D72" i="2"/>
  <c r="E72" i="2"/>
  <c r="F72" i="2"/>
  <c r="B112" i="2"/>
  <c r="C112" i="2"/>
  <c r="D112" i="2"/>
  <c r="E112" i="2"/>
  <c r="F112" i="2"/>
  <c r="B334" i="2"/>
  <c r="C334" i="2"/>
  <c r="D334" i="2"/>
  <c r="E334" i="2"/>
  <c r="F334" i="2"/>
  <c r="B227" i="2"/>
  <c r="C227" i="2"/>
  <c r="D227" i="2"/>
  <c r="E227" i="2"/>
  <c r="F227" i="2"/>
  <c r="B168" i="2"/>
  <c r="C168" i="2"/>
  <c r="D168" i="2"/>
  <c r="E168" i="2"/>
  <c r="F168" i="2"/>
  <c r="B206" i="2"/>
  <c r="C206" i="2"/>
  <c r="D206" i="2"/>
  <c r="E206" i="2"/>
  <c r="F206" i="2"/>
  <c r="B89" i="2"/>
  <c r="C89" i="2"/>
  <c r="D89" i="2"/>
  <c r="E89" i="2"/>
  <c r="F89" i="2"/>
  <c r="B311" i="2"/>
  <c r="C311" i="2"/>
  <c r="D311" i="2"/>
  <c r="E311" i="2"/>
  <c r="F311" i="2"/>
  <c r="B81" i="2"/>
  <c r="C81" i="2"/>
  <c r="D81" i="2"/>
  <c r="E81" i="2"/>
  <c r="F81" i="2"/>
  <c r="B282" i="2"/>
  <c r="C282" i="2"/>
  <c r="D282" i="2"/>
  <c r="E282" i="2"/>
  <c r="F282" i="2"/>
  <c r="B124" i="2"/>
  <c r="C124" i="2"/>
  <c r="D124" i="2"/>
  <c r="E124" i="2"/>
  <c r="F124" i="2"/>
  <c r="B189" i="2"/>
  <c r="C189" i="2"/>
  <c r="D189" i="2"/>
  <c r="E189" i="2"/>
  <c r="F189" i="2"/>
  <c r="B212" i="2"/>
  <c r="C212" i="2"/>
  <c r="D212" i="2"/>
  <c r="E212" i="2"/>
  <c r="F212" i="2"/>
  <c r="B246" i="2"/>
  <c r="C246" i="2"/>
  <c r="D246" i="2"/>
  <c r="E246" i="2"/>
  <c r="F246" i="2"/>
  <c r="B340" i="2"/>
  <c r="C340" i="2"/>
  <c r="D340" i="2"/>
  <c r="E340" i="2"/>
  <c r="F340" i="2"/>
  <c r="B127" i="2"/>
  <c r="C127" i="2"/>
  <c r="D127" i="2"/>
  <c r="E127" i="2"/>
  <c r="F127" i="2"/>
  <c r="B223" i="2"/>
  <c r="C223" i="2"/>
  <c r="D223" i="2"/>
  <c r="E223" i="2"/>
  <c r="F223" i="2"/>
  <c r="B2" i="2"/>
  <c r="D2" i="2"/>
  <c r="E2" i="2"/>
  <c r="F2" i="2"/>
  <c r="B169" i="2"/>
  <c r="C169" i="2"/>
  <c r="D169" i="2"/>
  <c r="E169" i="2"/>
  <c r="F169" i="2"/>
  <c r="B261" i="2"/>
  <c r="C261" i="2"/>
  <c r="D261" i="2"/>
  <c r="E261" i="2"/>
  <c r="F261" i="2"/>
  <c r="B135" i="2"/>
  <c r="C135" i="2"/>
  <c r="D135" i="2"/>
  <c r="E135" i="2"/>
  <c r="F135" i="2"/>
  <c r="B292" i="2"/>
  <c r="C292" i="2"/>
  <c r="D292" i="2"/>
  <c r="E292" i="2"/>
  <c r="F292" i="2"/>
  <c r="B22" i="2"/>
  <c r="C22" i="2"/>
  <c r="D22" i="2"/>
  <c r="E22" i="2"/>
  <c r="F22" i="2"/>
  <c r="B241" i="2"/>
  <c r="C241" i="2"/>
  <c r="D241" i="2"/>
  <c r="E241" i="2"/>
  <c r="F241" i="2"/>
  <c r="B257" i="2"/>
  <c r="C257" i="2"/>
  <c r="D257" i="2"/>
  <c r="E257" i="2"/>
  <c r="F257" i="2"/>
  <c r="B28" i="2"/>
  <c r="C28" i="2"/>
  <c r="D28" i="2"/>
  <c r="E28" i="2"/>
  <c r="F28" i="2"/>
  <c r="B3" i="2"/>
  <c r="C3" i="2"/>
  <c r="D3" i="2"/>
  <c r="E3" i="2"/>
  <c r="F3" i="2"/>
  <c r="B63" i="2"/>
  <c r="C63" i="2"/>
  <c r="D63" i="2"/>
  <c r="E63" i="2"/>
  <c r="F63" i="2"/>
  <c r="B147" i="2"/>
  <c r="C147" i="2"/>
  <c r="D147" i="2"/>
  <c r="E147" i="2"/>
  <c r="F147" i="2"/>
  <c r="B265" i="2"/>
  <c r="C265" i="2"/>
  <c r="D265" i="2"/>
  <c r="E265" i="2"/>
  <c r="F265" i="2"/>
  <c r="B264" i="2"/>
  <c r="C264" i="2"/>
  <c r="D264" i="2"/>
  <c r="E264" i="2"/>
  <c r="F264" i="2"/>
  <c r="B328" i="2"/>
  <c r="C328" i="2"/>
  <c r="D328" i="2"/>
  <c r="E328" i="2"/>
  <c r="F328" i="2"/>
  <c r="B134" i="2"/>
  <c r="C134" i="2"/>
  <c r="D134" i="2"/>
  <c r="E134" i="2"/>
  <c r="F134" i="2"/>
  <c r="B217" i="2"/>
  <c r="C217" i="2"/>
  <c r="D217" i="2"/>
  <c r="E217" i="2"/>
  <c r="F217" i="2"/>
  <c r="B290" i="2"/>
  <c r="C290" i="2"/>
  <c r="D290" i="2"/>
  <c r="E290" i="2"/>
  <c r="F290" i="2"/>
  <c r="B209" i="2"/>
  <c r="C209" i="2"/>
  <c r="D209" i="2"/>
  <c r="E209" i="2"/>
  <c r="F209" i="2"/>
  <c r="B210" i="2"/>
  <c r="C210" i="2"/>
  <c r="D210" i="2"/>
  <c r="E210" i="2"/>
  <c r="F210" i="2"/>
  <c r="B199" i="2"/>
  <c r="C199" i="2"/>
  <c r="D199" i="2"/>
  <c r="E199" i="2"/>
  <c r="F199" i="2"/>
  <c r="B254" i="2"/>
  <c r="C254" i="2"/>
  <c r="D254" i="2"/>
  <c r="E254" i="2"/>
  <c r="F254" i="2"/>
  <c r="B66" i="2"/>
  <c r="C66" i="2"/>
  <c r="D66" i="2"/>
  <c r="E66" i="2"/>
  <c r="F66" i="2"/>
  <c r="B170" i="2"/>
  <c r="C170" i="2"/>
  <c r="D170" i="2"/>
  <c r="E170" i="2"/>
  <c r="F170" i="2"/>
  <c r="B354" i="2"/>
  <c r="C354" i="2"/>
  <c r="D354" i="2"/>
  <c r="E354" i="2"/>
  <c r="F354" i="2"/>
  <c r="B179" i="2"/>
  <c r="C179" i="2"/>
  <c r="D179" i="2"/>
  <c r="E179" i="2"/>
  <c r="F179" i="2"/>
  <c r="B285" i="2"/>
  <c r="C285" i="2"/>
  <c r="D285" i="2"/>
  <c r="E285" i="2"/>
  <c r="F285" i="2"/>
  <c r="B53" i="2"/>
  <c r="C53" i="2"/>
  <c r="D53" i="2"/>
  <c r="E53" i="2"/>
  <c r="F53" i="2"/>
  <c r="B172" i="2"/>
  <c r="C172" i="2"/>
  <c r="D172" i="2"/>
  <c r="E172" i="2"/>
  <c r="F172" i="2"/>
  <c r="B314" i="2"/>
  <c r="C314" i="2"/>
  <c r="D314" i="2"/>
  <c r="E314" i="2"/>
  <c r="F314" i="2"/>
  <c r="B52" i="2"/>
  <c r="C52" i="2"/>
  <c r="D52" i="2"/>
  <c r="E52" i="2"/>
  <c r="F52" i="2"/>
  <c r="B288" i="2"/>
  <c r="C288" i="2"/>
  <c r="D288" i="2"/>
  <c r="E288" i="2"/>
  <c r="F288" i="2"/>
  <c r="B208" i="2"/>
  <c r="C208" i="2"/>
  <c r="D208" i="2"/>
  <c r="E208" i="2"/>
  <c r="F208" i="2"/>
  <c r="B119" i="2"/>
  <c r="C119" i="2"/>
  <c r="D119" i="2"/>
  <c r="E119" i="2"/>
  <c r="F119" i="2"/>
  <c r="B51" i="2"/>
  <c r="C51" i="2"/>
  <c r="D51" i="2"/>
  <c r="E51" i="2"/>
  <c r="F51" i="2"/>
  <c r="B193" i="2"/>
  <c r="C193" i="2"/>
  <c r="D193" i="2"/>
  <c r="E193" i="2"/>
  <c r="F193" i="2"/>
  <c r="B36" i="2"/>
  <c r="C36" i="2"/>
  <c r="D36" i="2"/>
  <c r="E36" i="2"/>
  <c r="F36" i="2"/>
  <c r="B253" i="2"/>
  <c r="C253" i="2"/>
  <c r="D253" i="2"/>
  <c r="E253" i="2"/>
  <c r="F253" i="2"/>
  <c r="B95" i="2"/>
  <c r="C95" i="2"/>
  <c r="D95" i="2"/>
  <c r="E95" i="2"/>
  <c r="F95" i="2"/>
  <c r="B286" i="2"/>
  <c r="C286" i="2"/>
  <c r="D286" i="2"/>
  <c r="E286" i="2"/>
  <c r="F286" i="2"/>
  <c r="B266" i="2"/>
  <c r="C266" i="2"/>
  <c r="D266" i="2"/>
  <c r="E266" i="2"/>
  <c r="F266" i="2"/>
  <c r="B221" i="2"/>
  <c r="C221" i="2"/>
  <c r="D221" i="2"/>
  <c r="E221" i="2"/>
  <c r="F221" i="2"/>
  <c r="B222" i="2"/>
  <c r="C222" i="2"/>
  <c r="D222" i="2"/>
  <c r="E222" i="2"/>
  <c r="F222" i="2"/>
  <c r="B306" i="2"/>
  <c r="C306" i="2"/>
  <c r="D306" i="2"/>
  <c r="E306" i="2"/>
  <c r="F306" i="2"/>
  <c r="B307" i="2"/>
  <c r="C307" i="2"/>
  <c r="D307" i="2"/>
  <c r="E307" i="2"/>
  <c r="F307" i="2"/>
  <c r="B86" i="2"/>
  <c r="C86" i="2"/>
  <c r="D86" i="2"/>
  <c r="E86" i="2"/>
  <c r="F86" i="2"/>
  <c r="B161" i="2"/>
  <c r="C161" i="2"/>
  <c r="D161" i="2"/>
  <c r="E161" i="2"/>
  <c r="F161" i="2"/>
  <c r="B68" i="2"/>
  <c r="C68" i="2"/>
  <c r="D68" i="2"/>
  <c r="E68" i="2"/>
  <c r="F68" i="2"/>
  <c r="B207" i="2"/>
  <c r="C207" i="2"/>
  <c r="D207" i="2"/>
  <c r="E207" i="2"/>
  <c r="F207" i="2"/>
  <c r="B90" i="2"/>
  <c r="C90" i="2"/>
  <c r="D90" i="2"/>
  <c r="E90" i="2"/>
  <c r="F90" i="2"/>
  <c r="B47" i="2"/>
  <c r="C47" i="2"/>
  <c r="D47" i="2"/>
  <c r="E47" i="2"/>
  <c r="F47" i="2"/>
  <c r="B44" i="2"/>
  <c r="C44" i="2"/>
  <c r="D44" i="2"/>
  <c r="E44" i="2"/>
  <c r="F44" i="2"/>
  <c r="B100" i="2"/>
  <c r="C100" i="2"/>
  <c r="D100" i="2"/>
  <c r="E100" i="2"/>
  <c r="F100" i="2"/>
  <c r="B48" i="2"/>
  <c r="C48" i="2"/>
  <c r="D48" i="2"/>
  <c r="E48" i="2"/>
  <c r="F48" i="2"/>
  <c r="B45" i="2"/>
  <c r="C45" i="2"/>
  <c r="D45" i="2"/>
  <c r="E45" i="2"/>
  <c r="F45" i="2"/>
  <c r="B275" i="2"/>
  <c r="C275" i="2"/>
  <c r="D275" i="2"/>
  <c r="E275" i="2"/>
  <c r="F275" i="2"/>
  <c r="B39" i="2"/>
  <c r="C39" i="2"/>
  <c r="D39" i="2"/>
  <c r="E39" i="2"/>
  <c r="F39" i="2"/>
  <c r="B262" i="2"/>
  <c r="C262" i="2"/>
  <c r="D262" i="2"/>
  <c r="E262" i="2"/>
  <c r="F262" i="2"/>
  <c r="B272" i="2"/>
  <c r="C272" i="2"/>
  <c r="D272" i="2"/>
  <c r="E272" i="2"/>
  <c r="F272" i="2"/>
  <c r="B258" i="2"/>
  <c r="C258" i="2"/>
  <c r="D258" i="2"/>
  <c r="E258" i="2"/>
  <c r="F258" i="2"/>
  <c r="B243" i="2"/>
  <c r="C243" i="2"/>
  <c r="D243" i="2"/>
  <c r="E243" i="2"/>
  <c r="F243" i="2"/>
  <c r="B153" i="2"/>
  <c r="C153" i="2"/>
  <c r="D153" i="2"/>
  <c r="E153" i="2"/>
  <c r="F153" i="2"/>
  <c r="B251" i="2"/>
  <c r="C251" i="2"/>
  <c r="D251" i="2"/>
  <c r="E251" i="2"/>
  <c r="F251" i="2"/>
  <c r="B11" i="2"/>
  <c r="C11" i="2"/>
  <c r="D11" i="2"/>
  <c r="E11" i="2"/>
  <c r="F11" i="2"/>
  <c r="B46" i="2"/>
  <c r="C46" i="2"/>
  <c r="D46" i="2"/>
  <c r="E46" i="2"/>
  <c r="F46" i="2"/>
  <c r="B162" i="2"/>
  <c r="C162" i="2"/>
  <c r="D162" i="2"/>
  <c r="E162" i="2"/>
  <c r="F162" i="2"/>
  <c r="B295" i="2"/>
  <c r="C295" i="2"/>
  <c r="D295" i="2"/>
  <c r="E295" i="2"/>
  <c r="F295" i="2"/>
  <c r="B335" i="2"/>
  <c r="C335" i="2"/>
  <c r="D335" i="2"/>
  <c r="E335" i="2"/>
  <c r="F335" i="2"/>
  <c r="B240" i="2"/>
  <c r="C240" i="2"/>
  <c r="D240" i="2"/>
  <c r="E240" i="2"/>
  <c r="F240" i="2"/>
  <c r="B291" i="2"/>
  <c r="C291" i="2"/>
  <c r="D291" i="2"/>
  <c r="E291" i="2"/>
  <c r="F291" i="2"/>
  <c r="B322" i="2"/>
  <c r="C322" i="2"/>
  <c r="D322" i="2"/>
  <c r="E322" i="2"/>
  <c r="F322" i="2"/>
  <c r="B23" i="2"/>
  <c r="C23" i="2"/>
  <c r="D23" i="2"/>
  <c r="E23" i="2"/>
  <c r="F23" i="2"/>
  <c r="B248" i="2"/>
  <c r="C248" i="2"/>
  <c r="D248" i="2"/>
  <c r="E248" i="2"/>
  <c r="F248" i="2"/>
  <c r="B123" i="2"/>
  <c r="C123" i="2"/>
  <c r="D123" i="2"/>
  <c r="E123" i="2"/>
  <c r="F123" i="2"/>
  <c r="B239" i="2"/>
  <c r="C239" i="2"/>
  <c r="D239" i="2"/>
  <c r="E239" i="2"/>
  <c r="F239" i="2"/>
  <c r="B60" i="2"/>
  <c r="C60" i="2"/>
  <c r="D60" i="2"/>
  <c r="E60" i="2"/>
  <c r="F60" i="2"/>
  <c r="B71" i="2"/>
  <c r="C71" i="2"/>
  <c r="D71" i="2"/>
  <c r="E71" i="2"/>
  <c r="F71" i="2"/>
  <c r="B184" i="2"/>
  <c r="C184" i="2"/>
  <c r="D184" i="2"/>
  <c r="E184" i="2"/>
  <c r="F184" i="2"/>
  <c r="B142" i="2"/>
  <c r="C142" i="2"/>
  <c r="D142" i="2"/>
  <c r="E142" i="2"/>
  <c r="F142" i="2"/>
  <c r="B339" i="2"/>
  <c r="C339" i="2"/>
  <c r="D339" i="2"/>
  <c r="E339" i="2"/>
  <c r="F339" i="2"/>
  <c r="B281" i="2"/>
  <c r="C281" i="2"/>
  <c r="D281" i="2"/>
  <c r="E281" i="2"/>
  <c r="F281" i="2"/>
  <c r="B194" i="2"/>
  <c r="C194" i="2"/>
  <c r="D194" i="2"/>
  <c r="E194" i="2"/>
  <c r="F194" i="2"/>
  <c r="B280" i="2"/>
  <c r="C280" i="2"/>
  <c r="D280" i="2"/>
  <c r="E280" i="2"/>
  <c r="F280" i="2"/>
  <c r="B252" i="2"/>
  <c r="C252" i="2"/>
  <c r="D252" i="2"/>
  <c r="E252" i="2"/>
  <c r="F252" i="2"/>
  <c r="B27" i="2"/>
  <c r="C27" i="2"/>
  <c r="D27" i="2"/>
  <c r="E27" i="2"/>
  <c r="F27" i="2"/>
  <c r="B118" i="2"/>
  <c r="C118" i="2"/>
  <c r="D118" i="2"/>
  <c r="E118" i="2"/>
  <c r="F118" i="2"/>
  <c r="B271" i="2"/>
  <c r="C271" i="2"/>
  <c r="D271" i="2"/>
  <c r="E271" i="2"/>
  <c r="F271" i="2"/>
  <c r="B294" i="2"/>
  <c r="C294" i="2"/>
  <c r="D294" i="2"/>
  <c r="E294" i="2"/>
  <c r="F294" i="2"/>
  <c r="B101" i="2"/>
  <c r="C101" i="2"/>
  <c r="D101" i="2"/>
  <c r="E101" i="2"/>
  <c r="F101" i="2"/>
  <c r="B343" i="2"/>
  <c r="C343" i="2"/>
  <c r="D343" i="2"/>
  <c r="E343" i="2"/>
  <c r="F343" i="2"/>
  <c r="B174" i="2"/>
  <c r="C174" i="2"/>
  <c r="D174" i="2"/>
  <c r="E174" i="2"/>
  <c r="F174" i="2"/>
  <c r="B333" i="2"/>
  <c r="C333" i="2"/>
  <c r="D333" i="2"/>
  <c r="E333" i="2"/>
  <c r="F333" i="2"/>
  <c r="B211" i="2"/>
  <c r="C211" i="2"/>
  <c r="D211" i="2"/>
  <c r="E211" i="2"/>
  <c r="F211" i="2"/>
  <c r="B73" i="2"/>
  <c r="C73" i="2"/>
  <c r="D73" i="2"/>
  <c r="E73" i="2"/>
  <c r="F73" i="2"/>
  <c r="B230" i="2"/>
  <c r="C230" i="2"/>
  <c r="D230" i="2"/>
  <c r="E230" i="2"/>
  <c r="F230" i="2"/>
  <c r="B38" i="2"/>
  <c r="C38" i="2"/>
  <c r="D38" i="2"/>
  <c r="E38" i="2"/>
  <c r="F38" i="2"/>
  <c r="B299" i="2"/>
  <c r="C299" i="2"/>
  <c r="D299" i="2"/>
  <c r="E299" i="2"/>
  <c r="F299" i="2"/>
  <c r="B85" i="2"/>
  <c r="C85" i="2"/>
  <c r="D85" i="2"/>
  <c r="E85" i="2"/>
  <c r="F85" i="2"/>
  <c r="B77" i="2"/>
  <c r="C77" i="2"/>
  <c r="D77" i="2"/>
  <c r="E77" i="2"/>
  <c r="F77" i="2"/>
  <c r="B213" i="2"/>
  <c r="C213" i="2"/>
  <c r="D213" i="2"/>
  <c r="E213" i="2"/>
  <c r="F213" i="2"/>
  <c r="B326" i="2"/>
  <c r="C326" i="2"/>
  <c r="D326" i="2"/>
  <c r="E326" i="2"/>
  <c r="F326" i="2"/>
  <c r="B304" i="2"/>
  <c r="C304" i="2"/>
  <c r="D304" i="2"/>
  <c r="E304" i="2"/>
  <c r="F304" i="2"/>
  <c r="B103" i="2"/>
  <c r="C103" i="2"/>
  <c r="D103" i="2"/>
  <c r="E103" i="2"/>
  <c r="F103" i="2"/>
  <c r="B305" i="2"/>
  <c r="C305" i="2"/>
  <c r="D305" i="2"/>
  <c r="E305" i="2"/>
  <c r="F305" i="2"/>
  <c r="B165" i="2"/>
  <c r="C165" i="2"/>
  <c r="D165" i="2"/>
  <c r="E165" i="2"/>
  <c r="F165" i="2"/>
  <c r="B141" i="2"/>
  <c r="C141" i="2"/>
  <c r="D141" i="2"/>
  <c r="E141" i="2"/>
  <c r="F141" i="2"/>
  <c r="B263" i="2"/>
  <c r="C263" i="2"/>
  <c r="D263" i="2"/>
  <c r="E263" i="2"/>
  <c r="F263" i="2"/>
  <c r="B204" i="2"/>
  <c r="C204" i="2"/>
  <c r="D204" i="2"/>
  <c r="E204" i="2"/>
  <c r="F204" i="2"/>
  <c r="B247" i="2"/>
  <c r="C247" i="2"/>
  <c r="D247" i="2"/>
  <c r="E247" i="2"/>
  <c r="F247" i="2"/>
  <c r="B31" i="2"/>
  <c r="C31" i="2"/>
  <c r="D31" i="2"/>
  <c r="E31" i="2"/>
  <c r="F31" i="2"/>
  <c r="B152" i="2"/>
  <c r="C152" i="2"/>
  <c r="D152" i="2"/>
  <c r="E152" i="2"/>
  <c r="F152" i="2"/>
  <c r="B177" i="2"/>
  <c r="C177" i="2"/>
  <c r="D177" i="2"/>
  <c r="E177" i="2"/>
  <c r="F177" i="2"/>
  <c r="B237" i="2"/>
  <c r="C237" i="2"/>
  <c r="D237" i="2"/>
  <c r="E237" i="2"/>
  <c r="F237" i="2"/>
  <c r="B40" i="2"/>
  <c r="C40" i="2"/>
  <c r="D40" i="2"/>
  <c r="E40" i="2"/>
  <c r="F40" i="2"/>
  <c r="B7" i="2"/>
  <c r="C7" i="2"/>
  <c r="D7" i="2"/>
  <c r="E7" i="2"/>
  <c r="F7" i="2"/>
  <c r="B338" i="2"/>
  <c r="C338" i="2"/>
  <c r="D338" i="2"/>
  <c r="E338" i="2"/>
  <c r="F338" i="2"/>
  <c r="B84" i="2"/>
  <c r="C84" i="2"/>
  <c r="D84" i="2"/>
  <c r="E84" i="2"/>
  <c r="F84" i="2"/>
  <c r="B269" i="2"/>
  <c r="C269" i="2"/>
  <c r="D269" i="2"/>
  <c r="E269" i="2"/>
  <c r="F269" i="2"/>
  <c r="B173" i="2"/>
  <c r="C173" i="2"/>
  <c r="D173" i="2"/>
  <c r="E173" i="2"/>
  <c r="F173" i="2"/>
  <c r="B220" i="2"/>
  <c r="C220" i="2"/>
  <c r="D220" i="2"/>
  <c r="E220" i="2"/>
  <c r="F220" i="2"/>
  <c r="B70" i="2"/>
  <c r="C70" i="2"/>
  <c r="D70" i="2"/>
  <c r="E70" i="2"/>
  <c r="F70" i="2"/>
  <c r="B83" i="2"/>
  <c r="C83" i="2"/>
  <c r="D83" i="2"/>
  <c r="E83" i="2"/>
  <c r="F83" i="2"/>
  <c r="B24" i="2"/>
  <c r="C24" i="2"/>
  <c r="D24" i="2"/>
  <c r="E24" i="2"/>
  <c r="F24" i="2"/>
  <c r="B267" i="2"/>
  <c r="C267" i="2"/>
  <c r="D267" i="2"/>
  <c r="E267" i="2"/>
  <c r="F267" i="2"/>
  <c r="B133" i="2"/>
  <c r="C133" i="2"/>
  <c r="D133" i="2"/>
  <c r="E133" i="2"/>
  <c r="F133" i="2"/>
  <c r="B242" i="2"/>
  <c r="C242" i="2"/>
  <c r="D242" i="2"/>
  <c r="E242" i="2"/>
  <c r="F242" i="2"/>
  <c r="B105" i="2"/>
  <c r="C105" i="2"/>
  <c r="D105" i="2"/>
  <c r="E105" i="2"/>
  <c r="F105" i="2"/>
  <c r="B218" i="2"/>
  <c r="C218" i="2"/>
  <c r="D218" i="2"/>
  <c r="E218" i="2"/>
  <c r="F218" i="2"/>
  <c r="B214" i="2"/>
  <c r="C214" i="2"/>
  <c r="D214" i="2"/>
  <c r="E214" i="2"/>
  <c r="F214" i="2"/>
  <c r="B175" i="2"/>
  <c r="C175" i="2"/>
  <c r="D175" i="2"/>
  <c r="E175" i="2"/>
  <c r="F175" i="2"/>
  <c r="B160" i="2"/>
  <c r="C160" i="2"/>
  <c r="D160" i="2"/>
  <c r="E160" i="2"/>
  <c r="F160" i="2"/>
  <c r="B4" i="2"/>
  <c r="C4" i="2"/>
  <c r="D4" i="2"/>
  <c r="E4" i="2"/>
  <c r="F4" i="2"/>
  <c r="B185" i="2"/>
  <c r="C185" i="2"/>
  <c r="D185" i="2"/>
  <c r="E185" i="2"/>
  <c r="F185" i="2"/>
  <c r="B178" i="2"/>
  <c r="C178" i="2"/>
  <c r="D178" i="2"/>
  <c r="E178" i="2"/>
  <c r="F178" i="2"/>
  <c r="B91" i="2"/>
  <c r="C91" i="2"/>
  <c r="D91" i="2"/>
  <c r="E91" i="2"/>
  <c r="F91" i="2"/>
  <c r="B289" i="2"/>
  <c r="C289" i="2"/>
  <c r="D289" i="2"/>
  <c r="E289" i="2"/>
  <c r="F289" i="2"/>
  <c r="B171" i="2"/>
  <c r="C171" i="2"/>
  <c r="D171" i="2"/>
  <c r="E171" i="2"/>
  <c r="F171" i="2"/>
  <c r="B312" i="2"/>
  <c r="C312" i="2"/>
  <c r="D312" i="2"/>
  <c r="E312" i="2"/>
  <c r="F312" i="2"/>
  <c r="B313" i="2"/>
  <c r="C313" i="2"/>
  <c r="D313" i="2"/>
  <c r="E313" i="2"/>
  <c r="F313" i="2"/>
  <c r="B268" i="2"/>
  <c r="C268" i="2"/>
  <c r="D268" i="2"/>
  <c r="E268" i="2"/>
  <c r="F268" i="2"/>
  <c r="B128" i="2"/>
  <c r="C128" i="2"/>
  <c r="D128" i="2"/>
  <c r="E128" i="2"/>
  <c r="F128" i="2"/>
  <c r="B61" i="2"/>
  <c r="C61" i="2"/>
  <c r="D61" i="2"/>
  <c r="E61" i="2"/>
  <c r="F61" i="2"/>
  <c r="B256" i="2"/>
  <c r="C256" i="2"/>
  <c r="D256" i="2"/>
  <c r="E256" i="2"/>
  <c r="F256" i="2"/>
  <c r="B88" i="2"/>
  <c r="C88" i="2"/>
  <c r="D88" i="2"/>
  <c r="E88" i="2"/>
  <c r="F88" i="2"/>
  <c r="B139" i="2"/>
  <c r="C139" i="2"/>
  <c r="D139" i="2"/>
  <c r="E139" i="2"/>
  <c r="F139" i="2"/>
  <c r="B157" i="2"/>
  <c r="C157" i="2"/>
  <c r="D157" i="2"/>
  <c r="E157" i="2"/>
  <c r="F157" i="2"/>
  <c r="B298" i="2"/>
  <c r="C298" i="2"/>
  <c r="D298" i="2"/>
  <c r="E298" i="2"/>
  <c r="F298" i="2"/>
  <c r="B349" i="2"/>
  <c r="C349" i="2"/>
  <c r="D349" i="2"/>
  <c r="E349" i="2"/>
  <c r="F349" i="2"/>
  <c r="B122" i="2"/>
  <c r="C122" i="2"/>
  <c r="D122" i="2"/>
  <c r="E122" i="2"/>
  <c r="F122" i="2"/>
  <c r="B126" i="2"/>
  <c r="C126" i="2"/>
  <c r="D126" i="2"/>
  <c r="E126" i="2"/>
  <c r="F126" i="2"/>
  <c r="B108" i="2"/>
  <c r="C108" i="2"/>
  <c r="D108" i="2"/>
  <c r="E108" i="2"/>
  <c r="F108" i="2"/>
  <c r="B225" i="2"/>
  <c r="C225" i="2"/>
  <c r="D225" i="2"/>
  <c r="E225" i="2"/>
  <c r="F225" i="2"/>
  <c r="B102" i="2"/>
  <c r="C102" i="2"/>
  <c r="D102" i="2"/>
  <c r="E102" i="2"/>
  <c r="F102" i="2"/>
  <c r="B224" i="2"/>
  <c r="C224" i="2"/>
  <c r="D224" i="2"/>
  <c r="E224" i="2"/>
  <c r="F224" i="2"/>
  <c r="B346" i="2"/>
  <c r="C346" i="2"/>
  <c r="D346" i="2"/>
  <c r="E346" i="2"/>
  <c r="F346" i="2"/>
  <c r="B320" i="2"/>
  <c r="C320" i="2"/>
  <c r="D320" i="2"/>
  <c r="E320" i="2"/>
  <c r="F320" i="2"/>
  <c r="B337" i="2"/>
  <c r="C337" i="2"/>
  <c r="D337" i="2"/>
  <c r="E337" i="2"/>
  <c r="F337" i="2"/>
  <c r="B318" i="2"/>
  <c r="C318" i="2"/>
  <c r="D318" i="2"/>
  <c r="E318" i="2"/>
  <c r="F318" i="2"/>
  <c r="B287" i="2"/>
  <c r="C287" i="2"/>
  <c r="D287" i="2"/>
  <c r="E287" i="2"/>
  <c r="F287" i="2"/>
  <c r="B341" i="2"/>
  <c r="C341" i="2"/>
  <c r="D341" i="2"/>
  <c r="E341" i="2"/>
  <c r="F341" i="2"/>
  <c r="B183" i="2"/>
  <c r="C183" i="2"/>
  <c r="D183" i="2"/>
  <c r="E183" i="2"/>
  <c r="F183" i="2"/>
  <c r="B296" i="2"/>
  <c r="C296" i="2"/>
  <c r="D296" i="2"/>
  <c r="E296" i="2"/>
  <c r="F296" i="2"/>
  <c r="B5" i="2"/>
  <c r="C5" i="2"/>
  <c r="D5" i="2"/>
  <c r="E5" i="2"/>
  <c r="F5" i="2"/>
  <c r="B192" i="2"/>
  <c r="C192" i="2"/>
  <c r="D192" i="2"/>
  <c r="E192" i="2"/>
  <c r="F192" i="2"/>
  <c r="B215" i="2"/>
  <c r="C215" i="2"/>
  <c r="D215" i="2"/>
  <c r="E215" i="2"/>
  <c r="F215" i="2"/>
  <c r="B191" i="2"/>
  <c r="C191" i="2"/>
  <c r="D191" i="2"/>
  <c r="E191" i="2"/>
  <c r="F191" i="2"/>
  <c r="B203" i="2"/>
  <c r="C203" i="2"/>
  <c r="D203" i="2"/>
  <c r="E203" i="2"/>
  <c r="F203" i="2"/>
  <c r="B347" i="2"/>
  <c r="C347" i="2"/>
  <c r="D347" i="2"/>
  <c r="E347" i="2"/>
  <c r="F347" i="2"/>
  <c r="B348" i="2"/>
  <c r="C348" i="2"/>
  <c r="D348" i="2"/>
  <c r="E348" i="2"/>
  <c r="F348" i="2"/>
  <c r="B79" i="2"/>
  <c r="C79" i="2"/>
  <c r="D79" i="2"/>
  <c r="E79" i="2"/>
  <c r="F79" i="2"/>
  <c r="B10" i="2"/>
  <c r="C10" i="2"/>
  <c r="D10" i="2"/>
  <c r="E10" i="2"/>
  <c r="F10" i="2"/>
  <c r="B231" i="2"/>
  <c r="C231" i="2"/>
  <c r="D231" i="2"/>
  <c r="E231" i="2"/>
  <c r="F231" i="2"/>
  <c r="B76" i="2"/>
  <c r="C76" i="2"/>
  <c r="D76" i="2"/>
  <c r="E76" i="2"/>
  <c r="F76" i="2"/>
  <c r="B37" i="2"/>
  <c r="C37" i="2"/>
  <c r="D37" i="2"/>
  <c r="E37" i="2"/>
  <c r="F37" i="2"/>
  <c r="B132" i="2"/>
  <c r="C132" i="2"/>
  <c r="D132" i="2"/>
  <c r="E132" i="2"/>
  <c r="F132" i="2"/>
  <c r="B113" i="2"/>
  <c r="C113" i="2"/>
  <c r="D113" i="2"/>
  <c r="E113" i="2"/>
  <c r="F113" i="2"/>
  <c r="B325" i="2"/>
  <c r="C325" i="2"/>
  <c r="D325" i="2"/>
  <c r="E325" i="2"/>
  <c r="F325" i="2"/>
  <c r="B145" i="2"/>
  <c r="C145" i="2"/>
  <c r="D145" i="2"/>
  <c r="E145" i="2"/>
  <c r="F145" i="2"/>
  <c r="B98" i="2"/>
  <c r="C98" i="2"/>
  <c r="D98" i="2"/>
  <c r="E98" i="2"/>
  <c r="F98" i="2"/>
  <c r="B99" i="2"/>
  <c r="C99" i="2"/>
  <c r="D99" i="2"/>
  <c r="E99" i="2"/>
  <c r="F99" i="2"/>
  <c r="B244" i="2"/>
  <c r="C244" i="2"/>
  <c r="D244" i="2"/>
  <c r="E244" i="2"/>
  <c r="F244" i="2"/>
  <c r="B129" i="2"/>
  <c r="C129" i="2"/>
  <c r="D129" i="2"/>
  <c r="E129" i="2"/>
  <c r="F129" i="2"/>
  <c r="B57" i="2"/>
  <c r="C57" i="2"/>
  <c r="D57" i="2"/>
  <c r="E57" i="2"/>
  <c r="F57" i="2"/>
  <c r="B15" i="2"/>
  <c r="C15" i="2"/>
  <c r="D15" i="2"/>
  <c r="E15" i="2"/>
  <c r="F15" i="2"/>
  <c r="B130" i="2"/>
  <c r="C130" i="2"/>
  <c r="D130" i="2"/>
  <c r="E130" i="2"/>
  <c r="F130" i="2"/>
  <c r="B356" i="2"/>
  <c r="C356" i="2"/>
  <c r="D356" i="2"/>
  <c r="E356" i="2"/>
  <c r="F356" i="2"/>
  <c r="B332" i="2"/>
  <c r="C332" i="2"/>
  <c r="D332" i="2"/>
  <c r="E332" i="2"/>
  <c r="F332" i="2"/>
  <c r="B232" i="2"/>
  <c r="C232" i="2"/>
  <c r="D232" i="2"/>
  <c r="E232" i="2"/>
  <c r="F232" i="2"/>
  <c r="B131" i="2"/>
  <c r="C131" i="2"/>
  <c r="D131" i="2"/>
  <c r="E131" i="2"/>
  <c r="F131" i="2"/>
  <c r="B284" i="2"/>
  <c r="C284" i="2"/>
  <c r="D284" i="2"/>
  <c r="E284" i="2"/>
  <c r="F284" i="2"/>
  <c r="B163" i="2"/>
  <c r="C163" i="2"/>
  <c r="D163" i="2"/>
  <c r="E163" i="2"/>
  <c r="F163" i="2"/>
  <c r="B319" i="2"/>
  <c r="C319" i="2"/>
  <c r="D319" i="2"/>
  <c r="E319" i="2"/>
  <c r="F319" i="2"/>
  <c r="B229" i="2"/>
  <c r="C229" i="2"/>
  <c r="D229" i="2"/>
  <c r="E229" i="2"/>
  <c r="F229" i="2"/>
  <c r="B187" i="2"/>
  <c r="C187" i="2"/>
  <c r="D187" i="2"/>
  <c r="E187" i="2"/>
  <c r="F187" i="2"/>
  <c r="B188" i="2"/>
  <c r="C188" i="2"/>
  <c r="D188" i="2"/>
  <c r="E188" i="2"/>
  <c r="F188" i="2"/>
  <c r="B273" i="2"/>
  <c r="C273" i="2"/>
  <c r="D273" i="2"/>
  <c r="E273" i="2"/>
  <c r="F273" i="2"/>
  <c r="B14" i="2"/>
  <c r="C14" i="2"/>
  <c r="D14" i="2"/>
  <c r="E14" i="2"/>
  <c r="F14" i="2"/>
  <c r="B82" i="2"/>
  <c r="C82" i="2"/>
  <c r="D82" i="2"/>
  <c r="E82" i="2"/>
  <c r="F82" i="2"/>
  <c r="B20" i="2"/>
  <c r="C20" i="2"/>
  <c r="D20" i="2"/>
  <c r="E20" i="2"/>
  <c r="F20" i="2"/>
  <c r="B342" i="2"/>
  <c r="C342" i="2"/>
  <c r="D342" i="2"/>
  <c r="E342" i="2"/>
  <c r="F342" i="2"/>
  <c r="B228" i="2"/>
  <c r="C228" i="2"/>
  <c r="D228" i="2"/>
  <c r="E228" i="2"/>
  <c r="F228" i="2"/>
  <c r="B277" i="2"/>
  <c r="C277" i="2"/>
  <c r="D277" i="2"/>
  <c r="E277" i="2"/>
  <c r="F277" i="2"/>
  <c r="B29" i="2"/>
  <c r="C29" i="2"/>
  <c r="D29" i="2"/>
  <c r="E29" i="2"/>
  <c r="F29" i="2"/>
  <c r="B146" i="2"/>
  <c r="C146" i="2"/>
  <c r="D146" i="2"/>
  <c r="E146" i="2"/>
  <c r="F146" i="2"/>
  <c r="B16" i="2"/>
  <c r="C16" i="2"/>
  <c r="D16" i="2"/>
  <c r="E16" i="2"/>
  <c r="F16" i="2"/>
  <c r="B278" i="2"/>
  <c r="C278" i="2"/>
  <c r="D278" i="2"/>
  <c r="E278" i="2"/>
  <c r="F278" i="2"/>
  <c r="B18" i="2"/>
  <c r="C18" i="2"/>
  <c r="D18" i="2"/>
  <c r="E18" i="2"/>
  <c r="F18" i="2"/>
  <c r="B302" i="2"/>
  <c r="C302" i="2"/>
  <c r="D302" i="2"/>
  <c r="E302" i="2"/>
  <c r="F302" i="2"/>
  <c r="B120" i="2"/>
  <c r="C120" i="2"/>
  <c r="D120" i="2"/>
  <c r="E120" i="2"/>
  <c r="F120" i="2"/>
  <c r="B92" i="2"/>
  <c r="C92" i="2"/>
  <c r="D92" i="2"/>
  <c r="E92" i="2"/>
  <c r="F92" i="2"/>
  <c r="B93" i="2"/>
  <c r="C93" i="2"/>
  <c r="D93" i="2"/>
  <c r="E93" i="2"/>
  <c r="F93" i="2"/>
  <c r="B55" i="2"/>
  <c r="C55" i="2"/>
  <c r="D55" i="2"/>
  <c r="E55" i="2"/>
  <c r="F55" i="2"/>
  <c r="B182" i="2"/>
  <c r="C182" i="2"/>
  <c r="D182" i="2"/>
  <c r="E182" i="2"/>
  <c r="F182" i="2"/>
  <c r="B283" i="2"/>
  <c r="C283" i="2"/>
  <c r="D283" i="2"/>
  <c r="E283" i="2"/>
  <c r="F283" i="2"/>
  <c r="B114" i="2"/>
  <c r="C114" i="2"/>
  <c r="D114" i="2"/>
  <c r="E114" i="2"/>
  <c r="F114" i="2"/>
  <c r="B301" i="2"/>
  <c r="C301" i="2"/>
  <c r="D301" i="2"/>
  <c r="E301" i="2"/>
  <c r="F301" i="2"/>
  <c r="B67" i="2"/>
  <c r="C67" i="2"/>
  <c r="D67" i="2"/>
  <c r="E67" i="2"/>
  <c r="F67" i="2"/>
  <c r="B158" i="2"/>
  <c r="C158" i="2"/>
  <c r="D158" i="2"/>
  <c r="E158" i="2"/>
  <c r="F158" i="2"/>
  <c r="B323" i="2"/>
  <c r="C323" i="2"/>
  <c r="D323" i="2"/>
  <c r="E323" i="2"/>
  <c r="F323" i="2"/>
  <c r="B104" i="2"/>
  <c r="C104" i="2"/>
  <c r="D104" i="2"/>
  <c r="E104" i="2"/>
  <c r="F104" i="2"/>
  <c r="B321" i="2"/>
  <c r="C321" i="2"/>
  <c r="D321" i="2"/>
  <c r="E321" i="2"/>
  <c r="F321" i="2"/>
  <c r="B293" i="2"/>
  <c r="C293" i="2"/>
  <c r="D293" i="2"/>
  <c r="E293" i="2"/>
  <c r="F293" i="2"/>
  <c r="B355" i="2"/>
  <c r="C355" i="2"/>
  <c r="D355" i="2"/>
  <c r="E355" i="2"/>
  <c r="F355" i="2"/>
  <c r="B259" i="2"/>
  <c r="C259" i="2"/>
  <c r="D259" i="2"/>
  <c r="E259" i="2"/>
  <c r="F259" i="2"/>
  <c r="B260" i="2"/>
  <c r="C260" i="2"/>
  <c r="D260" i="2"/>
  <c r="E260" i="2"/>
  <c r="F260" i="2"/>
  <c r="B250" i="2"/>
  <c r="C250" i="2"/>
  <c r="D250" i="2"/>
  <c r="E250" i="2"/>
  <c r="F250" i="2"/>
  <c r="B255" i="2"/>
  <c r="C255" i="2"/>
  <c r="D255" i="2"/>
  <c r="E255" i="2"/>
  <c r="F255" i="2"/>
  <c r="B167" i="2"/>
  <c r="C167" i="2"/>
  <c r="D167" i="2"/>
  <c r="E167" i="2"/>
  <c r="F167" i="2"/>
  <c r="B297" i="2"/>
  <c r="C297" i="2"/>
  <c r="D297" i="2"/>
  <c r="E297" i="2"/>
  <c r="F297" i="2"/>
  <c r="B107" i="2"/>
  <c r="C107" i="2"/>
  <c r="D107" i="2"/>
  <c r="E107" i="2"/>
  <c r="F107" i="2"/>
  <c r="B121" i="2"/>
  <c r="C121" i="2"/>
  <c r="D121" i="2"/>
  <c r="E121" i="2"/>
  <c r="F121" i="2"/>
  <c r="B324" i="2"/>
  <c r="C324" i="2"/>
  <c r="D324" i="2"/>
  <c r="E324" i="2"/>
  <c r="F324" i="2"/>
  <c r="B181" i="2"/>
  <c r="C181" i="2"/>
  <c r="D181" i="2"/>
  <c r="E181" i="2"/>
  <c r="F181" i="2"/>
  <c r="B125" i="2"/>
  <c r="C125" i="2"/>
  <c r="D125" i="2"/>
  <c r="E125" i="2"/>
  <c r="F125" i="2"/>
  <c r="B56" i="2"/>
  <c r="C56" i="2"/>
  <c r="D56" i="2"/>
  <c r="E56" i="2"/>
  <c r="F56" i="2"/>
  <c r="B30" i="2"/>
  <c r="C30" i="2"/>
  <c r="D30" i="2"/>
  <c r="E30" i="2"/>
  <c r="F30" i="2"/>
  <c r="B94" i="2"/>
  <c r="C94" i="2"/>
  <c r="D94" i="2"/>
  <c r="E94" i="2"/>
  <c r="F94" i="2"/>
  <c r="B106" i="2"/>
  <c r="C106" i="2"/>
  <c r="D106" i="2"/>
  <c r="E106" i="2"/>
  <c r="F106" i="2"/>
  <c r="B155" i="2"/>
  <c r="C155" i="2"/>
  <c r="D155" i="2"/>
  <c r="E155" i="2"/>
  <c r="F155" i="2"/>
  <c r="B345" i="2"/>
  <c r="C345" i="2"/>
  <c r="D345" i="2"/>
  <c r="E345" i="2"/>
  <c r="F345" i="2"/>
  <c r="B198" i="2"/>
  <c r="C198" i="2"/>
  <c r="D198" i="2"/>
  <c r="E198" i="2"/>
  <c r="F198" i="2"/>
  <c r="B33" i="2"/>
  <c r="C33" i="2"/>
  <c r="D33" i="2"/>
  <c r="E33" i="2"/>
  <c r="F33" i="2"/>
  <c r="B62" i="2"/>
  <c r="C62" i="2"/>
  <c r="D62" i="2"/>
  <c r="E62" i="2"/>
  <c r="F62" i="2"/>
  <c r="B110" i="2"/>
  <c r="C110" i="2"/>
  <c r="D110" i="2"/>
  <c r="E110" i="2"/>
  <c r="F110" i="2"/>
  <c r="B154" i="2"/>
  <c r="C154" i="2"/>
  <c r="D154" i="2"/>
  <c r="E154" i="2"/>
  <c r="F154" i="2"/>
  <c r="B32" i="2"/>
  <c r="C32" i="2"/>
  <c r="D32" i="2"/>
  <c r="E32" i="2"/>
  <c r="F32" i="2"/>
  <c r="B115" i="2"/>
  <c r="C115" i="2"/>
  <c r="D115" i="2"/>
  <c r="E115" i="2"/>
  <c r="F115" i="2"/>
  <c r="B190" i="2"/>
  <c r="C190" i="2"/>
  <c r="D190" i="2"/>
  <c r="E190" i="2"/>
  <c r="F190" i="2"/>
  <c r="B166" i="2"/>
  <c r="C166" i="2"/>
  <c r="D166" i="2"/>
  <c r="E166" i="2"/>
  <c r="F166" i="2"/>
  <c r="B42" i="2"/>
  <c r="C42" i="2"/>
  <c r="D42" i="2"/>
  <c r="E42" i="2"/>
  <c r="F42" i="2"/>
  <c r="B69" i="2"/>
  <c r="C69" i="2"/>
  <c r="D69" i="2"/>
  <c r="E69" i="2"/>
  <c r="F69" i="2"/>
  <c r="B43" i="2"/>
  <c r="C43" i="2"/>
  <c r="D43" i="2"/>
  <c r="E43" i="2"/>
  <c r="F43" i="2"/>
  <c r="B164" i="2"/>
  <c r="C164" i="2"/>
  <c r="D164" i="2"/>
  <c r="E164" i="2"/>
  <c r="F164" i="2"/>
  <c r="B186" i="2"/>
  <c r="C186" i="2"/>
  <c r="D186" i="2"/>
  <c r="E186" i="2"/>
  <c r="F186" i="2"/>
  <c r="B116" i="2"/>
  <c r="C116" i="2"/>
  <c r="D116" i="2"/>
  <c r="E116" i="2"/>
  <c r="F116" i="2"/>
  <c r="B74" i="2"/>
  <c r="C74" i="2"/>
  <c r="D74" i="2"/>
  <c r="E74" i="2"/>
  <c r="F74" i="2"/>
  <c r="B117" i="2"/>
  <c r="C117" i="2"/>
  <c r="D117" i="2"/>
  <c r="E117" i="2"/>
  <c r="F117" i="2"/>
  <c r="B327" i="2"/>
  <c r="C327" i="2"/>
  <c r="D327" i="2"/>
  <c r="E327" i="2"/>
  <c r="F327" i="2"/>
  <c r="B59" i="2"/>
  <c r="C59" i="2"/>
  <c r="D59" i="2"/>
  <c r="E59" i="2"/>
  <c r="F59" i="2"/>
  <c r="B138" i="2"/>
  <c r="C138" i="2"/>
  <c r="D138" i="2"/>
  <c r="E138" i="2"/>
  <c r="F138" i="2"/>
  <c r="B19" i="2"/>
  <c r="C19" i="2"/>
  <c r="D19" i="2"/>
  <c r="E19" i="2"/>
  <c r="F19" i="2"/>
  <c r="B315" i="2"/>
  <c r="C315" i="2"/>
  <c r="D315" i="2"/>
  <c r="E315" i="2"/>
  <c r="F315" i="2"/>
  <c r="B352" i="2"/>
  <c r="C352" i="2"/>
  <c r="D352" i="2"/>
  <c r="E352" i="2"/>
  <c r="F352" i="2"/>
  <c r="B137" i="2"/>
  <c r="C137" i="2"/>
  <c r="D137" i="2"/>
  <c r="E137" i="2"/>
  <c r="F137" i="2"/>
  <c r="B310" i="2"/>
  <c r="C310" i="2"/>
  <c r="D310" i="2"/>
  <c r="E310" i="2"/>
  <c r="F310" i="2"/>
  <c r="B226" i="2"/>
  <c r="C226" i="2"/>
  <c r="D226" i="2"/>
  <c r="E226" i="2"/>
  <c r="F226" i="2"/>
  <c r="B8" i="2"/>
  <c r="C8" i="2"/>
  <c r="D8" i="2"/>
  <c r="E8" i="2"/>
  <c r="F8" i="2"/>
  <c r="B140" i="2"/>
  <c r="C140" i="2"/>
  <c r="D140" i="2"/>
  <c r="E140" i="2"/>
  <c r="F140" i="2"/>
  <c r="B75" i="2"/>
  <c r="C75" i="2"/>
  <c r="D75" i="2"/>
  <c r="E75" i="2"/>
  <c r="F75" i="2"/>
  <c r="B148" i="2"/>
  <c r="C148" i="2"/>
  <c r="D148" i="2"/>
  <c r="E148" i="2"/>
  <c r="F148" i="2"/>
  <c r="B149" i="2"/>
  <c r="C149" i="2"/>
  <c r="D149" i="2"/>
  <c r="E149" i="2"/>
  <c r="F149" i="2"/>
  <c r="B13" i="2"/>
  <c r="C13" i="2"/>
  <c r="D13" i="2"/>
  <c r="E13" i="2"/>
  <c r="F13" i="2"/>
  <c r="B238" i="2"/>
  <c r="C238" i="2"/>
  <c r="D238" i="2"/>
  <c r="E238" i="2"/>
  <c r="F238" i="2"/>
  <c r="B96" i="2"/>
  <c r="C96" i="2"/>
  <c r="D96" i="2"/>
  <c r="E96" i="2"/>
  <c r="F96" i="2"/>
  <c r="B21" i="2"/>
  <c r="C21" i="2"/>
  <c r="D21" i="2"/>
  <c r="E21" i="2"/>
  <c r="F21" i="2"/>
  <c r="B216" i="2"/>
  <c r="C216" i="2"/>
  <c r="D216" i="2"/>
  <c r="E216" i="2"/>
  <c r="F216" i="2"/>
  <c r="B336" i="2"/>
  <c r="C336" i="2"/>
  <c r="D336" i="2"/>
  <c r="E336" i="2"/>
  <c r="F336" i="2"/>
  <c r="B136" i="2"/>
  <c r="C136" i="2"/>
  <c r="D136" i="2"/>
  <c r="E136" i="2"/>
  <c r="F136" i="2"/>
  <c r="B34" i="2"/>
  <c r="C34" i="2"/>
  <c r="D34" i="2"/>
  <c r="E34" i="2"/>
  <c r="F34" i="2"/>
  <c r="B180" i="2"/>
  <c r="C180" i="2"/>
  <c r="D180" i="2"/>
  <c r="E180" i="2"/>
  <c r="F180" i="2"/>
  <c r="B200" i="2"/>
  <c r="C200" i="2"/>
  <c r="D200" i="2"/>
  <c r="E200" i="2"/>
  <c r="F200" i="2"/>
  <c r="B308" i="2"/>
  <c r="C308" i="2"/>
  <c r="D308" i="2"/>
  <c r="E308" i="2"/>
  <c r="F308" i="2"/>
  <c r="B156" i="2"/>
  <c r="C156" i="2"/>
  <c r="D156" i="2"/>
  <c r="E156" i="2"/>
  <c r="F156" i="2"/>
  <c r="B274" i="2"/>
  <c r="C274" i="2"/>
  <c r="D274" i="2"/>
  <c r="E274" i="2"/>
  <c r="F274" i="2"/>
  <c r="B176" i="2"/>
  <c r="C176" i="2"/>
  <c r="D176" i="2"/>
  <c r="E176" i="2"/>
  <c r="F176" i="2"/>
  <c r="B35" i="2"/>
  <c r="C35" i="2"/>
  <c r="D35" i="2"/>
  <c r="E35" i="2"/>
  <c r="F35" i="2"/>
  <c r="B65" i="2"/>
  <c r="C65" i="2"/>
  <c r="D65" i="2"/>
  <c r="E65" i="2"/>
  <c r="F65" i="2"/>
  <c r="B309" i="2"/>
  <c r="C309" i="2"/>
  <c r="D309" i="2"/>
  <c r="E309" i="2"/>
  <c r="F309" i="2"/>
  <c r="B276" i="2"/>
  <c r="C276" i="2"/>
  <c r="D276" i="2"/>
  <c r="E276" i="2"/>
  <c r="F276" i="2"/>
  <c r="B17" i="2"/>
  <c r="C17" i="2"/>
  <c r="D17" i="2"/>
  <c r="E17" i="2"/>
  <c r="F17" i="2"/>
  <c r="B64" i="2"/>
  <c r="C64" i="2"/>
  <c r="D64" i="2"/>
  <c r="E64" i="2"/>
  <c r="F64" i="2"/>
  <c r="B12" i="2"/>
  <c r="C12" i="2"/>
  <c r="D12" i="2"/>
  <c r="E12" i="2"/>
  <c r="F12" i="2"/>
  <c r="B219" i="2"/>
  <c r="C219" i="2"/>
  <c r="D219" i="2"/>
  <c r="E219" i="2"/>
  <c r="F219" i="2"/>
  <c r="B331" i="2"/>
  <c r="C331" i="2"/>
  <c r="D331" i="2"/>
  <c r="E331" i="2"/>
  <c r="F331" i="2"/>
  <c r="B316" i="2"/>
  <c r="C316" i="2"/>
  <c r="D316" i="2"/>
  <c r="E316" i="2"/>
  <c r="F316" i="2"/>
  <c r="B150" i="2"/>
  <c r="C150" i="2"/>
  <c r="D150" i="2"/>
  <c r="E150" i="2"/>
  <c r="F150" i="2"/>
  <c r="B249" i="2"/>
  <c r="C249" i="2"/>
  <c r="D249" i="2"/>
  <c r="E249" i="2"/>
  <c r="F249" i="2"/>
  <c r="B111" i="2"/>
  <c r="C111" i="2"/>
  <c r="D111" i="2"/>
  <c r="E111" i="2"/>
  <c r="F111" i="2"/>
  <c r="B353" i="2"/>
  <c r="C353" i="2"/>
  <c r="D353" i="2"/>
  <c r="E353" i="2"/>
  <c r="F353" i="2"/>
  <c r="B303" i="2"/>
  <c r="C303" i="2"/>
  <c r="D303" i="2"/>
  <c r="E303" i="2"/>
  <c r="F303" i="2"/>
  <c r="B109" i="2"/>
  <c r="C109" i="2"/>
  <c r="D109" i="2"/>
  <c r="E109" i="2"/>
  <c r="F109" i="2"/>
  <c r="B245" i="2"/>
  <c r="C245" i="2"/>
  <c r="D245" i="2"/>
  <c r="E245" i="2"/>
  <c r="F245" i="2"/>
  <c r="B195" i="2"/>
  <c r="C195" i="2"/>
  <c r="D195" i="2"/>
  <c r="E195" i="2"/>
  <c r="F195" i="2"/>
  <c r="B201" i="2"/>
  <c r="C201" i="2"/>
  <c r="D201" i="2"/>
  <c r="E201" i="2"/>
  <c r="F201" i="2"/>
  <c r="B202" i="2"/>
  <c r="C202" i="2"/>
  <c r="D202" i="2"/>
  <c r="E202" i="2"/>
  <c r="F202" i="2"/>
  <c r="B317" i="2"/>
  <c r="C317" i="2"/>
  <c r="D317" i="2"/>
  <c r="E317" i="2"/>
  <c r="F317" i="2"/>
  <c r="B300" i="2"/>
  <c r="C300" i="2"/>
  <c r="D300" i="2"/>
  <c r="E300" i="2"/>
  <c r="F300" i="2"/>
  <c r="B58" i="2"/>
  <c r="C58" i="2"/>
  <c r="D58" i="2"/>
  <c r="E58" i="2"/>
  <c r="F58" i="2"/>
  <c r="B26" i="2"/>
  <c r="C26" i="2"/>
  <c r="D26" i="2"/>
  <c r="E26" i="2"/>
  <c r="F26" i="2"/>
  <c r="B235" i="2"/>
  <c r="C235" i="2"/>
  <c r="D235" i="2"/>
  <c r="E235" i="2"/>
  <c r="F235" i="2"/>
  <c r="B233" i="2"/>
  <c r="C233" i="2"/>
  <c r="D233" i="2"/>
  <c r="E233" i="2"/>
  <c r="F233" i="2"/>
  <c r="B329" i="2"/>
  <c r="C329" i="2"/>
  <c r="D329" i="2"/>
  <c r="E329" i="2"/>
  <c r="F329" i="2"/>
  <c r="B80" i="2"/>
  <c r="C80" i="2"/>
  <c r="D80" i="2"/>
  <c r="E80" i="2"/>
  <c r="F80" i="2"/>
  <c r="B234" i="2"/>
  <c r="C234" i="2"/>
  <c r="D234" i="2"/>
  <c r="E234" i="2"/>
  <c r="F234" i="2"/>
  <c r="B205" i="2"/>
  <c r="C205" i="2"/>
  <c r="D205" i="2"/>
  <c r="E205" i="2"/>
  <c r="F205" i="2"/>
  <c r="B196" i="2"/>
  <c r="C196" i="2"/>
  <c r="D196" i="2"/>
  <c r="E196" i="2"/>
  <c r="F196" i="2"/>
  <c r="B49" i="2"/>
  <c r="C49" i="2"/>
  <c r="D49" i="2"/>
  <c r="E49" i="2"/>
  <c r="F49" i="2"/>
  <c r="B351" i="2"/>
  <c r="C351" i="2"/>
  <c r="D351" i="2"/>
  <c r="E351" i="2"/>
  <c r="F351" i="2"/>
  <c r="B236" i="2"/>
  <c r="C236" i="2"/>
  <c r="D236" i="2"/>
  <c r="E236" i="2"/>
  <c r="F236" i="2"/>
  <c r="B87" i="2"/>
  <c r="C87" i="2"/>
  <c r="D87" i="2"/>
  <c r="E87" i="2"/>
  <c r="F87" i="2"/>
  <c r="B41" i="2"/>
  <c r="C41" i="2"/>
  <c r="D41" i="2"/>
  <c r="E41" i="2"/>
  <c r="F41" i="2"/>
  <c r="B330" i="2"/>
  <c r="C330" i="2"/>
  <c r="D330" i="2"/>
  <c r="E330" i="2"/>
  <c r="F330" i="2"/>
  <c r="B9" i="2"/>
  <c r="C9" i="2"/>
  <c r="D9" i="2"/>
  <c r="E9" i="2"/>
  <c r="F9" i="2"/>
  <c r="B54" i="2"/>
  <c r="C54" i="2"/>
  <c r="D54" i="2"/>
  <c r="E54" i="2"/>
  <c r="F54" i="2"/>
  <c r="C350" i="2"/>
  <c r="D350" i="2"/>
  <c r="E350" i="2"/>
  <c r="F350" i="2"/>
  <c r="B350" i="2"/>
</calcChain>
</file>

<file path=xl/sharedStrings.xml><?xml version="1.0" encoding="utf-8"?>
<sst xmlns="http://schemas.openxmlformats.org/spreadsheetml/2006/main" count="8981" uniqueCount="1435">
  <si>
    <t>Community</t>
  </si>
  <si>
    <t>TPS</t>
  </si>
  <si>
    <t>Lat</t>
  </si>
  <si>
    <t>Long_</t>
  </si>
  <si>
    <t>pop</t>
  </si>
  <si>
    <t>Railbelt</t>
  </si>
  <si>
    <t>Mile 1</t>
  </si>
  <si>
    <t>Shape_Length</t>
  </si>
  <si>
    <t>Shape_Area</t>
  </si>
  <si>
    <t>Mile 2</t>
  </si>
  <si>
    <t>Mile 3</t>
  </si>
  <si>
    <t>Mile 4</t>
  </si>
  <si>
    <t>Northway Village</t>
  </si>
  <si>
    <t>N</t>
  </si>
  <si>
    <t>Northway</t>
  </si>
  <si>
    <t>Galena</t>
  </si>
  <si>
    <t>Stevens Village</t>
  </si>
  <si>
    <t>Willow</t>
  </si>
  <si>
    <t>Y</t>
  </si>
  <si>
    <t>Moose Creek</t>
  </si>
  <si>
    <t>Birch Creek</t>
  </si>
  <si>
    <t>North Pole</t>
  </si>
  <si>
    <t>Badger</t>
  </si>
  <si>
    <t>Eielson AFB</t>
  </si>
  <si>
    <t>Huslia</t>
  </si>
  <si>
    <t>Allakaket</t>
  </si>
  <si>
    <t>Nikolai</t>
  </si>
  <si>
    <t>Alatna</t>
  </si>
  <si>
    <t>Circle</t>
  </si>
  <si>
    <t>Alcan Border</t>
  </si>
  <si>
    <t>Tok</t>
  </si>
  <si>
    <t>Chalkyitsik</t>
  </si>
  <si>
    <t>Gakona</t>
  </si>
  <si>
    <t>Gulkana</t>
  </si>
  <si>
    <t>Soldotna</t>
  </si>
  <si>
    <t>Funny River</t>
  </si>
  <si>
    <t>Tolsona</t>
  </si>
  <si>
    <t>Central</t>
  </si>
  <si>
    <t>Anderson</t>
  </si>
  <si>
    <t>New Allakaket</t>
  </si>
  <si>
    <t>Talkeetna</t>
  </si>
  <si>
    <t>Fort Yukon</t>
  </si>
  <si>
    <t>Ridgeway</t>
  </si>
  <si>
    <t>Tanacross</t>
  </si>
  <si>
    <t>Glennallen</t>
  </si>
  <si>
    <t>Goldstream</t>
  </si>
  <si>
    <t>Tazlina</t>
  </si>
  <si>
    <t>Chicken</t>
  </si>
  <si>
    <t>Fairbanks</t>
  </si>
  <si>
    <t>Nulato</t>
  </si>
  <si>
    <t>Trapper Creek</t>
  </si>
  <si>
    <t>Sterling</t>
  </si>
  <si>
    <t>Lake Louise</t>
  </si>
  <si>
    <t>Big Lake</t>
  </si>
  <si>
    <t>Houston</t>
  </si>
  <si>
    <t>Venetie</t>
  </si>
  <si>
    <t>Beaver</t>
  </si>
  <si>
    <t>College</t>
  </si>
  <si>
    <t>Copper Center</t>
  </si>
  <si>
    <t>Silver Springs</t>
  </si>
  <si>
    <t>Kalifornsky</t>
  </si>
  <si>
    <t>Kalskag</t>
  </si>
  <si>
    <t>Dot Lake Village</t>
  </si>
  <si>
    <t>Skwentna</t>
  </si>
  <si>
    <t>Holy Cross</t>
  </si>
  <si>
    <t>Ambler</t>
  </si>
  <si>
    <t>Koyukuk</t>
  </si>
  <si>
    <t>Nenana</t>
  </si>
  <si>
    <t>Northway Junction</t>
  </si>
  <si>
    <t>Mendeltna</t>
  </si>
  <si>
    <t>Two Rivers</t>
  </si>
  <si>
    <t>Lake Minchumina</t>
  </si>
  <si>
    <t>Chistochina</t>
  </si>
  <si>
    <t>Anvik</t>
  </si>
  <si>
    <t>Clam Gulch</t>
  </si>
  <si>
    <t>Delta Junction</t>
  </si>
  <si>
    <t>Evansville</t>
  </si>
  <si>
    <t>Nelchina</t>
  </si>
  <si>
    <t>Stony River</t>
  </si>
  <si>
    <t>Sleetmute</t>
  </si>
  <si>
    <t>Thorne Bay</t>
  </si>
  <si>
    <t>Noatak</t>
  </si>
  <si>
    <t>Naukati Bay</t>
  </si>
  <si>
    <t>Cohoe</t>
  </si>
  <si>
    <t>Kasilof</t>
  </si>
  <si>
    <t>Big Delta</t>
  </si>
  <si>
    <t>Knik-Fairview</t>
  </si>
  <si>
    <t>Ruby</t>
  </si>
  <si>
    <t>Meadow Lakes</t>
  </si>
  <si>
    <t>Glacier View</t>
  </si>
  <si>
    <t>Kenai</t>
  </si>
  <si>
    <t>Noorvik</t>
  </si>
  <si>
    <t>Fox</t>
  </si>
  <si>
    <t>Beluga</t>
  </si>
  <si>
    <t>Tuluksak</t>
  </si>
  <si>
    <t>Tetlin</t>
  </si>
  <si>
    <t>McGrath</t>
  </si>
  <si>
    <t>Kachemak</t>
  </si>
  <si>
    <t>Koliganek</t>
  </si>
  <si>
    <t>Levelock</t>
  </si>
  <si>
    <t>Yakutat</t>
  </si>
  <si>
    <t>Pleasant Valley</t>
  </si>
  <si>
    <t>Gateway</t>
  </si>
  <si>
    <t>Bettles</t>
  </si>
  <si>
    <t>Lakes</t>
  </si>
  <si>
    <t>Wasilla</t>
  </si>
  <si>
    <t>King Salmon</t>
  </si>
  <si>
    <t>Russian Mission</t>
  </si>
  <si>
    <t>Selawik</t>
  </si>
  <si>
    <t>Shungnak</t>
  </si>
  <si>
    <t>White Mountain</t>
  </si>
  <si>
    <t>Whitestone</t>
  </si>
  <si>
    <t>Akiak</t>
  </si>
  <si>
    <t>Salamatof</t>
  </si>
  <si>
    <t>Atqasuk</t>
  </si>
  <si>
    <t>Happy Valley</t>
  </si>
  <si>
    <t>Emmonak</t>
  </si>
  <si>
    <t>Ester</t>
  </si>
  <si>
    <t>Eureka Roadhouse</t>
  </si>
  <si>
    <t>Ekwok</t>
  </si>
  <si>
    <t>Alakanuk</t>
  </si>
  <si>
    <t>Gustavus</t>
  </si>
  <si>
    <t>Anchorage</t>
  </si>
  <si>
    <t>Angoon</t>
  </si>
  <si>
    <t>Willow Creek</t>
  </si>
  <si>
    <t>Akiachak</t>
  </si>
  <si>
    <t>Shageluk</t>
  </si>
  <si>
    <t>Chase</t>
  </si>
  <si>
    <t>Ninilchik</t>
  </si>
  <si>
    <t>Aniak</t>
  </si>
  <si>
    <t>Rampart</t>
  </si>
  <si>
    <t>Point MacKenzie</t>
  </si>
  <si>
    <t>Point Possession</t>
  </si>
  <si>
    <t>Kwethluk</t>
  </si>
  <si>
    <t>Eagle</t>
  </si>
  <si>
    <t>Eagle Village</t>
  </si>
  <si>
    <t>Nuiqsut</t>
  </si>
  <si>
    <t>Ugashik</t>
  </si>
  <si>
    <t>Dillingham</t>
  </si>
  <si>
    <t>Koyuk</t>
  </si>
  <si>
    <t>New Stuyahok</t>
  </si>
  <si>
    <t>Portage Creek</t>
  </si>
  <si>
    <t>Anchor Point</t>
  </si>
  <si>
    <t>Farm Loop</t>
  </si>
  <si>
    <t>Farmers Loop</t>
  </si>
  <si>
    <t>Palmer</t>
  </si>
  <si>
    <t>Whale Pass</t>
  </si>
  <si>
    <t>Hobart Bay</t>
  </si>
  <si>
    <t>Salcha</t>
  </si>
  <si>
    <t>Tanana</t>
  </si>
  <si>
    <t>Edna Bay</t>
  </si>
  <si>
    <t>Hoonah</t>
  </si>
  <si>
    <t>Wainwright</t>
  </si>
  <si>
    <t>Buckland</t>
  </si>
  <si>
    <t>Eek</t>
  </si>
  <si>
    <t>Shaktoolik</t>
  </si>
  <si>
    <t>Red Devil</t>
  </si>
  <si>
    <t>Tyonek</t>
  </si>
  <si>
    <t>Naknek</t>
  </si>
  <si>
    <t>South Naknek</t>
  </si>
  <si>
    <t>South Van Horn</t>
  </si>
  <si>
    <t>Nikiski</t>
  </si>
  <si>
    <t>Point Baker</t>
  </si>
  <si>
    <t>Hughes</t>
  </si>
  <si>
    <t>Diamond Ridge</t>
  </si>
  <si>
    <t>Homer</t>
  </si>
  <si>
    <t>Bethel</t>
  </si>
  <si>
    <t>Napaskiak</t>
  </si>
  <si>
    <t>Oscarville</t>
  </si>
  <si>
    <t>Crooked Creek</t>
  </si>
  <si>
    <t>Fritz Creek</t>
  </si>
  <si>
    <t>Nikolaevsk</t>
  </si>
  <si>
    <t>Kaltag</t>
  </si>
  <si>
    <t>Chitina</t>
  </si>
  <si>
    <t>Harding-Birch Lakes</t>
  </si>
  <si>
    <t>Kiana</t>
  </si>
  <si>
    <t>Deltana</t>
  </si>
  <si>
    <t>Deering</t>
  </si>
  <si>
    <t>Kotlik</t>
  </si>
  <si>
    <t>Barrow</t>
  </si>
  <si>
    <t>Twin Hills</t>
  </si>
  <si>
    <t>Pilot Station</t>
  </si>
  <si>
    <t>Prudhoe Bay</t>
  </si>
  <si>
    <t>Quinhagak</t>
  </si>
  <si>
    <t>Shishmaref</t>
  </si>
  <si>
    <t>Igiugig</t>
  </si>
  <si>
    <t>Lower Kalskag</t>
  </si>
  <si>
    <t>Kivalina</t>
  </si>
  <si>
    <t>Nunam Iqua</t>
  </si>
  <si>
    <t>Four Mile Road</t>
  </si>
  <si>
    <t>Fox River</t>
  </si>
  <si>
    <t>Napakiak</t>
  </si>
  <si>
    <t>Saint Michael</t>
  </si>
  <si>
    <t>Tanaina</t>
  </si>
  <si>
    <t>Grayling</t>
  </si>
  <si>
    <t>Clark's Point</t>
  </si>
  <si>
    <t>Livengood</t>
  </si>
  <si>
    <t>Loring</t>
  </si>
  <si>
    <t>Kenny Lake</t>
  </si>
  <si>
    <t>Kotzebue</t>
  </si>
  <si>
    <t>Seldovia Village</t>
  </si>
  <si>
    <t>Coffman Cove</t>
  </si>
  <si>
    <t>Stebbins</t>
  </si>
  <si>
    <t>Steele Creek</t>
  </si>
  <si>
    <t>Tuntutuliak</t>
  </si>
  <si>
    <t>Petersville</t>
  </si>
  <si>
    <t>Chevak</t>
  </si>
  <si>
    <t>Covenant Life</t>
  </si>
  <si>
    <t>Pilot Point</t>
  </si>
  <si>
    <t>Paxson</t>
  </si>
  <si>
    <t>Klukwan</t>
  </si>
  <si>
    <t>Point Lay</t>
  </si>
  <si>
    <t>Knik River</t>
  </si>
  <si>
    <t>Hyder</t>
  </si>
  <si>
    <t>Kake</t>
  </si>
  <si>
    <t>Wiseman</t>
  </si>
  <si>
    <t>Pitkas Point</t>
  </si>
  <si>
    <t>Whitestone Logging Camp</t>
  </si>
  <si>
    <t>Egegik</t>
  </si>
  <si>
    <t>Atmautluak</t>
  </si>
  <si>
    <t>Healy Lake</t>
  </si>
  <si>
    <t>Nunapitchuk</t>
  </si>
  <si>
    <t>Newtok</t>
  </si>
  <si>
    <t>Saint Mary's</t>
  </si>
  <si>
    <t>Dot Lake</t>
  </si>
  <si>
    <t>Mountain Village</t>
  </si>
  <si>
    <t>Elim</t>
  </si>
  <si>
    <t>Game Creek</t>
  </si>
  <si>
    <t>Minto</t>
  </si>
  <si>
    <t>Kasigluk</t>
  </si>
  <si>
    <t>Teller</t>
  </si>
  <si>
    <t>Chenega Bay</t>
  </si>
  <si>
    <t>Newhalen</t>
  </si>
  <si>
    <t>Takotna</t>
  </si>
  <si>
    <t>Chefornak</t>
  </si>
  <si>
    <t>Chena Ridge</t>
  </si>
  <si>
    <t>Port Protection</t>
  </si>
  <si>
    <t>Kongiganak</t>
  </si>
  <si>
    <t>Kwigillingok</t>
  </si>
  <si>
    <t>Flat</t>
  </si>
  <si>
    <t>Kasaan</t>
  </si>
  <si>
    <t>Hollis</t>
  </si>
  <si>
    <t>Chiniak</t>
  </si>
  <si>
    <t>Kipnuk</t>
  </si>
  <si>
    <t>Nome</t>
  </si>
  <si>
    <t>Kobuk</t>
  </si>
  <si>
    <t>Saxman</t>
  </si>
  <si>
    <t>Mosquito Lake</t>
  </si>
  <si>
    <t>Unalakleet</t>
  </si>
  <si>
    <t>Hydaburg</t>
  </si>
  <si>
    <t>Port Heiden</t>
  </si>
  <si>
    <t>Nelson Lagoon</t>
  </si>
  <si>
    <t>Fort Greely</t>
  </si>
  <si>
    <t>Iliamna</t>
  </si>
  <si>
    <t>Cantwell</t>
  </si>
  <si>
    <t>Manley Hot Springs</t>
  </si>
  <si>
    <t>Buffalo Soapstone</t>
  </si>
  <si>
    <t>Kaktovik</t>
  </si>
  <si>
    <t>Togiak</t>
  </si>
  <si>
    <t>Golovin</t>
  </si>
  <si>
    <t>Port Clarence</t>
  </si>
  <si>
    <t>Klawock</t>
  </si>
  <si>
    <t>Tonsina</t>
  </si>
  <si>
    <t>Arctic Village</t>
  </si>
  <si>
    <t>Susitna</t>
  </si>
  <si>
    <t>Susitna North</t>
  </si>
  <si>
    <t>Mekoryuk</t>
  </si>
  <si>
    <t>Point Hope</t>
  </si>
  <si>
    <t>Aleknagik</t>
  </si>
  <si>
    <t>Lime Village</t>
  </si>
  <si>
    <t>Tenakee Springs</t>
  </si>
  <si>
    <t>Hooper Bay</t>
  </si>
  <si>
    <t>Fishhook</t>
  </si>
  <si>
    <t>Kokhanok</t>
  </si>
  <si>
    <t>Kupreanof</t>
  </si>
  <si>
    <t>Petersburg</t>
  </si>
  <si>
    <t>Slana</t>
  </si>
  <si>
    <t>Ferry</t>
  </si>
  <si>
    <t>Metlakatla</t>
  </si>
  <si>
    <t>Manokotak</t>
  </si>
  <si>
    <t>Savoonga</t>
  </si>
  <si>
    <t>Chisana</t>
  </si>
  <si>
    <t>Wrangell</t>
  </si>
  <si>
    <t>Haines</t>
  </si>
  <si>
    <t>Mud Bay</t>
  </si>
  <si>
    <t>Nabesna</t>
  </si>
  <si>
    <t>Lutak</t>
  </si>
  <si>
    <t>Chickaloon</t>
  </si>
  <si>
    <t>Coldfoot</t>
  </si>
  <si>
    <t>Butte</t>
  </si>
  <si>
    <t>Craig</t>
  </si>
  <si>
    <t>Chuathbaluk</t>
  </si>
  <si>
    <t>Nightmute</t>
  </si>
  <si>
    <t>Marshall</t>
  </si>
  <si>
    <t>Port Lions</t>
  </si>
  <si>
    <t>Port Alexander</t>
  </si>
  <si>
    <t>Nondalton</t>
  </si>
  <si>
    <t>Aleneva</t>
  </si>
  <si>
    <t>Sitka</t>
  </si>
  <si>
    <t>Scammon Bay</t>
  </si>
  <si>
    <t>Saint Paul</t>
  </si>
  <si>
    <t>Mentasta Lake</t>
  </si>
  <si>
    <t>Mertarvik</t>
  </si>
  <si>
    <t>Excursion Inlet</t>
  </si>
  <si>
    <t>Tatitlek</t>
  </si>
  <si>
    <t>McCarthy</t>
  </si>
  <si>
    <t>Larsen Bay</t>
  </si>
  <si>
    <t>Toksook Bay</t>
  </si>
  <si>
    <t>Lazy Mountain</t>
  </si>
  <si>
    <t>Perryville</t>
  </si>
  <si>
    <t>Sutton-Alpine</t>
  </si>
  <si>
    <t>Red Dog Mine</t>
  </si>
  <si>
    <t>Pelican</t>
  </si>
  <si>
    <t>Seldovia</t>
  </si>
  <si>
    <t>Ouzinkie</t>
  </si>
  <si>
    <t>Ketchikan</t>
  </si>
  <si>
    <t>Kodiak</t>
  </si>
  <si>
    <t>Brevig Mission</t>
  </si>
  <si>
    <t>Cooper Landing</t>
  </si>
  <si>
    <t>Dry Creek</t>
  </si>
  <si>
    <t>Goodnews Bay</t>
  </si>
  <si>
    <t>Elfin Cove</t>
  </si>
  <si>
    <t>Kodiak Station</t>
  </si>
  <si>
    <t>Womens Bay</t>
  </si>
  <si>
    <t>Karluk</t>
  </si>
  <si>
    <t>Seward</t>
  </si>
  <si>
    <t>Sand Point</t>
  </si>
  <si>
    <t>Hope</t>
  </si>
  <si>
    <t>Anaktuvuk Pass</t>
  </si>
  <si>
    <t>Nikolski</t>
  </si>
  <si>
    <t>Port Alsworth</t>
  </si>
  <si>
    <t>Skagway</t>
  </si>
  <si>
    <t>Gambell</t>
  </si>
  <si>
    <t>Healy</t>
  </si>
  <si>
    <t>McKinley Park</t>
  </si>
  <si>
    <t>Tununak</t>
  </si>
  <si>
    <t>Bear Creek</t>
  </si>
  <si>
    <t>Nanwalek</t>
  </si>
  <si>
    <t>Port Graham</t>
  </si>
  <si>
    <t>Lowell Point</t>
  </si>
  <si>
    <t>Cordova</t>
  </si>
  <si>
    <t>Sunrise</t>
  </si>
  <si>
    <t>Juneau</t>
  </si>
  <si>
    <t>Unalaska</t>
  </si>
  <si>
    <t>Moose Pass</t>
  </si>
  <si>
    <t>Old Harbor</t>
  </si>
  <si>
    <t>Ivanof Bay</t>
  </si>
  <si>
    <t>Saint George</t>
  </si>
  <si>
    <t>Chignik Lagoon</t>
  </si>
  <si>
    <t>Akhiok</t>
  </si>
  <si>
    <t>Pope-Vannoy Landing</t>
  </si>
  <si>
    <t>Crown Point</t>
  </si>
  <si>
    <t>Primrose</t>
  </si>
  <si>
    <t>Atka</t>
  </si>
  <si>
    <t>Cold Bay</t>
  </si>
  <si>
    <t>Chignik Lake</t>
  </si>
  <si>
    <t>Pedro Bay</t>
  </si>
  <si>
    <t>Valdez</t>
  </si>
  <si>
    <t>Platinum</t>
  </si>
  <si>
    <t>Adak</t>
  </si>
  <si>
    <t>Diomede</t>
  </si>
  <si>
    <t>King Cove</t>
  </si>
  <si>
    <t>Attu Station</t>
  </si>
  <si>
    <t>Akutan</t>
  </si>
  <si>
    <t>Halibut Cove</t>
  </si>
  <si>
    <t>Wales</t>
  </si>
  <si>
    <t>Chignik</t>
  </si>
  <si>
    <t>False Pass</t>
  </si>
  <si>
    <t>Whittier</t>
  </si>
  <si>
    <t>Mile 5</t>
  </si>
  <si>
    <t>Class 1</t>
  </si>
  <si>
    <t>Class 2</t>
  </si>
  <si>
    <t>Class 3</t>
  </si>
  <si>
    <t>Class 4</t>
  </si>
  <si>
    <t>Class 5</t>
  </si>
  <si>
    <t>Class 6</t>
  </si>
  <si>
    <t>Class 7</t>
  </si>
  <si>
    <t>Poor</t>
  </si>
  <si>
    <t>Marginal</t>
  </si>
  <si>
    <t>Fair</t>
  </si>
  <si>
    <t>Good</t>
  </si>
  <si>
    <t>Excellent</t>
  </si>
  <si>
    <t>Outstanding</t>
  </si>
  <si>
    <t>Superb</t>
  </si>
  <si>
    <t>&lt;200</t>
  </si>
  <si>
    <t>200-300</t>
  </si>
  <si>
    <t>300-400</t>
  </si>
  <si>
    <t>400-500</t>
  </si>
  <si>
    <t>500-600</t>
  </si>
  <si>
    <t>600-800</t>
  </si>
  <si>
    <t>&gt;800</t>
  </si>
  <si>
    <t/>
  </si>
  <si>
    <t>Assumed Wind Class</t>
  </si>
  <si>
    <t>Distance in miles: Difference in wind class from Assumption (negative is wind map is greater than assumption</t>
  </si>
  <si>
    <t>Phase</t>
  </si>
  <si>
    <t>Reconnaissance</t>
  </si>
  <si>
    <t>CommID</t>
  </si>
  <si>
    <t>Community Name</t>
  </si>
  <si>
    <t>Affiliation</t>
  </si>
  <si>
    <t>Pop.</t>
  </si>
  <si>
    <t>Calc Avg Load</t>
  </si>
  <si>
    <t>EstPeakLoad</t>
  </si>
  <si>
    <t>AvgSales</t>
  </si>
  <si>
    <t>HFRequirements</t>
  </si>
  <si>
    <t>Wind Class Jan 2009 EP 50m</t>
  </si>
  <si>
    <t>Wind speed M/S 2009 EP 50m</t>
  </si>
  <si>
    <t>Wind Class Jan 2010 EP 50m</t>
  </si>
  <si>
    <t>Wind speed M/S 2010 EP 50m</t>
  </si>
  <si>
    <t>Non-validated Fall 2009 map used</t>
  </si>
  <si>
    <t>Wind class calc with no met data and no high-res wind map</t>
  </si>
  <si>
    <t>Proj. Installed wind cap. kW 2009 Energy Plan</t>
  </si>
  <si>
    <t>Comments</t>
  </si>
  <si>
    <t>Met tower avg wind speed 30m</t>
  </si>
  <si>
    <t>Met tower wind class 30m</t>
  </si>
  <si>
    <t>FAA avg wind speed m/s</t>
  </si>
  <si>
    <t>FAA tower height (m)</t>
  </si>
  <si>
    <t>Only 1 year of FAA or NWS data</t>
  </si>
  <si>
    <t>AEA Wind map best class in region</t>
  </si>
  <si>
    <t>Distance (miles) to best wind class</t>
  </si>
  <si>
    <t>Other physical/topo barriers</t>
  </si>
  <si>
    <t>X</t>
  </si>
  <si>
    <t>wind speed does not match wind class</t>
  </si>
  <si>
    <t>Not listed on Jan 2009 Statewide Energy Plan</t>
  </si>
  <si>
    <t>Last year of FAA/NWS data only. Class 2 at the airport althought the model indicates Class 4 at the airstrip and class3/4 at the seaplane base. Class 6 on hill 545 3/4 mile west of town.</t>
  </si>
  <si>
    <t>Met tower study indicated only class 2.</t>
  </si>
  <si>
    <t>Met tower studies from Akiachak and Kwethluk indicate low wind resource this far up the river.</t>
  </si>
  <si>
    <t>How does a community of 859 have a peak load of only 116kW? And why is wind calculated on 600kW size?</t>
  </si>
  <si>
    <t>Class 7 at Cape Sarichef airport to the east.</t>
  </si>
  <si>
    <t>Tanana Chiefs</t>
  </si>
  <si>
    <t>See Allakaket</t>
  </si>
  <si>
    <t>Only class 1 resources in the region.</t>
  </si>
  <si>
    <t>Peak load number is based on Dillingham.</t>
  </si>
  <si>
    <t>Closest class 4 resource is hill 250 to the NE according to wind resource models. Suspect terrain shadowing from Marsh Mtn. If mining roads still exist up Marsh Mtn, recommend met tower sites on Marsh Mtn ridge (up to class 7).</t>
  </si>
  <si>
    <t>est peak load should be 131.56</t>
  </si>
  <si>
    <t>Wind resource map indicates only class 1 in the region.</t>
  </si>
  <si>
    <t>Peak load on Jan 2009 energy plan is 738. wind speed does not macth wind class.</t>
  </si>
  <si>
    <t>Class 3-7 wind regimes may be inaccessible on high mtn ridges. WH Pacific asked to change this to a class 3 to allow the wind calculations to occur, but then make a note that the higher wind class regions may be inaccessible.</t>
  </si>
  <si>
    <t>Andreafsky</t>
  </si>
  <si>
    <t>Class 4 throughout the region with class 6 on ridge to the north. Also Class 7 along road over Andreafsky Mtn. Old weather station indicated class 4 at the airport.</t>
  </si>
  <si>
    <t xml:space="preserve">Peak load listed as 388. </t>
  </si>
  <si>
    <t>Last year of FAA/NWS data with class 1 data.</t>
  </si>
  <si>
    <t>Most of area is class 2. Closest class 3 is across the river on Owhut Ridge to the NE.</t>
  </si>
  <si>
    <t>North side of the airstrip.</t>
  </si>
  <si>
    <t>Off the current wind map.</t>
  </si>
  <si>
    <t>Last year of FAA/NWS data only. Class 2 at the airport. Class 7 on WRM.</t>
  </si>
  <si>
    <t>Lots of water in area.</t>
  </si>
  <si>
    <t>Peak load listed as 344. Off the current wind map.</t>
  </si>
  <si>
    <t>Last year of FAA/NWS data only. Class 4 at the airport.</t>
  </si>
  <si>
    <t>Class 4 at Barrow airport and at Deadhorse airport. Off the current wind map.</t>
  </si>
  <si>
    <t xml:space="preserve"> none</t>
  </si>
  <si>
    <t>none</t>
  </si>
  <si>
    <t>Peak load listed as 54. Off the current wind map.</t>
  </si>
  <si>
    <t>Peak load listed as 9122</t>
  </si>
  <si>
    <t>Class 5 across two sloughs to the east. Might be a small site closer to town. Several hills along Bethel-Napakiak intertie worth investigating. Met tower study at radio towers west of town.</t>
  </si>
  <si>
    <t>Peak load listed as 130.</t>
  </si>
  <si>
    <t>Class 1 at airport. Class 3 and 4 are 5 miles away and may not be accessible.</t>
  </si>
  <si>
    <t>Last year of FAA/NWS data only. Low class 1 at the airport.</t>
  </si>
  <si>
    <t>Class 7 at Port Clarence.</t>
  </si>
  <si>
    <t>Last year of FAA/NWS Data. Class 1 at airport. Draft met tower report never completed from 2006. Met tower site 7 miles to the west by road shows class 4.</t>
  </si>
  <si>
    <t>Class 6 interpolated from other regional met tower studies.</t>
  </si>
  <si>
    <t>Class 3-5 is difficult to access.</t>
  </si>
  <si>
    <t>Added</t>
  </si>
  <si>
    <t>Possible class 2 4 miles away.  Last year of FAA/NWS data.</t>
  </si>
  <si>
    <t>Class 2 at airport. Met tower study claims class 6 at Mud Bay Hill, but the power density results indicate class 5. This site has damaging turbulence. Recommend met tower studies at other locations in the immediate region.</t>
  </si>
  <si>
    <t>Met tower study shows class 6 at Mud Bay Hill, but with damaging turbulence. Recommend met tower studies at other locations in the immediate region.</t>
  </si>
  <si>
    <t>Peak load listed as 58.672</t>
  </si>
  <si>
    <t>Class 4 at Chiniak Lagoon and class 5 at Cape Chiniak.</t>
  </si>
  <si>
    <t>Only class 1 winds in the region of the wind resource map.  Last year of FAA/NWS data.</t>
  </si>
  <si>
    <t>Only class 1 winds in the region of the wind resource map.</t>
  </si>
  <si>
    <t>Higher wind classes in region are difficult to access, but ridge 1 mile north of town might be worth assessing in areas of minimal vegetation.</t>
  </si>
  <si>
    <t>Just off the current 50m wind map</t>
  </si>
  <si>
    <t>Met tower study 1/2 mile south of town. Possible class 5 in the area.</t>
  </si>
  <si>
    <t>Class 5 winds on point 2548 west of Luck Lake with road access most of the way. Also, class 3 winds at the far north point of Coffman Island.</t>
  </si>
  <si>
    <t>Class 7 at the airport.</t>
  </si>
  <si>
    <t>Copperville</t>
  </si>
  <si>
    <t>See Copper Center</t>
  </si>
  <si>
    <t>Peak load listed as 5260. Wind speed does not match class.</t>
  </si>
  <si>
    <t>Met tower study at Camp Hill indicates class 4 to 5.</t>
  </si>
  <si>
    <t>See Klukwan map.</t>
  </si>
  <si>
    <t>Peak load listed as 2272</t>
  </si>
  <si>
    <t>Class 7 on Sunny Hay Mtn with partial access through Crab Creek road system. Class 4 winds around 700 feet on the western end of the hill north of Crab Creek. If feasible, Sunny Hay resources might justify a joint venture with Klawock.</t>
  </si>
  <si>
    <t>The model shows some class 4 and 5, but this is more than 1,100 feet up a steep hill to the northeast.</t>
  </si>
  <si>
    <t>Class 3 at airport.</t>
  </si>
  <si>
    <t>Class 2 at the airport. Class 3 at Wood Rivrer met tower site 2 miles north of town and Kanakanak met tower site 4 miles SW of town.</t>
  </si>
  <si>
    <t>Island not in Terrain Navigator Pro software. Truewind/NREL model indicates Class 7 throughout this section of the Berin Strait.</t>
  </si>
  <si>
    <t>Peak load listed as 79.5, which is very high for pop of 15. Wind speed does not match class.</t>
  </si>
  <si>
    <t>Class 1 in the region with class 2-4 at 500 feet up the hill to the west.  Last year of FAA/NWS data.</t>
  </si>
  <si>
    <t>See Dot Lake</t>
  </si>
  <si>
    <t>Peak load listed as 158.53. wind speed does not match class.</t>
  </si>
  <si>
    <t>Class 1 wind at Eagle airport. Up to class 4 wind to the south above the Taylor Hwy, but terrain may be too steep to access.</t>
  </si>
  <si>
    <t>Hills 2 miles to the SE worth investigating.</t>
  </si>
  <si>
    <t>Class 4 at the airport.</t>
  </si>
  <si>
    <t>Peak load listed as 85.222</t>
  </si>
  <si>
    <t>Peak load listed as 71.755</t>
  </si>
  <si>
    <t>Last year of FAA/NWS data. Class 1 at the airport. Class 7 at Cape Spencer weather station. Wind resource map indicates Class 7 winds near sea level at oint Lavina as well as above 1,000 feet on the Inian Peninsula one mile due north from Elfin Cove.</t>
  </si>
  <si>
    <t>Class 6 winds on hill 744 north of town with class 4 on the more easily accessible broad western ridge of that hill.</t>
  </si>
  <si>
    <t>Class 2 at the airport AWOS station. Wind resource map predicts class 3 wind at the east end of the airport, but class 4 in the western half of the town.</t>
  </si>
  <si>
    <t>Class 3 wind on Birch Hill with class 4 and 5 on the very steep ridge east of Birch Hill Lake.</t>
  </si>
  <si>
    <t>Eyak</t>
  </si>
  <si>
    <t>See Cordova</t>
  </si>
  <si>
    <t>Peak load listed as 51.435</t>
  </si>
  <si>
    <t>Class 7 at Cape Sarichef airport to the east. 30-year average at Cold Bay airport ASOS is 5.5 m/s (Class 4). Met tower data one-mile north of town from 2005 not published. Off the current wind map.</t>
  </si>
  <si>
    <t>Peak load listed as 510.56</t>
  </si>
  <si>
    <t>Class 1 at airport. Off the current wind map.</t>
  </si>
  <si>
    <t>Peak load listed as 1001. $1.5mm in wind savings not realistic given wind class est.</t>
  </si>
  <si>
    <t>Class 1 at the airport. Only class 1 winds in this region of the wind resource map.</t>
  </si>
  <si>
    <t>wind speed does not match wind class. Projected installed cap 3X of peak load.</t>
  </si>
  <si>
    <t>High class 3 at the airport, although wind model underpredicts at class 2. Model shows class 4 winds at point 448 on the ridge east of town and class 6 at point 712. Another area to check is point 310 on a broad ridge 4 miles north of town along the existing telephone line where the model indicates at least one class higher wind than in town.</t>
  </si>
  <si>
    <t>Class 4 winds are possible on the southwest portions of Mumtrak Ridge above 250 feet. Class 6 winds are posible above 700 feet. Class 4 winds are also possible on the broad 150-foot hill 4 miles north of town, between the Tunulik River and Mumtrak Hill.</t>
  </si>
  <si>
    <t>Peak load listed as 342</t>
  </si>
  <si>
    <t>Class 1 at the airport.</t>
  </si>
  <si>
    <t>Peak load listed as 2714</t>
  </si>
  <si>
    <t>Class 2 at the airport. Class 5 winds out the Chilkat Peninsula past Flat Bay 9 miles distance, but there is road the first seven.</t>
  </si>
  <si>
    <t>Closest Class 3 wind is 700 feet above to the northeast on point 1915.</t>
  </si>
  <si>
    <t>Peak load listed as 161.88</t>
  </si>
  <si>
    <t>Class 5 around Granite Peak is off limits inside a wilderness area. Best option is to find a way up Harris Peak to the west where there are class 5-6 winds.</t>
  </si>
  <si>
    <t>Last year of FAA/NWS data. Class 1 at airport. Class 2 up in the Holy Cross Hills.</t>
  </si>
  <si>
    <t>Peak load listed as 1092.3</t>
  </si>
  <si>
    <t>Class 1 at the airport. Class 4 around thw White Alice Comm Site and hill 1839.</t>
  </si>
  <si>
    <t>Class 7 at Cape Romanzof weather station. Class 6 at Hooper Baya airport.</t>
  </si>
  <si>
    <t>Class 1 to 2 near town, with class 4 and 5 five miles to the east near hill 2045 and class 6 to 7 another mile to the east along the sled trail.</t>
  </si>
  <si>
    <t>Class 1 at the airport. Anomaly in 2004 (latest) data. Possible anemometer placement issues in previous years.</t>
  </si>
  <si>
    <t>Peak listed as 329.69</t>
  </si>
  <si>
    <t>Class 2 at the seaplane base. Class 4 around peak 1270 to the northeast with nearby road access. Class 5-6 near peak 1735 with roads partway up hill.</t>
  </si>
  <si>
    <t>Hyder pays 4.6 cents/kWh thru BC hydro</t>
  </si>
  <si>
    <t>Last year of FAA/NWS data. Class 2 at airport.</t>
  </si>
  <si>
    <t>Peak listed at a 543 equates to Iliamna, Newhalen and Nondalton total. Wind speed does not match class.</t>
  </si>
  <si>
    <t>Class 2 at the airport. Class 4 by Newhalen.</t>
  </si>
  <si>
    <t xml:space="preserve">Juneau </t>
  </si>
  <si>
    <t>Peak load listed as 606.</t>
  </si>
  <si>
    <t>Class 1 at the airport. Model shows class 5-6  five miles to the east in an area of roads near the radio towers.</t>
  </si>
  <si>
    <t>Peak load listed as 767</t>
  </si>
  <si>
    <t>High wind class due to cold dense winds. Strong east-west flow at DEW site (class 6). Barter Island airport class 5.</t>
  </si>
  <si>
    <t>Class 1 at the airport. Class 3 5 miles to the W/NW.</t>
  </si>
  <si>
    <t>All ridges in the Karluk region have class 7 winds.</t>
  </si>
  <si>
    <t>Class 5 and 6 on Kasaan Mtn, but access is challengining.</t>
  </si>
  <si>
    <t>Route goes right past Nunapitchuk and crosses creek and water. Otherwise, class 5 1 mile south.</t>
  </si>
  <si>
    <t>Only class 1 winds in the region.</t>
  </si>
  <si>
    <t>Class 2 at the airport. Besides the Derr Mtn region near Saxman, there are class 5-6 regions on the high ridges of the Whipple Creek road system.</t>
  </si>
  <si>
    <t>Class 7 at the airport. Met tower report rewritten by AEA 2013. High wind, but turbulent. Need to find alternate site to study.</t>
  </si>
  <si>
    <t>Class 2 at the airport.</t>
  </si>
  <si>
    <t>Last year of FAA/NWS data. Class 6 at airport.</t>
  </si>
  <si>
    <t>Last year of FAA/NWS data. Class 5 at airport.</t>
  </si>
  <si>
    <t>Peak load listed as 1998</t>
  </si>
  <si>
    <t>Class 3-4 south of town.</t>
  </si>
  <si>
    <t>Peak load listed as 82.4</t>
  </si>
  <si>
    <t>Class 4 at the airport. Class 7 on Pillar Mtn. Off the current wind map.</t>
  </si>
  <si>
    <t>Class 6 at met tower site on Lake Iliamna spit.</t>
  </si>
  <si>
    <t>Class 4 at met tower site on old airstrip.</t>
  </si>
  <si>
    <t>450kW being installed.</t>
  </si>
  <si>
    <t>Class 6 at met tower site.</t>
  </si>
  <si>
    <t>Class 5 at the airport.</t>
  </si>
  <si>
    <t>Class 1 at the airport, although the wind resource map indicates class 3 at the same location. Class 4 on hill 408 north of town and three miles east of town along the Koyuk River. Class 5 on hill 418 four miles to the southwest.</t>
  </si>
  <si>
    <t>Peak listed as 37.49</t>
  </si>
  <si>
    <t>Very steep terrain to access class 4-6 winds on local ridges.</t>
  </si>
  <si>
    <t>Up to class 7 on top of the Lime Hills, but this terrain is very difficult to access.</t>
  </si>
  <si>
    <t>200kW is high for population</t>
  </si>
  <si>
    <t>Class 2 in immediate area. Class 4 four miles away on hill 986 north of Kalskag.</t>
  </si>
  <si>
    <t>Last year of NWS/FAA data. Class 1 at airport. Class 5 winds near trail on top of Manley Hot Springs Dome northwest of town.</t>
  </si>
  <si>
    <t>Peak load listed as 256.82</t>
  </si>
  <si>
    <t>Last year of NWS/FAA data. Class 1 at airport. Class 6-7 east of town.</t>
  </si>
  <si>
    <t>Last year of FAA/NWS data. Class 3 at airport.</t>
  </si>
  <si>
    <t>Class 1 at the airport</t>
  </si>
  <si>
    <t>Class 1 at the airport.  Class 4 in the Roundabout Mtns, but access may be difficult.</t>
  </si>
  <si>
    <t>Class 6 at the airport. Met tower study indicates low turbulence and low wind shear.</t>
  </si>
  <si>
    <t>Class 5 winds four miles to the north in very difficult terrain. Also class 6 east of Mentasta Lodge in steep terrain.</t>
  </si>
  <si>
    <t>Class 1 at the airport. Class 6 and 7 on Purple Mtn and Bald Ridge, but access is difficult.</t>
  </si>
  <si>
    <t>The road back to Elliott Hwy crosses over a class 5 point at hill 2205.</t>
  </si>
  <si>
    <t>Peak load listed at 4436 represents Naknek, King Salmon and South King Salmon intertie.</t>
  </si>
  <si>
    <t>Met tower site 2 - west of town 1.5 miles.</t>
  </si>
  <si>
    <t>Potential 3 miles to the NE on Nighead Hill. Several hills along Bethel-Napakiak intertie worth investigating.</t>
  </si>
  <si>
    <t>Cross a slough to the west. Also a hill 1 mi south elev 49ft, but the model still shows class 4.</t>
  </si>
  <si>
    <t>Peak load listed as 105.66</t>
  </si>
  <si>
    <t>Very high wind shear at met tower site. Old airport might prove better after new airport is up and running. Higher ground 1 mile to the S/SW at Point 367.</t>
  </si>
  <si>
    <t>Peak load listed as 69.9</t>
  </si>
  <si>
    <t>20-meter tower data shows 5.2 m/s class 3.</t>
  </si>
  <si>
    <t>Met tower site shows moderate wind shear and turbulence.</t>
  </si>
  <si>
    <t>Last year of FAA/NWS data. Class 1 at airport.</t>
  </si>
  <si>
    <t>Class 6 at the airport. Class 7 at the met tower site just west of town.</t>
  </si>
  <si>
    <t>Class 2 at the airport. Anvil Mtn 12-m telephone pole data and Snake River met tower data never published. Class 7 on Newton Peak with many class 6 area on Banner, Anvil and Newton peaks.</t>
  </si>
  <si>
    <t>Line would need to cross water.</t>
  </si>
  <si>
    <t>Peak load listed at a whopping 293.</t>
  </si>
  <si>
    <t>Class 1 at airport. Class 2 on Cheneathda Hill.</t>
  </si>
  <si>
    <t>Class 1 at airport.</t>
  </si>
  <si>
    <t>Peak load listed as 807.</t>
  </si>
  <si>
    <t>Class 1 at airport. Off current wind map.</t>
  </si>
  <si>
    <t>Low turbulence. Wind shear unknown. Wind resource map indicates class 5 in immediate area.</t>
  </si>
  <si>
    <t>Water and creek to cross.</t>
  </si>
  <si>
    <t>Class 2 in town. Class 6 and 7 are high on the very steep ridges north of town and are likely too steep/far to be feasible.</t>
  </si>
  <si>
    <t>Class 5 3 miles east of town just east of point 862.</t>
  </si>
  <si>
    <t>Last year of FAA/NWS data. Class 1 at the airport.</t>
  </si>
  <si>
    <t>Class 7 winds up on Wedge and Tarn mtns, but terrain is very steep and access routes are unclear.</t>
  </si>
  <si>
    <t>Peak load listed as 52.277. why is 400kW recommended?</t>
  </si>
  <si>
    <t>Met tower study showed Perryville area to be shielded from strong winds by terrain. Further met tower studies needed prior to any wind development. Moderate turbulence and shear. Map indicates class 4 winds at Three-Star Point and up to Class 6 winds toward Coal Cape.</t>
  </si>
  <si>
    <t>Class 1 at the airport. Class 5-6 winds three miles southeast of town, but terraain is very challenging.</t>
  </si>
  <si>
    <t>Last year of FAA/NWS data. Class 2 at the airport although model indicates class 4.</t>
  </si>
  <si>
    <t>Pop 138, peak 69.</t>
  </si>
  <si>
    <t>Class 5 throughout the region with class 7 at Finis 2. Also Class 7 at Pitkas Point.</t>
  </si>
  <si>
    <t>Last year of FAA/NWS data. Class 2 at the airport. Class 6 2 miles to the north on the spit and class 6/7 at the pass along the road to Goodnes Mining Camp.</t>
  </si>
  <si>
    <t>Peak load listed at 1181. wind speed does not match class</t>
  </si>
  <si>
    <t>Class 6 at the airport.</t>
  </si>
  <si>
    <t>Peak load listed as 501</t>
  </si>
  <si>
    <t>Class 6 at the airport. Class 5 at the DEW station.</t>
  </si>
  <si>
    <t>Peak load listed at 122.75. Wind speed does not match class.</t>
  </si>
  <si>
    <t>5 to 6</t>
  </si>
  <si>
    <t>Class 5 at weather station. Radio towers 3 miles south of airstrip is a likely site. Class 6 along coast 1 mile west of town.</t>
  </si>
  <si>
    <t>Class 7 on Mt Elison, but terrain is very steep.</t>
  </si>
  <si>
    <t>Low turbulence and moderate wind shear.</t>
  </si>
  <si>
    <t>Class 4 winds five miles to the east on Alder Peak or class 3 two miles to the south on Rampart Peak.</t>
  </si>
  <si>
    <t>Class 4 winds on peak 1367 2 miles south of town and class 7 on Barometer Mtn if you can figure out a route up the steep slope.</t>
  </si>
  <si>
    <t>Last year of FAA/NWS data. Class 1 at the airport. Class 5 wind four miles to the south in steep terrain.</t>
  </si>
  <si>
    <t>Peak load listed at 123.Wind speed does not match class.</t>
  </si>
  <si>
    <t>Class 7 at the airport. Low turbulence and wind shear.</t>
  </si>
  <si>
    <t>Peak load listed at 567. Wind speed does not match class.</t>
  </si>
  <si>
    <t>Class 6 on Saint Michael Mtn. Class 4 1.5 miles NW of town. Also potential for a combined project between Saint Michael and Stebbins at Saint Michael Mtn.</t>
  </si>
  <si>
    <t>Class 7 at weather station.</t>
  </si>
  <si>
    <t>Class 4 at the airport. 20 ft data shows 6.7 m/s - class 5. Class 7 all along the road following the west coast.</t>
  </si>
  <si>
    <t>Proposed install kW is 3X peak load.</t>
  </si>
  <si>
    <t>Class 5 at the airport. Low turbulence. Not on the Terrain Navigator software.</t>
  </si>
  <si>
    <t xml:space="preserve">Class 6 wind on Deer Mtn. Steep terrain. </t>
  </si>
  <si>
    <t>Last year of FAA/NWS data at airport - class 3. Class 7 at Cape Romanzof weather station.</t>
  </si>
  <si>
    <t>Class 3 at the airport. Map only forecasts class 2 winds in the region.</t>
  </si>
  <si>
    <t>added</t>
  </si>
  <si>
    <t>Class 1 wind.</t>
  </si>
  <si>
    <t>Class 2 in the immediate region.</t>
  </si>
  <si>
    <t>Class 3 in town. Class 4 one mile to the NW along the spit.</t>
  </si>
  <si>
    <t>Shemya</t>
  </si>
  <si>
    <t>Proposed install kW is 3X peak load. Wind speed does not match wind class.</t>
  </si>
  <si>
    <t>Class 4 at the airport. Class 5 1.5 miles to the southwest of town.</t>
  </si>
  <si>
    <t>See Copper Center map.</t>
  </si>
  <si>
    <t>Class 1 at the airport. Wind model shows class 6 and 7 at the top of Harbor Mtn, near the terminus of the road.</t>
  </si>
  <si>
    <t>Peak load is listed at 2612.9.</t>
  </si>
  <si>
    <t>Class 3 at the airport. Wind map shows class 6 high on the ridge southeast of town. Otherwise, Class 2 winds at Dyea Pt look the most accessible.</t>
  </si>
  <si>
    <t>Peak load is listed at 57.751</t>
  </si>
  <si>
    <t>Class 1 in the immediate area.</t>
  </si>
  <si>
    <t>Class 1 at the airport. Class 6 on Barometer Mtn if there is a way to get up the steep slope. This is also the windiest location for Red Devil.</t>
  </si>
  <si>
    <t>Met tower site 2 - west of Naknek 1.5 miles.</t>
  </si>
  <si>
    <t>Proposed install kW is 3.5X peak load.</t>
  </si>
  <si>
    <t>Class 6 one mile to the north at Cape Stephens and one mile to the south at hill 225. Also potential for a combined project between Saint Michael and Stebbins at Saint Michael Mtn.</t>
  </si>
  <si>
    <t>Peak load listed at 38.47</t>
  </si>
  <si>
    <t>Class 1 wind at Five mile Camp airport.</t>
  </si>
  <si>
    <t>Class 6 winds four miles to the south on Takotna Mtn and class 7 another mile further. Terrain may be inaccessible, but road to Tatalina Air Force Station passes along the base of the mtn.</t>
  </si>
  <si>
    <t>Peak load listed at 274.</t>
  </si>
  <si>
    <t>Class 1 wind at the airport. Class 3 wind at the very top of Mission Hill.</t>
  </si>
  <si>
    <t>Class 5 two miles north around 2,000 ft elev and 3.5 miles north on ellamar Mtn.</t>
  </si>
  <si>
    <t>This is the Tazlina south of Glenallen near Copper Center as opposed to the Tazlina west of Glenallen and near Mendeltna.</t>
  </si>
  <si>
    <t>Peak load listed at 140.55</t>
  </si>
  <si>
    <t>High winds on hill 519 southwest of town by 3.5 miles as well as along the road to Nome at 700 feet elevation around seven miles south of town.</t>
  </si>
  <si>
    <t>Peak load listed at 84.194</t>
  </si>
  <si>
    <t>Class 2 and 3 to northwest.Class 6 and 7 winds 4 miles to the north and northwest in the Parish Mtn region. Access would be very difficult.</t>
  </si>
  <si>
    <t>Class 4 up on the top of Chisana Mtn. Access may be dificult.</t>
  </si>
  <si>
    <t>Peak load listed at 730</t>
  </si>
  <si>
    <t>Proposed install kW is 8X peak load. Winbd speed does not match class.</t>
  </si>
  <si>
    <t>Class 3 at the airport. Moderate wind shear and low turbulence at met tower site to the NE of Togiak Heights subdivision. Recommend exploring for higher wind resources at hill 55 2 miles west of town.</t>
  </si>
  <si>
    <t>Peak load listed at 2398.</t>
  </si>
  <si>
    <t>Strong winds in the Alaska Range to the southwest, but access would be very difficult.</t>
  </si>
  <si>
    <t>Low turbulence and moderate wind shear at met tower site south of town.</t>
  </si>
  <si>
    <t>Class 5 winds on Tonsina Peak, but access is very difficult.</t>
  </si>
  <si>
    <t>Possible higher class 4 west of the river. Hill 119 3 miles to the east has potential despite the wind model showing it as class 3.</t>
  </si>
  <si>
    <t>Peak load listed at 147.51 450kW being installed.</t>
  </si>
  <si>
    <t>20-m tower study indicates 5.43m/s wind speed, which equates to 5.75 m/s at 30 meters - high class 2 range.</t>
  </si>
  <si>
    <t>Class 4 at the airport. An anemometer study done on a 40-ft wooden pole in 2001 showed only Class 2 winds. Siting and tower configuration most likely invalidate that study given the airport results. Model shows class 4 winds on point 266 north of town. Class 5 and 6 winds are more than 10 miles to the southeast.</t>
  </si>
  <si>
    <t>Class 3 (5.4m/s at 9 meters) at Dutch Harbor airport. Class 7 winds on many ridges and along the road north of Mt. Newhall.</t>
  </si>
  <si>
    <t>Upper Kalskag</t>
  </si>
  <si>
    <t>Class 4 on hill 986 one mile north of town. Steep terrain.</t>
  </si>
  <si>
    <t>Airport is class 1. Weather station office is higher at 2.7m/s, but still class 1. Class 5 and 6 winds exist on the high ridges, but access is a major challenge.</t>
  </si>
  <si>
    <t>Peak load is listed at 45.153</t>
  </si>
  <si>
    <t>Peak load is listed at 970.</t>
  </si>
  <si>
    <t>Last year of FAA/NWS data. Class 4 at the airport. Class 5 winds southwest of town along the spit.</t>
  </si>
  <si>
    <t>Class 7 in a large part of the region.</t>
  </si>
  <si>
    <t>Peak load listed at 62.</t>
  </si>
  <si>
    <t>Class 2 winds one miles to the east.</t>
  </si>
  <si>
    <t>Class 3 winds on hill 396 east of town.</t>
  </si>
  <si>
    <t>Class 5-7 winds from Chicken Mtn heading southwest topoint 1815. Mining roads in the area.</t>
  </si>
  <si>
    <t>Class 6 on Old Womens Mtn.</t>
  </si>
  <si>
    <t>Class 1 at the airport. Class 4 winds 2 miles to the southeast in very steep terrain.</t>
  </si>
  <si>
    <t>Seems quite low given coastal location.</t>
  </si>
  <si>
    <t>A four-month wind study in 1999 found only 2.4m/s wind speed. Last year of FAA/NWS data is class 1 at airport. Class 4-5 winds appear on the model at Harlequin Lake out Dangerous River Rd, but the distance of 20-plus miles is cost prohibitive. Other sites closer to town may prove to have better winds than the wind resource map predicts.</t>
  </si>
  <si>
    <t>L=1-3, M=4-5, H=6,7</t>
  </si>
  <si>
    <t>-------Developability Factors--------</t>
  </si>
  <si>
    <t>Key:  X: serious flaw-&gt;low potential</t>
  </si>
  <si>
    <t>name</t>
  </si>
  <si>
    <t>gnis_feature_id</t>
  </si>
  <si>
    <t>census_code</t>
  </si>
  <si>
    <t>census_area__name</t>
  </si>
  <si>
    <t>census_area__gnis_feature_id</t>
  </si>
  <si>
    <t>census_area__census_code</t>
  </si>
  <si>
    <t>census_area__county_code</t>
  </si>
  <si>
    <t>alaska_native_regional_corporation__name</t>
  </si>
  <si>
    <t>latitude</t>
  </si>
  <si>
    <t>longitude</t>
  </si>
  <si>
    <t>dcra_community_id</t>
  </si>
  <si>
    <t>aea_energy_region__name</t>
  </si>
  <si>
    <t xml:space="preserve">Not Addressed by Plan </t>
  </si>
  <si>
    <t>20-Year Average Diesel Fuel Price</t>
  </si>
  <si>
    <t>Wind Potential</t>
  </si>
  <si>
    <t>Wind-Resource</t>
  </si>
  <si>
    <t>Wind Developability</t>
  </si>
  <si>
    <t xml:space="preserve">Site Accessible </t>
  </si>
  <si>
    <t>Permittability</t>
  </si>
  <si>
    <t>Site Availability</t>
  </si>
  <si>
    <t>Load</t>
  </si>
  <si>
    <t>Certainty</t>
  </si>
  <si>
    <t>Note</t>
  </si>
  <si>
    <t>Resource Note</t>
  </si>
  <si>
    <t>Aleutians West Census Area</t>
  </si>
  <si>
    <t>4b91a12e-2baf-4e49-be41-2b21ddfe9dc5</t>
  </si>
  <si>
    <t>Aleutians</t>
  </si>
  <si>
    <t>Belkofski</t>
  </si>
  <si>
    <t>Aleutians East Borough</t>
  </si>
  <si>
    <t>Aleut Corporation</t>
  </si>
  <si>
    <t>8970b929-9432-462a-94c0-bb14108ddc62</t>
  </si>
  <si>
    <t>Dutch Harbor</t>
  </si>
  <si>
    <t>Pauloff Harbor</t>
  </si>
  <si>
    <t>42e4c953-44b2-41b2-9c78-0275eced916e</t>
  </si>
  <si>
    <t>Shemya Station</t>
  </si>
  <si>
    <t>6a06e465-a4aa-451d-a327-8a7d14c2ebe0</t>
  </si>
  <si>
    <t>Unga</t>
  </si>
  <si>
    <t>772a31f5-cee3-4fe1-9cc6-cd13a308650c</t>
  </si>
  <si>
    <t>Ekuk</t>
  </si>
  <si>
    <t>Dillingham Census Area</t>
  </si>
  <si>
    <t>Bristol Bay Native Corporation</t>
  </si>
  <si>
    <t>3697ae44-edd6-4266-9f5a-86797508fe4c</t>
  </si>
  <si>
    <t>Bristol Bay</t>
  </si>
  <si>
    <t>Lake and Peninsula Borough</t>
  </si>
  <si>
    <t>8a27cce3-5720-43b2-9258-c5f2fdb986af</t>
  </si>
  <si>
    <t>bda49e61-c6c3-4734-835f-7673739387cc</t>
  </si>
  <si>
    <t>a0dcb993-2084-4ee4-94cd-1964d4ca1fa8</t>
  </si>
  <si>
    <t>aeb6575a-eb41-4d1e-8ad3-43fcfa3c55bb</t>
  </si>
  <si>
    <t>Valdez-Cordova Census Area</t>
  </si>
  <si>
    <t>37f66959-6b82-4e66-965a-e4395ef79b7d</t>
  </si>
  <si>
    <t>Copper River</t>
  </si>
  <si>
    <t>f589c71c-b334-48b4-a687-3098527795c6</t>
  </si>
  <si>
    <t>d925935e-37ce-42e8-b601-c8c8c0970eaa</t>
  </si>
  <si>
    <t>522f0b95-a753-4f01-8846-57dddc34a0d9</t>
  </si>
  <si>
    <t>3d10acae-12c1-4545-a35f-c206ac899fbf</t>
  </si>
  <si>
    <t>09f7d41b-9b1b-4a4c-a0fd-cc3d118168d4</t>
  </si>
  <si>
    <t>Afognak</t>
  </si>
  <si>
    <t>Kodiak Island Borough</t>
  </si>
  <si>
    <t>Koniag, Incorporated</t>
  </si>
  <si>
    <t>1c66652f-573d-4e46-8467-e27f4ea79fc7</t>
  </si>
  <si>
    <t>Nome Census Area</t>
  </si>
  <si>
    <t>Bering Straits Native Corporation</t>
  </si>
  <si>
    <t>d586375e-1fe7-4401-a259-67b70b1c4bf4</t>
  </si>
  <si>
    <t>Bering Straits</t>
  </si>
  <si>
    <t>Council</t>
  </si>
  <si>
    <t>7e5a12a7-212b-43b3-afc9-382dbbae265d</t>
  </si>
  <si>
    <t>9770db48-3493-41e4-b104-a4f5ea1a723a</t>
  </si>
  <si>
    <t>3ddee3e5-ea12-477c-a1d6-29cb4dc4c3ae</t>
  </si>
  <si>
    <t>2c81665b-90d4-4726-9530-2e2ae081de3f</t>
  </si>
  <si>
    <t>b45416b3-6619-4f0a-9a0b-7e236e56992a</t>
  </si>
  <si>
    <t>King Island</t>
  </si>
  <si>
    <t>a1dae376-19df-4d28-aad8-ef5f713ee8d3</t>
  </si>
  <si>
    <t>af72c3c9-7512-46c8-bc6c-28e100128806</t>
  </si>
  <si>
    <t>Mary's Igloo</t>
  </si>
  <si>
    <t>f85322de-9e1e-46a2-89b1-9a5fd74b059a</t>
  </si>
  <si>
    <t>7831002d-cf78-477b-a4f8-b1c9bba1a96c</t>
  </si>
  <si>
    <t>f9ffc8fd-bc38-4c58-94d9-cb675b633c39</t>
  </si>
  <si>
    <t>e565d757-3b9d-4dbf-90b4-fcdd2b696ab8</t>
  </si>
  <si>
    <t>923b8c80-42ae-4db8-8b32-88bc399ab416</t>
  </si>
  <si>
    <t>714db5e4-899f-423c-a78d-e2396ee6bfe8</t>
  </si>
  <si>
    <t>c075af9a-a51e-47bb-9dfb-60fd2513da0a</t>
  </si>
  <si>
    <t>Solomon</t>
  </si>
  <si>
    <t>d9738a9c-93ca-4540-96df-16cc017e64f8</t>
  </si>
  <si>
    <t>9f750437-a2da-4911-999a-c3337536f796</t>
  </si>
  <si>
    <t>ee50efb0-bbf1-428a-bf43-e6b2d79361b7</t>
  </si>
  <si>
    <t>57a6ea26-a741-4233-8ca5-48e47a21869f</t>
  </si>
  <si>
    <t>8013f28c-6207-4254-8100-f279957cff10</t>
  </si>
  <si>
    <t>03fd2a7b-c694-478a-be3d-31ac75dd444f</t>
  </si>
  <si>
    <t>66cb1781-117f-4676-ba25-04d3c9cbf709</t>
  </si>
  <si>
    <t>Ayakulik</t>
  </si>
  <si>
    <t>E86EFD59-86D0-407C-9847-9B81971AD04B</t>
  </si>
  <si>
    <t>eee33b30-bec4-4d01-b9ed-78107e8463d0</t>
  </si>
  <si>
    <t>Kaguyak</t>
  </si>
  <si>
    <t>2d25c7f9-4e72-4283-9022-a8c51d058cf7</t>
  </si>
  <si>
    <t>Kanatak</t>
  </si>
  <si>
    <t>1e995347-657e-4c01-80f7-1718b5ef3c1e</t>
  </si>
  <si>
    <t>6876b873-4295-4312-9e2b-4af16efb9555</t>
  </si>
  <si>
    <t>Port William</t>
  </si>
  <si>
    <t>c9e6fffe-4522-4edb-b5bc-260e1ad950af</t>
  </si>
  <si>
    <t>Uganik</t>
  </si>
  <si>
    <t>6539c67a-6e54-4956-bb26-dec1ea249cf0</t>
  </si>
  <si>
    <t>Uyak</t>
  </si>
  <si>
    <t>452734ec-43fc-4e77-b6ed-a82fe9e77545</t>
  </si>
  <si>
    <t>69182079-affd-4ebf-ae26-a7dc3c9df5a1</t>
  </si>
  <si>
    <t>Woody Island</t>
  </si>
  <si>
    <t>14da4f76-0def-49f6-8be5-ac9046fc286a</t>
  </si>
  <si>
    <t>Wade Hampton Census Area</t>
  </si>
  <si>
    <t>Calista Corporation</t>
  </si>
  <si>
    <t>52b44e86-bc0c-4365-95e8-b7ce946dc37c</t>
  </si>
  <si>
    <t>Lower Yukon-Kuskokwim</t>
  </si>
  <si>
    <t>H</t>
  </si>
  <si>
    <t>THROUGH 65% DESIGN</t>
  </si>
  <si>
    <t>Napaimute</t>
  </si>
  <si>
    <t>Bethel Census Area</t>
  </si>
  <si>
    <t>bd0ec7fd-ad93-42fa-bc4e-39b6a8f4bfe5</t>
  </si>
  <si>
    <t>Ohogamiut</t>
  </si>
  <si>
    <t>60fa56be-e5a6-4913-8861-34aca851bf1e</t>
  </si>
  <si>
    <t>Paimiut</t>
  </si>
  <si>
    <t>fd8202ec-07e5-459a-b830-ab07fa7f2205</t>
  </si>
  <si>
    <t>Southeast Fairbanks Census Area</t>
  </si>
  <si>
    <t>659d30fc-23d2-41bb-811e-ada67194df1b</t>
  </si>
  <si>
    <t>Yukon-Koyukuk/Upper Tanana</t>
  </si>
  <si>
    <t>Bill Moore's Slough</t>
  </si>
  <si>
    <t>70b89993-2760-4a9f-8976-0769b63faa85</t>
  </si>
  <si>
    <t>Candle</t>
  </si>
  <si>
    <t>Northwest Arctic Borough</t>
  </si>
  <si>
    <t>Chandalar</t>
  </si>
  <si>
    <t>Yukon-Koyukuk Census Area</t>
  </si>
  <si>
    <t>6dbec657-050c-4e12-90c8-24aa1c9bc628</t>
  </si>
  <si>
    <t>Chuloonawick</t>
  </si>
  <si>
    <t>626c406a-3f07-458b-9be3-dfb8e8c44f41</t>
  </si>
  <si>
    <t>e1610596-d177-4bab-bea4-c1bc0034cdb6</t>
  </si>
  <si>
    <t>234a20b9-9dbe-4af5-bb6a-d44b913e329b</t>
  </si>
  <si>
    <t>6bf94758-977f-4c2f-bc31-f0de30fcf483</t>
  </si>
  <si>
    <t>cf3f31f8-17c0-4226-9071-29071e072187</t>
  </si>
  <si>
    <t>Eureka</t>
  </si>
  <si>
    <t>Matanuska-Susitna Borough</t>
  </si>
  <si>
    <t>26e9b73b-fdee-4c36-9226-ee9224e83492</t>
  </si>
  <si>
    <t>Doyon, Limited</t>
  </si>
  <si>
    <t>ef00bfe9-e951-423e-852e-6c3fd090209f</t>
  </si>
  <si>
    <t>816af04c-f775-4c58-b8f9-d7ecd8f8dd02</t>
  </si>
  <si>
    <t>Georgetown</t>
  </si>
  <si>
    <t>c3a6fa73-3250-429e-a237-00df5d36c109</t>
  </si>
  <si>
    <t>Hamilton</t>
  </si>
  <si>
    <t>ad3131af-743f-4ad0-8dd9-b7a61518d644</t>
  </si>
  <si>
    <t>39be1361-9069-408f-8ed2-1eae1a70c1c4</t>
  </si>
  <si>
    <t>76f9b1e6-b242-4e17-8ecf-1c0899651cc5</t>
  </si>
  <si>
    <t>41c9537b-e6ca-439c-9b97-7b08d2c850e4</t>
  </si>
  <si>
    <t>b6650fff-672c-46af-90c1-3f157a4ab13e</t>
  </si>
  <si>
    <t>Umkumiute</t>
  </si>
  <si>
    <t>129b1918-7c91-47da-a1f7-202cea468f9a</t>
  </si>
  <si>
    <t>7aeac875-b74b-4ef1-acb5-5887b0c1d433</t>
  </si>
  <si>
    <t>3f694e33-bff6-4cb8-a468-60cb72e9f571</t>
  </si>
  <si>
    <t>L</t>
  </si>
  <si>
    <t>CONCERN ON EXISTING GEN OVERSIZED</t>
  </si>
  <si>
    <t>NO MET TOWER</t>
  </si>
  <si>
    <t>e569dafa-a01c-4f00-92c2-b27d9ee32ea8</t>
  </si>
  <si>
    <t>LOAD &lt;100 KW</t>
  </si>
  <si>
    <t>1416bd82-ae8b-413c-a12c-5c56c233e3e3</t>
  </si>
  <si>
    <t>M</t>
  </si>
  <si>
    <t>NEED LOAD FROM ATKA PRIDE</t>
  </si>
  <si>
    <t>043ef124-57d0-4477-803b-9803a5a64e03</t>
  </si>
  <si>
    <t>MET &gt;12</t>
  </si>
  <si>
    <t>aef38de0-855c-4be4-ba16-f0a0f40d3d7c</t>
  </si>
  <si>
    <t>CDR BY MARSH CR:  NEED RPSU</t>
  </si>
  <si>
    <t>836b5df4-ba45-4a74-af1d-568f90d6eeb1</t>
  </si>
  <si>
    <t>ONE NET STUDY FOUND TURBULENCE, OTHER SITES LIKELY AVAIL BUT NOT STUDIED</t>
  </si>
  <si>
    <t>199f49f0-a6ef-4622-b597-d4c015ba33f2</t>
  </si>
  <si>
    <t>PERMITTING DIFFICULT BECAUSE ON SPIT.  MONOPOLE W ANEM, VANE ONSITE.</t>
  </si>
  <si>
    <t>06afc3d9-b26d-407e-8c0a-791dee3d79eb</t>
  </si>
  <si>
    <t>PROJECT IN PLACE BUT NOT FUNCTIONING</t>
  </si>
  <si>
    <t>e9619849-0d3a-4cf7-9895-88eabd2bd697</t>
  </si>
  <si>
    <t>RPSU COMPLETED.  PROJECT SOON TO OPERATE</t>
  </si>
  <si>
    <t>1f2a29c3-65c7-4e5f-a83b-807f17a3ab25</t>
  </si>
  <si>
    <t>OPERATING</t>
  </si>
  <si>
    <t>7a28bb85-2a63-417e-90ef-521d02ed6b92</t>
  </si>
  <si>
    <t>bc972abc-3475-4cab-bf2f-df84f7741efe</t>
  </si>
  <si>
    <t>1999 STUDY INDICATED TURBULENCE, NO MET TOWER</t>
  </si>
  <si>
    <t>c47614a0-11f3-498d-b60d-89eee14e54af</t>
  </si>
  <si>
    <t xml:space="preserve">TIE TO DILLINGHAM.  HIGH RESOURCE IN CINNABAR MT.  POSS LARGER WTGS ON CINNABAR. </t>
  </si>
  <si>
    <t>3 MET TOWERS IN DLG AREA, SO GOOD MODERATE OVERALL VALIDATION OF WIND MAP</t>
  </si>
  <si>
    <t>157ef888-ad6e-4979-9e3b-1cd2bbfc709b</t>
  </si>
  <si>
    <t>CLASS 5-6 BUT HIGHLY TURBULENT SO NO SITE</t>
  </si>
  <si>
    <t>10731136-5069-4ca6-95dd-bd568b19fa45</t>
  </si>
  <si>
    <t>366bb81f-bff1-442d-9af0-aa0c5ee4a90b</t>
  </si>
  <si>
    <t xml:space="preserve">See Rich email 4/8/15.  </t>
  </si>
  <si>
    <t>73e463dc-1b49-4674-a305-e2e72bd487c2</t>
  </si>
  <si>
    <t>POTENTIAL BIRD PERMITTING ISSUES.</t>
  </si>
  <si>
    <t>OTHER MET TOWERS IN AREA (DLG)</t>
  </si>
  <si>
    <t>44c25e97-55c1-4587-b3f6-8e4e27bf5c65</t>
  </si>
  <si>
    <t>ca76b94a-6892-414c-97c7-cf2de526a1a7</t>
  </si>
  <si>
    <t>MET &lt;12</t>
  </si>
  <si>
    <t>bd8ff4d2-31bc-45c7-b405-9b1fced18032</t>
  </si>
  <si>
    <t>POSS TIE TO NEW STUYAKOK.</t>
  </si>
  <si>
    <t>2ee2bb1c-de5e-43e6-8e79-58b766d877e2</t>
  </si>
  <si>
    <t>b626b803-d7a6-4a8a-95f3-5c2061727c76</t>
  </si>
  <si>
    <t>TIE TO ILIAMNA NEWHALEN AND NONDALTON</t>
  </si>
  <si>
    <t>Bristol Bay Borough</t>
  </si>
  <si>
    <t>62dcb87c-f6c4-4272-b690-0e970eeee597</t>
  </si>
  <si>
    <t>TIE TO NAKNEK, KING SALMON AND S NAKNEK</t>
  </si>
  <si>
    <t>MET&gt;12</t>
  </si>
  <si>
    <t>5a9a2965-3bce-4655-af6f-1861b119bebb</t>
  </si>
  <si>
    <t>89f05e8d-5f77-44d3-9207-a9a1a6dd5f22</t>
  </si>
  <si>
    <t>3461e6af-9e16-45b3-b908-7ae08fb87d42</t>
  </si>
  <si>
    <t>bfce1319-9a9a-4b1b-86b2-6d9067351939</t>
  </si>
  <si>
    <t>POSS TIE DILLINGHAM</t>
  </si>
  <si>
    <t>486421d9-6ee1-4571-896e-a508d951420d</t>
  </si>
  <si>
    <t>e12f5cec-01a1-48cb-97e8-a0efd9c45949</t>
  </si>
  <si>
    <t>POSS TIE EKWOK.  SITING ISSUES AT OLD AIRPORT.</t>
  </si>
  <si>
    <t>fee547b4-0479-4fee-8443-2c28ed7bda15</t>
  </si>
  <si>
    <t>e1f817cb-83d3-43c2-9762-b7a3ded4f656</t>
  </si>
  <si>
    <t>783cae27-a2c6-4965-8fb0-64c858305d5b</t>
  </si>
  <si>
    <t>16006398-f9dd-4c8b-b37d-e66e9d05ed86</t>
  </si>
  <si>
    <t>OPERATING, BUT ONLY 2-PHASE POWER TO WIND FARM, SO UNBALANCED.  Developability assigned M since project in place, despite low load.</t>
  </si>
  <si>
    <t>71865914-5343-4f88-8a8a-11be07f7eb57</t>
  </si>
  <si>
    <t>OPERATING 10 KW, NON-OPERATING 10 KW</t>
  </si>
  <si>
    <t>eafa9307-aba9-408e-9205-49add3d28813</t>
  </si>
  <si>
    <t>05f9feb8-d7fc-43f8-a388-f62d04058b78</t>
  </si>
  <si>
    <t>RPSU CDR IN PROGRESS, WILL CONSIDER WIND</t>
  </si>
  <si>
    <t>30ff920d-849e-4326-9fb2-4bffd8704967</t>
  </si>
  <si>
    <t>f8243f99-b938-4f9f-9db4-faa11f8ac1f6</t>
  </si>
  <si>
    <t>POSS TIE TO TWIN HILLS, TOGIAK</t>
  </si>
  <si>
    <t>41aeb3a3-628f-41c0-bdc3-f9a2fb9d8f19</t>
  </si>
  <si>
    <t>Chugach Alaska Corporation</t>
  </si>
  <si>
    <t>68e5b39b-797a-442a-9e10-4a6d0ad4312f</t>
  </si>
  <si>
    <t>Chugach</t>
  </si>
  <si>
    <t>19933dbf-2637-4b88-ba6a-9021796c9354</t>
  </si>
  <si>
    <t>MET&gt;12 IN TWO SITES, MORE PLANNED</t>
  </si>
  <si>
    <t>cb9ed81c-83e8-46b1-bd3f-e5490e6c5941</t>
  </si>
  <si>
    <t>a2a99384-09b7-436f-a5ef-ee1d9ff948e1</t>
  </si>
  <si>
    <t>45aecac6-0726-4d62-a20e-b5fa1ec6dbe8</t>
  </si>
  <si>
    <t>MET ON THOMSON PASS INDICATED TURBULENCE</t>
  </si>
  <si>
    <t>52b88c78-4ad3-40dc-9084-2fba9736f94d</t>
  </si>
  <si>
    <t>Ahtna, Incorporated</t>
  </si>
  <si>
    <t>516984a3-4e07-4f33-9e16-b61ecc85a69c</t>
  </si>
  <si>
    <t>bc65e04c-31f2-4727-bfac-25556e31ff62</t>
  </si>
  <si>
    <t>MET&lt;12</t>
  </si>
  <si>
    <t>50f2cef2-126c-4560-80d2-47c37d452ad4</t>
  </si>
  <si>
    <t>c60b50ca-2a7a-47ef-89fb-35559aec8c19</t>
  </si>
  <si>
    <t>MET TOWER NEAR GAKONA</t>
  </si>
  <si>
    <t>f817207e-7c46-44c2-ae89-1ff22eda3f09</t>
  </si>
  <si>
    <t>06a23837-4ad1-4056-9a44-55fdfa4d9037</t>
  </si>
  <si>
    <t>f8474256-a3b8-4bba-8e4b-defb86e99629</t>
  </si>
  <si>
    <t>f59d9a30-01ca-4a12-941c-ad822f747fd0</t>
  </si>
  <si>
    <t>21a274da-64f7-4cbc-829c-ee1d20c8737c</t>
  </si>
  <si>
    <t>fd739f87-b93f-4be1-9dc9-68dfc375f97e</t>
  </si>
  <si>
    <t>a4f32b34-e7d4-46ab-9892-0d1808020935</t>
  </si>
  <si>
    <t>df27d3fe-4ede-4869-935b-939ffe8610dc</t>
  </si>
  <si>
    <t>b3f326df-0113-4610-b54a-81a371a4a8e3</t>
  </si>
  <si>
    <t>c825b514-f3ce-4aa5-b5f4-998c17902236</t>
  </si>
  <si>
    <t>MET TOWER ON TOLSONA RIDGE INDICATES CF=22, BUT WIND CLASS 2</t>
  </si>
  <si>
    <t>926492a3-584e-4931-a00d-ffa68ebd7013</t>
  </si>
  <si>
    <t>POSSIBLE WIND RESOURCE SOUTH OF WILLOW MT</t>
  </si>
  <si>
    <t>0b1ab70f-3a34-46fe-8aac-c43348797f98</t>
  </si>
  <si>
    <t>POSSIBLY HIGHER WIND RESOURCE ON RIDGE 500' ELEV TO THE WEST</t>
  </si>
  <si>
    <t>2d985aa9-e05e-4dff-8e44-e14973dc3f9b</t>
  </si>
  <si>
    <t>LIKELY STRONG BUT SEVERE WIND RESOURCE ON RIDGE</t>
  </si>
  <si>
    <t>d91d5e68-90a3-45f5-ab73-9f89f2652c5a</t>
  </si>
  <si>
    <t>RENEWABLE ENERGY PENETRATION AT 99%.  ADDITIONAL LOAD FOR WIND IS AN ISSUE.</t>
  </si>
  <si>
    <t>c712c2ee-2345-4f1f-96a1-e88d9dbd93b2</t>
  </si>
  <si>
    <t>0516405d-a65c-408e-b33e-e4058a4033a1</t>
  </si>
  <si>
    <t>AVE LOAD = 97 KW, THUS &lt;100, BUT LOAD ASSUMED ACCEPTABLE.</t>
  </si>
  <si>
    <t>19d565bc-8743-48bd-91ae-6001975d91e2</t>
  </si>
  <si>
    <t>9d10822b-d342-4af2-9f27-668b0ff75b6b</t>
  </si>
  <si>
    <t>d9eef633-a710-4daa-9470-d36de6b53199</t>
  </si>
  <si>
    <t>f35f3e25-97e9-423d-8a37-f06d15b4edbf</t>
  </si>
  <si>
    <t>ce7e59f5-2ed0-4555-8468-0a18a3a36191</t>
  </si>
  <si>
    <t>319d7670-7304-4cb9-9b6b-afe9d3f2b94f</t>
  </si>
  <si>
    <t>BETTER RESOURCE ACROSS RIVER BUT NEED SUB CABLE</t>
  </si>
  <si>
    <t>HIGH CERTAINTY BECAUSE OF OTHER MET TOWERS , UPRIVER</t>
  </si>
  <si>
    <t>da1c5373-d58a-489d-bcc9-4e348b4ec115</t>
  </si>
  <si>
    <t>LITTLE LAND</t>
  </si>
  <si>
    <t>MET TOWER &gt;12</t>
  </si>
  <si>
    <t>2c6b7ef0-abb6-4b5a-b041-606be4389f11</t>
  </si>
  <si>
    <t>ECON OF SCALE HIGH in Bethel, therefore potential is high (see criteria).</t>
  </si>
  <si>
    <t>9ac24aaf-73bd-45f6-a5cd-be30f687c04d</t>
  </si>
  <si>
    <t>8e7880f3-b3ce-491f-b78a-d2aa82e10443</t>
  </si>
  <si>
    <t>1a3ce5fe-fd09-4fd4-a31e-df8e509e99bb</t>
  </si>
  <si>
    <t>887dd41c-5594-49b8-b7b9-0c9255a36e77</t>
  </si>
  <si>
    <t>9418cfec-15c9-46b2-81f6-838e8a029049</t>
  </si>
  <si>
    <t>a450b1ef-2187-4c99-8dc7-3d059027c810</t>
  </si>
  <si>
    <t>e3b95016-4d9a-4f3b-a38b-9991cf5fdc99</t>
  </si>
  <si>
    <t>931e232d-fbe2-4411-aa2b-0c2516e5af1b</t>
  </si>
  <si>
    <t>fcc2db94-2e36-4e5c-b35f-3768faf942fa</t>
  </si>
  <si>
    <t>ASSUME THIS IS UPPER KALSKAG</t>
  </si>
  <si>
    <t>NO ONE FROM KALSKAG HAS APPROACHED</t>
  </si>
  <si>
    <t>2f7923cc-1cea-4335-86ad-08151d8d4eec</t>
  </si>
  <si>
    <t>e4e22ec7-cd34-4dd7-9cd2-030e473400e4</t>
  </si>
  <si>
    <t>CONFLICT IN COMMUNITY BETWEEN CITY AND TRIBE</t>
  </si>
  <si>
    <t>MET TOWER &lt;12</t>
  </si>
  <si>
    <t>41bf65a8-2e69-4eba-b06a-509c25d4f9f9</t>
  </si>
  <si>
    <t>60e21fe5-6ada-442a-8366-b3615583bacf</t>
  </si>
  <si>
    <t>697b5816-c44a-4e0a-8653-5f5ded02c156</t>
  </si>
  <si>
    <t>LOCAL GOVT SLOW ON REPORTS, NO GOOD WIND SITES</t>
  </si>
  <si>
    <t>240d8e7e-eb06-4c50-a167-9626412459ce</t>
  </si>
  <si>
    <t>5db73dd9-b52c-486a-acf4-a323b8d8f3cf</t>
  </si>
  <si>
    <t>6b517207-fff8-42d5-a914-21337156b33f</t>
  </si>
  <si>
    <t>TIE TO UPPER KALSKAG WHERE WIND PROJECT HAS POTENTIAL SITE</t>
  </si>
  <si>
    <t>8da404f6-21fb-4235-85de-678936ad02c6</t>
  </si>
  <si>
    <t>b1df202d-fed0-4f6f-8370-aa0d13299ac8</t>
  </si>
  <si>
    <t>7300d730-2bc1-4025-a098-e3790ce17e68</t>
  </si>
  <si>
    <t>MET TOWER AT NEWTOK COMPARISON</t>
  </si>
  <si>
    <t>Alpine</t>
  </si>
  <si>
    <t>North Slope Borough</t>
  </si>
  <si>
    <t>a266f8ba-b5dd-4fdb-97f0-ae70c4fa552d</t>
  </si>
  <si>
    <t>North Slope</t>
  </si>
  <si>
    <t>Arctic Slope Regional Corporation</t>
  </si>
  <si>
    <t>825f1cab-ad43-490d-b829-4eb77828ab58</t>
  </si>
  <si>
    <t>ac7acc77-e5ba-495e-a707-20889836248b</t>
  </si>
  <si>
    <t>e5e04958-b820-4acc-a275-6fd306506f01</t>
  </si>
  <si>
    <t>Deadhorse</t>
  </si>
  <si>
    <t>d3b6b64d-90c9-4cec-8fe9-4d3b910a7b01</t>
  </si>
  <si>
    <t>c8bdb2ef-7075-4eab-9adc-743057baad86</t>
  </si>
  <si>
    <t>7de8d732-febd-4a66-9837-001caaab4361</t>
  </si>
  <si>
    <t>d838c9ef-9ae5-4c4c-91ea-ebef6e48bf5d</t>
  </si>
  <si>
    <t>33743d95-1024-4f9a-96f5-aedd348dd539</t>
  </si>
  <si>
    <t>7abfd6d5-43bf-4bf2-b1bd-486dd9801b97</t>
  </si>
  <si>
    <t>NANA Regional Corporation, Incorporated</t>
  </si>
  <si>
    <t>ceea5ed4-f88d-47ee-81dd-58cd8921b6da</t>
  </si>
  <si>
    <t>Northwest Arctic</t>
  </si>
  <si>
    <t>525f1c5e-cc76-415c-9b62-38721d36914b</t>
  </si>
  <si>
    <t>a4fffa30-0aa6-4d10-8399-d86e555a9182</t>
  </si>
  <si>
    <t>a7e777c1-ab8a-4211-bcdd-6725f0143eb3</t>
  </si>
  <si>
    <t>d0e03d80-1671-4b3e-ad86-f1e195e7467d</t>
  </si>
  <si>
    <t>95e28c5b-af2e-4bd5-990b-fd4de3191c3e</t>
  </si>
  <si>
    <t>8aa56b8f-c01a-44a4-8f66-cbac5c6f2f4e</t>
  </si>
  <si>
    <t>9398f142-5b1c-49f1-8ea3-abb26c685372</t>
  </si>
  <si>
    <t>c70ceaa1-b8dc-4f8b-8c49-1c38db04015d</t>
  </si>
  <si>
    <t>1d93156a-3d28-442a-ba60-ea6179311222</t>
  </si>
  <si>
    <t>93eafa16-4a9d-4d9a-8ece-50cd4ff2b364</t>
  </si>
  <si>
    <t>c7c0d5ad-dab5-40d3-bfd2-abd8a8969c17</t>
  </si>
  <si>
    <t>Kenai Peninsula Borough</t>
  </si>
  <si>
    <t>cc5e52a2-3cac-48d0-98d0-db8f9325d4de</t>
  </si>
  <si>
    <t>Anchorage Municipality</t>
  </si>
  <si>
    <t>e6c4e976-7e27-4809-a3e4-f168d67f1726</t>
  </si>
  <si>
    <t>Denali Borough</t>
  </si>
  <si>
    <t>4a01f31c-e492-4d93-be8d-86d020b1d8b0</t>
  </si>
  <si>
    <t>Fairbanks North Star Borough</t>
  </si>
  <si>
    <t>ac4d6633-7a80-4007-8619-e70f206933ef</t>
  </si>
  <si>
    <t>82454069-da0a-4629-b67d-af302a38c547</t>
  </si>
  <si>
    <t>02f813a5-5b1d-4e19-bd52-8e64ab3b1461</t>
  </si>
  <si>
    <t>35d7da4d-4d09-4435-b20b-22ff834baace</t>
  </si>
  <si>
    <t>6712351c-7dbe-422b-aa97-f5067c977e92</t>
  </si>
  <si>
    <t>4c88c1e9-ffe3-4b99-9a0d-9f489300d2af</t>
  </si>
  <si>
    <t>6b548bb4-6717-4f40-91f8-5d3160871555</t>
  </si>
  <si>
    <t>c013168c-7c74-4619-af61-1bf3f142b541</t>
  </si>
  <si>
    <t>c880d30f-e9e4-4015-8df4-7369b0aa854f</t>
  </si>
  <si>
    <t>63083e9b-72b1-4b15-bb50-44aed1dd7477</t>
  </si>
  <si>
    <t>Cook Inlet Region, Incorporated</t>
  </si>
  <si>
    <t>2c07dfc6-bf80-4e9b-a90d-9e8c32dd9646</t>
  </si>
  <si>
    <t>Chugiak</t>
  </si>
  <si>
    <t>59f3ba7f-0f92-42ad-8991-b6e092104fa1</t>
  </si>
  <si>
    <t>d7b8ddf0-dfc8-4baa-8754-a9bbcac035a8</t>
  </si>
  <si>
    <t>Clear</t>
  </si>
  <si>
    <t>60de94bd-19f5-4db1-920a-13258c2314a6</t>
  </si>
  <si>
    <t>1bab1b61-6967-4716-9d25-35cd06f3c5d2</t>
  </si>
  <si>
    <t>ae982eeb-7ea9-4e27-87d5-4833b72b778a</t>
  </si>
  <si>
    <t>a734302f-395e-4868-bef2-60b9a38bd7da</t>
  </si>
  <si>
    <t>225541d2-3491-4ea7-ac9b-d79f001ee3fc</t>
  </si>
  <si>
    <t>6af88968-5c75-4572-884c-d00891ecd721</t>
  </si>
  <si>
    <t>799a8d54-796a-41b1-abc0-12761d2e91d3</t>
  </si>
  <si>
    <t>Eagle River</t>
  </si>
  <si>
    <t>891784b1-fdf1-4724-8a3c-515d88d9117d</t>
  </si>
  <si>
    <t>29b43fcf-f9e9-49d3-8671-6fc3673d5374</t>
  </si>
  <si>
    <t>Eklutna</t>
  </si>
  <si>
    <t>a2375cd9-9c18-4a70-876c-a479719e2991</t>
  </si>
  <si>
    <t>45bec8c0-07d5-4f40-ab4f-48db122799e1</t>
  </si>
  <si>
    <t>c9d4609d-cf63-4dde-a353-338b12d79046</t>
  </si>
  <si>
    <t>50f14f75-ea96-445f-95c8-357282eb7965</t>
  </si>
  <si>
    <t>ff6ff605-e38f-495e-aa88-d0085c350ddb</t>
  </si>
  <si>
    <t>776fc2f2-5e9d-4441-8398-ff0b1c0e4e82</t>
  </si>
  <si>
    <t>f11072e7-e0f6-4d5f-b170-4e282008e83f</t>
  </si>
  <si>
    <t>b5ca1ceb-508b-4b10-8afb-f6df17d21660</t>
  </si>
  <si>
    <t>6d52fa9d-d922-42b1-a8ea-840b650c0f28</t>
  </si>
  <si>
    <t>70fb7521-5f1f-492a-881e-d639371d6108</t>
  </si>
  <si>
    <t>43a1fed5-95a3-4e27-bedc-97dd2b9f93e1</t>
  </si>
  <si>
    <t>2d91bf09-525f-4c95-ba10-8adcb0de4c4c</t>
  </si>
  <si>
    <t>d8d2a0ab-2a59-4747-90c2-46b369598383</t>
  </si>
  <si>
    <t>f5b7d141-acd2-4236-a74d-ca90b4114c99</t>
  </si>
  <si>
    <t>Girdwood</t>
  </si>
  <si>
    <t>9f7b6723-cff4-491b-8dbf-a1f215385225</t>
  </si>
  <si>
    <t>151e1e83-fe22-4812-83df-fd96a5b2d249</t>
  </si>
  <si>
    <t>e68c9a10-8de8-494d-99bb-00750a3e0f10</t>
  </si>
  <si>
    <t>4d380541-dba4-4fe6-839d-449e2bffa8a3</t>
  </si>
  <si>
    <t>3000a9ea-90a7-49d1-84be-7dc727d5b2a3</t>
  </si>
  <si>
    <t>dfb10845-1444-4f28-9dc3-7f68bcb4d798</t>
  </si>
  <si>
    <t>7efc08e9-545e-4dda-aaa9-d35176afb7e5</t>
  </si>
  <si>
    <t>9c16b6f1-1486-4cf4-a1ff-21a74ecd4967</t>
  </si>
  <si>
    <t>3333968c-4d2c-44f7-aac7-5842cb38e52e</t>
  </si>
  <si>
    <t>2fcb61fa-6783-451d-8c63-145d953c8666</t>
  </si>
  <si>
    <t>Indian</t>
  </si>
  <si>
    <t>Jakolof Bay</t>
  </si>
  <si>
    <t>11815533-753d-489f-a92f-bb1b6f7575a6</t>
  </si>
  <si>
    <t>b5a177f1-ee19-44fb-a053-94fd9ae96d0b</t>
  </si>
  <si>
    <t>Kachemak Selo</t>
  </si>
  <si>
    <t>6e64b851-8ecb-4f84-8052-d59a7db095e3</t>
  </si>
  <si>
    <t>b248add4-e334-45e6-979c-a62e539acfc6</t>
  </si>
  <si>
    <t>8fe00781-f371-45c9-b8ef-fc8982951b65</t>
  </si>
  <si>
    <t>873fdc7a-04c6-47fb-9926-34d524f0e919</t>
  </si>
  <si>
    <t>995402bc-ed28-44f3-a42b-d8f5b28a13fd</t>
  </si>
  <si>
    <t>70896c13-38c1-4d1a-a084-bcdde29648cd</t>
  </si>
  <si>
    <t>2d4016fb-5349-4acd-be15-f86a91216bc1</t>
  </si>
  <si>
    <t>683fec24-e955-4dad-91ac-5a4f4f1e11d5</t>
  </si>
  <si>
    <t>788d9f67-f546-4672-830f-75f4237c073c</t>
  </si>
  <si>
    <t>e5bee98f-4921-4d39-9de2-23c2693be038</t>
  </si>
  <si>
    <t>be7ba217-124a-4c07-844a-e13b8119b592</t>
  </si>
  <si>
    <t>1690588e-3947-48dc-b126-4086a128d05f</t>
  </si>
  <si>
    <t>Miller Landing</t>
  </si>
  <si>
    <t>51f8c48d-dfb2-4f66-9803-2a244cd98f7d</t>
  </si>
  <si>
    <t>0dda69f0-648e-421a-9aaa-e94f9df054cc</t>
  </si>
  <si>
    <t>d07bb477-67e7-4423-bec3-dec2f6fdb76c</t>
  </si>
  <si>
    <t>a40c5644-a2b3-4bf9-a05d-e5c13b810dd0</t>
  </si>
  <si>
    <t>763156a2-5a06-4344-8413-dbf6b225e730</t>
  </si>
  <si>
    <t>629b5007-94ef-4fc3-959f-f4126649ea00</t>
  </si>
  <si>
    <t>1312e096-cece-4f8c-9ce4-bb16958f4ffc</t>
  </si>
  <si>
    <t>c56413d3-2295-418d-979f-8c99fdc29ad4</t>
  </si>
  <si>
    <t>8843531a-c888-4166-a63d-e3fee6c8887f</t>
  </si>
  <si>
    <t>838d4ae6-6612-4a68-aa60-0cb36794515f</t>
  </si>
  <si>
    <t>c0b2bb3a-2750-4ecd-913e-baf3ab1aa32a</t>
  </si>
  <si>
    <t>106a3ade-3596-43c7-a084-a06e38c71b98</t>
  </si>
  <si>
    <t>d6955ffc-c209-49c3-85c0-66a39c2775e7</t>
  </si>
  <si>
    <t>f9a2a69f-701f-4c86-ac7c-14d9174a3421</t>
  </si>
  <si>
    <t>4bcbf8dc-d38a-4971-8e56-d028e15acc44</t>
  </si>
  <si>
    <t>c4c1646c-ddb2-4dcc-86c0-b2352babf56e</t>
  </si>
  <si>
    <t>ec0ee835-1a16-47d6-b504-4f134837e5b1</t>
  </si>
  <si>
    <t>7083f96c-af76-4e9d-bd7d-749fbad7d80b</t>
  </si>
  <si>
    <t>59e7dbcf-a1db-4ce3-996b-85175e7e5595</t>
  </si>
  <si>
    <t>6b89345a-3538-4162-8ad2-0d74ec8bc86d</t>
  </si>
  <si>
    <t>326d957a-dc0c-4e28-9406-fc2c89a68cef</t>
  </si>
  <si>
    <t>d87a744a-d1c8-47bb-b966-6bedfac9ea1b</t>
  </si>
  <si>
    <t>1d198cdc-d747-4b4e-8785-ad041e1be428</t>
  </si>
  <si>
    <t>2ebe7a5d-161d-4fe2-b633-5752426771a0</t>
  </si>
  <si>
    <t>52c8c20a-dc8c-456e-9229-a74a03d1d515</t>
  </si>
  <si>
    <t>e5ae75a8-08c6-474f-8810-e693af0b1fb7</t>
  </si>
  <si>
    <t>76699241-2c83-4f50-942e-e778dae175d0</t>
  </si>
  <si>
    <t>851e23c5-bb9d-40a2-b390-aa640d621ae2</t>
  </si>
  <si>
    <t>379c52c0-cf19-4169-98ee-22beebf1479a</t>
  </si>
  <si>
    <t>4555500c-51b9-4809-b50e-30a96a563e1a</t>
  </si>
  <si>
    <t>951c6828-cc06-4d75-be2c-b37b18f2a092</t>
  </si>
  <si>
    <t>c5adfe1d-0244-452d-b4cf-e9b1ca7bd573</t>
  </si>
  <si>
    <t>13a12931-a127-4dd4-a9e9-f83e2520f4de</t>
  </si>
  <si>
    <t>a6b6d5cd-06bd-4e6e-9bd1-e502600f6c9f</t>
  </si>
  <si>
    <t>1e0c07a4-3963-4c6a-9789-df49bb6add59</t>
  </si>
  <si>
    <t>1120cf75-5bf9-47bb-a468-2589b2b89ffe</t>
  </si>
  <si>
    <t>60fbbb16-0d49-43f0-9373-a4eeb38198f0</t>
  </si>
  <si>
    <t>53377138-3298-47f6-bf68-8bb04d22b61f</t>
  </si>
  <si>
    <t>Hoonah-Angoon Census Area</t>
  </si>
  <si>
    <t>Sealaska Corporation</t>
  </si>
  <si>
    <t>72294383-ddd6-4441-8c63-eb92786a82a1</t>
  </si>
  <si>
    <t>Southeast</t>
  </si>
  <si>
    <t>Auke Bay</t>
  </si>
  <si>
    <t>Juneau City and Borough</t>
  </si>
  <si>
    <t>Chilkat Valley</t>
  </si>
  <si>
    <t>Haines Borough</t>
  </si>
  <si>
    <t>Prince of Wales-Hyder Census Area</t>
  </si>
  <si>
    <t>fd3a3628-45c9-43ed-90e6-7b58c8af7172</t>
  </si>
  <si>
    <t>a4f1efac-8ff8-4aa5-81a5-b7c432000171</t>
  </si>
  <si>
    <t>03f82d00-0463-4dfc-b0e5-536ef93f176e</t>
  </si>
  <si>
    <t>Cube Cove</t>
  </si>
  <si>
    <t>98d81ced-7a75-4f3e-b7b4-1c2cc3e96457</t>
  </si>
  <si>
    <t>Douglas</t>
  </si>
  <si>
    <t>5b105d05-88ef-46f3-b9fe-3f81fcd5756a</t>
  </si>
  <si>
    <t>27583caa-0784-431a-b104-743eff982074</t>
  </si>
  <si>
    <t>95e65a3f-7d2b-468f-9750-94e0c5c647b8</t>
  </si>
  <si>
    <t>7cb07d49-fd16-45cc-9f6c-81315427acac</t>
  </si>
  <si>
    <t>c5180009-9bb7-4d39-b857-db9285079ee6</t>
  </si>
  <si>
    <t>74866bc7-44d7-4184-9c42-2bf36bea4fec</t>
  </si>
  <si>
    <t>405c7c19-f64b-4b6a-8175-f1c6eaa71b88</t>
  </si>
  <si>
    <t>46c1eca2-3204-4b17-9905-41f8a7aefd0c</t>
  </si>
  <si>
    <t>1d27dec8-755e-4915-a92f-130c0547f498</t>
  </si>
  <si>
    <t>7b1783c7-a548-47fe-b944-dc9bb6ebfc0d</t>
  </si>
  <si>
    <t>bdc1808a-7ebe-489d-864d-2bc1ac07bd88</t>
  </si>
  <si>
    <t>2dce25e6-732b-4475-82fd-1a31f090239f</t>
  </si>
  <si>
    <t>1a737990-4076-4de6-b8ef-4ca63da201dd</t>
  </si>
  <si>
    <t>Petersburg Census Area</t>
  </si>
  <si>
    <t>9aa30fae-6452-4097-83b9-10a4cd761165</t>
  </si>
  <si>
    <t>86bf03e7-a916-43d9-a99b-faf796d0d507</t>
  </si>
  <si>
    <t>Ketchikan Gateway Borough</t>
  </si>
  <si>
    <t>1bf4ffe8-2534-4163-8660-078cc02feb1a</t>
  </si>
  <si>
    <t>d826ef12-da35-4950-b2cf-89915b8675ef</t>
  </si>
  <si>
    <t>0baf70be-c0aa-4053-8d87-e9bcabae2bf8</t>
  </si>
  <si>
    <t>dd9e1299-8214-43c4-b9dc-1873d4978f20</t>
  </si>
  <si>
    <t>e85ebb88-73f0-4832-93f8-2ef2cc330f36</t>
  </si>
  <si>
    <t>d61fa733-d9e1-4f50-b238-3fe969200e08</t>
  </si>
  <si>
    <t>b8384cdc-89f6-458a-94b7-a21c8b73be33</t>
  </si>
  <si>
    <t>Meyers Chuck</t>
  </si>
  <si>
    <t>Wrangell City and Borough</t>
  </si>
  <si>
    <t>77dec18b-5ee1-4bbf-8cf5-8cb1c8d63d6f</t>
  </si>
  <si>
    <t>b7b03f17-4050-424b-a4de-ddc8748f6588</t>
  </si>
  <si>
    <t>1bba2fe8-efb9-4ddc-96ef-34777f5c88e3</t>
  </si>
  <si>
    <t>0fccde8e-a67e-4239-9a4e-a2a7fc6c4333</t>
  </si>
  <si>
    <t>a9848929-7e35-490a-9798-1161afb36a0e</t>
  </si>
  <si>
    <t>fb79d9b5-9c46-4f7b-b140-2487865ca0c4</t>
  </si>
  <si>
    <t>f14464e9-869a-4682-b7d2-1f47fd5e873f</t>
  </si>
  <si>
    <t>0df75627-2c5f-40bb-98c5-30b72c8c78af</t>
  </si>
  <si>
    <t>512e8aee-4d06-493c-809f-f3659ec4d901</t>
  </si>
  <si>
    <t>8b6e1134-d36c-4559-8c38-1b117d97d48b</t>
  </si>
  <si>
    <t>Sitka City and Borough</t>
  </si>
  <si>
    <t>61300339-a614-43fb-a30f-41604e5e0c1c</t>
  </si>
  <si>
    <t>Skagway Municipality</t>
  </si>
  <si>
    <t>2fa901e2-54a9-4807-9027-73982c3ba746</t>
  </si>
  <si>
    <t>ecaf2206-4d4a-46d7-bdfa-1760ebbf3564</t>
  </si>
  <si>
    <t>Thom's Place</t>
  </si>
  <si>
    <t>417dd921-83ed-4b30-be50-8de5b0b8e31f</t>
  </si>
  <si>
    <t>4e6cc7c9-137e-4b57-b549-c367df971985</t>
  </si>
  <si>
    <t>Ward Cove</t>
  </si>
  <si>
    <t>af275217-6ab8-4442-a7a8-047c865e2b6f</t>
  </si>
  <si>
    <t>c25b7d26-2ea4-467c-8b8d-18d3db101be4</t>
  </si>
  <si>
    <t>7dc49d03-4394-46d6-a4f2-850b79e3f2b8</t>
  </si>
  <si>
    <t>Yakutat City and Borough</t>
  </si>
  <si>
    <t>10c921c7-f6e4-45de-aedd-95e84fce89aa</t>
  </si>
  <si>
    <t>2e645af5-b369-4401-aca6-47cba6bed98a</t>
  </si>
  <si>
    <t>FEAS UNDERWAY, WIND STABLE, NEED FEAS COMPLETE</t>
  </si>
  <si>
    <t>LEVEL OF SURENESS AFFECTS SCORE</t>
  </si>
  <si>
    <t>06611ed2-12b6-47f0-a3f3-f3f3dd9775a5</t>
  </si>
  <si>
    <t>LARGER BETHEL TURBINES BETTER BET</t>
  </si>
  <si>
    <t>7479359b-3bd3-4858-9b68-c2d008906575</t>
  </si>
  <si>
    <t>272a57f6-7fcd-4399-baf2-123e4a420e93</t>
  </si>
  <si>
    <t>DEVELOPABILITY LOW SINCE MOVING</t>
  </si>
  <si>
    <t xml:space="preserve">20 M MET TOWER </t>
  </si>
  <si>
    <t>afb04cee-3c95-4b2f-bdf7-8f5e07c503c4</t>
  </si>
  <si>
    <t>3f0e76d9-b7bf-42ac-8e93-e5d6440c71eb</t>
  </si>
  <si>
    <t>LIMITED SITES AND BARELY ENOUGH LOAD.  PURSUING EE AND DIESEL PLANT UPGRADES</t>
  </si>
  <si>
    <t>&gt;12 MONTHS</t>
  </si>
  <si>
    <t>9d306c13-9008-46cd-97aa-70c59268ce15</t>
  </si>
  <si>
    <t>776f04e5-8590-484e-a895-03496588c1a3</t>
  </si>
  <si>
    <t>TIED TO BETHEL.  ECON OF SCALE HIGH.</t>
  </si>
  <si>
    <t>259b133b-e1b5-4a7b-ac9c-a978720e33f3</t>
  </si>
  <si>
    <t xml:space="preserve">CONSIDERED FOR TIE TO ST MARYS, BUT MUSHY AND EXPENSIVE?.    </t>
  </si>
  <si>
    <t>NO MET TOWER, BUT NEARBY MET TOWERS IN MARSHALL AND PITKAS</t>
  </si>
  <si>
    <t>c9ece4dc-52bf-4561-96f1-cc0179c42dbd</t>
  </si>
  <si>
    <t>5f5caa4c-16c5-4214-a132-288746986df0</t>
  </si>
  <si>
    <t>22a95db7-915d-413d-9546-ebd322367e6e</t>
  </si>
  <si>
    <t>ed2bf034-8a2a-4adb-abd1-5d9a622d87f6</t>
  </si>
  <si>
    <t>cb0ec832-bac4-4c40-94c2-ca03f539c986</t>
  </si>
  <si>
    <t>OTHER MET TOWERS NEARBY</t>
  </si>
  <si>
    <t>1ad37cec-4f93-4135-ac2f-03faf342a1b7</t>
  </si>
  <si>
    <t>The Thirteenth Regional Corp</t>
  </si>
  <si>
    <t>aeb89185-de2a-40f7-ad74-2e0ef5b0628b</t>
  </si>
  <si>
    <t>NO EXISTING ROAD TO WIND SITE</t>
  </si>
  <si>
    <t>5c9f92a9-ee75-48c0-b533-22fbedfa4289</t>
  </si>
  <si>
    <t>3a81f0c7-b00c-4be3-8eaa-3eef29610985</t>
  </si>
  <si>
    <t>e6bd07fb-a6a9-428f-a4a7-2ea03ccb1c04</t>
  </si>
  <si>
    <t>8740efb7-559f-49ea-ab3b-519debc195a3</t>
  </si>
  <si>
    <t>ac960487-de00-46db-9577-ad854a643375</t>
  </si>
  <si>
    <t>b3b97917-176e-4ace-9b18-8d5760bfd5bb</t>
  </si>
  <si>
    <t>cce9a1d7-6fd1-48d9-afa4-4922ec7861bb</t>
  </si>
  <si>
    <t>3dab0bf2-69d6-4a39-845b-722247ac6070</t>
  </si>
  <si>
    <t>c0a23263-bd61-47ba-9bd4-8152e95aed1a</t>
  </si>
  <si>
    <t>730fbd9e-539c-4aa5-821c-3f8e435c7ee2</t>
  </si>
  <si>
    <t>a682d92f-c007-41e0-8716-608ade611699</t>
  </si>
  <si>
    <t>be1892b0-4ae0-4577-b84d-9591b56c47ee</t>
  </si>
  <si>
    <t>0631f05e-7610-4490-a656-f8ef9c4b84f3</t>
  </si>
  <si>
    <t>c107ec14-d56b-4fb6-b2de-e32657346231</t>
  </si>
  <si>
    <t>40631564-dc6c-41e1-8244-51e396e74b07</t>
  </si>
  <si>
    <t>Chena Hot Springs</t>
  </si>
  <si>
    <t>ce10b1fc-4474-48f2-b1d2-618935e53777</t>
  </si>
  <si>
    <t>695836fe-f34a-4aed-aaaf-57bcdf103bfb</t>
  </si>
  <si>
    <t>TIE TO TOK</t>
  </si>
  <si>
    <t>2aa1abd2-2ff1-4d02-8ceb-dc748838d7ca</t>
  </si>
  <si>
    <t>55046141-8e15-453b-8d4b-377858142554</t>
  </si>
  <si>
    <t>25bf6c14-97ff-404b-a0f6-edfe2f1b6727</t>
  </si>
  <si>
    <t>8753c4bc-aaed-431c-8d34-5f37fead934a</t>
  </si>
  <si>
    <t>6749ff1b-904b-40d3-95a9-4737cfd53249</t>
  </si>
  <si>
    <t>11ab6f2b-cfe3-41be-b6e5-aaa0a1f88f28</t>
  </si>
  <si>
    <t>4a615452-5e25-422a-85f3-c6b7307be136</t>
  </si>
  <si>
    <t>10 M MET TOWER INSTALLED TO VERIFY WIND MAP</t>
  </si>
  <si>
    <t>8512f541-02bb-4e22-8094-13046df08ce2</t>
  </si>
  <si>
    <t>1c478003-280c-46e8-b893-f98ffa651efe</t>
  </si>
  <si>
    <t>d9a69055-96fa-404b-a32e-a754f6d256d0</t>
  </si>
  <si>
    <t>HIGH TERRAIN NEARBY MAY HOLD WIND RESOURCE</t>
  </si>
  <si>
    <t>68471756-5f21-48ea-b07f-2d514f8b6a7f</t>
  </si>
  <si>
    <t>NO CENTRAL POWER SYSTEM</t>
  </si>
  <si>
    <t>e4ebbff7-5056-4ce9-919e-ee2f6101052b</t>
  </si>
  <si>
    <t>e87f0b43-c6a0-4c7f-b013-dbbf132f4a3e</t>
  </si>
  <si>
    <t>55f08896-dfaa-41c2-a407-442fbcb3c093</t>
  </si>
  <si>
    <t>f8109851-d2f7-4c51-bcd7-b8538003d22d</t>
  </si>
  <si>
    <t>615ac9ab-bb86-49b4-bda4-4dcc7dfd7a22</t>
  </si>
  <si>
    <t>3ccc1fda-6f92-455d-ad87-e4d6885b0163</t>
  </si>
  <si>
    <t>b34949b0-487f-4dca-a5ca-325c85999e64</t>
  </si>
  <si>
    <t>6d93636e-c75b-4173-9d62-2500d83cea41</t>
  </si>
  <si>
    <t>9f227993-e0c4-4306-99b4-aa06efcb0a4f</t>
  </si>
  <si>
    <t>6c699e75-8cd0-41ab-b2f9-66537dcc26f7</t>
  </si>
  <si>
    <t>ec8466c6-0e5a-4fcc-8a9c-f7fef6b557fc</t>
  </si>
  <si>
    <t>917679b9-be2d-4b05-94af-22856a03a9b3</t>
  </si>
  <si>
    <t>6dcacd72-3f24-4063-8b8b-f10d4969d8b2</t>
  </si>
  <si>
    <t>a6949f52-35a8-476e-ab6e-935d67c97b6b</t>
  </si>
  <si>
    <t>Telida</t>
  </si>
  <si>
    <t>7f7b49f7-d068-46af-9440-67575df853ad</t>
  </si>
  <si>
    <t>59ba8184-9c32-4637-91cb-5069c313f8d2</t>
  </si>
  <si>
    <t>MET TOWER INSTALLED OCT 2014 ON TETLIN RD</t>
  </si>
  <si>
    <t>ab6ef320-baf8-4200-bd06-2515b83119cc</t>
  </si>
  <si>
    <t>7-MILE RIDGE MET TOWER</t>
  </si>
  <si>
    <t>916b06db-23c9-4c32-9ea2-2ab0b342199b</t>
  </si>
  <si>
    <t>Community Name with power generation</t>
  </si>
  <si>
    <t>Highest Wind Class on Intertie</t>
  </si>
  <si>
    <t>Plant Intertied</t>
  </si>
  <si>
    <t>Other Community on Intertie</t>
  </si>
  <si>
    <t>Alakanuk_intertie</t>
  </si>
  <si>
    <t>No</t>
  </si>
  <si>
    <t>Allakaket_intertie</t>
  </si>
  <si>
    <t>Yes</t>
  </si>
  <si>
    <t>Bethel_intertie</t>
  </si>
  <si>
    <t>Bettles_intertie</t>
  </si>
  <si>
    <t>Chilkat Valley_intertie</t>
  </si>
  <si>
    <t>Craig_intertie</t>
  </si>
  <si>
    <t>Dillingham_intertie</t>
  </si>
  <si>
    <t>Eagle_intertie</t>
  </si>
  <si>
    <t>Glennallen_intertie</t>
  </si>
  <si>
    <t>#Sheep Mountain</t>
  </si>
  <si>
    <t>Haines_intertie</t>
  </si>
  <si>
    <t>Kasigluk_intertie</t>
  </si>
  <si>
    <t>Ketchikan_intertie</t>
  </si>
  <si>
    <t>Shungnak_intertie</t>
  </si>
  <si>
    <t>Kodiak_intertie</t>
  </si>
  <si>
    <t>Upper Kalskag_intertie</t>
  </si>
  <si>
    <t>Naknek_intertie</t>
  </si>
  <si>
    <t>Newhalen_intertie</t>
  </si>
  <si>
    <t>Northway_intertie</t>
  </si>
  <si>
    <t>Saint Mary's_intertie</t>
  </si>
  <si>
    <t>#Andreafsky</t>
  </si>
  <si>
    <t>Slana_intertie</t>
  </si>
  <si>
    <t>Tok_intertie</t>
  </si>
  <si>
    <t>Toksook Bay_intertie</t>
  </si>
  <si>
    <t>Wind Resource</t>
  </si>
  <si>
    <t>Wind Map (1 mile)</t>
  </si>
  <si>
    <t>Wind map (max within 5 miles)</t>
  </si>
  <si>
    <t>max</t>
  </si>
  <si>
    <t>Data Source</t>
  </si>
  <si>
    <t>NREL Wind Map</t>
  </si>
  <si>
    <t>Regional Planners</t>
  </si>
  <si>
    <t>AEA 30-m met tower</t>
  </si>
  <si>
    <t>Wind class to Model (within 1 mile)</t>
  </si>
  <si>
    <t>Notes</t>
  </si>
  <si>
    <t>Cross Ref</t>
  </si>
  <si>
    <t>High Turbulence (Y/N)</t>
  </si>
  <si>
    <t>Operatonal</t>
  </si>
  <si>
    <t>Project Name</t>
  </si>
  <si>
    <t>Wind Class</t>
  </si>
  <si>
    <t>Proposed Capacity (kW)</t>
  </si>
  <si>
    <t>Proposed Generation (kWh)</t>
  </si>
  <si>
    <t>Distance to Resource (ft)</t>
  </si>
  <si>
    <t>Generation Capital Cost</t>
  </si>
  <si>
    <t>Transmission CAPEX</t>
  </si>
  <si>
    <t>Operational Costs / year</t>
  </si>
  <si>
    <t>Expected years to operation</t>
  </si>
  <si>
    <t>Lat/Long (decimal degrees)</t>
  </si>
  <si>
    <t>Data Source (report reference)</t>
  </si>
  <si>
    <t>notes</t>
  </si>
  <si>
    <t>Hooper Bay Wind Farm Construction</t>
  </si>
  <si>
    <t xml:space="preserve"> 61.535228, -166.096689</t>
  </si>
  <si>
    <t>Final Report/tech memo</t>
  </si>
  <si>
    <t>feasibility only, proposed project would expand existing wind generation, or be used exclusively for water plant heating.</t>
  </si>
  <si>
    <t>Buckland/Deering/Noorvik Wind Farm Construction</t>
  </si>
  <si>
    <t>65.964132, -161.284185</t>
  </si>
  <si>
    <t>Buckland Draft CDR H:\AEEE Shared Files\Wind\_RStromberg Computer Dump\Buck Deer Noor\Buckland</t>
  </si>
  <si>
    <t>grant covers three separate communities, Buckland CDR was used</t>
  </si>
  <si>
    <t>Chignik Lake Area Wind-Hydro Final Design</t>
  </si>
  <si>
    <t>56.294007, -158.556576</t>
  </si>
  <si>
    <t>wind tracking spreadsheet and WRA on H:/</t>
  </si>
  <si>
    <t>feasiblity/recon only; no generation evaluations conducted</t>
  </si>
  <si>
    <t>Lake Pen Borough Wind Feasibility Study</t>
  </si>
  <si>
    <t>Coal Mine Road Wind  Farm Final Design</t>
  </si>
  <si>
    <t>H:\AEEE Shared Files\Wind\Renewable Energy Fund\Delta Juntion #2195370</t>
  </si>
  <si>
    <t>Data source might be different  project, unsure as no record of "coal mine road wind farm" could be found</t>
  </si>
  <si>
    <t>Bethel Wind Power Project Times 4</t>
  </si>
  <si>
    <t>60.792808, -161.816982</t>
  </si>
  <si>
    <t>various files, main source of info was/is Wind Report H:\AEEE Shared Files\Wind\Renewable Energy Fund\Bethel</t>
  </si>
  <si>
    <t>several concurrent grants, no CDR to be found. No cost breakdowns to individual tasks</t>
  </si>
  <si>
    <t>Nikolski Renewable Energy Wind Project</t>
  </si>
  <si>
    <t>H:\AEEE Shared Files\Wind\_RStromberg Computer Dump\Nikolski</t>
  </si>
  <si>
    <t>Insufficent loads in community, O&amp;M costs very high</t>
  </si>
  <si>
    <t>St. George Wind Farm Construction</t>
  </si>
  <si>
    <t>56.591078, -169.563646</t>
  </si>
  <si>
    <t>H:\AEEE Shared Files\Wind\Renewable Energy Fund\St George 355 #2195398\CDR - AEA</t>
  </si>
  <si>
    <t>Nikolaevsk Wind Farm Final Design</t>
  </si>
  <si>
    <t>Kenai Winds Expansion</t>
  </si>
  <si>
    <t>Akiachak Wind Feasibility &amp; Conceptual Design</t>
  </si>
  <si>
    <t>60.915821, -161.440464</t>
  </si>
  <si>
    <t>progress reports and wind tracking spreadsheet</t>
  </si>
  <si>
    <t>Pilot Point Wind Power &amp; Heat</t>
  </si>
  <si>
    <t>57.589338, -157.502333</t>
  </si>
  <si>
    <t>2011 CDR H:\AEEE Shared Files\Wind\Renewable Energy Fund\Pilot Point 486 #7030007</t>
  </si>
  <si>
    <t>the data source has been revised several times, the mentioned data source provides a solid benchmark. This Grant has experienced several revisions.</t>
  </si>
  <si>
    <t>Wainwright Wind Turbine Design</t>
  </si>
  <si>
    <t>70.653085, -159.979841</t>
  </si>
  <si>
    <t>H:\AEEE Shared Files\Wind\Renewable Energy Fund\Wainwright\Wainwright 613</t>
  </si>
  <si>
    <t>Grantee is choosing not to advance to construction phase</t>
  </si>
  <si>
    <t>Point Lay Wind Generation Design</t>
  </si>
  <si>
    <t>69.734625, -163.022617</t>
  </si>
  <si>
    <t>H:\AEEE Shared Files\Wind\Renewable Energy Fund\Point Lay\Point Lay 612</t>
  </si>
  <si>
    <t>Grantee has not proposed any generation or construction</t>
  </si>
  <si>
    <t>Mountain Village Wind Feasibility and Conceptual Design</t>
  </si>
  <si>
    <t>62.099953, -163.730771</t>
  </si>
  <si>
    <t>Tok Wind Construction_VWP</t>
  </si>
  <si>
    <t>63.2782, -143.1920</t>
  </si>
  <si>
    <t>H:\AEEE Shared Files\Wind\_RStromberg Computer Dump\Tok</t>
  </si>
  <si>
    <t>Construction not proceeding due to long transmission distance requirements and siting uncertainty</t>
  </si>
  <si>
    <t>Teller Wind-Final Design, Permitting &amp; Construction</t>
  </si>
  <si>
    <t>65.219210, -166.317336</t>
  </si>
  <si>
    <t>Navision L:\AwardVision-AV\RE-70\AV-2195464-PrgRpt-Dec2015.pdf</t>
  </si>
  <si>
    <t>St. Maryâ€™s-Pitkaâ€™s Point Wind Energy Construction Project</t>
  </si>
  <si>
    <t>62.043, -163.243</t>
  </si>
  <si>
    <t>H:\AEEE Shared Files\Wind\Renewable Energy Fund\St. Mary's-Pitka's Point 645 #7040017\CDR</t>
  </si>
  <si>
    <t>Project will likely advance alongside intertie project</t>
  </si>
  <si>
    <t>Scammon Bay Wind Feasibility</t>
  </si>
  <si>
    <t>61.834, -165.553</t>
  </si>
  <si>
    <t>H:\AEEE Shared Files\Wind\Renewable Energy Fund\Scammon Bay 646 #7040022</t>
  </si>
  <si>
    <t>New Stuyahok Wind-Feasibility Analysis, Resources Assessment &amp; Conceptual Design</t>
  </si>
  <si>
    <t>59.456, -157.375</t>
  </si>
  <si>
    <t>wind tracking spreadsheet</t>
  </si>
  <si>
    <t>WRA and CDR still in progress, not likely to advance due to siting issues</t>
  </si>
  <si>
    <t>Stebbins St Michael Wind Energy Final Design and Permitting</t>
  </si>
  <si>
    <t>63.506, -162.192</t>
  </si>
  <si>
    <t>H:\AEEE Shared Files\Wind\Renewable Energy Fund\Stebbins 648 #7040008\CDR\Round 7 CDR\Final</t>
  </si>
  <si>
    <t>Final design and permitting is under way in a separate grant</t>
  </si>
  <si>
    <t>Tatitlek High Penetration Wind-Diesel Project</t>
  </si>
  <si>
    <t>H:\AEEE Shared Files\Wind\_RStromberg Computer Dump\Tatitlek</t>
  </si>
  <si>
    <t>general renewable study points to wind generation not being feasible</t>
  </si>
  <si>
    <t>Point Hope Wind Turbine Design</t>
  </si>
  <si>
    <t>Chefornak Wind Heat System</t>
  </si>
  <si>
    <t>St. Paul Wind Diesel Project</t>
  </si>
  <si>
    <t>Kivalina Wind-Intertie Feasibility Analysis &amp; Conceptual Design</t>
  </si>
  <si>
    <t>Nushagak Community Wind Power Project</t>
  </si>
  <si>
    <t>Eek Wind Feasibility</t>
  </si>
  <si>
    <t>Elim Wind Feasibility</t>
  </si>
  <si>
    <t>Koyuk Wind Phase II Feasibility</t>
  </si>
  <si>
    <t>Marshall Wind Energy Final Design and Permitting Project</t>
  </si>
  <si>
    <t>Kwethluk Wind Feasibility</t>
  </si>
  <si>
    <t>False Pass Wind Energy Project</t>
  </si>
  <si>
    <t>Nelson Lagoon Wind Energy Project</t>
  </si>
  <si>
    <t>Cold Bay Wind Energy Project</t>
  </si>
  <si>
    <t>Koliganek Wind Diesel and Heat Recovery</t>
  </si>
  <si>
    <t>Napaskiak Wind, Power and Heat Recovery</t>
  </si>
  <si>
    <t>Port Heiden Wind Turbine Project</t>
  </si>
  <si>
    <t>Kaktovik Wind Diesel Design</t>
  </si>
  <si>
    <t>Bethel Wind Farm Construction (BNC land)</t>
  </si>
  <si>
    <t>Bethel Renewable Energy Project</t>
  </si>
  <si>
    <t>High-penetration Wind Energy Project- Kokhanok</t>
  </si>
  <si>
    <t>Igiugig Wind Resource Feasibility and Conceptual Design</t>
  </si>
  <si>
    <t>Levelock Wind Reconnaissance Study</t>
  </si>
  <si>
    <t>Egegik Wind Feasibility Study</t>
  </si>
  <si>
    <t>Chisana Mountain Wind Feasibility Project</t>
  </si>
  <si>
    <t>Akiachak Wind_ANCEC</t>
  </si>
  <si>
    <t>Nome/ Banner Peak Wind Farm Construction</t>
  </si>
  <si>
    <t>Iguigig</t>
  </si>
  <si>
    <t>REF Project</t>
  </si>
  <si>
    <t>Feasibility</t>
  </si>
  <si>
    <t>Identified Reason for not pursuing project</t>
  </si>
  <si>
    <t>Design</t>
  </si>
  <si>
    <t>Construction</t>
  </si>
  <si>
    <t>Insufficient Load</t>
  </si>
  <si>
    <t>68.340, -166.645</t>
  </si>
  <si>
    <t>69.755, -163.005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</si>
</sst>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13" x14ac:knownFonts="1">
    <font>
      <sz val="11"/>
      <color theme="1"/>
      <name val="Calibri"/>
      <family val="2"/>
      <scheme val="minor"/>
    </font>
    <font>
      <sz val="10"/>
      <color indexed="8"/>
      <name val="Arial"/>
      <family val="2"/>
    </font>
    <font>
      <sz val="11"/>
      <color indexed="8"/>
      <name val="Calibri"/>
      <family val="2"/>
    </font>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sz val="14"/>
      <color theme="1"/>
      <name val="Calibri"/>
      <family val="2"/>
      <scheme val="minor"/>
    </font>
    <font>
      <b/>
      <sz val="14"/>
      <color rgb="FF000000"/>
      <name val="Calibri"/>
      <family val="2"/>
      <scheme val="minor"/>
    </font>
    <font>
      <sz val="12"/>
      <color rgb="FF000000"/>
      <name val="Calibri"/>
      <family val="2"/>
      <scheme val="minor"/>
    </font>
  </fonts>
  <fills count="9">
    <fill>
      <patternFill patternType="none"/>
    </fill>
    <fill>
      <patternFill patternType="gray125"/>
    </fill>
    <fill>
      <patternFill patternType="solid">
        <fgColor indexed="22"/>
        <bgColor indexed="0"/>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CCFFCC"/>
        <bgColor indexed="64"/>
      </patternFill>
    </fill>
    <fill>
      <patternFill patternType="solid">
        <fgColor rgb="FFCCFFCC"/>
        <bgColor rgb="FF000000"/>
      </patternFill>
    </fill>
    <fill>
      <patternFill patternType="solid">
        <fgColor theme="4"/>
        <bgColor theme="4"/>
      </patternFill>
    </fill>
  </fills>
  <borders count="3">
    <border>
      <left/>
      <right/>
      <top/>
      <bottom/>
      <diagonal/>
    </border>
    <border>
      <left style="thin">
        <color auto="1"/>
      </left>
      <right style="thin">
        <color auto="1"/>
      </right>
      <top style="thin">
        <color auto="1"/>
      </top>
      <bottom style="thin">
        <color auto="1"/>
      </bottom>
      <diagonal/>
    </border>
    <border>
      <left/>
      <right/>
      <top style="thin">
        <color theme="4"/>
      </top>
      <bottom/>
      <diagonal/>
    </border>
  </borders>
  <cellStyleXfs count="4">
    <xf numFmtId="0" fontId="0" fillId="0" borderId="0"/>
    <xf numFmtId="0" fontId="1" fillId="0" borderId="0"/>
    <xf numFmtId="43" fontId="3" fillId="0" borderId="0" applyFont="0" applyFill="0" applyBorder="0" applyAlignment="0" applyProtection="0"/>
    <xf numFmtId="44" fontId="3" fillId="0" borderId="0" applyFont="0" applyFill="0" applyBorder="0" applyAlignment="0" applyProtection="0"/>
  </cellStyleXfs>
  <cellXfs count="6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2" fillId="2" borderId="1" xfId="1" applyFont="1" applyFill="1" applyBorder="1" applyAlignment="1">
      <alignment horizontal="center" wrapText="1"/>
    </xf>
    <xf numFmtId="0" fontId="0" fillId="0" borderId="1" xfId="0" applyBorder="1" applyAlignment="1">
      <alignment wrapText="1"/>
    </xf>
    <xf numFmtId="0" fontId="2" fillId="3" borderId="1" xfId="1" applyFont="1" applyFill="1" applyBorder="1" applyAlignment="1">
      <alignment horizontal="right" wrapText="1"/>
    </xf>
    <xf numFmtId="0" fontId="2" fillId="3" borderId="1" xfId="1" applyFont="1" applyFill="1" applyBorder="1" applyAlignment="1">
      <alignment wrapText="1"/>
    </xf>
    <xf numFmtId="0" fontId="1" fillId="3" borderId="1" xfId="1" applyFill="1" applyBorder="1"/>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wrapText="1"/>
    </xf>
    <xf numFmtId="0" fontId="2" fillId="4" borderId="1" xfId="1" applyFont="1" applyFill="1" applyBorder="1" applyAlignment="1">
      <alignment horizontal="right" wrapText="1"/>
    </xf>
    <xf numFmtId="0" fontId="2" fillId="4" borderId="1" xfId="1" applyFont="1" applyFill="1" applyBorder="1" applyAlignment="1">
      <alignment wrapText="1"/>
    </xf>
    <xf numFmtId="4" fontId="2" fillId="4" borderId="1" xfId="1" applyNumberFormat="1" applyFont="1" applyFill="1" applyBorder="1" applyAlignment="1">
      <alignment horizontal="right" wrapText="1"/>
    </xf>
    <xf numFmtId="0" fontId="0" fillId="4" borderId="1" xfId="0" applyFill="1" applyBorder="1"/>
    <xf numFmtId="0" fontId="0" fillId="4" borderId="1" xfId="0" applyFill="1" applyBorder="1" applyAlignment="1">
      <alignment horizontal="center"/>
    </xf>
    <xf numFmtId="0" fontId="0" fillId="4" borderId="1" xfId="0" applyFill="1" applyBorder="1" applyAlignment="1">
      <alignment wrapText="1"/>
    </xf>
    <xf numFmtId="4" fontId="2" fillId="3" borderId="1" xfId="1" applyNumberFormat="1" applyFont="1" applyFill="1" applyBorder="1" applyAlignment="1">
      <alignment horizontal="right" wrapText="1"/>
    </xf>
    <xf numFmtId="0" fontId="0" fillId="4" borderId="1" xfId="0" applyFont="1" applyFill="1" applyBorder="1"/>
    <xf numFmtId="0" fontId="2" fillId="5" borderId="1" xfId="1" applyFont="1" applyFill="1" applyBorder="1" applyAlignment="1">
      <alignment horizontal="right" wrapText="1"/>
    </xf>
    <xf numFmtId="0" fontId="2" fillId="5" borderId="1" xfId="1" applyFont="1" applyFill="1" applyBorder="1" applyAlignment="1">
      <alignment wrapText="1"/>
    </xf>
    <xf numFmtId="4" fontId="2" fillId="5" borderId="1" xfId="1" applyNumberFormat="1" applyFont="1" applyFill="1" applyBorder="1" applyAlignment="1">
      <alignment horizontal="right" wrapText="1"/>
    </xf>
    <xf numFmtId="0" fontId="0" fillId="5" borderId="1" xfId="0" applyFill="1" applyBorder="1"/>
    <xf numFmtId="0" fontId="0" fillId="5" borderId="1" xfId="0" applyFill="1" applyBorder="1" applyAlignment="1">
      <alignment horizontal="center"/>
    </xf>
    <xf numFmtId="0" fontId="0" fillId="5" borderId="1" xfId="0" applyFill="1" applyBorder="1" applyAlignment="1">
      <alignment wrapText="1"/>
    </xf>
    <xf numFmtId="0" fontId="0" fillId="4" borderId="1" xfId="0" applyFont="1" applyFill="1" applyBorder="1" applyAlignment="1">
      <alignment horizontal="center"/>
    </xf>
    <xf numFmtId="0" fontId="0" fillId="4" borderId="1" xfId="0" applyFont="1" applyFill="1" applyBorder="1" applyAlignment="1">
      <alignment wrapText="1"/>
    </xf>
    <xf numFmtId="0" fontId="0" fillId="3" borderId="1" xfId="0" applyFont="1" applyFill="1" applyBorder="1"/>
    <xf numFmtId="0" fontId="1" fillId="5" borderId="1" xfId="1" applyFill="1" applyBorder="1"/>
    <xf numFmtId="4" fontId="0" fillId="4" borderId="1" xfId="0" applyNumberFormat="1" applyFill="1" applyBorder="1"/>
    <xf numFmtId="4" fontId="0" fillId="3" borderId="1" xfId="0" applyNumberFormat="1" applyFill="1" applyBorder="1"/>
    <xf numFmtId="0" fontId="1" fillId="4" borderId="1" xfId="1" applyFill="1" applyBorder="1"/>
    <xf numFmtId="0" fontId="0" fillId="0" borderId="1" xfId="0" applyBorder="1"/>
    <xf numFmtId="0" fontId="0" fillId="0" borderId="1" xfId="0" applyBorder="1" applyAlignment="1">
      <alignment horizontal="center"/>
    </xf>
    <xf numFmtId="0" fontId="0" fillId="0" borderId="0" xfId="0" applyAlignment="1">
      <alignment horizontal="center" wrapText="1"/>
    </xf>
    <xf numFmtId="0" fontId="0" fillId="0" borderId="0" xfId="0" applyAlignment="1">
      <alignment horizontal="left"/>
    </xf>
    <xf numFmtId="0" fontId="6" fillId="6" borderId="0" xfId="0" applyFont="1" applyFill="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8" fillId="0" borderId="0" xfId="0" quotePrefix="1" applyFont="1" applyAlignment="1">
      <alignment horizontal="left"/>
    </xf>
    <xf numFmtId="0" fontId="5" fillId="0" borderId="0" xfId="0" applyFont="1" applyAlignment="1">
      <alignment wrapText="1"/>
    </xf>
    <xf numFmtId="0" fontId="5" fillId="0" borderId="0" xfId="0" applyFont="1" applyAlignment="1">
      <alignment horizontal="center" wrapText="1"/>
    </xf>
    <xf numFmtId="0" fontId="6" fillId="6" borderId="0" xfId="0" applyFont="1" applyFill="1" applyAlignment="1">
      <alignment horizontal="center" wrapText="1"/>
    </xf>
    <xf numFmtId="0" fontId="8" fillId="0" borderId="0" xfId="0" applyFont="1" applyAlignment="1">
      <alignment horizontal="center" wrapText="1"/>
    </xf>
    <xf numFmtId="0" fontId="5" fillId="0" borderId="0" xfId="0" applyFont="1" applyAlignment="1">
      <alignment horizontal="left" wrapText="1"/>
    </xf>
    <xf numFmtId="0" fontId="9" fillId="0" borderId="0" xfId="0" applyFont="1"/>
    <xf numFmtId="0" fontId="10" fillId="0" borderId="0" xfId="0" applyFont="1" applyFill="1" applyAlignment="1">
      <alignment horizontal="center"/>
    </xf>
    <xf numFmtId="0" fontId="10" fillId="6" borderId="0" xfId="0" applyFont="1" applyFill="1" applyAlignment="1">
      <alignment horizontal="center"/>
    </xf>
    <xf numFmtId="0" fontId="7" fillId="0" borderId="0" xfId="0" applyFont="1" applyFill="1" applyAlignment="1">
      <alignment horizontal="center"/>
    </xf>
    <xf numFmtId="0" fontId="0" fillId="0" borderId="0" xfId="0" applyFill="1" applyAlignment="1">
      <alignment horizontal="center"/>
    </xf>
    <xf numFmtId="0" fontId="0" fillId="0" borderId="0" xfId="0" applyFill="1" applyAlignment="1">
      <alignment horizontal="left"/>
    </xf>
    <xf numFmtId="0" fontId="11" fillId="7" borderId="0" xfId="0" applyFont="1" applyFill="1" applyAlignment="1">
      <alignment horizontal="center"/>
    </xf>
    <xf numFmtId="0" fontId="12" fillId="0" borderId="0" xfId="0" applyFont="1" applyAlignment="1">
      <alignment horizontal="center"/>
    </xf>
    <xf numFmtId="0" fontId="9" fillId="0" borderId="0" xfId="0" applyFont="1" applyAlignment="1">
      <alignment horizontal="center"/>
    </xf>
    <xf numFmtId="44" fontId="0" fillId="0" borderId="0" xfId="3" applyFont="1" applyAlignment="1">
      <alignment wrapText="1"/>
    </xf>
    <xf numFmtId="0" fontId="0" fillId="0" borderId="0" xfId="0" applyNumberFormat="1" applyAlignment="1">
      <alignment wrapText="1"/>
    </xf>
    <xf numFmtId="0" fontId="4" fillId="8" borderId="2" xfId="0" applyFont="1" applyFill="1" applyBorder="1" applyAlignment="1">
      <alignment wrapText="1"/>
    </xf>
    <xf numFmtId="44" fontId="4" fillId="8" borderId="2" xfId="3" applyFont="1" applyFill="1" applyBorder="1" applyAlignment="1">
      <alignment wrapText="1"/>
    </xf>
    <xf numFmtId="44" fontId="0" fillId="0" borderId="0" xfId="3" applyFont="1"/>
    <xf numFmtId="164" fontId="4" fillId="8" borderId="2" xfId="2" applyNumberFormat="1" applyFont="1" applyFill="1" applyBorder="1" applyAlignment="1">
      <alignment wrapText="1"/>
    </xf>
    <xf numFmtId="164" fontId="0" fillId="0" borderId="0" xfId="2" applyNumberFormat="1" applyFont="1"/>
    <xf numFmtId="0" fontId="0" fillId="0" borderId="0" xfId="0" applyAlignment="1">
      <alignment horizontal="center" wrapText="1"/>
    </xf>
    <xf numFmtId="0" fontId="0" fillId="0" borderId="2" xfId="0" applyFont="1" applyBorder="1" applyAlignment="1">
      <alignment wrapText="1"/>
    </xf>
    <xf numFmtId="44" fontId="0" fillId="0" borderId="2" xfId="3" applyNumberFormat="1" applyFont="1" applyBorder="1" applyAlignment="1">
      <alignment wrapText="1"/>
    </xf>
  </cellXfs>
  <cellStyles count="4">
    <cellStyle name="Comma" xfId="2" builtinId="3"/>
    <cellStyle name="Currency" xfId="3" builtinId="4"/>
    <cellStyle name="Normal" xfId="0" builtinId="0"/>
    <cellStyle name="Normal_Sheet1" xfId="1"/>
  </cellStyles>
  <dxfs count="19">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N1048576" totalsRowShown="0" headerRowDxfId="18">
  <autoFilter ref="A1:N1048576"/>
  <sortState ref="A2:P49">
    <sortCondition ref="B2:B49"/>
  </sortState>
  <tableColumns count="14">
    <tableColumn id="5" name="Project Name" dataDxfId="17"/>
    <tableColumn id="1" name="Community" dataDxfId="16"/>
    <tableColumn id="2" name="Phase" dataDxfId="15"/>
    <tableColumn id="11" name="Wind Class" dataDxfId="14"/>
    <tableColumn id="12" name="Proposed Capacity (kW)" dataDxfId="13"/>
    <tableColumn id="13" name="Proposed Generation (kWh)" dataDxfId="12"/>
    <tableColumn id="14" name="Distance to Resource (ft)" dataDxfId="11"/>
    <tableColumn id="15" name="Generation Capital Cost" dataDxfId="10"/>
    <tableColumn id="16" name="Transmission CAPEX" dataDxfId="9"/>
    <tableColumn id="17" name="Operational Costs / year" dataDxfId="8"/>
    <tableColumn id="18" name="Expected years to operation" dataDxfId="7"/>
    <tableColumn id="20" name="Lat/Long (decimal degrees)" dataDxfId="6"/>
    <tableColumn id="19" name="Data Source (report reference)" dataDxfId="5"/>
    <tableColumn id="21" name="notes"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6"/>
  <sheetViews>
    <sheetView tabSelected="1" workbookViewId="0">
      <pane ySplit="1" topLeftCell="A2" activePane="bottomLeft" state="frozen"/>
      <selection pane="bottomLeft" activeCell="N306" sqref="N306:O306"/>
    </sheetView>
  </sheetViews>
  <sheetFormatPr defaultRowHeight="15" x14ac:dyDescent="0.25"/>
  <cols>
    <col min="1" max="1" width="17.42578125" customWidth="1"/>
    <col min="2" max="2" width="10.140625" style="2" customWidth="1"/>
    <col min="3" max="3" width="9.85546875" style="35" customWidth="1"/>
    <col min="4" max="4" width="15.140625" bestFit="1" customWidth="1"/>
    <col min="5" max="5" width="9.28515625" style="61" bestFit="1" customWidth="1"/>
    <col min="6" max="6" width="13.28515625" style="61" bestFit="1" customWidth="1"/>
    <col min="7" max="7" width="11.5703125" style="61" bestFit="1" customWidth="1"/>
    <col min="8" max="9" width="14.28515625" style="59" bestFit="1" customWidth="1"/>
    <col min="10" max="10" width="14.5703125" style="59" customWidth="1"/>
    <col min="11" max="11" width="17.42578125" customWidth="1"/>
    <col min="13" max="13" width="19.42578125" bestFit="1" customWidth="1"/>
    <col min="14" max="14" width="28.140625" customWidth="1"/>
    <col min="15" max="15" width="49.85546875" customWidth="1"/>
  </cols>
  <sheetData>
    <row r="1" spans="1:17" ht="75" x14ac:dyDescent="0.25">
      <c r="A1" t="s">
        <v>0</v>
      </c>
      <c r="B1" s="35" t="s">
        <v>1313</v>
      </c>
      <c r="C1" s="35" t="s">
        <v>1316</v>
      </c>
      <c r="D1" t="s">
        <v>394</v>
      </c>
      <c r="E1" s="60" t="s">
        <v>1320</v>
      </c>
      <c r="F1" s="60" t="s">
        <v>1321</v>
      </c>
      <c r="G1" s="60" t="s">
        <v>1322</v>
      </c>
      <c r="H1" s="58" t="s">
        <v>1323</v>
      </c>
      <c r="I1" s="58" t="s">
        <v>1324</v>
      </c>
      <c r="J1" s="58" t="s">
        <v>1325</v>
      </c>
      <c r="K1" s="57" t="s">
        <v>1326</v>
      </c>
      <c r="L1" s="1" t="s">
        <v>1429</v>
      </c>
      <c r="M1" s="57" t="s">
        <v>1328</v>
      </c>
      <c r="N1" s="57" t="s">
        <v>1318</v>
      </c>
      <c r="O1" s="57" t="s">
        <v>1327</v>
      </c>
      <c r="Q1" s="36"/>
    </row>
    <row r="2" spans="1:17" x14ac:dyDescent="0.25">
      <c r="A2" t="s">
        <v>359</v>
      </c>
      <c r="B2" s="2">
        <v>6</v>
      </c>
      <c r="C2" s="35" t="s">
        <v>13</v>
      </c>
      <c r="D2" t="str">
        <f>IFERROR(VLOOKUP($A2,'REF Projects'!$B$2:$N$49,2,FALSE),"Reconnaissance")</f>
        <v>Reconnaissance</v>
      </c>
      <c r="E2" s="61" t="str">
        <f>IFERROR(VLOOKUP($A2,'REF Projects'!$B$2:$N$49,4,FALSE),"N/A")</f>
        <v>N/A</v>
      </c>
      <c r="F2" s="61" t="str">
        <f>IFERROR(VLOOKUP($A2,'REF Projects'!$B$2:$N$49,5,FALSE),"N/A")</f>
        <v>N/A</v>
      </c>
      <c r="G2" s="61" t="str">
        <f>IFERROR(VLOOKUP($A2,'REF Projects'!$B$2:$N$49,6,FALSE),"N/A")</f>
        <v>N/A</v>
      </c>
      <c r="H2" s="59" t="str">
        <f>IFERROR(VLOOKUP($A2,'REF Projects'!$B$2:$N$49,7,FALSE),"N/A")</f>
        <v>N/A</v>
      </c>
      <c r="I2" s="59" t="str">
        <f>IFERROR(VLOOKUP($A2,'REF Projects'!$B$2:$N$49,8,FALSE),"N/A")</f>
        <v>N/A</v>
      </c>
      <c r="J2" s="59" t="str">
        <f>IFERROR(VLOOKUP($A2,'REF Projects'!$B$2:$N$49,9,FALSE),"N/A")</f>
        <v>N/A</v>
      </c>
      <c r="K2" t="str">
        <f>IFERROR(VLOOKUP($A2,'REF Projects'!$B$2:$N$49,10,FALSE),"N/A")</f>
        <v>N/A</v>
      </c>
      <c r="M2" t="s">
        <v>1310</v>
      </c>
    </row>
    <row r="3" spans="1:17" x14ac:dyDescent="0.25">
      <c r="A3" t="s">
        <v>349</v>
      </c>
      <c r="B3" s="2">
        <v>6</v>
      </c>
      <c r="C3" s="35" t="s">
        <v>13</v>
      </c>
      <c r="D3" t="str">
        <f>IFERROR(VLOOKUP($A3,'REF Projects'!$B$2:$N$49,2,FALSE),"Reconnaissance")</f>
        <v>Reconnaissance</v>
      </c>
      <c r="E3" s="61" t="str">
        <f>IFERROR(VLOOKUP($A3,'REF Projects'!$B$2:$N$49,4,FALSE),"N/A")</f>
        <v>N/A</v>
      </c>
      <c r="F3" s="61" t="str">
        <f>IFERROR(VLOOKUP($A3,'REF Projects'!$B$2:$N$49,5,FALSE),"N/A")</f>
        <v>N/A</v>
      </c>
      <c r="G3" s="61" t="str">
        <f>IFERROR(VLOOKUP($A3,'REF Projects'!$B$2:$N$49,6,FALSE),"N/A")</f>
        <v>N/A</v>
      </c>
      <c r="H3" s="59" t="str">
        <f>IFERROR(VLOOKUP($A3,'REF Projects'!$B$2:$N$49,7,FALSE),"N/A")</f>
        <v>N/A</v>
      </c>
      <c r="I3" s="59" t="str">
        <f>IFERROR(VLOOKUP($A3,'REF Projects'!$B$2:$N$49,8,FALSE),"N/A")</f>
        <v>N/A</v>
      </c>
      <c r="J3" s="59" t="str">
        <f>IFERROR(VLOOKUP($A3,'REF Projects'!$B$2:$N$49,9,FALSE),"N/A")</f>
        <v>N/A</v>
      </c>
      <c r="K3" t="str">
        <f>IFERROR(VLOOKUP($A3,'REF Projects'!$B$2:$N$49,10,FALSE),"N/A")</f>
        <v>N/A</v>
      </c>
      <c r="M3" t="s">
        <v>1310</v>
      </c>
    </row>
    <row r="4" spans="1:17" x14ac:dyDescent="0.25">
      <c r="A4" t="s">
        <v>125</v>
      </c>
      <c r="B4" s="2">
        <v>3</v>
      </c>
      <c r="C4" s="35" t="s">
        <v>13</v>
      </c>
      <c r="D4" t="str">
        <f>IFERROR(VLOOKUP($A4,'REF Projects'!$B$2:$N$49,2,FALSE),"Reconnaissance")</f>
        <v>Feasibility</v>
      </c>
      <c r="E4" s="61">
        <f>IFERROR(VLOOKUP($A4,'REF Projects'!$B$2:$N$49,4,FALSE),"N/A")</f>
        <v>0</v>
      </c>
      <c r="F4" s="61">
        <f>IFERROR(VLOOKUP($A4,'REF Projects'!$B$2:$N$49,5,FALSE),"N/A")</f>
        <v>0</v>
      </c>
      <c r="G4" s="61">
        <f>IFERROR(VLOOKUP($A4,'REF Projects'!$B$2:$N$49,6,FALSE),"N/A")</f>
        <v>0</v>
      </c>
      <c r="H4" s="59">
        <f>IFERROR(VLOOKUP($A4,'REF Projects'!$B$2:$N$49,7,FALSE),"N/A")</f>
        <v>0</v>
      </c>
      <c r="I4" s="59">
        <f>IFERROR(VLOOKUP($A4,'REF Projects'!$B$2:$N$49,8,FALSE),"N/A")</f>
        <v>0</v>
      </c>
      <c r="J4" s="59">
        <f>IFERROR(VLOOKUP($A4,'REF Projects'!$B$2:$N$49,9,FALSE),"N/A")</f>
        <v>0</v>
      </c>
      <c r="K4">
        <f>IFERROR(VLOOKUP($A4,'REF Projects'!$B$2:$N$49,10,FALSE),"N/A")</f>
        <v>0</v>
      </c>
      <c r="M4" t="s">
        <v>1427</v>
      </c>
    </row>
    <row r="5" spans="1:17" x14ac:dyDescent="0.25">
      <c r="A5" t="s">
        <v>112</v>
      </c>
      <c r="B5" s="2">
        <v>1</v>
      </c>
      <c r="C5" s="35" t="s">
        <v>13</v>
      </c>
      <c r="D5" t="str">
        <f>IFERROR(VLOOKUP($A5,'REF Projects'!$B$2:$N$49,2,FALSE),"Reconnaissance")</f>
        <v>Reconnaissance</v>
      </c>
      <c r="E5" s="61" t="str">
        <f>IFERROR(VLOOKUP($A5,'REF Projects'!$B$2:$N$49,4,FALSE),"N/A")</f>
        <v>N/A</v>
      </c>
      <c r="F5" s="61" t="str">
        <f>IFERROR(VLOOKUP($A5,'REF Projects'!$B$2:$N$49,5,FALSE),"N/A")</f>
        <v>N/A</v>
      </c>
      <c r="G5" s="61" t="str">
        <f>IFERROR(VLOOKUP($A5,'REF Projects'!$B$2:$N$49,6,FALSE),"N/A")</f>
        <v>N/A</v>
      </c>
      <c r="H5" s="59" t="str">
        <f>IFERROR(VLOOKUP($A5,'REF Projects'!$B$2:$N$49,7,FALSE),"N/A")</f>
        <v>N/A</v>
      </c>
      <c r="I5" s="59" t="str">
        <f>IFERROR(VLOOKUP($A5,'REF Projects'!$B$2:$N$49,8,FALSE),"N/A")</f>
        <v>N/A</v>
      </c>
      <c r="J5" s="59" t="str">
        <f>IFERROR(VLOOKUP($A5,'REF Projects'!$B$2:$N$49,9,FALSE),"N/A")</f>
        <v>N/A</v>
      </c>
      <c r="K5" t="str">
        <f>IFERROR(VLOOKUP($A5,'REF Projects'!$B$2:$N$49,10,FALSE),"N/A")</f>
        <v>N/A</v>
      </c>
      <c r="M5" t="s">
        <v>1310</v>
      </c>
    </row>
    <row r="6" spans="1:17" x14ac:dyDescent="0.25">
      <c r="A6" t="s">
        <v>363</v>
      </c>
      <c r="B6" s="2">
        <v>7</v>
      </c>
      <c r="C6" s="35" t="s">
        <v>13</v>
      </c>
      <c r="D6" t="str">
        <f>IFERROR(VLOOKUP($A6,'REF Projects'!$B$2:$N$49,2,FALSE),"Reconnaissance")</f>
        <v>Reconnaissance</v>
      </c>
      <c r="E6" s="61" t="str">
        <f>IFERROR(VLOOKUP($A6,'REF Projects'!$B$2:$N$49,4,FALSE),"N/A")</f>
        <v>N/A</v>
      </c>
      <c r="F6" s="61" t="str">
        <f>IFERROR(VLOOKUP($A6,'REF Projects'!$B$2:$N$49,5,FALSE),"N/A")</f>
        <v>N/A</v>
      </c>
      <c r="G6" s="61" t="str">
        <f>IFERROR(VLOOKUP($A6,'REF Projects'!$B$2:$N$49,6,FALSE),"N/A")</f>
        <v>N/A</v>
      </c>
      <c r="H6" s="59" t="str">
        <f>IFERROR(VLOOKUP($A6,'REF Projects'!$B$2:$N$49,7,FALSE),"N/A")</f>
        <v>N/A</v>
      </c>
      <c r="I6" s="59" t="str">
        <f>IFERROR(VLOOKUP($A6,'REF Projects'!$B$2:$N$49,8,FALSE),"N/A")</f>
        <v>N/A</v>
      </c>
      <c r="J6" s="59" t="str">
        <f>IFERROR(VLOOKUP($A6,'REF Projects'!$B$2:$N$49,9,FALSE),"N/A")</f>
        <v>N/A</v>
      </c>
      <c r="K6" t="str">
        <f>IFERROR(VLOOKUP($A6,'REF Projects'!$B$2:$N$49,10,FALSE),"N/A")</f>
        <v>N/A</v>
      </c>
      <c r="M6" t="s">
        <v>1310</v>
      </c>
    </row>
    <row r="7" spans="1:17" x14ac:dyDescent="0.25">
      <c r="A7" t="s">
        <v>120</v>
      </c>
      <c r="B7" s="2">
        <v>4</v>
      </c>
      <c r="C7" s="35" t="s">
        <v>13</v>
      </c>
      <c r="D7" t="s">
        <v>1317</v>
      </c>
      <c r="E7" s="61" t="str">
        <f>IFERROR(VLOOKUP($A7,'REF Projects'!$B$2:$N$49,4,FALSE),"N/A")</f>
        <v>N/A</v>
      </c>
      <c r="F7" s="61" t="str">
        <f>IFERROR(VLOOKUP($A7,'REF Projects'!$B$2:$N$49,5,FALSE),"N/A")</f>
        <v>N/A</v>
      </c>
      <c r="G7" s="61" t="str">
        <f>IFERROR(VLOOKUP($A7,'REF Projects'!$B$2:$N$49,6,FALSE),"N/A")</f>
        <v>N/A</v>
      </c>
      <c r="H7" s="59" t="str">
        <f>IFERROR(VLOOKUP($A7,'REF Projects'!$B$2:$N$49,7,FALSE),"N/A")</f>
        <v>N/A</v>
      </c>
      <c r="I7" s="59" t="str">
        <f>IFERROR(VLOOKUP($A7,'REF Projects'!$B$2:$N$49,8,FALSE),"N/A")</f>
        <v>N/A</v>
      </c>
      <c r="J7" s="59" t="str">
        <f>IFERROR(VLOOKUP($A7,'REF Projects'!$B$2:$N$49,9,FALSE),"N/A")</f>
        <v>N/A</v>
      </c>
      <c r="K7" t="str">
        <f>IFERROR(VLOOKUP($A7,'REF Projects'!$B$2:$N$49,10,FALSE),"N/A")</f>
        <v>N/A</v>
      </c>
      <c r="M7" t="s">
        <v>1311</v>
      </c>
    </row>
    <row r="8" spans="1:17" x14ac:dyDescent="0.25">
      <c r="A8" t="s">
        <v>27</v>
      </c>
      <c r="B8" s="2">
        <v>1</v>
      </c>
      <c r="C8" s="35" t="s">
        <v>13</v>
      </c>
      <c r="D8" t="str">
        <f>IFERROR(VLOOKUP($A8,'REF Projects'!$B$2:$N$49,2,FALSE),"Reconnaissance")</f>
        <v>Reconnaissance</v>
      </c>
      <c r="E8" s="61" t="str">
        <f>IFERROR(VLOOKUP($A8,'REF Projects'!$B$2:$N$49,4,FALSE),"N/A")</f>
        <v>N/A</v>
      </c>
      <c r="F8" s="61" t="str">
        <f>IFERROR(VLOOKUP($A8,'REF Projects'!$B$2:$N$49,5,FALSE),"N/A")</f>
        <v>N/A</v>
      </c>
      <c r="G8" s="61" t="str">
        <f>IFERROR(VLOOKUP($A8,'REF Projects'!$B$2:$N$49,6,FALSE),"N/A")</f>
        <v>N/A</v>
      </c>
      <c r="H8" s="59" t="str">
        <f>IFERROR(VLOOKUP($A8,'REF Projects'!$B$2:$N$49,7,FALSE),"N/A")</f>
        <v>N/A</v>
      </c>
      <c r="I8" s="59" t="str">
        <f>IFERROR(VLOOKUP($A8,'REF Projects'!$B$2:$N$49,8,FALSE),"N/A")</f>
        <v>N/A</v>
      </c>
      <c r="J8" s="59" t="str">
        <f>IFERROR(VLOOKUP($A8,'REF Projects'!$B$2:$N$49,9,FALSE),"N/A")</f>
        <v>N/A</v>
      </c>
      <c r="K8" t="str">
        <f>IFERROR(VLOOKUP($A8,'REF Projects'!$B$2:$N$49,10,FALSE),"N/A")</f>
        <v>N/A</v>
      </c>
      <c r="M8" t="s">
        <v>1310</v>
      </c>
    </row>
    <row r="9" spans="1:17" x14ac:dyDescent="0.25">
      <c r="A9" t="s">
        <v>29</v>
      </c>
      <c r="B9" s="2">
        <v>1</v>
      </c>
      <c r="C9" s="35" t="s">
        <v>13</v>
      </c>
      <c r="D9" t="str">
        <f>IFERROR(VLOOKUP($A9,'REF Projects'!$B$2:$N$49,2,FALSE),"Reconnaissance")</f>
        <v>Reconnaissance</v>
      </c>
      <c r="E9" s="61" t="str">
        <f>IFERROR(VLOOKUP($A9,'REF Projects'!$B$2:$N$49,4,FALSE),"N/A")</f>
        <v>N/A</v>
      </c>
      <c r="F9" s="61" t="str">
        <f>IFERROR(VLOOKUP($A9,'REF Projects'!$B$2:$N$49,5,FALSE),"N/A")</f>
        <v>N/A</v>
      </c>
      <c r="G9" s="61" t="str">
        <f>IFERROR(VLOOKUP($A9,'REF Projects'!$B$2:$N$49,6,FALSE),"N/A")</f>
        <v>N/A</v>
      </c>
      <c r="H9" s="59" t="str">
        <f>IFERROR(VLOOKUP($A9,'REF Projects'!$B$2:$N$49,7,FALSE),"N/A")</f>
        <v>N/A</v>
      </c>
      <c r="I9" s="59" t="str">
        <f>IFERROR(VLOOKUP($A9,'REF Projects'!$B$2:$N$49,8,FALSE),"N/A")</f>
        <v>N/A</v>
      </c>
      <c r="J9" s="59" t="str">
        <f>IFERROR(VLOOKUP($A9,'REF Projects'!$B$2:$N$49,9,FALSE),"N/A")</f>
        <v>N/A</v>
      </c>
      <c r="K9" t="str">
        <f>IFERROR(VLOOKUP($A9,'REF Projects'!$B$2:$N$49,10,FALSE),"N/A")</f>
        <v>N/A</v>
      </c>
      <c r="M9" t="s">
        <v>1310</v>
      </c>
    </row>
    <row r="10" spans="1:17" x14ac:dyDescent="0.25">
      <c r="A10" t="s">
        <v>268</v>
      </c>
      <c r="B10" s="2">
        <v>1</v>
      </c>
      <c r="C10" s="35" t="s">
        <v>13</v>
      </c>
      <c r="D10" t="str">
        <f>IFERROR(VLOOKUP($A10,'REF Projects'!$B$2:$N$49,2,FALSE),"Reconnaissance")</f>
        <v>Reconnaissance</v>
      </c>
      <c r="E10" s="61" t="str">
        <f>IFERROR(VLOOKUP($A10,'REF Projects'!$B$2:$N$49,4,FALSE),"N/A")</f>
        <v>N/A</v>
      </c>
      <c r="F10" s="61" t="str">
        <f>IFERROR(VLOOKUP($A10,'REF Projects'!$B$2:$N$49,5,FALSE),"N/A")</f>
        <v>N/A</v>
      </c>
      <c r="G10" s="61" t="str">
        <f>IFERROR(VLOOKUP($A10,'REF Projects'!$B$2:$N$49,6,FALSE),"N/A")</f>
        <v>N/A</v>
      </c>
      <c r="H10" s="59" t="str">
        <f>IFERROR(VLOOKUP($A10,'REF Projects'!$B$2:$N$49,7,FALSE),"N/A")</f>
        <v>N/A</v>
      </c>
      <c r="I10" s="59" t="str">
        <f>IFERROR(VLOOKUP($A10,'REF Projects'!$B$2:$N$49,8,FALSE),"N/A")</f>
        <v>N/A</v>
      </c>
      <c r="J10" s="59" t="str">
        <f>IFERROR(VLOOKUP($A10,'REF Projects'!$B$2:$N$49,9,FALSE),"N/A")</f>
        <v>N/A</v>
      </c>
      <c r="K10" t="str">
        <f>IFERROR(VLOOKUP($A10,'REF Projects'!$B$2:$N$49,10,FALSE),"N/A")</f>
        <v>N/A</v>
      </c>
      <c r="M10" t="s">
        <v>1310</v>
      </c>
    </row>
    <row r="11" spans="1:17" x14ac:dyDescent="0.25">
      <c r="A11" t="s">
        <v>297</v>
      </c>
      <c r="B11" s="2">
        <v>3</v>
      </c>
      <c r="C11" s="35" t="s">
        <v>13</v>
      </c>
      <c r="D11" t="str">
        <f>IFERROR(VLOOKUP($A11,'REF Projects'!$B$2:$N$49,2,FALSE),"Reconnaissance")</f>
        <v>Reconnaissance</v>
      </c>
      <c r="E11" s="61" t="str">
        <f>IFERROR(VLOOKUP($A11,'REF Projects'!$B$2:$N$49,4,FALSE),"N/A")</f>
        <v>N/A</v>
      </c>
      <c r="F11" s="61" t="str">
        <f>IFERROR(VLOOKUP($A11,'REF Projects'!$B$2:$N$49,5,FALSE),"N/A")</f>
        <v>N/A</v>
      </c>
      <c r="G11" s="61" t="str">
        <f>IFERROR(VLOOKUP($A11,'REF Projects'!$B$2:$N$49,6,FALSE),"N/A")</f>
        <v>N/A</v>
      </c>
      <c r="H11" s="59" t="str">
        <f>IFERROR(VLOOKUP($A11,'REF Projects'!$B$2:$N$49,7,FALSE),"N/A")</f>
        <v>N/A</v>
      </c>
      <c r="I11" s="59" t="str">
        <f>IFERROR(VLOOKUP($A11,'REF Projects'!$B$2:$N$49,8,FALSE),"N/A")</f>
        <v>N/A</v>
      </c>
      <c r="J11" s="59" t="str">
        <f>IFERROR(VLOOKUP($A11,'REF Projects'!$B$2:$N$49,9,FALSE),"N/A")</f>
        <v>N/A</v>
      </c>
      <c r="K11" t="str">
        <f>IFERROR(VLOOKUP($A11,'REF Projects'!$B$2:$N$49,10,FALSE),"N/A")</f>
        <v>N/A</v>
      </c>
      <c r="M11" t="s">
        <v>1310</v>
      </c>
    </row>
    <row r="12" spans="1:17" x14ac:dyDescent="0.25">
      <c r="A12" t="s">
        <v>25</v>
      </c>
      <c r="B12" s="2">
        <v>1</v>
      </c>
      <c r="C12" s="35" t="s">
        <v>13</v>
      </c>
      <c r="D12" t="str">
        <f>IFERROR(VLOOKUP($A12,'REF Projects'!$B$2:$N$49,2,FALSE),"Reconnaissance")</f>
        <v>Reconnaissance</v>
      </c>
      <c r="E12" s="61" t="str">
        <f>IFERROR(VLOOKUP($A12,'REF Projects'!$B$2:$N$49,4,FALSE),"N/A")</f>
        <v>N/A</v>
      </c>
      <c r="F12" s="61" t="str">
        <f>IFERROR(VLOOKUP($A12,'REF Projects'!$B$2:$N$49,5,FALSE),"N/A")</f>
        <v>N/A</v>
      </c>
      <c r="G12" s="61" t="str">
        <f>IFERROR(VLOOKUP($A12,'REF Projects'!$B$2:$N$49,6,FALSE),"N/A")</f>
        <v>N/A</v>
      </c>
      <c r="H12" s="59" t="str">
        <f>IFERROR(VLOOKUP($A12,'REF Projects'!$B$2:$N$49,7,FALSE),"N/A")</f>
        <v>N/A</v>
      </c>
      <c r="I12" s="59" t="str">
        <f>IFERROR(VLOOKUP($A12,'REF Projects'!$B$2:$N$49,8,FALSE),"N/A")</f>
        <v>N/A</v>
      </c>
      <c r="J12" s="59" t="str">
        <f>IFERROR(VLOOKUP($A12,'REF Projects'!$B$2:$N$49,9,FALSE),"N/A")</f>
        <v>N/A</v>
      </c>
      <c r="K12" t="str">
        <f>IFERROR(VLOOKUP($A12,'REF Projects'!$B$2:$N$49,10,FALSE),"N/A")</f>
        <v>N/A</v>
      </c>
      <c r="M12" t="s">
        <v>1310</v>
      </c>
    </row>
    <row r="13" spans="1:17" x14ac:dyDescent="0.25">
      <c r="A13" t="s">
        <v>65</v>
      </c>
      <c r="B13" s="2">
        <v>1</v>
      </c>
      <c r="C13" s="35" t="s">
        <v>13</v>
      </c>
      <c r="D13" t="str">
        <f>IFERROR(VLOOKUP($A13,'REF Projects'!$B$2:$N$49,2,FALSE),"Reconnaissance")</f>
        <v>Reconnaissance</v>
      </c>
      <c r="E13" s="61" t="str">
        <f>IFERROR(VLOOKUP($A13,'REF Projects'!$B$2:$N$49,4,FALSE),"N/A")</f>
        <v>N/A</v>
      </c>
      <c r="F13" s="61" t="str">
        <f>IFERROR(VLOOKUP($A13,'REF Projects'!$B$2:$N$49,5,FALSE),"N/A")</f>
        <v>N/A</v>
      </c>
      <c r="G13" s="61" t="str">
        <f>IFERROR(VLOOKUP($A13,'REF Projects'!$B$2:$N$49,6,FALSE),"N/A")</f>
        <v>N/A</v>
      </c>
      <c r="H13" s="59" t="str">
        <f>IFERROR(VLOOKUP($A13,'REF Projects'!$B$2:$N$49,7,FALSE),"N/A")</f>
        <v>N/A</v>
      </c>
      <c r="I13" s="59" t="str">
        <f>IFERROR(VLOOKUP($A13,'REF Projects'!$B$2:$N$49,8,FALSE),"N/A")</f>
        <v>N/A</v>
      </c>
      <c r="J13" s="59" t="str">
        <f>IFERROR(VLOOKUP($A13,'REF Projects'!$B$2:$N$49,9,FALSE),"N/A")</f>
        <v>N/A</v>
      </c>
      <c r="K13" t="str">
        <f>IFERROR(VLOOKUP($A13,'REF Projects'!$B$2:$N$49,10,FALSE),"N/A")</f>
        <v>N/A</v>
      </c>
      <c r="M13" t="s">
        <v>1310</v>
      </c>
    </row>
    <row r="14" spans="1:17" x14ac:dyDescent="0.25">
      <c r="A14" t="s">
        <v>328</v>
      </c>
      <c r="B14" s="2">
        <v>1</v>
      </c>
      <c r="C14" s="35" t="s">
        <v>13</v>
      </c>
      <c r="D14" t="str">
        <f>IFERROR(VLOOKUP($A14,'REF Projects'!$B$2:$N$49,2,FALSE),"Reconnaissance")</f>
        <v>Reconnaissance</v>
      </c>
      <c r="E14" s="61" t="str">
        <f>IFERROR(VLOOKUP($A14,'REF Projects'!$B$2:$N$49,4,FALSE),"N/A")</f>
        <v>N/A</v>
      </c>
      <c r="F14" s="61" t="str">
        <f>IFERROR(VLOOKUP($A14,'REF Projects'!$B$2:$N$49,5,FALSE),"N/A")</f>
        <v>N/A</v>
      </c>
      <c r="G14" s="61" t="str">
        <f>IFERROR(VLOOKUP($A14,'REF Projects'!$B$2:$N$49,6,FALSE),"N/A")</f>
        <v>N/A</v>
      </c>
      <c r="H14" s="59" t="str">
        <f>IFERROR(VLOOKUP($A14,'REF Projects'!$B$2:$N$49,7,FALSE),"N/A")</f>
        <v>N/A</v>
      </c>
      <c r="I14" s="59" t="str">
        <f>IFERROR(VLOOKUP($A14,'REF Projects'!$B$2:$N$49,8,FALSE),"N/A")</f>
        <v>N/A</v>
      </c>
      <c r="J14" s="59" t="str">
        <f>IFERROR(VLOOKUP($A14,'REF Projects'!$B$2:$N$49,9,FALSE),"N/A")</f>
        <v>N/A</v>
      </c>
      <c r="K14" t="str">
        <f>IFERROR(VLOOKUP($A14,'REF Projects'!$B$2:$N$49,10,FALSE),"N/A")</f>
        <v>N/A</v>
      </c>
      <c r="M14" t="s">
        <v>1310</v>
      </c>
    </row>
    <row r="15" spans="1:17" x14ac:dyDescent="0.25">
      <c r="A15" t="s">
        <v>142</v>
      </c>
      <c r="B15" s="2">
        <v>2</v>
      </c>
      <c r="C15" s="35" t="s">
        <v>13</v>
      </c>
      <c r="D15" t="str">
        <f>IFERROR(VLOOKUP($A15,'REF Projects'!$B$2:$N$49,2,FALSE),"Reconnaissance")</f>
        <v>Reconnaissance</v>
      </c>
      <c r="E15" s="61" t="str">
        <f>IFERROR(VLOOKUP($A15,'REF Projects'!$B$2:$N$49,4,FALSE),"N/A")</f>
        <v>N/A</v>
      </c>
      <c r="F15" s="61" t="str">
        <f>IFERROR(VLOOKUP($A15,'REF Projects'!$B$2:$N$49,5,FALSE),"N/A")</f>
        <v>N/A</v>
      </c>
      <c r="G15" s="61" t="str">
        <f>IFERROR(VLOOKUP($A15,'REF Projects'!$B$2:$N$49,6,FALSE),"N/A")</f>
        <v>N/A</v>
      </c>
      <c r="H15" s="59" t="str">
        <f>IFERROR(VLOOKUP($A15,'REF Projects'!$B$2:$N$49,7,FALSE),"N/A")</f>
        <v>N/A</v>
      </c>
      <c r="I15" s="59" t="str">
        <f>IFERROR(VLOOKUP($A15,'REF Projects'!$B$2:$N$49,8,FALSE),"N/A")</f>
        <v>N/A</v>
      </c>
      <c r="J15" s="59" t="str">
        <f>IFERROR(VLOOKUP($A15,'REF Projects'!$B$2:$N$49,9,FALSE),"N/A")</f>
        <v>N/A</v>
      </c>
      <c r="K15" t="str">
        <f>IFERROR(VLOOKUP($A15,'REF Projects'!$B$2:$N$49,10,FALSE),"N/A")</f>
        <v>N/A</v>
      </c>
      <c r="M15" t="s">
        <v>1310</v>
      </c>
    </row>
    <row r="16" spans="1:17" x14ac:dyDescent="0.25">
      <c r="A16" t="s">
        <v>122</v>
      </c>
      <c r="B16" s="2">
        <v>1</v>
      </c>
      <c r="C16" s="35" t="s">
        <v>13</v>
      </c>
      <c r="D16" t="str">
        <f>IFERROR(VLOOKUP($A16,'REF Projects'!$B$2:$N$49,2,FALSE),"Reconnaissance")</f>
        <v>Reconnaissance</v>
      </c>
      <c r="E16" s="61" t="str">
        <f>IFERROR(VLOOKUP($A16,'REF Projects'!$B$2:$N$49,4,FALSE),"N/A")</f>
        <v>N/A</v>
      </c>
      <c r="F16" s="61" t="str">
        <f>IFERROR(VLOOKUP($A16,'REF Projects'!$B$2:$N$49,5,FALSE),"N/A")</f>
        <v>N/A</v>
      </c>
      <c r="G16" s="61" t="str">
        <f>IFERROR(VLOOKUP($A16,'REF Projects'!$B$2:$N$49,6,FALSE),"N/A")</f>
        <v>N/A</v>
      </c>
      <c r="H16" s="59" t="str">
        <f>IFERROR(VLOOKUP($A16,'REF Projects'!$B$2:$N$49,7,FALSE),"N/A")</f>
        <v>N/A</v>
      </c>
      <c r="I16" s="59" t="str">
        <f>IFERROR(VLOOKUP($A16,'REF Projects'!$B$2:$N$49,8,FALSE),"N/A")</f>
        <v>N/A</v>
      </c>
      <c r="J16" s="59" t="str">
        <f>IFERROR(VLOOKUP($A16,'REF Projects'!$B$2:$N$49,9,FALSE),"N/A")</f>
        <v>N/A</v>
      </c>
      <c r="K16" t="str">
        <f>IFERROR(VLOOKUP($A16,'REF Projects'!$B$2:$N$49,10,FALSE),"N/A")</f>
        <v>N/A</v>
      </c>
      <c r="M16" t="s">
        <v>1310</v>
      </c>
    </row>
    <row r="17" spans="1:13" x14ac:dyDescent="0.25">
      <c r="A17" t="s">
        <v>38</v>
      </c>
      <c r="B17" s="2">
        <v>1</v>
      </c>
      <c r="C17" s="35" t="s">
        <v>13</v>
      </c>
      <c r="D17" t="str">
        <f>IFERROR(VLOOKUP($A17,'REF Projects'!$B$2:$N$49,2,FALSE),"Reconnaissance")</f>
        <v>Reconnaissance</v>
      </c>
      <c r="E17" s="61" t="str">
        <f>IFERROR(VLOOKUP($A17,'REF Projects'!$B$2:$N$49,4,FALSE),"N/A")</f>
        <v>N/A</v>
      </c>
      <c r="F17" s="61" t="str">
        <f>IFERROR(VLOOKUP($A17,'REF Projects'!$B$2:$N$49,5,FALSE),"N/A")</f>
        <v>N/A</v>
      </c>
      <c r="G17" s="61" t="str">
        <f>IFERROR(VLOOKUP($A17,'REF Projects'!$B$2:$N$49,6,FALSE),"N/A")</f>
        <v>N/A</v>
      </c>
      <c r="H17" s="59" t="str">
        <f>IFERROR(VLOOKUP($A17,'REF Projects'!$B$2:$N$49,7,FALSE),"N/A")</f>
        <v>N/A</v>
      </c>
      <c r="I17" s="59" t="str">
        <f>IFERROR(VLOOKUP($A17,'REF Projects'!$B$2:$N$49,8,FALSE),"N/A")</f>
        <v>N/A</v>
      </c>
      <c r="J17" s="59" t="str">
        <f>IFERROR(VLOOKUP($A17,'REF Projects'!$B$2:$N$49,9,FALSE),"N/A")</f>
        <v>N/A</v>
      </c>
      <c r="K17" t="str">
        <f>IFERROR(VLOOKUP($A17,'REF Projects'!$B$2:$N$49,10,FALSE),"N/A")</f>
        <v>N/A</v>
      </c>
      <c r="M17" t="s">
        <v>1310</v>
      </c>
    </row>
    <row r="18" spans="1:13" x14ac:dyDescent="0.25">
      <c r="A18" t="s">
        <v>123</v>
      </c>
      <c r="B18" s="2">
        <v>1</v>
      </c>
      <c r="C18" s="35" t="s">
        <v>13</v>
      </c>
      <c r="D18" t="str">
        <f>IFERROR(VLOOKUP($A18,'REF Projects'!$B$2:$N$49,2,FALSE),"Reconnaissance")</f>
        <v>Reconnaissance</v>
      </c>
      <c r="E18" s="61" t="str">
        <f>IFERROR(VLOOKUP($A18,'REF Projects'!$B$2:$N$49,4,FALSE),"N/A")</f>
        <v>N/A</v>
      </c>
      <c r="F18" s="61" t="str">
        <f>IFERROR(VLOOKUP($A18,'REF Projects'!$B$2:$N$49,5,FALSE),"N/A")</f>
        <v>N/A</v>
      </c>
      <c r="G18" s="61" t="str">
        <f>IFERROR(VLOOKUP($A18,'REF Projects'!$B$2:$N$49,6,FALSE),"N/A")</f>
        <v>N/A</v>
      </c>
      <c r="H18" s="59" t="str">
        <f>IFERROR(VLOOKUP($A18,'REF Projects'!$B$2:$N$49,7,FALSE),"N/A")</f>
        <v>N/A</v>
      </c>
      <c r="I18" s="59" t="str">
        <f>IFERROR(VLOOKUP($A18,'REF Projects'!$B$2:$N$49,8,FALSE),"N/A")</f>
        <v>N/A</v>
      </c>
      <c r="J18" s="59" t="str">
        <f>IFERROR(VLOOKUP($A18,'REF Projects'!$B$2:$N$49,9,FALSE),"N/A")</f>
        <v>N/A</v>
      </c>
      <c r="K18" t="str">
        <f>IFERROR(VLOOKUP($A18,'REF Projects'!$B$2:$N$49,10,FALSE),"N/A")</f>
        <v>N/A</v>
      </c>
      <c r="M18" t="s">
        <v>1310</v>
      </c>
    </row>
    <row r="19" spans="1:13" x14ac:dyDescent="0.25">
      <c r="A19" t="s">
        <v>129</v>
      </c>
      <c r="B19" s="2">
        <v>1</v>
      </c>
      <c r="C19" s="35" t="s">
        <v>13</v>
      </c>
      <c r="D19" t="str">
        <f>IFERROR(VLOOKUP($A19,'REF Projects'!$B$2:$N$49,2,FALSE),"Reconnaissance")</f>
        <v>Reconnaissance</v>
      </c>
      <c r="E19" s="61" t="str">
        <f>IFERROR(VLOOKUP($A19,'REF Projects'!$B$2:$N$49,4,FALSE),"N/A")</f>
        <v>N/A</v>
      </c>
      <c r="F19" s="61" t="str">
        <f>IFERROR(VLOOKUP($A19,'REF Projects'!$B$2:$N$49,5,FALSE),"N/A")</f>
        <v>N/A</v>
      </c>
      <c r="G19" s="61" t="str">
        <f>IFERROR(VLOOKUP($A19,'REF Projects'!$B$2:$N$49,6,FALSE),"N/A")</f>
        <v>N/A</v>
      </c>
      <c r="H19" s="59" t="str">
        <f>IFERROR(VLOOKUP($A19,'REF Projects'!$B$2:$N$49,7,FALSE),"N/A")</f>
        <v>N/A</v>
      </c>
      <c r="I19" s="59" t="str">
        <f>IFERROR(VLOOKUP($A19,'REF Projects'!$B$2:$N$49,8,FALSE),"N/A")</f>
        <v>N/A</v>
      </c>
      <c r="J19" s="59" t="str">
        <f>IFERROR(VLOOKUP($A19,'REF Projects'!$B$2:$N$49,9,FALSE),"N/A")</f>
        <v>N/A</v>
      </c>
      <c r="K19" t="str">
        <f>IFERROR(VLOOKUP($A19,'REF Projects'!$B$2:$N$49,10,FALSE),"N/A")</f>
        <v>N/A</v>
      </c>
      <c r="M19" t="s">
        <v>1310</v>
      </c>
    </row>
    <row r="20" spans="1:13" x14ac:dyDescent="0.25">
      <c r="A20" t="s">
        <v>73</v>
      </c>
      <c r="B20" s="2">
        <v>1</v>
      </c>
      <c r="C20" s="35" t="s">
        <v>13</v>
      </c>
      <c r="D20" t="str">
        <f>IFERROR(VLOOKUP($A20,'REF Projects'!$B$2:$N$49,2,FALSE),"Reconnaissance")</f>
        <v>Reconnaissance</v>
      </c>
      <c r="E20" s="61" t="str">
        <f>IFERROR(VLOOKUP($A20,'REF Projects'!$B$2:$N$49,4,FALSE),"N/A")</f>
        <v>N/A</v>
      </c>
      <c r="F20" s="61" t="str">
        <f>IFERROR(VLOOKUP($A20,'REF Projects'!$B$2:$N$49,5,FALSE),"N/A")</f>
        <v>N/A</v>
      </c>
      <c r="G20" s="61" t="str">
        <f>IFERROR(VLOOKUP($A20,'REF Projects'!$B$2:$N$49,6,FALSE),"N/A")</f>
        <v>N/A</v>
      </c>
      <c r="H20" s="59" t="str">
        <f>IFERROR(VLOOKUP($A20,'REF Projects'!$B$2:$N$49,7,FALSE),"N/A")</f>
        <v>N/A</v>
      </c>
      <c r="I20" s="59" t="str">
        <f>IFERROR(VLOOKUP($A20,'REF Projects'!$B$2:$N$49,8,FALSE),"N/A")</f>
        <v>N/A</v>
      </c>
      <c r="J20" s="59" t="str">
        <f>IFERROR(VLOOKUP($A20,'REF Projects'!$B$2:$N$49,9,FALSE),"N/A")</f>
        <v>N/A</v>
      </c>
      <c r="K20" t="str">
        <f>IFERROR(VLOOKUP($A20,'REF Projects'!$B$2:$N$49,10,FALSE),"N/A")</f>
        <v>N/A</v>
      </c>
      <c r="M20" t="s">
        <v>1310</v>
      </c>
    </row>
    <row r="21" spans="1:13" x14ac:dyDescent="0.25">
      <c r="A21" t="s">
        <v>263</v>
      </c>
      <c r="B21" s="2">
        <v>1</v>
      </c>
      <c r="C21" s="35" t="s">
        <v>13</v>
      </c>
      <c r="D21" t="str">
        <f>IFERROR(VLOOKUP($A21,'REF Projects'!$B$2:$N$49,2,FALSE),"Reconnaissance")</f>
        <v>Reconnaissance</v>
      </c>
      <c r="E21" s="61" t="str">
        <f>IFERROR(VLOOKUP($A21,'REF Projects'!$B$2:$N$49,4,FALSE),"N/A")</f>
        <v>N/A</v>
      </c>
      <c r="F21" s="61" t="str">
        <f>IFERROR(VLOOKUP($A21,'REF Projects'!$B$2:$N$49,5,FALSE),"N/A")</f>
        <v>N/A</v>
      </c>
      <c r="G21" s="61" t="str">
        <f>IFERROR(VLOOKUP($A21,'REF Projects'!$B$2:$N$49,6,FALSE),"N/A")</f>
        <v>N/A</v>
      </c>
      <c r="H21" s="59" t="str">
        <f>IFERROR(VLOOKUP($A21,'REF Projects'!$B$2:$N$49,7,FALSE),"N/A")</f>
        <v>N/A</v>
      </c>
      <c r="I21" s="59" t="str">
        <f>IFERROR(VLOOKUP($A21,'REF Projects'!$B$2:$N$49,8,FALSE),"N/A")</f>
        <v>N/A</v>
      </c>
      <c r="J21" s="59" t="str">
        <f>IFERROR(VLOOKUP($A21,'REF Projects'!$B$2:$N$49,9,FALSE),"N/A")</f>
        <v>N/A</v>
      </c>
      <c r="K21" t="str">
        <f>IFERROR(VLOOKUP($A21,'REF Projects'!$B$2:$N$49,10,FALSE),"N/A")</f>
        <v>N/A</v>
      </c>
      <c r="M21" t="s">
        <v>1310</v>
      </c>
    </row>
    <row r="22" spans="1:13" x14ac:dyDescent="0.25">
      <c r="A22" t="s">
        <v>353</v>
      </c>
      <c r="B22" s="2">
        <v>6</v>
      </c>
      <c r="C22" s="35" t="s">
        <v>13</v>
      </c>
      <c r="D22" t="str">
        <f>IFERROR(VLOOKUP($A22,'REF Projects'!$B$2:$N$49,2,FALSE),"Reconnaissance")</f>
        <v>Reconnaissance</v>
      </c>
      <c r="E22" s="61" t="str">
        <f>IFERROR(VLOOKUP($A22,'REF Projects'!$B$2:$N$49,4,FALSE),"N/A")</f>
        <v>N/A</v>
      </c>
      <c r="F22" s="61" t="str">
        <f>IFERROR(VLOOKUP($A22,'REF Projects'!$B$2:$N$49,5,FALSE),"N/A")</f>
        <v>N/A</v>
      </c>
      <c r="G22" s="61" t="str">
        <f>IFERROR(VLOOKUP($A22,'REF Projects'!$B$2:$N$49,6,FALSE),"N/A")</f>
        <v>N/A</v>
      </c>
      <c r="H22" s="59" t="str">
        <f>IFERROR(VLOOKUP($A22,'REF Projects'!$B$2:$N$49,7,FALSE),"N/A")</f>
        <v>N/A</v>
      </c>
      <c r="I22" s="59" t="str">
        <f>IFERROR(VLOOKUP($A22,'REF Projects'!$B$2:$N$49,8,FALSE),"N/A")</f>
        <v>N/A</v>
      </c>
      <c r="J22" s="59" t="str">
        <f>IFERROR(VLOOKUP($A22,'REF Projects'!$B$2:$N$49,9,FALSE),"N/A")</f>
        <v>N/A</v>
      </c>
      <c r="K22" t="str">
        <f>IFERROR(VLOOKUP($A22,'REF Projects'!$B$2:$N$49,10,FALSE),"N/A")</f>
        <v>N/A</v>
      </c>
      <c r="M22" t="s">
        <v>1310</v>
      </c>
    </row>
    <row r="23" spans="1:13" x14ac:dyDescent="0.25">
      <c r="A23" t="s">
        <v>219</v>
      </c>
      <c r="B23" s="2">
        <v>5</v>
      </c>
      <c r="C23" s="35" t="s">
        <v>13</v>
      </c>
      <c r="D23" t="str">
        <f>IFERROR(VLOOKUP($A23,'REF Projects'!$B$2:$N$49,2,FALSE),"Reconnaissance")</f>
        <v>Reconnaissance</v>
      </c>
      <c r="E23" s="61" t="str">
        <f>IFERROR(VLOOKUP($A23,'REF Projects'!$B$2:$N$49,4,FALSE),"N/A")</f>
        <v>N/A</v>
      </c>
      <c r="F23" s="61" t="str">
        <f>IFERROR(VLOOKUP($A23,'REF Projects'!$B$2:$N$49,5,FALSE),"N/A")</f>
        <v>N/A</v>
      </c>
      <c r="G23" s="61" t="str">
        <f>IFERROR(VLOOKUP($A23,'REF Projects'!$B$2:$N$49,6,FALSE),"N/A")</f>
        <v>N/A</v>
      </c>
      <c r="H23" s="59" t="str">
        <f>IFERROR(VLOOKUP($A23,'REF Projects'!$B$2:$N$49,7,FALSE),"N/A")</f>
        <v>N/A</v>
      </c>
      <c r="I23" s="59" t="str">
        <f>IFERROR(VLOOKUP($A23,'REF Projects'!$B$2:$N$49,8,FALSE),"N/A")</f>
        <v>N/A</v>
      </c>
      <c r="J23" s="59" t="str">
        <f>IFERROR(VLOOKUP($A23,'REF Projects'!$B$2:$N$49,9,FALSE),"N/A")</f>
        <v>N/A</v>
      </c>
      <c r="K23" t="str">
        <f>IFERROR(VLOOKUP($A23,'REF Projects'!$B$2:$N$49,10,FALSE),"N/A")</f>
        <v>N/A</v>
      </c>
      <c r="M23" t="s">
        <v>1312</v>
      </c>
    </row>
    <row r="24" spans="1:13" x14ac:dyDescent="0.25">
      <c r="A24" t="s">
        <v>114</v>
      </c>
      <c r="B24" s="2">
        <v>2</v>
      </c>
      <c r="C24" s="35" t="s">
        <v>13</v>
      </c>
      <c r="D24" t="str">
        <f>IFERROR(VLOOKUP($A24,'REF Projects'!$B$2:$N$49,2,FALSE),"Reconnaissance")</f>
        <v>Reconnaissance</v>
      </c>
      <c r="E24" s="61" t="str">
        <f>IFERROR(VLOOKUP($A24,'REF Projects'!$B$2:$N$49,4,FALSE),"N/A")</f>
        <v>N/A</v>
      </c>
      <c r="F24" s="61" t="str">
        <f>IFERROR(VLOOKUP($A24,'REF Projects'!$B$2:$N$49,5,FALSE),"N/A")</f>
        <v>N/A</v>
      </c>
      <c r="G24" s="61" t="str">
        <f>IFERROR(VLOOKUP($A24,'REF Projects'!$B$2:$N$49,6,FALSE),"N/A")</f>
        <v>N/A</v>
      </c>
      <c r="H24" s="59" t="str">
        <f>IFERROR(VLOOKUP($A24,'REF Projects'!$B$2:$N$49,7,FALSE),"N/A")</f>
        <v>N/A</v>
      </c>
      <c r="I24" s="59" t="str">
        <f>IFERROR(VLOOKUP($A24,'REF Projects'!$B$2:$N$49,8,FALSE),"N/A")</f>
        <v>N/A</v>
      </c>
      <c r="J24" s="59" t="str">
        <f>IFERROR(VLOOKUP($A24,'REF Projects'!$B$2:$N$49,9,FALSE),"N/A")</f>
        <v>N/A</v>
      </c>
      <c r="K24" t="str">
        <f>IFERROR(VLOOKUP($A24,'REF Projects'!$B$2:$N$49,10,FALSE),"N/A")</f>
        <v>N/A</v>
      </c>
      <c r="M24" t="s">
        <v>1310</v>
      </c>
    </row>
    <row r="25" spans="1:13" x14ac:dyDescent="0.25">
      <c r="A25" t="s">
        <v>362</v>
      </c>
      <c r="B25" s="2">
        <v>7</v>
      </c>
      <c r="C25" s="35" t="s">
        <v>13</v>
      </c>
      <c r="D25" t="str">
        <f>IFERROR(VLOOKUP($A25,'REF Projects'!$B$2:$N$49,2,FALSE),"Reconnaissance")</f>
        <v>Reconnaissance</v>
      </c>
      <c r="E25" s="61" t="str">
        <f>IFERROR(VLOOKUP($A25,'REF Projects'!$B$2:$N$49,4,FALSE),"N/A")</f>
        <v>N/A</v>
      </c>
      <c r="F25" s="61" t="str">
        <f>IFERROR(VLOOKUP($A25,'REF Projects'!$B$2:$N$49,5,FALSE),"N/A")</f>
        <v>N/A</v>
      </c>
      <c r="G25" s="61" t="str">
        <f>IFERROR(VLOOKUP($A25,'REF Projects'!$B$2:$N$49,6,FALSE),"N/A")</f>
        <v>N/A</v>
      </c>
      <c r="H25" s="59" t="str">
        <f>IFERROR(VLOOKUP($A25,'REF Projects'!$B$2:$N$49,7,FALSE),"N/A")</f>
        <v>N/A</v>
      </c>
      <c r="I25" s="59" t="str">
        <f>IFERROR(VLOOKUP($A25,'REF Projects'!$B$2:$N$49,8,FALSE),"N/A")</f>
        <v>N/A</v>
      </c>
      <c r="J25" s="59" t="str">
        <f>IFERROR(VLOOKUP($A25,'REF Projects'!$B$2:$N$49,9,FALSE),"N/A")</f>
        <v>N/A</v>
      </c>
      <c r="K25" t="str">
        <f>IFERROR(VLOOKUP($A25,'REF Projects'!$B$2:$N$49,10,FALSE),"N/A")</f>
        <v>N/A</v>
      </c>
      <c r="M25" t="s">
        <v>1310</v>
      </c>
    </row>
    <row r="26" spans="1:13" x14ac:dyDescent="0.25">
      <c r="A26" t="s">
        <v>22</v>
      </c>
      <c r="B26" s="2">
        <v>1</v>
      </c>
      <c r="C26" s="35" t="s">
        <v>13</v>
      </c>
      <c r="D26" t="str">
        <f>IFERROR(VLOOKUP($A26,'REF Projects'!$B$2:$N$49,2,FALSE),"Reconnaissance")</f>
        <v>Reconnaissance</v>
      </c>
      <c r="E26" s="61" t="str">
        <f>IFERROR(VLOOKUP($A26,'REF Projects'!$B$2:$N$49,4,FALSE),"N/A")</f>
        <v>N/A</v>
      </c>
      <c r="F26" s="61" t="str">
        <f>IFERROR(VLOOKUP($A26,'REF Projects'!$B$2:$N$49,5,FALSE),"N/A")</f>
        <v>N/A</v>
      </c>
      <c r="G26" s="61" t="str">
        <f>IFERROR(VLOOKUP($A26,'REF Projects'!$B$2:$N$49,6,FALSE),"N/A")</f>
        <v>N/A</v>
      </c>
      <c r="H26" s="59" t="str">
        <f>IFERROR(VLOOKUP($A26,'REF Projects'!$B$2:$N$49,7,FALSE),"N/A")</f>
        <v>N/A</v>
      </c>
      <c r="I26" s="59" t="str">
        <f>IFERROR(VLOOKUP($A26,'REF Projects'!$B$2:$N$49,8,FALSE),"N/A")</f>
        <v>N/A</v>
      </c>
      <c r="J26" s="59" t="str">
        <f>IFERROR(VLOOKUP($A26,'REF Projects'!$B$2:$N$49,9,FALSE),"N/A")</f>
        <v>N/A</v>
      </c>
      <c r="K26" t="str">
        <f>IFERROR(VLOOKUP($A26,'REF Projects'!$B$2:$N$49,10,FALSE),"N/A")</f>
        <v>N/A</v>
      </c>
      <c r="M26" t="s">
        <v>1310</v>
      </c>
    </row>
    <row r="27" spans="1:13" x14ac:dyDescent="0.25">
      <c r="A27" t="s">
        <v>179</v>
      </c>
      <c r="B27" s="2">
        <v>3</v>
      </c>
      <c r="C27" s="35" t="s">
        <v>13</v>
      </c>
      <c r="D27" t="str">
        <f>IFERROR(VLOOKUP($A27,'REF Projects'!$B$2:$N$49,2,FALSE),"Reconnaissance")</f>
        <v>Reconnaissance</v>
      </c>
      <c r="E27" s="61" t="str">
        <f>IFERROR(VLOOKUP($A27,'REF Projects'!$B$2:$N$49,4,FALSE),"N/A")</f>
        <v>N/A</v>
      </c>
      <c r="F27" s="61" t="str">
        <f>IFERROR(VLOOKUP($A27,'REF Projects'!$B$2:$N$49,5,FALSE),"N/A")</f>
        <v>N/A</v>
      </c>
      <c r="G27" s="61" t="str">
        <f>IFERROR(VLOOKUP($A27,'REF Projects'!$B$2:$N$49,6,FALSE),"N/A")</f>
        <v>N/A</v>
      </c>
      <c r="H27" s="59" t="str">
        <f>IFERROR(VLOOKUP($A27,'REF Projects'!$B$2:$N$49,7,FALSE),"N/A")</f>
        <v>N/A</v>
      </c>
      <c r="I27" s="59" t="str">
        <f>IFERROR(VLOOKUP($A27,'REF Projects'!$B$2:$N$49,8,FALSE),"N/A")</f>
        <v>N/A</v>
      </c>
      <c r="J27" s="59" t="str">
        <f>IFERROR(VLOOKUP($A27,'REF Projects'!$B$2:$N$49,9,FALSE),"N/A")</f>
        <v>N/A</v>
      </c>
      <c r="K27" t="str">
        <f>IFERROR(VLOOKUP($A27,'REF Projects'!$B$2:$N$49,10,FALSE),"N/A")</f>
        <v>N/A</v>
      </c>
      <c r="M27" t="s">
        <v>1310</v>
      </c>
    </row>
    <row r="28" spans="1:13" x14ac:dyDescent="0.25">
      <c r="A28" t="s">
        <v>336</v>
      </c>
      <c r="B28" s="2">
        <v>4</v>
      </c>
      <c r="C28" s="35" t="s">
        <v>13</v>
      </c>
      <c r="D28" t="str">
        <f>IFERROR(VLOOKUP($A28,'REF Projects'!$B$2:$N$49,2,FALSE),"Reconnaissance")</f>
        <v>Reconnaissance</v>
      </c>
      <c r="E28" s="61" t="str">
        <f>IFERROR(VLOOKUP($A28,'REF Projects'!$B$2:$N$49,4,FALSE),"N/A")</f>
        <v>N/A</v>
      </c>
      <c r="F28" s="61" t="str">
        <f>IFERROR(VLOOKUP($A28,'REF Projects'!$B$2:$N$49,5,FALSE),"N/A")</f>
        <v>N/A</v>
      </c>
      <c r="G28" s="61" t="str">
        <f>IFERROR(VLOOKUP($A28,'REF Projects'!$B$2:$N$49,6,FALSE),"N/A")</f>
        <v>N/A</v>
      </c>
      <c r="H28" s="59" t="str">
        <f>IFERROR(VLOOKUP($A28,'REF Projects'!$B$2:$N$49,7,FALSE),"N/A")</f>
        <v>N/A</v>
      </c>
      <c r="I28" s="59" t="str">
        <f>IFERROR(VLOOKUP($A28,'REF Projects'!$B$2:$N$49,8,FALSE),"N/A")</f>
        <v>N/A</v>
      </c>
      <c r="J28" s="59" t="str">
        <f>IFERROR(VLOOKUP($A28,'REF Projects'!$B$2:$N$49,9,FALSE),"N/A")</f>
        <v>N/A</v>
      </c>
      <c r="K28" t="str">
        <f>IFERROR(VLOOKUP($A28,'REF Projects'!$B$2:$N$49,10,FALSE),"N/A")</f>
        <v>N/A</v>
      </c>
      <c r="M28" t="s">
        <v>1310</v>
      </c>
    </row>
    <row r="29" spans="1:13" x14ac:dyDescent="0.25">
      <c r="A29" t="s">
        <v>56</v>
      </c>
      <c r="B29" s="2">
        <v>1</v>
      </c>
      <c r="C29" s="35" t="s">
        <v>13</v>
      </c>
      <c r="D29" t="str">
        <f>IFERROR(VLOOKUP($A29,'REF Projects'!$B$2:$N$49,2,FALSE),"Reconnaissance")</f>
        <v>Reconnaissance</v>
      </c>
      <c r="E29" s="61" t="str">
        <f>IFERROR(VLOOKUP($A29,'REF Projects'!$B$2:$N$49,4,FALSE),"N/A")</f>
        <v>N/A</v>
      </c>
      <c r="F29" s="61" t="str">
        <f>IFERROR(VLOOKUP($A29,'REF Projects'!$B$2:$N$49,5,FALSE),"N/A")</f>
        <v>N/A</v>
      </c>
      <c r="G29" s="61" t="str">
        <f>IFERROR(VLOOKUP($A29,'REF Projects'!$B$2:$N$49,6,FALSE),"N/A")</f>
        <v>N/A</v>
      </c>
      <c r="H29" s="59" t="str">
        <f>IFERROR(VLOOKUP($A29,'REF Projects'!$B$2:$N$49,7,FALSE),"N/A")</f>
        <v>N/A</v>
      </c>
      <c r="I29" s="59" t="str">
        <f>IFERROR(VLOOKUP($A29,'REF Projects'!$B$2:$N$49,8,FALSE),"N/A")</f>
        <v>N/A</v>
      </c>
      <c r="J29" s="59" t="str">
        <f>IFERROR(VLOOKUP($A29,'REF Projects'!$B$2:$N$49,9,FALSE),"N/A")</f>
        <v>N/A</v>
      </c>
      <c r="K29" t="str">
        <f>IFERROR(VLOOKUP($A29,'REF Projects'!$B$2:$N$49,10,FALSE),"N/A")</f>
        <v>N/A</v>
      </c>
      <c r="M29" t="s">
        <v>1310</v>
      </c>
    </row>
    <row r="30" spans="1:13" x14ac:dyDescent="0.25">
      <c r="A30" t="s">
        <v>93</v>
      </c>
      <c r="B30" s="2">
        <v>1</v>
      </c>
      <c r="C30" s="35" t="s">
        <v>13</v>
      </c>
      <c r="D30" t="str">
        <f>IFERROR(VLOOKUP($A30,'REF Projects'!$B$2:$N$49,2,FALSE),"Reconnaissance")</f>
        <v>Reconnaissance</v>
      </c>
      <c r="E30" s="61" t="str">
        <f>IFERROR(VLOOKUP($A30,'REF Projects'!$B$2:$N$49,4,FALSE),"N/A")</f>
        <v>N/A</v>
      </c>
      <c r="F30" s="61" t="str">
        <f>IFERROR(VLOOKUP($A30,'REF Projects'!$B$2:$N$49,5,FALSE),"N/A")</f>
        <v>N/A</v>
      </c>
      <c r="G30" s="61" t="str">
        <f>IFERROR(VLOOKUP($A30,'REF Projects'!$B$2:$N$49,6,FALSE),"N/A")</f>
        <v>N/A</v>
      </c>
      <c r="H30" s="59" t="str">
        <f>IFERROR(VLOOKUP($A30,'REF Projects'!$B$2:$N$49,7,FALSE),"N/A")</f>
        <v>N/A</v>
      </c>
      <c r="I30" s="59" t="str">
        <f>IFERROR(VLOOKUP($A30,'REF Projects'!$B$2:$N$49,8,FALSE),"N/A")</f>
        <v>N/A</v>
      </c>
      <c r="J30" s="59" t="str">
        <f>IFERROR(VLOOKUP($A30,'REF Projects'!$B$2:$N$49,9,FALSE),"N/A")</f>
        <v>N/A</v>
      </c>
      <c r="K30" t="str">
        <f>IFERROR(VLOOKUP($A30,'REF Projects'!$B$2:$N$49,10,FALSE),"N/A")</f>
        <v>N/A</v>
      </c>
      <c r="M30" t="s">
        <v>1310</v>
      </c>
    </row>
    <row r="31" spans="1:13" x14ac:dyDescent="0.25">
      <c r="A31" t="s">
        <v>166</v>
      </c>
      <c r="B31" s="2">
        <v>4</v>
      </c>
      <c r="C31" s="35" t="s">
        <v>13</v>
      </c>
      <c r="D31" t="str">
        <f>IFERROR(VLOOKUP($A31,'REF Projects'!$B$2:$N$49,2,FALSE),"Reconnaissance")</f>
        <v>Feasibility</v>
      </c>
      <c r="E31" s="61">
        <f>IFERROR(VLOOKUP($A31,'REF Projects'!$B$2:$N$49,4,FALSE),"N/A")</f>
        <v>100</v>
      </c>
      <c r="F31" s="61">
        <f>IFERROR(VLOOKUP($A31,'REF Projects'!$B$2:$N$49,5,FALSE),"N/A")</f>
        <v>916584</v>
      </c>
      <c r="G31" s="61">
        <f>IFERROR(VLOOKUP($A31,'REF Projects'!$B$2:$N$49,6,FALSE),"N/A")</f>
        <v>0</v>
      </c>
      <c r="H31" s="59">
        <f>IFERROR(VLOOKUP($A31,'REF Projects'!$B$2:$N$49,7,FALSE),"N/A")</f>
        <v>3197985</v>
      </c>
      <c r="I31" s="59">
        <f>IFERROR(VLOOKUP($A31,'REF Projects'!$B$2:$N$49,8,FALSE),"N/A")</f>
        <v>0</v>
      </c>
      <c r="J31" s="59">
        <f>IFERROR(VLOOKUP($A31,'REF Projects'!$B$2:$N$49,9,FALSE),"N/A")</f>
        <v>0</v>
      </c>
      <c r="K31">
        <f>IFERROR(VLOOKUP($A31,'REF Projects'!$B$2:$N$49,10,FALSE),"N/A")</f>
        <v>0</v>
      </c>
      <c r="M31" t="s">
        <v>1312</v>
      </c>
    </row>
    <row r="32" spans="1:13" x14ac:dyDescent="0.25">
      <c r="A32" t="s">
        <v>103</v>
      </c>
      <c r="B32" s="2">
        <v>1</v>
      </c>
      <c r="C32" s="35" t="s">
        <v>13</v>
      </c>
      <c r="D32" t="str">
        <f>IFERROR(VLOOKUP($A32,'REF Projects'!$B$2:$N$49,2,FALSE),"Reconnaissance")</f>
        <v>Reconnaissance</v>
      </c>
      <c r="E32" s="61" t="str">
        <f>IFERROR(VLOOKUP($A32,'REF Projects'!$B$2:$N$49,4,FALSE),"N/A")</f>
        <v>N/A</v>
      </c>
      <c r="F32" s="61" t="str">
        <f>IFERROR(VLOOKUP($A32,'REF Projects'!$B$2:$N$49,5,FALSE),"N/A")</f>
        <v>N/A</v>
      </c>
      <c r="G32" s="61" t="str">
        <f>IFERROR(VLOOKUP($A32,'REF Projects'!$B$2:$N$49,6,FALSE),"N/A")</f>
        <v>N/A</v>
      </c>
      <c r="H32" s="59" t="str">
        <f>IFERROR(VLOOKUP($A32,'REF Projects'!$B$2:$N$49,7,FALSE),"N/A")</f>
        <v>N/A</v>
      </c>
      <c r="I32" s="59" t="str">
        <f>IFERROR(VLOOKUP($A32,'REF Projects'!$B$2:$N$49,8,FALSE),"N/A")</f>
        <v>N/A</v>
      </c>
      <c r="J32" s="59" t="str">
        <f>IFERROR(VLOOKUP($A32,'REF Projects'!$B$2:$N$49,9,FALSE),"N/A")</f>
        <v>N/A</v>
      </c>
      <c r="K32" t="str">
        <f>IFERROR(VLOOKUP($A32,'REF Projects'!$B$2:$N$49,10,FALSE),"N/A")</f>
        <v>N/A</v>
      </c>
      <c r="M32" t="s">
        <v>1310</v>
      </c>
    </row>
    <row r="33" spans="1:15" x14ac:dyDescent="0.25">
      <c r="A33" t="s">
        <v>85</v>
      </c>
      <c r="B33" s="2">
        <v>1</v>
      </c>
      <c r="C33" s="35" t="s">
        <v>13</v>
      </c>
      <c r="D33" t="str">
        <f>IFERROR(VLOOKUP($A33,'REF Projects'!$B$2:$N$49,2,FALSE),"Reconnaissance")</f>
        <v>Reconnaissance</v>
      </c>
      <c r="E33" s="61" t="str">
        <f>IFERROR(VLOOKUP($A33,'REF Projects'!$B$2:$N$49,4,FALSE),"N/A")</f>
        <v>N/A</v>
      </c>
      <c r="F33" s="61" t="str">
        <f>IFERROR(VLOOKUP($A33,'REF Projects'!$B$2:$N$49,5,FALSE),"N/A")</f>
        <v>N/A</v>
      </c>
      <c r="G33" s="61" t="str">
        <f>IFERROR(VLOOKUP($A33,'REF Projects'!$B$2:$N$49,6,FALSE),"N/A")</f>
        <v>N/A</v>
      </c>
      <c r="H33" s="59" t="str">
        <f>IFERROR(VLOOKUP($A33,'REF Projects'!$B$2:$N$49,7,FALSE),"N/A")</f>
        <v>N/A</v>
      </c>
      <c r="I33" s="59" t="str">
        <f>IFERROR(VLOOKUP($A33,'REF Projects'!$B$2:$N$49,8,FALSE),"N/A")</f>
        <v>N/A</v>
      </c>
      <c r="J33" s="59" t="str">
        <f>IFERROR(VLOOKUP($A33,'REF Projects'!$B$2:$N$49,9,FALSE),"N/A")</f>
        <v>N/A</v>
      </c>
      <c r="K33" t="str">
        <f>IFERROR(VLOOKUP($A33,'REF Projects'!$B$2:$N$49,10,FALSE),"N/A")</f>
        <v>N/A</v>
      </c>
      <c r="M33" t="s">
        <v>1310</v>
      </c>
    </row>
    <row r="34" spans="1:15" x14ac:dyDescent="0.25">
      <c r="A34" t="s">
        <v>53</v>
      </c>
      <c r="B34" s="2">
        <v>1</v>
      </c>
      <c r="C34" s="35" t="s">
        <v>13</v>
      </c>
      <c r="D34" t="str">
        <f>IFERROR(VLOOKUP($A34,'REF Projects'!$B$2:$N$49,2,FALSE),"Reconnaissance")</f>
        <v>Reconnaissance</v>
      </c>
      <c r="E34" s="61" t="str">
        <f>IFERROR(VLOOKUP($A34,'REF Projects'!$B$2:$N$49,4,FALSE),"N/A")</f>
        <v>N/A</v>
      </c>
      <c r="F34" s="61" t="str">
        <f>IFERROR(VLOOKUP($A34,'REF Projects'!$B$2:$N$49,5,FALSE),"N/A")</f>
        <v>N/A</v>
      </c>
      <c r="G34" s="61" t="str">
        <f>IFERROR(VLOOKUP($A34,'REF Projects'!$B$2:$N$49,6,FALSE),"N/A")</f>
        <v>N/A</v>
      </c>
      <c r="H34" s="59" t="str">
        <f>IFERROR(VLOOKUP($A34,'REF Projects'!$B$2:$N$49,7,FALSE),"N/A")</f>
        <v>N/A</v>
      </c>
      <c r="I34" s="59" t="str">
        <f>IFERROR(VLOOKUP($A34,'REF Projects'!$B$2:$N$49,8,FALSE),"N/A")</f>
        <v>N/A</v>
      </c>
      <c r="J34" s="59" t="str">
        <f>IFERROR(VLOOKUP($A34,'REF Projects'!$B$2:$N$49,9,FALSE),"N/A")</f>
        <v>N/A</v>
      </c>
      <c r="K34" t="str">
        <f>IFERROR(VLOOKUP($A34,'REF Projects'!$B$2:$N$49,10,FALSE),"N/A")</f>
        <v>N/A</v>
      </c>
      <c r="M34" t="s">
        <v>1310</v>
      </c>
    </row>
    <row r="35" spans="1:15" x14ac:dyDescent="0.25">
      <c r="A35" t="s">
        <v>20</v>
      </c>
      <c r="B35" s="2">
        <v>1</v>
      </c>
      <c r="C35" s="35" t="s">
        <v>13</v>
      </c>
      <c r="D35" t="str">
        <f>IFERROR(VLOOKUP($A35,'REF Projects'!$B$2:$N$49,2,FALSE),"Reconnaissance")</f>
        <v>Reconnaissance</v>
      </c>
      <c r="E35" s="61" t="str">
        <f>IFERROR(VLOOKUP($A35,'REF Projects'!$B$2:$N$49,4,FALSE),"N/A")</f>
        <v>N/A</v>
      </c>
      <c r="F35" s="61" t="str">
        <f>IFERROR(VLOOKUP($A35,'REF Projects'!$B$2:$N$49,5,FALSE),"N/A")</f>
        <v>N/A</v>
      </c>
      <c r="G35" s="61" t="str">
        <f>IFERROR(VLOOKUP($A35,'REF Projects'!$B$2:$N$49,6,FALSE),"N/A")</f>
        <v>N/A</v>
      </c>
      <c r="H35" s="59" t="str">
        <f>IFERROR(VLOOKUP($A35,'REF Projects'!$B$2:$N$49,7,FALSE),"N/A")</f>
        <v>N/A</v>
      </c>
      <c r="I35" s="59" t="str">
        <f>IFERROR(VLOOKUP($A35,'REF Projects'!$B$2:$N$49,8,FALSE),"N/A")</f>
        <v>N/A</v>
      </c>
      <c r="J35" s="59" t="str">
        <f>IFERROR(VLOOKUP($A35,'REF Projects'!$B$2:$N$49,9,FALSE),"N/A")</f>
        <v>N/A</v>
      </c>
      <c r="K35" t="str">
        <f>IFERROR(VLOOKUP($A35,'REF Projects'!$B$2:$N$49,10,FALSE),"N/A")</f>
        <v>N/A</v>
      </c>
      <c r="M35" t="s">
        <v>1310</v>
      </c>
    </row>
    <row r="36" spans="1:15" x14ac:dyDescent="0.25">
      <c r="A36" t="s">
        <v>317</v>
      </c>
      <c r="B36" s="2">
        <v>4</v>
      </c>
      <c r="C36" s="35" t="s">
        <v>13</v>
      </c>
      <c r="D36" t="str">
        <f>IFERROR(VLOOKUP($A36,'REF Projects'!$B$2:$N$49,2,FALSE),"Reconnaissance")</f>
        <v>Reconnaissance</v>
      </c>
      <c r="E36" s="61" t="str">
        <f>IFERROR(VLOOKUP($A36,'REF Projects'!$B$2:$N$49,4,FALSE),"N/A")</f>
        <v>N/A</v>
      </c>
      <c r="F36" s="61" t="str">
        <f>IFERROR(VLOOKUP($A36,'REF Projects'!$B$2:$N$49,5,FALSE),"N/A")</f>
        <v>N/A</v>
      </c>
      <c r="G36" s="61" t="str">
        <f>IFERROR(VLOOKUP($A36,'REF Projects'!$B$2:$N$49,6,FALSE),"N/A")</f>
        <v>N/A</v>
      </c>
      <c r="H36" s="59" t="str">
        <f>IFERROR(VLOOKUP($A36,'REF Projects'!$B$2:$N$49,7,FALSE),"N/A")</f>
        <v>N/A</v>
      </c>
      <c r="I36" s="59" t="str">
        <f>IFERROR(VLOOKUP($A36,'REF Projects'!$B$2:$N$49,8,FALSE),"N/A")</f>
        <v>N/A</v>
      </c>
      <c r="J36" s="59" t="str">
        <f>IFERROR(VLOOKUP($A36,'REF Projects'!$B$2:$N$49,9,FALSE),"N/A")</f>
        <v>N/A</v>
      </c>
      <c r="K36" t="str">
        <f>IFERROR(VLOOKUP($A36,'REF Projects'!$B$2:$N$49,10,FALSE),"N/A")</f>
        <v>N/A</v>
      </c>
      <c r="M36" t="s">
        <v>1310</v>
      </c>
    </row>
    <row r="37" spans="1:15" ht="45" x14ac:dyDescent="0.25">
      <c r="A37" t="s">
        <v>153</v>
      </c>
      <c r="B37" s="2">
        <v>3</v>
      </c>
      <c r="C37" s="35" t="s">
        <v>13</v>
      </c>
      <c r="D37" t="str">
        <f>IFERROR(VLOOKUP($A37,'REF Projects'!$B$2:$N$49,2,FALSE),"Reconnaissance")</f>
        <v>Feasibility</v>
      </c>
      <c r="E37" s="61">
        <f>IFERROR(VLOOKUP($A37,'REF Projects'!$B$2:$N$49,4,FALSE),"N/A")</f>
        <v>200</v>
      </c>
      <c r="F37" s="61">
        <f>IFERROR(VLOOKUP($A37,'REF Projects'!$B$2:$N$49,5,FALSE),"N/A")</f>
        <v>466826</v>
      </c>
      <c r="G37" s="61">
        <f>IFERROR(VLOOKUP($A37,'REF Projects'!$B$2:$N$49,6,FALSE),"N/A")</f>
        <v>26800</v>
      </c>
      <c r="H37" s="59">
        <f>IFERROR(VLOOKUP($A37,'REF Projects'!$B$2:$N$49,7,FALSE),"N/A")</f>
        <v>3365000</v>
      </c>
      <c r="I37" s="59">
        <f>IFERROR(VLOOKUP($A37,'REF Projects'!$B$2:$N$49,8,FALSE),"N/A")</f>
        <v>1000000</v>
      </c>
      <c r="J37" s="59">
        <f>IFERROR(VLOOKUP($A37,'REF Projects'!$B$2:$N$49,9,FALSE),"N/A")</f>
        <v>0</v>
      </c>
      <c r="K37">
        <f>IFERROR(VLOOKUP($A37,'REF Projects'!$B$2:$N$49,10,FALSE),"N/A")</f>
        <v>2</v>
      </c>
      <c r="M37" t="s">
        <v>1427</v>
      </c>
      <c r="N37" s="63" t="s">
        <v>1335</v>
      </c>
      <c r="O37" s="63" t="s">
        <v>1336</v>
      </c>
    </row>
    <row r="38" spans="1:15" x14ac:dyDescent="0.25">
      <c r="A38" t="s">
        <v>256</v>
      </c>
      <c r="B38" s="2">
        <v>1</v>
      </c>
      <c r="C38" s="35" t="s">
        <v>13</v>
      </c>
      <c r="D38" t="str">
        <f>IFERROR(VLOOKUP($A38,'REF Projects'!$B$2:$N$49,2,FALSE),"Reconnaissance")</f>
        <v>Reconnaissance</v>
      </c>
      <c r="E38" s="61" t="str">
        <f>IFERROR(VLOOKUP($A38,'REF Projects'!$B$2:$N$49,4,FALSE),"N/A")</f>
        <v>N/A</v>
      </c>
      <c r="F38" s="61" t="str">
        <f>IFERROR(VLOOKUP($A38,'REF Projects'!$B$2:$N$49,5,FALSE),"N/A")</f>
        <v>N/A</v>
      </c>
      <c r="G38" s="61" t="str">
        <f>IFERROR(VLOOKUP($A38,'REF Projects'!$B$2:$N$49,6,FALSE),"N/A")</f>
        <v>N/A</v>
      </c>
      <c r="H38" s="59" t="str">
        <f>IFERROR(VLOOKUP($A38,'REF Projects'!$B$2:$N$49,7,FALSE),"N/A")</f>
        <v>N/A</v>
      </c>
      <c r="I38" s="59" t="str">
        <f>IFERROR(VLOOKUP($A38,'REF Projects'!$B$2:$N$49,8,FALSE),"N/A")</f>
        <v>N/A</v>
      </c>
      <c r="J38" s="59" t="str">
        <f>IFERROR(VLOOKUP($A38,'REF Projects'!$B$2:$N$49,9,FALSE),"N/A")</f>
        <v>N/A</v>
      </c>
      <c r="K38" t="str">
        <f>IFERROR(VLOOKUP($A38,'REF Projects'!$B$2:$N$49,10,FALSE),"N/A")</f>
        <v>N/A</v>
      </c>
      <c r="M38" t="s">
        <v>1310</v>
      </c>
    </row>
    <row r="39" spans="1:15" x14ac:dyDescent="0.25">
      <c r="A39" t="s">
        <v>289</v>
      </c>
      <c r="B39" s="2">
        <v>2</v>
      </c>
      <c r="C39" s="35" t="s">
        <v>13</v>
      </c>
      <c r="D39" t="str">
        <f>IFERROR(VLOOKUP($A39,'REF Projects'!$B$2:$N$49,2,FALSE),"Reconnaissance")</f>
        <v>Reconnaissance</v>
      </c>
      <c r="E39" s="61" t="str">
        <f>IFERROR(VLOOKUP($A39,'REF Projects'!$B$2:$N$49,4,FALSE),"N/A")</f>
        <v>N/A</v>
      </c>
      <c r="F39" s="61" t="str">
        <f>IFERROR(VLOOKUP($A39,'REF Projects'!$B$2:$N$49,5,FALSE),"N/A")</f>
        <v>N/A</v>
      </c>
      <c r="G39" s="61" t="str">
        <f>IFERROR(VLOOKUP($A39,'REF Projects'!$B$2:$N$49,6,FALSE),"N/A")</f>
        <v>N/A</v>
      </c>
      <c r="H39" s="59" t="str">
        <f>IFERROR(VLOOKUP($A39,'REF Projects'!$B$2:$N$49,7,FALSE),"N/A")</f>
        <v>N/A</v>
      </c>
      <c r="I39" s="59" t="str">
        <f>IFERROR(VLOOKUP($A39,'REF Projects'!$B$2:$N$49,8,FALSE),"N/A")</f>
        <v>N/A</v>
      </c>
      <c r="J39" s="59" t="str">
        <f>IFERROR(VLOOKUP($A39,'REF Projects'!$B$2:$N$49,9,FALSE),"N/A")</f>
        <v>N/A</v>
      </c>
      <c r="K39" t="str">
        <f>IFERROR(VLOOKUP($A39,'REF Projects'!$B$2:$N$49,10,FALSE),"N/A")</f>
        <v>N/A</v>
      </c>
      <c r="M39" t="s">
        <v>1310</v>
      </c>
    </row>
    <row r="40" spans="1:15" x14ac:dyDescent="0.25">
      <c r="A40" t="s">
        <v>254</v>
      </c>
      <c r="B40" s="2">
        <v>1</v>
      </c>
      <c r="C40" s="35" t="s">
        <v>13</v>
      </c>
      <c r="D40" t="str">
        <f>IFERROR(VLOOKUP($A40,'REF Projects'!$B$2:$N$49,2,FALSE),"Reconnaissance")</f>
        <v>Reconnaissance</v>
      </c>
      <c r="E40" s="61" t="str">
        <f>IFERROR(VLOOKUP($A40,'REF Projects'!$B$2:$N$49,4,FALSE),"N/A")</f>
        <v>N/A</v>
      </c>
      <c r="F40" s="61" t="str">
        <f>IFERROR(VLOOKUP($A40,'REF Projects'!$B$2:$N$49,5,FALSE),"N/A")</f>
        <v>N/A</v>
      </c>
      <c r="G40" s="61" t="str">
        <f>IFERROR(VLOOKUP($A40,'REF Projects'!$B$2:$N$49,6,FALSE),"N/A")</f>
        <v>N/A</v>
      </c>
      <c r="H40" s="59" t="str">
        <f>IFERROR(VLOOKUP($A40,'REF Projects'!$B$2:$N$49,7,FALSE),"N/A")</f>
        <v>N/A</v>
      </c>
      <c r="I40" s="59" t="str">
        <f>IFERROR(VLOOKUP($A40,'REF Projects'!$B$2:$N$49,8,FALSE),"N/A")</f>
        <v>N/A</v>
      </c>
      <c r="J40" s="59" t="str">
        <f>IFERROR(VLOOKUP($A40,'REF Projects'!$B$2:$N$49,9,FALSE),"N/A")</f>
        <v>N/A</v>
      </c>
      <c r="K40" t="str">
        <f>IFERROR(VLOOKUP($A40,'REF Projects'!$B$2:$N$49,10,FALSE),"N/A")</f>
        <v>N/A</v>
      </c>
      <c r="M40" t="s">
        <v>1310</v>
      </c>
    </row>
    <row r="41" spans="1:15" x14ac:dyDescent="0.25">
      <c r="A41" t="s">
        <v>37</v>
      </c>
      <c r="B41" s="2">
        <v>1</v>
      </c>
      <c r="C41" s="35" t="s">
        <v>13</v>
      </c>
      <c r="D41" t="str">
        <f>IFERROR(VLOOKUP($A41,'REF Projects'!$B$2:$N$49,2,FALSE),"Reconnaissance")</f>
        <v>Reconnaissance</v>
      </c>
      <c r="E41" s="61" t="str">
        <f>IFERROR(VLOOKUP($A41,'REF Projects'!$B$2:$N$49,4,FALSE),"N/A")</f>
        <v>N/A</v>
      </c>
      <c r="F41" s="61" t="str">
        <f>IFERROR(VLOOKUP($A41,'REF Projects'!$B$2:$N$49,5,FALSE),"N/A")</f>
        <v>N/A</v>
      </c>
      <c r="G41" s="61" t="str">
        <f>IFERROR(VLOOKUP($A41,'REF Projects'!$B$2:$N$49,6,FALSE),"N/A")</f>
        <v>N/A</v>
      </c>
      <c r="H41" s="59" t="str">
        <f>IFERROR(VLOOKUP($A41,'REF Projects'!$B$2:$N$49,7,FALSE),"N/A")</f>
        <v>N/A</v>
      </c>
      <c r="I41" s="59" t="str">
        <f>IFERROR(VLOOKUP($A41,'REF Projects'!$B$2:$N$49,8,FALSE),"N/A")</f>
        <v>N/A</v>
      </c>
      <c r="J41" s="59" t="str">
        <f>IFERROR(VLOOKUP($A41,'REF Projects'!$B$2:$N$49,9,FALSE),"N/A")</f>
        <v>N/A</v>
      </c>
      <c r="K41" t="str">
        <f>IFERROR(VLOOKUP($A41,'REF Projects'!$B$2:$N$49,10,FALSE),"N/A")</f>
        <v>N/A</v>
      </c>
      <c r="M41" t="s">
        <v>1310</v>
      </c>
    </row>
    <row r="42" spans="1:15" x14ac:dyDescent="0.25">
      <c r="A42" t="s">
        <v>31</v>
      </c>
      <c r="B42" s="2">
        <v>1</v>
      </c>
      <c r="C42" s="35" t="s">
        <v>13</v>
      </c>
      <c r="D42" t="str">
        <f>IFERROR(VLOOKUP($A42,'REF Projects'!$B$2:$N$49,2,FALSE),"Reconnaissance")</f>
        <v>Reconnaissance</v>
      </c>
      <c r="E42" s="61" t="str">
        <f>IFERROR(VLOOKUP($A42,'REF Projects'!$B$2:$N$49,4,FALSE),"N/A")</f>
        <v>N/A</v>
      </c>
      <c r="F42" s="61" t="str">
        <f>IFERROR(VLOOKUP($A42,'REF Projects'!$B$2:$N$49,5,FALSE),"N/A")</f>
        <v>N/A</v>
      </c>
      <c r="G42" s="61" t="str">
        <f>IFERROR(VLOOKUP($A42,'REF Projects'!$B$2:$N$49,6,FALSE),"N/A")</f>
        <v>N/A</v>
      </c>
      <c r="H42" s="59" t="str">
        <f>IFERROR(VLOOKUP($A42,'REF Projects'!$B$2:$N$49,7,FALSE),"N/A")</f>
        <v>N/A</v>
      </c>
      <c r="I42" s="59" t="str">
        <f>IFERROR(VLOOKUP($A42,'REF Projects'!$B$2:$N$49,8,FALSE),"N/A")</f>
        <v>N/A</v>
      </c>
      <c r="J42" s="59" t="str">
        <f>IFERROR(VLOOKUP($A42,'REF Projects'!$B$2:$N$49,9,FALSE),"N/A")</f>
        <v>N/A</v>
      </c>
      <c r="K42" t="str">
        <f>IFERROR(VLOOKUP($A42,'REF Projects'!$B$2:$N$49,10,FALSE),"N/A")</f>
        <v>N/A</v>
      </c>
      <c r="M42" t="s">
        <v>1310</v>
      </c>
    </row>
    <row r="43" spans="1:15" x14ac:dyDescent="0.25">
      <c r="A43" t="s">
        <v>127</v>
      </c>
      <c r="B43" s="2">
        <v>1</v>
      </c>
      <c r="C43" s="35" t="s">
        <v>13</v>
      </c>
      <c r="D43" t="str">
        <f>IFERROR(VLOOKUP($A43,'REF Projects'!$B$2:$N$49,2,FALSE),"Reconnaissance")</f>
        <v>Reconnaissance</v>
      </c>
      <c r="E43" s="61" t="str">
        <f>IFERROR(VLOOKUP($A43,'REF Projects'!$B$2:$N$49,4,FALSE),"N/A")</f>
        <v>N/A</v>
      </c>
      <c r="F43" s="61" t="str">
        <f>IFERROR(VLOOKUP($A43,'REF Projects'!$B$2:$N$49,5,FALSE),"N/A")</f>
        <v>N/A</v>
      </c>
      <c r="G43" s="61" t="str">
        <f>IFERROR(VLOOKUP($A43,'REF Projects'!$B$2:$N$49,6,FALSE),"N/A")</f>
        <v>N/A</v>
      </c>
      <c r="H43" s="59" t="str">
        <f>IFERROR(VLOOKUP($A43,'REF Projects'!$B$2:$N$49,7,FALSE),"N/A")</f>
        <v>N/A</v>
      </c>
      <c r="I43" s="59" t="str">
        <f>IFERROR(VLOOKUP($A43,'REF Projects'!$B$2:$N$49,8,FALSE),"N/A")</f>
        <v>N/A</v>
      </c>
      <c r="J43" s="59" t="str">
        <f>IFERROR(VLOOKUP($A43,'REF Projects'!$B$2:$N$49,9,FALSE),"N/A")</f>
        <v>N/A</v>
      </c>
      <c r="K43" t="str">
        <f>IFERROR(VLOOKUP($A43,'REF Projects'!$B$2:$N$49,10,FALSE),"N/A")</f>
        <v>N/A</v>
      </c>
      <c r="M43" t="s">
        <v>1310</v>
      </c>
    </row>
    <row r="44" spans="1:15" x14ac:dyDescent="0.25">
      <c r="A44" t="s">
        <v>234</v>
      </c>
      <c r="B44" s="2">
        <v>4</v>
      </c>
      <c r="C44" s="35" t="s">
        <v>13</v>
      </c>
      <c r="D44">
        <f>IFERROR(VLOOKUP($A44,'REF Projects'!$B$2:$N$49,2,FALSE),"Reconnaissance")</f>
        <v>0</v>
      </c>
      <c r="E44" s="61">
        <f>IFERROR(VLOOKUP($A44,'REF Projects'!$B$2:$N$49,4,FALSE),"N/A")</f>
        <v>0</v>
      </c>
      <c r="F44" s="61">
        <f>IFERROR(VLOOKUP($A44,'REF Projects'!$B$2:$N$49,5,FALSE),"N/A")</f>
        <v>0</v>
      </c>
      <c r="G44" s="61">
        <f>IFERROR(VLOOKUP($A44,'REF Projects'!$B$2:$N$49,6,FALSE),"N/A")</f>
        <v>0</v>
      </c>
      <c r="H44" s="59">
        <f>IFERROR(VLOOKUP($A44,'REF Projects'!$B$2:$N$49,7,FALSE),"N/A")</f>
        <v>0</v>
      </c>
      <c r="I44" s="59">
        <f>IFERROR(VLOOKUP($A44,'REF Projects'!$B$2:$N$49,8,FALSE),"N/A")</f>
        <v>0</v>
      </c>
      <c r="J44" s="59">
        <f>IFERROR(VLOOKUP($A44,'REF Projects'!$B$2:$N$49,9,FALSE),"N/A")</f>
        <v>0</v>
      </c>
      <c r="K44">
        <f>IFERROR(VLOOKUP($A44,'REF Projects'!$B$2:$N$49,10,FALSE),"N/A")</f>
        <v>0</v>
      </c>
      <c r="M44" t="s">
        <v>1310</v>
      </c>
    </row>
    <row r="45" spans="1:15" x14ac:dyDescent="0.25">
      <c r="A45" t="s">
        <v>235</v>
      </c>
      <c r="B45" s="2">
        <v>4</v>
      </c>
      <c r="C45" s="35" t="s">
        <v>13</v>
      </c>
      <c r="D45" t="str">
        <f>IFERROR(VLOOKUP($A45,'REF Projects'!$B$2:$N$49,2,FALSE),"Reconnaissance")</f>
        <v>Reconnaissance</v>
      </c>
      <c r="E45" s="61" t="str">
        <f>IFERROR(VLOOKUP($A45,'REF Projects'!$B$2:$N$49,4,FALSE),"N/A")</f>
        <v>N/A</v>
      </c>
      <c r="F45" s="61" t="str">
        <f>IFERROR(VLOOKUP($A45,'REF Projects'!$B$2:$N$49,5,FALSE),"N/A")</f>
        <v>N/A</v>
      </c>
      <c r="G45" s="61" t="str">
        <f>IFERROR(VLOOKUP($A45,'REF Projects'!$B$2:$N$49,6,FALSE),"N/A")</f>
        <v>N/A</v>
      </c>
      <c r="H45" s="59" t="str">
        <f>IFERROR(VLOOKUP($A45,'REF Projects'!$B$2:$N$49,7,FALSE),"N/A")</f>
        <v>N/A</v>
      </c>
      <c r="I45" s="59" t="str">
        <f>IFERROR(VLOOKUP($A45,'REF Projects'!$B$2:$N$49,8,FALSE),"N/A")</f>
        <v>N/A</v>
      </c>
      <c r="J45" s="59" t="str">
        <f>IFERROR(VLOOKUP($A45,'REF Projects'!$B$2:$N$49,9,FALSE),"N/A")</f>
        <v>N/A</v>
      </c>
      <c r="K45" t="str">
        <f>IFERROR(VLOOKUP($A45,'REF Projects'!$B$2:$N$49,10,FALSE),"N/A")</f>
        <v>N/A</v>
      </c>
      <c r="M45" t="s">
        <v>1310</v>
      </c>
    </row>
    <row r="46" spans="1:15" x14ac:dyDescent="0.25">
      <c r="A46" t="s">
        <v>231</v>
      </c>
      <c r="B46" s="2">
        <v>3</v>
      </c>
      <c r="C46" s="35" t="s">
        <v>13</v>
      </c>
      <c r="D46" t="str">
        <f>IFERROR(VLOOKUP($A46,'REF Projects'!$B$2:$N$49,2,FALSE),"Reconnaissance")</f>
        <v>Reconnaissance</v>
      </c>
      <c r="E46" s="61" t="str">
        <f>IFERROR(VLOOKUP($A46,'REF Projects'!$B$2:$N$49,4,FALSE),"N/A")</f>
        <v>N/A</v>
      </c>
      <c r="F46" s="61" t="str">
        <f>IFERROR(VLOOKUP($A46,'REF Projects'!$B$2:$N$49,5,FALSE),"N/A")</f>
        <v>N/A</v>
      </c>
      <c r="G46" s="61" t="str">
        <f>IFERROR(VLOOKUP($A46,'REF Projects'!$B$2:$N$49,6,FALSE),"N/A")</f>
        <v>N/A</v>
      </c>
      <c r="H46" s="59" t="str">
        <f>IFERROR(VLOOKUP($A46,'REF Projects'!$B$2:$N$49,7,FALSE),"N/A")</f>
        <v>N/A</v>
      </c>
      <c r="I46" s="59" t="str">
        <f>IFERROR(VLOOKUP($A46,'REF Projects'!$B$2:$N$49,8,FALSE),"N/A")</f>
        <v>N/A</v>
      </c>
      <c r="J46" s="59" t="str">
        <f>IFERROR(VLOOKUP($A46,'REF Projects'!$B$2:$N$49,9,FALSE),"N/A")</f>
        <v>N/A</v>
      </c>
      <c r="K46" t="str">
        <f>IFERROR(VLOOKUP($A46,'REF Projects'!$B$2:$N$49,10,FALSE),"N/A")</f>
        <v>N/A</v>
      </c>
      <c r="M46" t="s">
        <v>1310</v>
      </c>
    </row>
    <row r="47" spans="1:15" x14ac:dyDescent="0.25">
      <c r="A47" t="s">
        <v>206</v>
      </c>
      <c r="B47" s="2">
        <v>6</v>
      </c>
      <c r="C47" s="35" t="s">
        <v>13</v>
      </c>
      <c r="D47" t="s">
        <v>1317</v>
      </c>
      <c r="E47" s="61" t="str">
        <f>IFERROR(VLOOKUP($A47,'REF Projects'!$B$2:$N$49,4,FALSE),"N/A")</f>
        <v>N/A</v>
      </c>
      <c r="F47" s="61" t="str">
        <f>IFERROR(VLOOKUP($A47,'REF Projects'!$B$2:$N$49,5,FALSE),"N/A")</f>
        <v>N/A</v>
      </c>
      <c r="G47" s="61" t="str">
        <f>IFERROR(VLOOKUP($A47,'REF Projects'!$B$2:$N$49,6,FALSE),"N/A")</f>
        <v>N/A</v>
      </c>
      <c r="H47" s="59" t="str">
        <f>IFERROR(VLOOKUP($A47,'REF Projects'!$B$2:$N$49,7,FALSE),"N/A")</f>
        <v>N/A</v>
      </c>
      <c r="I47" s="59" t="str">
        <f>IFERROR(VLOOKUP($A47,'REF Projects'!$B$2:$N$49,8,FALSE),"N/A")</f>
        <v>N/A</v>
      </c>
      <c r="J47" s="59" t="str">
        <f>IFERROR(VLOOKUP($A47,'REF Projects'!$B$2:$N$49,9,FALSE),"N/A")</f>
        <v>N/A</v>
      </c>
      <c r="K47" t="str">
        <f>IFERROR(VLOOKUP($A47,'REF Projects'!$B$2:$N$49,10,FALSE),"N/A")</f>
        <v>N/A</v>
      </c>
      <c r="M47" t="s">
        <v>1312</v>
      </c>
    </row>
    <row r="48" spans="1:15" x14ac:dyDescent="0.25">
      <c r="A48" t="s">
        <v>287</v>
      </c>
      <c r="B48" s="2">
        <v>1</v>
      </c>
      <c r="C48" s="35" t="s">
        <v>13</v>
      </c>
      <c r="D48" t="str">
        <f>IFERROR(VLOOKUP($A48,'REF Projects'!$B$2:$N$49,2,FALSE),"Reconnaissance")</f>
        <v>Reconnaissance</v>
      </c>
      <c r="E48" s="61" t="str">
        <f>IFERROR(VLOOKUP($A48,'REF Projects'!$B$2:$N$49,4,FALSE),"N/A")</f>
        <v>N/A</v>
      </c>
      <c r="F48" s="61" t="str">
        <f>IFERROR(VLOOKUP($A48,'REF Projects'!$B$2:$N$49,5,FALSE),"N/A")</f>
        <v>N/A</v>
      </c>
      <c r="G48" s="61" t="str">
        <f>IFERROR(VLOOKUP($A48,'REF Projects'!$B$2:$N$49,6,FALSE),"N/A")</f>
        <v>N/A</v>
      </c>
      <c r="H48" s="59" t="str">
        <f>IFERROR(VLOOKUP($A48,'REF Projects'!$B$2:$N$49,7,FALSE),"N/A")</f>
        <v>N/A</v>
      </c>
      <c r="I48" s="59" t="str">
        <f>IFERROR(VLOOKUP($A48,'REF Projects'!$B$2:$N$49,8,FALSE),"N/A")</f>
        <v>N/A</v>
      </c>
      <c r="J48" s="59" t="str">
        <f>IFERROR(VLOOKUP($A48,'REF Projects'!$B$2:$N$49,9,FALSE),"N/A")</f>
        <v>N/A</v>
      </c>
      <c r="K48" t="str">
        <f>IFERROR(VLOOKUP($A48,'REF Projects'!$B$2:$N$49,10,FALSE),"N/A")</f>
        <v>N/A</v>
      </c>
      <c r="M48" t="s">
        <v>1310</v>
      </c>
    </row>
    <row r="49" spans="1:13" x14ac:dyDescent="0.25">
      <c r="A49" t="s">
        <v>47</v>
      </c>
      <c r="B49" s="2">
        <v>1</v>
      </c>
      <c r="C49" s="35" t="s">
        <v>13</v>
      </c>
      <c r="D49" t="str">
        <f>IFERROR(VLOOKUP($A49,'REF Projects'!$B$2:$N$49,2,FALSE),"Reconnaissance")</f>
        <v>Reconnaissance</v>
      </c>
      <c r="E49" s="61" t="str">
        <f>IFERROR(VLOOKUP($A49,'REF Projects'!$B$2:$N$49,4,FALSE),"N/A")</f>
        <v>N/A</v>
      </c>
      <c r="F49" s="61" t="str">
        <f>IFERROR(VLOOKUP($A49,'REF Projects'!$B$2:$N$49,5,FALSE),"N/A")</f>
        <v>N/A</v>
      </c>
      <c r="G49" s="61" t="str">
        <f>IFERROR(VLOOKUP($A49,'REF Projects'!$B$2:$N$49,6,FALSE),"N/A")</f>
        <v>N/A</v>
      </c>
      <c r="H49" s="59" t="str">
        <f>IFERROR(VLOOKUP($A49,'REF Projects'!$B$2:$N$49,7,FALSE),"N/A")</f>
        <v>N/A</v>
      </c>
      <c r="I49" s="59" t="str">
        <f>IFERROR(VLOOKUP($A49,'REF Projects'!$B$2:$N$49,8,FALSE),"N/A")</f>
        <v>N/A</v>
      </c>
      <c r="J49" s="59" t="str">
        <f>IFERROR(VLOOKUP($A49,'REF Projects'!$B$2:$N$49,9,FALSE),"N/A")</f>
        <v>N/A</v>
      </c>
      <c r="K49" t="str">
        <f>IFERROR(VLOOKUP($A49,'REF Projects'!$B$2:$N$49,10,FALSE),"N/A")</f>
        <v>N/A</v>
      </c>
      <c r="M49" t="s">
        <v>1310</v>
      </c>
    </row>
    <row r="50" spans="1:13" x14ac:dyDescent="0.25">
      <c r="A50" t="s">
        <v>366</v>
      </c>
      <c r="B50" s="2">
        <v>5</v>
      </c>
      <c r="C50" s="35" t="s">
        <v>18</v>
      </c>
      <c r="D50" t="str">
        <f>IFERROR(VLOOKUP($A50,'REF Projects'!$B$2:$N$49,2,FALSE),"Reconnaissance")</f>
        <v>Reconnaissance</v>
      </c>
      <c r="E50" s="61" t="str">
        <f>IFERROR(VLOOKUP($A50,'REF Projects'!$B$2:$N$49,4,FALSE),"N/A")</f>
        <v>N/A</v>
      </c>
      <c r="F50" s="61" t="str">
        <f>IFERROR(VLOOKUP($A50,'REF Projects'!$B$2:$N$49,5,FALSE),"N/A")</f>
        <v>N/A</v>
      </c>
      <c r="G50" s="61" t="str">
        <f>IFERROR(VLOOKUP($A50,'REF Projects'!$B$2:$N$49,6,FALSE),"N/A")</f>
        <v>N/A</v>
      </c>
      <c r="H50" s="59" t="str">
        <f>IFERROR(VLOOKUP($A50,'REF Projects'!$B$2:$N$49,7,FALSE),"N/A")</f>
        <v>N/A</v>
      </c>
      <c r="I50" s="59" t="str">
        <f>IFERROR(VLOOKUP($A50,'REF Projects'!$B$2:$N$49,8,FALSE),"N/A")</f>
        <v>N/A</v>
      </c>
      <c r="J50" s="59" t="str">
        <f>IFERROR(VLOOKUP($A50,'REF Projects'!$B$2:$N$49,9,FALSE),"N/A")</f>
        <v>N/A</v>
      </c>
      <c r="K50" t="str">
        <f>IFERROR(VLOOKUP($A50,'REF Projects'!$B$2:$N$49,10,FALSE),"N/A")</f>
        <v>N/A</v>
      </c>
      <c r="M50" t="s">
        <v>1312</v>
      </c>
    </row>
    <row r="51" spans="1:13" x14ac:dyDescent="0.25">
      <c r="A51" t="s">
        <v>348</v>
      </c>
      <c r="B51" s="2">
        <v>5</v>
      </c>
      <c r="C51" s="35" t="s">
        <v>13</v>
      </c>
      <c r="D51" t="str">
        <f>IFERROR(VLOOKUP($A51,'REF Projects'!$B$2:$N$49,2,FALSE),"Reconnaissance")</f>
        <v>Reconnaissance</v>
      </c>
      <c r="E51" s="61" t="str">
        <f>IFERROR(VLOOKUP($A51,'REF Projects'!$B$2:$N$49,4,FALSE),"N/A")</f>
        <v>N/A</v>
      </c>
      <c r="F51" s="61" t="str">
        <f>IFERROR(VLOOKUP($A51,'REF Projects'!$B$2:$N$49,5,FALSE),"N/A")</f>
        <v>N/A</v>
      </c>
      <c r="G51" s="61" t="str">
        <f>IFERROR(VLOOKUP($A51,'REF Projects'!$B$2:$N$49,6,FALSE),"N/A")</f>
        <v>N/A</v>
      </c>
      <c r="H51" s="59" t="str">
        <f>IFERROR(VLOOKUP($A51,'REF Projects'!$B$2:$N$49,7,FALSE),"N/A")</f>
        <v>N/A</v>
      </c>
      <c r="I51" s="59" t="str">
        <f>IFERROR(VLOOKUP($A51,'REF Projects'!$B$2:$N$49,8,FALSE),"N/A")</f>
        <v>N/A</v>
      </c>
      <c r="J51" s="59" t="str">
        <f>IFERROR(VLOOKUP($A51,'REF Projects'!$B$2:$N$49,9,FALSE),"N/A")</f>
        <v>N/A</v>
      </c>
      <c r="K51" t="str">
        <f>IFERROR(VLOOKUP($A51,'REF Projects'!$B$2:$N$49,10,FALSE),"N/A")</f>
        <v>N/A</v>
      </c>
      <c r="M51" t="s">
        <v>1310</v>
      </c>
    </row>
    <row r="52" spans="1:13" x14ac:dyDescent="0.25">
      <c r="A52" t="s">
        <v>355</v>
      </c>
      <c r="B52" s="2">
        <v>5</v>
      </c>
      <c r="C52" s="35" t="s">
        <v>13</v>
      </c>
      <c r="D52" t="str">
        <f>IFERROR(VLOOKUP($A52,'REF Projects'!$B$2:$N$49,2,FALSE),"Reconnaissance")</f>
        <v>Reconnaissance</v>
      </c>
      <c r="E52" s="61">
        <f>IFERROR(VLOOKUP($A52,'REF Projects'!$B$2:$N$49,4,FALSE),"N/A")</f>
        <v>0</v>
      </c>
      <c r="F52" s="61">
        <f>IFERROR(VLOOKUP($A52,'REF Projects'!$B$2:$N$49,5,FALSE),"N/A")</f>
        <v>0</v>
      </c>
      <c r="G52" s="61">
        <f>IFERROR(VLOOKUP($A52,'REF Projects'!$B$2:$N$49,6,FALSE),"N/A")</f>
        <v>0</v>
      </c>
      <c r="H52" s="59">
        <f>IFERROR(VLOOKUP($A52,'REF Projects'!$B$2:$N$49,7,FALSE),"N/A")</f>
        <v>0</v>
      </c>
      <c r="I52" s="59">
        <f>IFERROR(VLOOKUP($A52,'REF Projects'!$B$2:$N$49,8,FALSE),"N/A")</f>
        <v>0</v>
      </c>
      <c r="J52" s="59">
        <f>IFERROR(VLOOKUP($A52,'REF Projects'!$B$2:$N$49,9,FALSE),"N/A")</f>
        <v>0</v>
      </c>
      <c r="K52">
        <f>IFERROR(VLOOKUP($A52,'REF Projects'!$B$2:$N$49,10,FALSE),"N/A")</f>
        <v>0</v>
      </c>
      <c r="M52" t="s">
        <v>1310</v>
      </c>
    </row>
    <row r="53" spans="1:13" x14ac:dyDescent="0.25">
      <c r="A53" t="s">
        <v>242</v>
      </c>
      <c r="B53" s="2">
        <v>5</v>
      </c>
      <c r="C53" s="35" t="s">
        <v>13</v>
      </c>
      <c r="D53" t="str">
        <f>IFERROR(VLOOKUP($A53,'REF Projects'!$B$2:$N$49,2,FALSE),"Reconnaissance")</f>
        <v>Reconnaissance</v>
      </c>
      <c r="E53" s="61" t="str">
        <f>IFERROR(VLOOKUP($A53,'REF Projects'!$B$2:$N$49,4,FALSE),"N/A")</f>
        <v>N/A</v>
      </c>
      <c r="F53" s="61" t="str">
        <f>IFERROR(VLOOKUP($A53,'REF Projects'!$B$2:$N$49,5,FALSE),"N/A")</f>
        <v>N/A</v>
      </c>
      <c r="G53" s="61" t="str">
        <f>IFERROR(VLOOKUP($A53,'REF Projects'!$B$2:$N$49,6,FALSE),"N/A")</f>
        <v>N/A</v>
      </c>
      <c r="H53" s="59" t="str">
        <f>IFERROR(VLOOKUP($A53,'REF Projects'!$B$2:$N$49,7,FALSE),"N/A")</f>
        <v>N/A</v>
      </c>
      <c r="I53" s="59" t="str">
        <f>IFERROR(VLOOKUP($A53,'REF Projects'!$B$2:$N$49,8,FALSE),"N/A")</f>
        <v>N/A</v>
      </c>
      <c r="J53" s="59" t="str">
        <f>IFERROR(VLOOKUP($A53,'REF Projects'!$B$2:$N$49,9,FALSE),"N/A")</f>
        <v>N/A</v>
      </c>
      <c r="K53" t="str">
        <f>IFERROR(VLOOKUP($A53,'REF Projects'!$B$2:$N$49,10,FALSE),"N/A")</f>
        <v>N/A</v>
      </c>
      <c r="M53" t="s">
        <v>1310</v>
      </c>
    </row>
    <row r="54" spans="1:13" x14ac:dyDescent="0.25">
      <c r="A54" t="s">
        <v>281</v>
      </c>
      <c r="B54" s="2">
        <v>1</v>
      </c>
      <c r="C54" s="35" t="s">
        <v>13</v>
      </c>
      <c r="D54" t="str">
        <f>IFERROR(VLOOKUP($A54,'REF Projects'!$B$2:$N$49,2,FALSE),"Reconnaissance")</f>
        <v>Feasibility</v>
      </c>
      <c r="E54" s="61">
        <f>IFERROR(VLOOKUP($A54,'REF Projects'!$B$2:$N$49,4,FALSE),"N/A")</f>
        <v>0</v>
      </c>
      <c r="F54" s="61">
        <f>IFERROR(VLOOKUP($A54,'REF Projects'!$B$2:$N$49,5,FALSE),"N/A")</f>
        <v>0</v>
      </c>
      <c r="G54" s="61">
        <f>IFERROR(VLOOKUP($A54,'REF Projects'!$B$2:$N$49,6,FALSE),"N/A")</f>
        <v>0</v>
      </c>
      <c r="H54" s="59">
        <f>IFERROR(VLOOKUP($A54,'REF Projects'!$B$2:$N$49,7,FALSE),"N/A")</f>
        <v>0</v>
      </c>
      <c r="I54" s="59">
        <f>IFERROR(VLOOKUP($A54,'REF Projects'!$B$2:$N$49,8,FALSE),"N/A")</f>
        <v>0</v>
      </c>
      <c r="J54" s="59">
        <f>IFERROR(VLOOKUP($A54,'REF Projects'!$B$2:$N$49,9,FALSE),"N/A")</f>
        <v>0</v>
      </c>
      <c r="K54">
        <f>IFERROR(VLOOKUP($A54,'REF Projects'!$B$2:$N$49,10,FALSE),"N/A")</f>
        <v>0</v>
      </c>
      <c r="M54" t="s">
        <v>1310</v>
      </c>
    </row>
    <row r="55" spans="1:13" x14ac:dyDescent="0.25">
      <c r="A55" t="s">
        <v>72</v>
      </c>
      <c r="B55" s="2">
        <v>1</v>
      </c>
      <c r="C55" s="35" t="s">
        <v>13</v>
      </c>
      <c r="D55" t="str">
        <f>IFERROR(VLOOKUP($A55,'REF Projects'!$B$2:$N$49,2,FALSE),"Reconnaissance")</f>
        <v>Reconnaissance</v>
      </c>
      <c r="E55" s="61" t="str">
        <f>IFERROR(VLOOKUP($A55,'REF Projects'!$B$2:$N$49,4,FALSE),"N/A")</f>
        <v>N/A</v>
      </c>
      <c r="F55" s="61" t="str">
        <f>IFERROR(VLOOKUP($A55,'REF Projects'!$B$2:$N$49,5,FALSE),"N/A")</f>
        <v>N/A</v>
      </c>
      <c r="G55" s="61" t="str">
        <f>IFERROR(VLOOKUP($A55,'REF Projects'!$B$2:$N$49,6,FALSE),"N/A")</f>
        <v>N/A</v>
      </c>
      <c r="H55" s="59" t="str">
        <f>IFERROR(VLOOKUP($A55,'REF Projects'!$B$2:$N$49,7,FALSE),"N/A")</f>
        <v>N/A</v>
      </c>
      <c r="I55" s="59" t="str">
        <f>IFERROR(VLOOKUP($A55,'REF Projects'!$B$2:$N$49,8,FALSE),"N/A")</f>
        <v>N/A</v>
      </c>
      <c r="J55" s="59" t="str">
        <f>IFERROR(VLOOKUP($A55,'REF Projects'!$B$2:$N$49,9,FALSE),"N/A")</f>
        <v>N/A</v>
      </c>
      <c r="K55" t="str">
        <f>IFERROR(VLOOKUP($A55,'REF Projects'!$B$2:$N$49,10,FALSE),"N/A")</f>
        <v>N/A</v>
      </c>
      <c r="M55" t="s">
        <v>1310</v>
      </c>
    </row>
    <row r="56" spans="1:13" x14ac:dyDescent="0.25">
      <c r="A56" t="s">
        <v>173</v>
      </c>
      <c r="B56" s="2">
        <v>1</v>
      </c>
      <c r="C56" s="35" t="s">
        <v>13</v>
      </c>
      <c r="D56" t="str">
        <f>IFERROR(VLOOKUP($A56,'REF Projects'!$B$2:$N$49,2,FALSE),"Reconnaissance")</f>
        <v>Reconnaissance</v>
      </c>
      <c r="E56" s="61" t="str">
        <f>IFERROR(VLOOKUP($A56,'REF Projects'!$B$2:$N$49,4,FALSE),"N/A")</f>
        <v>N/A</v>
      </c>
      <c r="F56" s="61" t="str">
        <f>IFERROR(VLOOKUP($A56,'REF Projects'!$B$2:$N$49,5,FALSE),"N/A")</f>
        <v>N/A</v>
      </c>
      <c r="G56" s="61" t="str">
        <f>IFERROR(VLOOKUP($A56,'REF Projects'!$B$2:$N$49,6,FALSE),"N/A")</f>
        <v>N/A</v>
      </c>
      <c r="H56" s="59" t="str">
        <f>IFERROR(VLOOKUP($A56,'REF Projects'!$B$2:$N$49,7,FALSE),"N/A")</f>
        <v>N/A</v>
      </c>
      <c r="I56" s="59" t="str">
        <f>IFERROR(VLOOKUP($A56,'REF Projects'!$B$2:$N$49,8,FALSE),"N/A")</f>
        <v>N/A</v>
      </c>
      <c r="J56" s="59" t="str">
        <f>IFERROR(VLOOKUP($A56,'REF Projects'!$B$2:$N$49,9,FALSE),"N/A")</f>
        <v>N/A</v>
      </c>
      <c r="K56" t="str">
        <f>IFERROR(VLOOKUP($A56,'REF Projects'!$B$2:$N$49,10,FALSE),"N/A")</f>
        <v>N/A</v>
      </c>
      <c r="M56" t="s">
        <v>1310</v>
      </c>
    </row>
    <row r="57" spans="1:13" x14ac:dyDescent="0.25">
      <c r="A57" t="s">
        <v>291</v>
      </c>
      <c r="B57" s="2">
        <v>1</v>
      </c>
      <c r="C57" s="35" t="s">
        <v>13</v>
      </c>
      <c r="D57" t="str">
        <f>IFERROR(VLOOKUP($A57,'REF Projects'!$B$2:$N$49,2,FALSE),"Reconnaissance")</f>
        <v>Reconnaissance</v>
      </c>
      <c r="E57" s="61" t="str">
        <f>IFERROR(VLOOKUP($A57,'REF Projects'!$B$2:$N$49,4,FALSE),"N/A")</f>
        <v>N/A</v>
      </c>
      <c r="F57" s="61" t="str">
        <f>IFERROR(VLOOKUP($A57,'REF Projects'!$B$2:$N$49,5,FALSE),"N/A")</f>
        <v>N/A</v>
      </c>
      <c r="G57" s="61" t="str">
        <f>IFERROR(VLOOKUP($A57,'REF Projects'!$B$2:$N$49,6,FALSE),"N/A")</f>
        <v>N/A</v>
      </c>
      <c r="H57" s="59" t="str">
        <f>IFERROR(VLOOKUP($A57,'REF Projects'!$B$2:$N$49,7,FALSE),"N/A")</f>
        <v>N/A</v>
      </c>
      <c r="I57" s="59" t="str">
        <f>IFERROR(VLOOKUP($A57,'REF Projects'!$B$2:$N$49,8,FALSE),"N/A")</f>
        <v>N/A</v>
      </c>
      <c r="J57" s="59" t="str">
        <f>IFERROR(VLOOKUP($A57,'REF Projects'!$B$2:$N$49,9,FALSE),"N/A")</f>
        <v>N/A</v>
      </c>
      <c r="K57" t="str">
        <f>IFERROR(VLOOKUP($A57,'REF Projects'!$B$2:$N$49,10,FALSE),"N/A")</f>
        <v>N/A</v>
      </c>
      <c r="M57" t="s">
        <v>1310</v>
      </c>
    </row>
    <row r="58" spans="1:13" x14ac:dyDescent="0.25">
      <c r="A58" t="s">
        <v>28</v>
      </c>
      <c r="B58" s="2">
        <v>1</v>
      </c>
      <c r="C58" s="35" t="s">
        <v>13</v>
      </c>
      <c r="D58" t="str">
        <f>IFERROR(VLOOKUP($A58,'REF Projects'!$B$2:$N$49,2,FALSE),"Reconnaissance")</f>
        <v>Reconnaissance</v>
      </c>
      <c r="E58" s="61" t="str">
        <f>IFERROR(VLOOKUP($A58,'REF Projects'!$B$2:$N$49,4,FALSE),"N/A")</f>
        <v>N/A</v>
      </c>
      <c r="F58" s="61" t="str">
        <f>IFERROR(VLOOKUP($A58,'REF Projects'!$B$2:$N$49,5,FALSE),"N/A")</f>
        <v>N/A</v>
      </c>
      <c r="G58" s="61" t="str">
        <f>IFERROR(VLOOKUP($A58,'REF Projects'!$B$2:$N$49,6,FALSE),"N/A")</f>
        <v>N/A</v>
      </c>
      <c r="H58" s="59" t="str">
        <f>IFERROR(VLOOKUP($A58,'REF Projects'!$B$2:$N$49,7,FALSE),"N/A")</f>
        <v>N/A</v>
      </c>
      <c r="I58" s="59" t="str">
        <f>IFERROR(VLOOKUP($A58,'REF Projects'!$B$2:$N$49,8,FALSE),"N/A")</f>
        <v>N/A</v>
      </c>
      <c r="J58" s="59" t="str">
        <f>IFERROR(VLOOKUP($A58,'REF Projects'!$B$2:$N$49,9,FALSE),"N/A")</f>
        <v>N/A</v>
      </c>
      <c r="K58" t="str">
        <f>IFERROR(VLOOKUP($A58,'REF Projects'!$B$2:$N$49,10,FALSE),"N/A")</f>
        <v>N/A</v>
      </c>
      <c r="M58" t="s">
        <v>1310</v>
      </c>
    </row>
    <row r="59" spans="1:13" x14ac:dyDescent="0.25">
      <c r="A59" t="s">
        <v>74</v>
      </c>
      <c r="B59" s="2">
        <v>1</v>
      </c>
      <c r="C59" s="35" t="s">
        <v>13</v>
      </c>
      <c r="D59" t="str">
        <f>IFERROR(VLOOKUP($A59,'REF Projects'!$B$2:$N$49,2,FALSE),"Reconnaissance")</f>
        <v>Reconnaissance</v>
      </c>
      <c r="E59" s="61" t="str">
        <f>IFERROR(VLOOKUP($A59,'REF Projects'!$B$2:$N$49,4,FALSE),"N/A")</f>
        <v>N/A</v>
      </c>
      <c r="F59" s="61" t="str">
        <f>IFERROR(VLOOKUP($A59,'REF Projects'!$B$2:$N$49,5,FALSE),"N/A")</f>
        <v>N/A</v>
      </c>
      <c r="G59" s="61" t="str">
        <f>IFERROR(VLOOKUP($A59,'REF Projects'!$B$2:$N$49,6,FALSE),"N/A")</f>
        <v>N/A</v>
      </c>
      <c r="H59" s="59" t="str">
        <f>IFERROR(VLOOKUP($A59,'REF Projects'!$B$2:$N$49,7,FALSE),"N/A")</f>
        <v>N/A</v>
      </c>
      <c r="I59" s="59" t="str">
        <f>IFERROR(VLOOKUP($A59,'REF Projects'!$B$2:$N$49,8,FALSE),"N/A")</f>
        <v>N/A</v>
      </c>
      <c r="J59" s="59" t="str">
        <f>IFERROR(VLOOKUP($A59,'REF Projects'!$B$2:$N$49,9,FALSE),"N/A")</f>
        <v>N/A</v>
      </c>
      <c r="K59" t="str">
        <f>IFERROR(VLOOKUP($A59,'REF Projects'!$B$2:$N$49,10,FALSE),"N/A")</f>
        <v>N/A</v>
      </c>
      <c r="M59" t="s">
        <v>1310</v>
      </c>
    </row>
    <row r="60" spans="1:13" x14ac:dyDescent="0.25">
      <c r="A60" t="s">
        <v>195</v>
      </c>
      <c r="B60" s="2">
        <v>4</v>
      </c>
      <c r="C60" s="35" t="s">
        <v>13</v>
      </c>
      <c r="D60" t="str">
        <f>IFERROR(VLOOKUP($A60,'REF Projects'!$B$2:$N$49,2,FALSE),"Reconnaissance")</f>
        <v>Reconnaissance</v>
      </c>
      <c r="E60" s="61" t="str">
        <f>IFERROR(VLOOKUP($A60,'REF Projects'!$B$2:$N$49,4,FALSE),"N/A")</f>
        <v>N/A</v>
      </c>
      <c r="F60" s="61" t="str">
        <f>IFERROR(VLOOKUP($A60,'REF Projects'!$B$2:$N$49,5,FALSE),"N/A")</f>
        <v>N/A</v>
      </c>
      <c r="G60" s="61" t="str">
        <f>IFERROR(VLOOKUP($A60,'REF Projects'!$B$2:$N$49,6,FALSE),"N/A")</f>
        <v>N/A</v>
      </c>
      <c r="H60" s="59" t="str">
        <f>IFERROR(VLOOKUP($A60,'REF Projects'!$B$2:$N$49,7,FALSE),"N/A")</f>
        <v>N/A</v>
      </c>
      <c r="I60" s="59" t="str">
        <f>IFERROR(VLOOKUP($A60,'REF Projects'!$B$2:$N$49,8,FALSE),"N/A")</f>
        <v>N/A</v>
      </c>
      <c r="J60" s="59" t="str">
        <f>IFERROR(VLOOKUP($A60,'REF Projects'!$B$2:$N$49,9,FALSE),"N/A")</f>
        <v>N/A</v>
      </c>
      <c r="K60" t="str">
        <f>IFERROR(VLOOKUP($A60,'REF Projects'!$B$2:$N$49,10,FALSE),"N/A")</f>
        <v>N/A</v>
      </c>
      <c r="M60" t="s">
        <v>1312</v>
      </c>
    </row>
    <row r="61" spans="1:13" x14ac:dyDescent="0.25">
      <c r="A61" t="s">
        <v>201</v>
      </c>
      <c r="B61" s="2">
        <v>2</v>
      </c>
      <c r="C61" s="35" t="s">
        <v>13</v>
      </c>
      <c r="D61" t="str">
        <f>IFERROR(VLOOKUP($A61,'REF Projects'!$B$2:$N$49,2,FALSE),"Reconnaissance")</f>
        <v>Reconnaissance</v>
      </c>
      <c r="E61" s="61" t="str">
        <f>IFERROR(VLOOKUP($A61,'REF Projects'!$B$2:$N$49,4,FALSE),"N/A")</f>
        <v>N/A</v>
      </c>
      <c r="F61" s="61" t="str">
        <f>IFERROR(VLOOKUP($A61,'REF Projects'!$B$2:$N$49,5,FALSE),"N/A")</f>
        <v>N/A</v>
      </c>
      <c r="G61" s="61" t="str">
        <f>IFERROR(VLOOKUP($A61,'REF Projects'!$B$2:$N$49,6,FALSE),"N/A")</f>
        <v>N/A</v>
      </c>
      <c r="H61" s="59" t="str">
        <f>IFERROR(VLOOKUP($A61,'REF Projects'!$B$2:$N$49,7,FALSE),"N/A")</f>
        <v>N/A</v>
      </c>
      <c r="I61" s="59" t="str">
        <f>IFERROR(VLOOKUP($A61,'REF Projects'!$B$2:$N$49,8,FALSE),"N/A")</f>
        <v>N/A</v>
      </c>
      <c r="J61" s="59" t="str">
        <f>IFERROR(VLOOKUP($A61,'REF Projects'!$B$2:$N$49,9,FALSE),"N/A")</f>
        <v>N/A</v>
      </c>
      <c r="K61" t="str">
        <f>IFERROR(VLOOKUP($A61,'REF Projects'!$B$2:$N$49,10,FALSE),"N/A")</f>
        <v>N/A</v>
      </c>
      <c r="M61" t="s">
        <v>1310</v>
      </c>
    </row>
    <row r="62" spans="1:13" x14ac:dyDescent="0.25">
      <c r="A62" t="s">
        <v>83</v>
      </c>
      <c r="B62" s="2">
        <v>1</v>
      </c>
      <c r="C62" s="35" t="s">
        <v>13</v>
      </c>
      <c r="D62" t="str">
        <f>IFERROR(VLOOKUP($A62,'REF Projects'!$B$2:$N$49,2,FALSE),"Reconnaissance")</f>
        <v>Reconnaissance</v>
      </c>
      <c r="E62" s="61" t="str">
        <f>IFERROR(VLOOKUP($A62,'REF Projects'!$B$2:$N$49,4,FALSE),"N/A")</f>
        <v>N/A</v>
      </c>
      <c r="F62" s="61" t="str">
        <f>IFERROR(VLOOKUP($A62,'REF Projects'!$B$2:$N$49,5,FALSE),"N/A")</f>
        <v>N/A</v>
      </c>
      <c r="G62" s="61" t="str">
        <f>IFERROR(VLOOKUP($A62,'REF Projects'!$B$2:$N$49,6,FALSE),"N/A")</f>
        <v>N/A</v>
      </c>
      <c r="H62" s="59" t="str">
        <f>IFERROR(VLOOKUP($A62,'REF Projects'!$B$2:$N$49,7,FALSE),"N/A")</f>
        <v>N/A</v>
      </c>
      <c r="I62" s="59" t="str">
        <f>IFERROR(VLOOKUP($A62,'REF Projects'!$B$2:$N$49,8,FALSE),"N/A")</f>
        <v>N/A</v>
      </c>
      <c r="J62" s="59" t="str">
        <f>IFERROR(VLOOKUP($A62,'REF Projects'!$B$2:$N$49,9,FALSE),"N/A")</f>
        <v>N/A</v>
      </c>
      <c r="K62" t="str">
        <f>IFERROR(VLOOKUP($A62,'REF Projects'!$B$2:$N$49,10,FALSE),"N/A")</f>
        <v>N/A</v>
      </c>
      <c r="M62" t="s">
        <v>1310</v>
      </c>
    </row>
    <row r="63" spans="1:13" x14ac:dyDescent="0.25">
      <c r="A63" t="s">
        <v>354</v>
      </c>
      <c r="B63" s="2">
        <v>6</v>
      </c>
      <c r="C63" s="35" t="s">
        <v>13</v>
      </c>
      <c r="D63">
        <f>IFERROR(VLOOKUP($A63,'REF Projects'!$B$2:$N$49,2,FALSE),"Reconnaissance")</f>
        <v>0</v>
      </c>
      <c r="E63" s="61">
        <f>IFERROR(VLOOKUP($A63,'REF Projects'!$B$2:$N$49,4,FALSE),"N/A")</f>
        <v>0</v>
      </c>
      <c r="F63" s="61">
        <f>IFERROR(VLOOKUP($A63,'REF Projects'!$B$2:$N$49,5,FALSE),"N/A")</f>
        <v>0</v>
      </c>
      <c r="G63" s="61">
        <f>IFERROR(VLOOKUP($A63,'REF Projects'!$B$2:$N$49,6,FALSE),"N/A")</f>
        <v>0</v>
      </c>
      <c r="H63" s="59">
        <f>IFERROR(VLOOKUP($A63,'REF Projects'!$B$2:$N$49,7,FALSE),"N/A")</f>
        <v>0</v>
      </c>
      <c r="I63" s="59">
        <f>IFERROR(VLOOKUP($A63,'REF Projects'!$B$2:$N$49,8,FALSE),"N/A")</f>
        <v>0</v>
      </c>
      <c r="J63" s="59">
        <f>IFERROR(VLOOKUP($A63,'REF Projects'!$B$2:$N$49,9,FALSE),"N/A")</f>
        <v>0</v>
      </c>
      <c r="K63">
        <f>IFERROR(VLOOKUP($A63,'REF Projects'!$B$2:$N$49,10,FALSE),"N/A")</f>
        <v>0</v>
      </c>
      <c r="M63" t="s">
        <v>1310</v>
      </c>
    </row>
    <row r="64" spans="1:13" x14ac:dyDescent="0.25">
      <c r="A64" t="s">
        <v>288</v>
      </c>
      <c r="B64" s="2">
        <v>1</v>
      </c>
      <c r="C64" s="35" t="s">
        <v>13</v>
      </c>
      <c r="D64" t="str">
        <f>IFERROR(VLOOKUP($A64,'REF Projects'!$B$2:$N$49,2,FALSE),"Reconnaissance")</f>
        <v>Reconnaissance</v>
      </c>
      <c r="E64" s="61" t="str">
        <f>IFERROR(VLOOKUP($A64,'REF Projects'!$B$2:$N$49,4,FALSE),"N/A")</f>
        <v>N/A</v>
      </c>
      <c r="F64" s="61" t="str">
        <f>IFERROR(VLOOKUP($A64,'REF Projects'!$B$2:$N$49,5,FALSE),"N/A")</f>
        <v>N/A</v>
      </c>
      <c r="G64" s="61" t="str">
        <f>IFERROR(VLOOKUP($A64,'REF Projects'!$B$2:$N$49,6,FALSE),"N/A")</f>
        <v>N/A</v>
      </c>
      <c r="H64" s="59" t="str">
        <f>IFERROR(VLOOKUP($A64,'REF Projects'!$B$2:$N$49,7,FALSE),"N/A")</f>
        <v>N/A</v>
      </c>
      <c r="I64" s="59" t="str">
        <f>IFERROR(VLOOKUP($A64,'REF Projects'!$B$2:$N$49,8,FALSE),"N/A")</f>
        <v>N/A</v>
      </c>
      <c r="J64" s="59" t="str">
        <f>IFERROR(VLOOKUP($A64,'REF Projects'!$B$2:$N$49,9,FALSE),"N/A")</f>
        <v>N/A</v>
      </c>
      <c r="K64" t="str">
        <f>IFERROR(VLOOKUP($A64,'REF Projects'!$B$2:$N$49,10,FALSE),"N/A")</f>
        <v>N/A</v>
      </c>
      <c r="M64" t="s">
        <v>1310</v>
      </c>
    </row>
    <row r="65" spans="1:13" x14ac:dyDescent="0.25">
      <c r="A65" t="s">
        <v>57</v>
      </c>
      <c r="B65" s="2">
        <v>1</v>
      </c>
      <c r="C65" s="35" t="s">
        <v>13</v>
      </c>
      <c r="D65" t="str">
        <f>IFERROR(VLOOKUP($A65,'REF Projects'!$B$2:$N$49,2,FALSE),"Reconnaissance")</f>
        <v>Reconnaissance</v>
      </c>
      <c r="E65" s="61" t="str">
        <f>IFERROR(VLOOKUP($A65,'REF Projects'!$B$2:$N$49,4,FALSE),"N/A")</f>
        <v>N/A</v>
      </c>
      <c r="F65" s="61" t="str">
        <f>IFERROR(VLOOKUP($A65,'REF Projects'!$B$2:$N$49,5,FALSE),"N/A")</f>
        <v>N/A</v>
      </c>
      <c r="G65" s="61" t="str">
        <f>IFERROR(VLOOKUP($A65,'REF Projects'!$B$2:$N$49,6,FALSE),"N/A")</f>
        <v>N/A</v>
      </c>
      <c r="H65" s="59" t="str">
        <f>IFERROR(VLOOKUP($A65,'REF Projects'!$B$2:$N$49,7,FALSE),"N/A")</f>
        <v>N/A</v>
      </c>
      <c r="I65" s="59" t="str">
        <f>IFERROR(VLOOKUP($A65,'REF Projects'!$B$2:$N$49,8,FALSE),"N/A")</f>
        <v>N/A</v>
      </c>
      <c r="J65" s="59" t="str">
        <f>IFERROR(VLOOKUP($A65,'REF Projects'!$B$2:$N$49,9,FALSE),"N/A")</f>
        <v>N/A</v>
      </c>
      <c r="K65" t="str">
        <f>IFERROR(VLOOKUP($A65,'REF Projects'!$B$2:$N$49,10,FALSE),"N/A")</f>
        <v>N/A</v>
      </c>
      <c r="M65" t="s">
        <v>1310</v>
      </c>
    </row>
    <row r="66" spans="1:13" x14ac:dyDescent="0.25">
      <c r="A66" t="s">
        <v>318</v>
      </c>
      <c r="B66" s="2">
        <v>1</v>
      </c>
      <c r="C66" s="35" t="s">
        <v>13</v>
      </c>
      <c r="D66" t="str">
        <f>IFERROR(VLOOKUP($A66,'REF Projects'!$B$2:$N$49,2,FALSE),"Reconnaissance")</f>
        <v>Reconnaissance</v>
      </c>
      <c r="E66" s="61" t="str">
        <f>IFERROR(VLOOKUP($A66,'REF Projects'!$B$2:$N$49,4,FALSE),"N/A")</f>
        <v>N/A</v>
      </c>
      <c r="F66" s="61" t="str">
        <f>IFERROR(VLOOKUP($A66,'REF Projects'!$B$2:$N$49,5,FALSE),"N/A")</f>
        <v>N/A</v>
      </c>
      <c r="G66" s="61" t="str">
        <f>IFERROR(VLOOKUP($A66,'REF Projects'!$B$2:$N$49,6,FALSE),"N/A")</f>
        <v>N/A</v>
      </c>
      <c r="H66" s="59" t="str">
        <f>IFERROR(VLOOKUP($A66,'REF Projects'!$B$2:$N$49,7,FALSE),"N/A")</f>
        <v>N/A</v>
      </c>
      <c r="I66" s="59" t="str">
        <f>IFERROR(VLOOKUP($A66,'REF Projects'!$B$2:$N$49,8,FALSE),"N/A")</f>
        <v>N/A</v>
      </c>
      <c r="J66" s="59" t="str">
        <f>IFERROR(VLOOKUP($A66,'REF Projects'!$B$2:$N$49,9,FALSE),"N/A")</f>
        <v>N/A</v>
      </c>
      <c r="K66" t="str">
        <f>IFERROR(VLOOKUP($A66,'REF Projects'!$B$2:$N$49,10,FALSE),"N/A")</f>
        <v>N/A</v>
      </c>
      <c r="M66" t="s">
        <v>1310</v>
      </c>
    </row>
    <row r="67" spans="1:13" x14ac:dyDescent="0.25">
      <c r="A67" t="s">
        <v>58</v>
      </c>
      <c r="B67" s="2">
        <v>1</v>
      </c>
      <c r="C67" s="35" t="s">
        <v>13</v>
      </c>
      <c r="D67" t="str">
        <f>IFERROR(VLOOKUP($A67,'REF Projects'!$B$2:$N$49,2,FALSE),"Reconnaissance")</f>
        <v>Reconnaissance</v>
      </c>
      <c r="E67" s="61" t="str">
        <f>IFERROR(VLOOKUP($A67,'REF Projects'!$B$2:$N$49,4,FALSE),"N/A")</f>
        <v>N/A</v>
      </c>
      <c r="F67" s="61" t="str">
        <f>IFERROR(VLOOKUP($A67,'REF Projects'!$B$2:$N$49,5,FALSE),"N/A")</f>
        <v>N/A</v>
      </c>
      <c r="G67" s="61" t="str">
        <f>IFERROR(VLOOKUP($A67,'REF Projects'!$B$2:$N$49,6,FALSE),"N/A")</f>
        <v>N/A</v>
      </c>
      <c r="H67" s="59" t="str">
        <f>IFERROR(VLOOKUP($A67,'REF Projects'!$B$2:$N$49,7,FALSE),"N/A")</f>
        <v>N/A</v>
      </c>
      <c r="I67" s="59" t="str">
        <f>IFERROR(VLOOKUP($A67,'REF Projects'!$B$2:$N$49,8,FALSE),"N/A")</f>
        <v>N/A</v>
      </c>
      <c r="J67" s="59" t="str">
        <f>IFERROR(VLOOKUP($A67,'REF Projects'!$B$2:$N$49,9,FALSE),"N/A")</f>
        <v>N/A</v>
      </c>
      <c r="K67" t="str">
        <f>IFERROR(VLOOKUP($A67,'REF Projects'!$B$2:$N$49,10,FALSE),"N/A")</f>
        <v>N/A</v>
      </c>
      <c r="M67" t="s">
        <v>1310</v>
      </c>
    </row>
    <row r="68" spans="1:13" x14ac:dyDescent="0.25">
      <c r="A68" t="s">
        <v>340</v>
      </c>
      <c r="B68" s="2">
        <v>4</v>
      </c>
      <c r="C68" s="35" t="s">
        <v>13</v>
      </c>
      <c r="D68" t="str">
        <f>IFERROR(VLOOKUP($A68,'REF Projects'!$B$2:$N$49,2,FALSE),"Reconnaissance")</f>
        <v>Reconnaissance</v>
      </c>
      <c r="E68" s="61" t="str">
        <f>IFERROR(VLOOKUP($A68,'REF Projects'!$B$2:$N$49,4,FALSE),"N/A")</f>
        <v>N/A</v>
      </c>
      <c r="F68" s="61" t="str">
        <f>IFERROR(VLOOKUP($A68,'REF Projects'!$B$2:$N$49,5,FALSE),"N/A")</f>
        <v>N/A</v>
      </c>
      <c r="G68" s="61" t="str">
        <f>IFERROR(VLOOKUP($A68,'REF Projects'!$B$2:$N$49,6,FALSE),"N/A")</f>
        <v>N/A</v>
      </c>
      <c r="H68" s="59" t="str">
        <f>IFERROR(VLOOKUP($A68,'REF Projects'!$B$2:$N$49,7,FALSE),"N/A")</f>
        <v>N/A</v>
      </c>
      <c r="I68" s="59" t="str">
        <f>IFERROR(VLOOKUP($A68,'REF Projects'!$B$2:$N$49,8,FALSE),"N/A")</f>
        <v>N/A</v>
      </c>
      <c r="J68" s="59" t="str">
        <f>IFERROR(VLOOKUP($A68,'REF Projects'!$B$2:$N$49,9,FALSE),"N/A")</f>
        <v>N/A</v>
      </c>
      <c r="K68" t="str">
        <f>IFERROR(VLOOKUP($A68,'REF Projects'!$B$2:$N$49,10,FALSE),"N/A")</f>
        <v>N/A</v>
      </c>
      <c r="M68" t="s">
        <v>1312</v>
      </c>
    </row>
    <row r="69" spans="1:13" x14ac:dyDescent="0.25">
      <c r="A69" t="s">
        <v>207</v>
      </c>
      <c r="B69" s="2">
        <v>1</v>
      </c>
      <c r="C69" s="35" t="s">
        <v>13</v>
      </c>
      <c r="D69" t="str">
        <f>IFERROR(VLOOKUP($A69,'REF Projects'!$B$2:$N$49,2,FALSE),"Reconnaissance")</f>
        <v>Reconnaissance</v>
      </c>
      <c r="E69" s="61" t="str">
        <f>IFERROR(VLOOKUP($A69,'REF Projects'!$B$2:$N$49,4,FALSE),"N/A")</f>
        <v>N/A</v>
      </c>
      <c r="F69" s="61" t="str">
        <f>IFERROR(VLOOKUP($A69,'REF Projects'!$B$2:$N$49,5,FALSE),"N/A")</f>
        <v>N/A</v>
      </c>
      <c r="G69" s="61" t="str">
        <f>IFERROR(VLOOKUP($A69,'REF Projects'!$B$2:$N$49,6,FALSE),"N/A")</f>
        <v>N/A</v>
      </c>
      <c r="H69" s="59" t="str">
        <f>IFERROR(VLOOKUP($A69,'REF Projects'!$B$2:$N$49,7,FALSE),"N/A")</f>
        <v>N/A</v>
      </c>
      <c r="I69" s="59" t="str">
        <f>IFERROR(VLOOKUP($A69,'REF Projects'!$B$2:$N$49,8,FALSE),"N/A")</f>
        <v>N/A</v>
      </c>
      <c r="J69" s="59" t="str">
        <f>IFERROR(VLOOKUP($A69,'REF Projects'!$B$2:$N$49,9,FALSE),"N/A")</f>
        <v>N/A</v>
      </c>
      <c r="K69" t="str">
        <f>IFERROR(VLOOKUP($A69,'REF Projects'!$B$2:$N$49,10,FALSE),"N/A")</f>
        <v>N/A</v>
      </c>
      <c r="M69" t="s">
        <v>1310</v>
      </c>
    </row>
    <row r="70" spans="1:13" x14ac:dyDescent="0.25">
      <c r="A70" t="s">
        <v>290</v>
      </c>
      <c r="B70" s="2">
        <v>2</v>
      </c>
      <c r="C70" s="35" t="s">
        <v>13</v>
      </c>
      <c r="D70" t="str">
        <f>IFERROR(VLOOKUP($A70,'REF Projects'!$B$2:$N$49,2,FALSE),"Reconnaissance")</f>
        <v>Reconnaissance</v>
      </c>
      <c r="E70" s="61" t="str">
        <f>IFERROR(VLOOKUP($A70,'REF Projects'!$B$2:$N$49,4,FALSE),"N/A")</f>
        <v>N/A</v>
      </c>
      <c r="F70" s="61" t="str">
        <f>IFERROR(VLOOKUP($A70,'REF Projects'!$B$2:$N$49,5,FALSE),"N/A")</f>
        <v>N/A</v>
      </c>
      <c r="G70" s="61" t="str">
        <f>IFERROR(VLOOKUP($A70,'REF Projects'!$B$2:$N$49,6,FALSE),"N/A")</f>
        <v>N/A</v>
      </c>
      <c r="H70" s="59" t="str">
        <f>IFERROR(VLOOKUP($A70,'REF Projects'!$B$2:$N$49,7,FALSE),"N/A")</f>
        <v>N/A</v>
      </c>
      <c r="I70" s="59" t="str">
        <f>IFERROR(VLOOKUP($A70,'REF Projects'!$B$2:$N$49,8,FALSE),"N/A")</f>
        <v>N/A</v>
      </c>
      <c r="J70" s="59" t="str">
        <f>IFERROR(VLOOKUP($A70,'REF Projects'!$B$2:$N$49,9,FALSE),"N/A")</f>
        <v>N/A</v>
      </c>
      <c r="K70" t="str">
        <f>IFERROR(VLOOKUP($A70,'REF Projects'!$B$2:$N$49,10,FALSE),"N/A")</f>
        <v>N/A</v>
      </c>
      <c r="M70" t="s">
        <v>1310</v>
      </c>
    </row>
    <row r="71" spans="1:13" x14ac:dyDescent="0.25">
      <c r="A71" t="s">
        <v>169</v>
      </c>
      <c r="B71" s="2">
        <v>3</v>
      </c>
      <c r="C71" s="35" t="s">
        <v>13</v>
      </c>
      <c r="D71" t="str">
        <f>IFERROR(VLOOKUP($A71,'REF Projects'!$B$2:$N$49,2,FALSE),"Reconnaissance")</f>
        <v>Reconnaissance</v>
      </c>
      <c r="E71" s="61" t="str">
        <f>IFERROR(VLOOKUP($A71,'REF Projects'!$B$2:$N$49,4,FALSE),"N/A")</f>
        <v>N/A</v>
      </c>
      <c r="F71" s="61" t="str">
        <f>IFERROR(VLOOKUP($A71,'REF Projects'!$B$2:$N$49,5,FALSE),"N/A")</f>
        <v>N/A</v>
      </c>
      <c r="G71" s="61" t="str">
        <f>IFERROR(VLOOKUP($A71,'REF Projects'!$B$2:$N$49,6,FALSE),"N/A")</f>
        <v>N/A</v>
      </c>
      <c r="H71" s="59" t="str">
        <f>IFERROR(VLOOKUP($A71,'REF Projects'!$B$2:$N$49,7,FALSE),"N/A")</f>
        <v>N/A</v>
      </c>
      <c r="I71" s="59" t="str">
        <f>IFERROR(VLOOKUP($A71,'REF Projects'!$B$2:$N$49,8,FALSE),"N/A")</f>
        <v>N/A</v>
      </c>
      <c r="J71" s="59" t="str">
        <f>IFERROR(VLOOKUP($A71,'REF Projects'!$B$2:$N$49,9,FALSE),"N/A")</f>
        <v>N/A</v>
      </c>
      <c r="K71" t="str">
        <f>IFERROR(VLOOKUP($A71,'REF Projects'!$B$2:$N$49,10,FALSE),"N/A")</f>
        <v>N/A</v>
      </c>
      <c r="M71" t="s">
        <v>1310</v>
      </c>
    </row>
    <row r="72" spans="1:13" x14ac:dyDescent="0.25">
      <c r="A72" t="s">
        <v>351</v>
      </c>
      <c r="B72" s="2">
        <v>1</v>
      </c>
      <c r="C72" s="35" t="s">
        <v>13</v>
      </c>
      <c r="D72" t="str">
        <f>IFERROR(VLOOKUP($A72,'REF Projects'!$B$2:$N$49,2,FALSE),"Reconnaissance")</f>
        <v>Reconnaissance</v>
      </c>
      <c r="E72" s="61" t="str">
        <f>IFERROR(VLOOKUP($A72,'REF Projects'!$B$2:$N$49,4,FALSE),"N/A")</f>
        <v>N/A</v>
      </c>
      <c r="F72" s="61" t="str">
        <f>IFERROR(VLOOKUP($A72,'REF Projects'!$B$2:$N$49,5,FALSE),"N/A")</f>
        <v>N/A</v>
      </c>
      <c r="G72" s="61" t="str">
        <f>IFERROR(VLOOKUP($A72,'REF Projects'!$B$2:$N$49,6,FALSE),"N/A")</f>
        <v>N/A</v>
      </c>
      <c r="H72" s="59" t="str">
        <f>IFERROR(VLOOKUP($A72,'REF Projects'!$B$2:$N$49,7,FALSE),"N/A")</f>
        <v>N/A</v>
      </c>
      <c r="I72" s="59" t="str">
        <f>IFERROR(VLOOKUP($A72,'REF Projects'!$B$2:$N$49,8,FALSE),"N/A")</f>
        <v>N/A</v>
      </c>
      <c r="J72" s="59" t="str">
        <f>IFERROR(VLOOKUP($A72,'REF Projects'!$B$2:$N$49,9,FALSE),"N/A")</f>
        <v>N/A</v>
      </c>
      <c r="K72" t="str">
        <f>IFERROR(VLOOKUP($A72,'REF Projects'!$B$2:$N$49,10,FALSE),"N/A")</f>
        <v>N/A</v>
      </c>
      <c r="M72" t="s">
        <v>1310</v>
      </c>
    </row>
    <row r="73" spans="1:13" x14ac:dyDescent="0.25">
      <c r="A73" t="s">
        <v>177</v>
      </c>
      <c r="B73" s="2">
        <v>3</v>
      </c>
      <c r="C73" s="35" t="s">
        <v>13</v>
      </c>
      <c r="D73" t="str">
        <f>IFERROR(VLOOKUP($A73,'REF Projects'!$B$2:$N$49,2,FALSE),"Reconnaissance")</f>
        <v>Reconnaissance</v>
      </c>
      <c r="E73" s="61" t="str">
        <f>IFERROR(VLOOKUP($A73,'REF Projects'!$B$2:$N$49,4,FALSE),"N/A")</f>
        <v>N/A</v>
      </c>
      <c r="F73" s="61" t="str">
        <f>IFERROR(VLOOKUP($A73,'REF Projects'!$B$2:$N$49,5,FALSE),"N/A")</f>
        <v>N/A</v>
      </c>
      <c r="G73" s="61" t="str">
        <f>IFERROR(VLOOKUP($A73,'REF Projects'!$B$2:$N$49,6,FALSE),"N/A")</f>
        <v>N/A</v>
      </c>
      <c r="H73" s="59" t="str">
        <f>IFERROR(VLOOKUP($A73,'REF Projects'!$B$2:$N$49,7,FALSE),"N/A")</f>
        <v>N/A</v>
      </c>
      <c r="I73" s="59" t="str">
        <f>IFERROR(VLOOKUP($A73,'REF Projects'!$B$2:$N$49,8,FALSE),"N/A")</f>
        <v>N/A</v>
      </c>
      <c r="J73" s="59" t="str">
        <f>IFERROR(VLOOKUP($A73,'REF Projects'!$B$2:$N$49,9,FALSE),"N/A")</f>
        <v>N/A</v>
      </c>
      <c r="K73" t="str">
        <f>IFERROR(VLOOKUP($A73,'REF Projects'!$B$2:$N$49,10,FALSE),"N/A")</f>
        <v>N/A</v>
      </c>
      <c r="M73" t="s">
        <v>1310</v>
      </c>
    </row>
    <row r="74" spans="1:13" x14ac:dyDescent="0.25">
      <c r="A74" t="s">
        <v>75</v>
      </c>
      <c r="B74" s="2">
        <v>1</v>
      </c>
      <c r="C74" s="35" t="s">
        <v>13</v>
      </c>
      <c r="D74">
        <f>IFERROR(VLOOKUP($A74,'REF Projects'!$B$2:$N$49,2,FALSE),"Reconnaissance")</f>
        <v>0</v>
      </c>
      <c r="E74" s="61">
        <f>IFERROR(VLOOKUP($A74,'REF Projects'!$B$2:$N$49,4,FALSE),"N/A")</f>
        <v>0</v>
      </c>
      <c r="F74" s="61">
        <f>IFERROR(VLOOKUP($A74,'REF Projects'!$B$2:$N$49,5,FALSE),"N/A")</f>
        <v>0</v>
      </c>
      <c r="G74" s="61">
        <f>IFERROR(VLOOKUP($A74,'REF Projects'!$B$2:$N$49,6,FALSE),"N/A")</f>
        <v>0</v>
      </c>
      <c r="H74" s="59">
        <f>IFERROR(VLOOKUP($A74,'REF Projects'!$B$2:$N$49,7,FALSE),"N/A")</f>
        <v>0</v>
      </c>
      <c r="I74" s="59">
        <f>IFERROR(VLOOKUP($A74,'REF Projects'!$B$2:$N$49,8,FALSE),"N/A")</f>
        <v>0</v>
      </c>
      <c r="J74" s="59">
        <f>IFERROR(VLOOKUP($A74,'REF Projects'!$B$2:$N$49,9,FALSE),"N/A")</f>
        <v>0</v>
      </c>
      <c r="K74">
        <f>IFERROR(VLOOKUP($A74,'REF Projects'!$B$2:$N$49,10,FALSE),"N/A")</f>
        <v>0</v>
      </c>
      <c r="M74" t="s">
        <v>1310</v>
      </c>
    </row>
    <row r="75" spans="1:13" x14ac:dyDescent="0.25">
      <c r="A75" t="s">
        <v>176</v>
      </c>
      <c r="B75" s="2">
        <v>1</v>
      </c>
      <c r="C75" s="35" t="s">
        <v>13</v>
      </c>
      <c r="D75" t="str">
        <f>IFERROR(VLOOKUP($A75,'REF Projects'!$B$2:$N$49,2,FALSE),"Reconnaissance")</f>
        <v>Reconnaissance</v>
      </c>
      <c r="E75" s="61" t="str">
        <f>IFERROR(VLOOKUP($A75,'REF Projects'!$B$2:$N$49,4,FALSE),"N/A")</f>
        <v>N/A</v>
      </c>
      <c r="F75" s="61" t="str">
        <f>IFERROR(VLOOKUP($A75,'REF Projects'!$B$2:$N$49,5,FALSE),"N/A")</f>
        <v>N/A</v>
      </c>
      <c r="G75" s="61" t="str">
        <f>IFERROR(VLOOKUP($A75,'REF Projects'!$B$2:$N$49,6,FALSE),"N/A")</f>
        <v>N/A</v>
      </c>
      <c r="H75" s="59" t="str">
        <f>IFERROR(VLOOKUP($A75,'REF Projects'!$B$2:$N$49,7,FALSE),"N/A")</f>
        <v>N/A</v>
      </c>
      <c r="I75" s="59" t="str">
        <f>IFERROR(VLOOKUP($A75,'REF Projects'!$B$2:$N$49,8,FALSE),"N/A")</f>
        <v>N/A</v>
      </c>
      <c r="J75" s="59" t="str">
        <f>IFERROR(VLOOKUP($A75,'REF Projects'!$B$2:$N$49,9,FALSE),"N/A")</f>
        <v>N/A</v>
      </c>
      <c r="K75" t="str">
        <f>IFERROR(VLOOKUP($A75,'REF Projects'!$B$2:$N$49,10,FALSE),"N/A")</f>
        <v>N/A</v>
      </c>
      <c r="M75" t="s">
        <v>1310</v>
      </c>
    </row>
    <row r="76" spans="1:13" x14ac:dyDescent="0.25">
      <c r="A76" t="s">
        <v>164</v>
      </c>
      <c r="B76" s="2">
        <v>2</v>
      </c>
      <c r="C76" s="35" t="s">
        <v>13</v>
      </c>
      <c r="D76" t="str">
        <f>IFERROR(VLOOKUP($A76,'REF Projects'!$B$2:$N$49,2,FALSE),"Reconnaissance")</f>
        <v>Reconnaissance</v>
      </c>
      <c r="E76" s="61" t="str">
        <f>IFERROR(VLOOKUP($A76,'REF Projects'!$B$2:$N$49,4,FALSE),"N/A")</f>
        <v>N/A</v>
      </c>
      <c r="F76" s="61" t="str">
        <f>IFERROR(VLOOKUP($A76,'REF Projects'!$B$2:$N$49,5,FALSE),"N/A")</f>
        <v>N/A</v>
      </c>
      <c r="G76" s="61" t="str">
        <f>IFERROR(VLOOKUP($A76,'REF Projects'!$B$2:$N$49,6,FALSE),"N/A")</f>
        <v>N/A</v>
      </c>
      <c r="H76" s="59" t="str">
        <f>IFERROR(VLOOKUP($A76,'REF Projects'!$B$2:$N$49,7,FALSE),"N/A")</f>
        <v>N/A</v>
      </c>
      <c r="I76" s="59" t="str">
        <f>IFERROR(VLOOKUP($A76,'REF Projects'!$B$2:$N$49,8,FALSE),"N/A")</f>
        <v>N/A</v>
      </c>
      <c r="J76" s="59" t="str">
        <f>IFERROR(VLOOKUP($A76,'REF Projects'!$B$2:$N$49,9,FALSE),"N/A")</f>
        <v>N/A</v>
      </c>
      <c r="K76" t="str">
        <f>IFERROR(VLOOKUP($A76,'REF Projects'!$B$2:$N$49,10,FALSE),"N/A")</f>
        <v>N/A</v>
      </c>
      <c r="M76" t="s">
        <v>1310</v>
      </c>
    </row>
    <row r="77" spans="1:13" x14ac:dyDescent="0.25">
      <c r="A77" t="s">
        <v>138</v>
      </c>
      <c r="B77" s="2">
        <v>3</v>
      </c>
      <c r="C77" s="35" t="s">
        <v>13</v>
      </c>
      <c r="D77">
        <f>IFERROR(VLOOKUP($A77,'REF Projects'!$B$2:$N$49,2,FALSE),"Reconnaissance")</f>
        <v>0</v>
      </c>
      <c r="E77" s="61">
        <f>IFERROR(VLOOKUP($A77,'REF Projects'!$B$2:$N$49,4,FALSE),"N/A")</f>
        <v>0</v>
      </c>
      <c r="F77" s="61">
        <f>IFERROR(VLOOKUP($A77,'REF Projects'!$B$2:$N$49,5,FALSE),"N/A")</f>
        <v>0</v>
      </c>
      <c r="G77" s="61">
        <f>IFERROR(VLOOKUP($A77,'REF Projects'!$B$2:$N$49,6,FALSE),"N/A")</f>
        <v>0</v>
      </c>
      <c r="H77" s="59">
        <f>IFERROR(VLOOKUP($A77,'REF Projects'!$B$2:$N$49,7,FALSE),"N/A")</f>
        <v>0</v>
      </c>
      <c r="I77" s="59">
        <f>IFERROR(VLOOKUP($A77,'REF Projects'!$B$2:$N$49,8,FALSE),"N/A")</f>
        <v>0</v>
      </c>
      <c r="J77" s="59">
        <f>IFERROR(VLOOKUP($A77,'REF Projects'!$B$2:$N$49,9,FALSE),"N/A")</f>
        <v>0</v>
      </c>
      <c r="K77">
        <f>IFERROR(VLOOKUP($A77,'REF Projects'!$B$2:$N$49,10,FALSE),"N/A")</f>
        <v>0</v>
      </c>
      <c r="M77" t="s">
        <v>1312</v>
      </c>
    </row>
    <row r="78" spans="1:13" x14ac:dyDescent="0.25">
      <c r="A78" t="s">
        <v>360</v>
      </c>
      <c r="B78" s="2">
        <v>7</v>
      </c>
      <c r="C78" s="35" t="s">
        <v>13</v>
      </c>
      <c r="D78" t="str">
        <f>IFERROR(VLOOKUP($A78,'REF Projects'!$B$2:$N$49,2,FALSE),"Reconnaissance")</f>
        <v>Reconnaissance</v>
      </c>
      <c r="E78" s="61" t="str">
        <f>IFERROR(VLOOKUP($A78,'REF Projects'!$B$2:$N$49,4,FALSE),"N/A")</f>
        <v>N/A</v>
      </c>
      <c r="F78" s="61" t="str">
        <f>IFERROR(VLOOKUP($A78,'REF Projects'!$B$2:$N$49,5,FALSE),"N/A")</f>
        <v>N/A</v>
      </c>
      <c r="G78" s="61" t="str">
        <f>IFERROR(VLOOKUP($A78,'REF Projects'!$B$2:$N$49,6,FALSE),"N/A")</f>
        <v>N/A</v>
      </c>
      <c r="H78" s="59" t="str">
        <f>IFERROR(VLOOKUP($A78,'REF Projects'!$B$2:$N$49,7,FALSE),"N/A")</f>
        <v>N/A</v>
      </c>
      <c r="I78" s="59" t="str">
        <f>IFERROR(VLOOKUP($A78,'REF Projects'!$B$2:$N$49,8,FALSE),"N/A")</f>
        <v>N/A</v>
      </c>
      <c r="J78" s="59" t="str">
        <f>IFERROR(VLOOKUP($A78,'REF Projects'!$B$2:$N$49,9,FALSE),"N/A")</f>
        <v>N/A</v>
      </c>
      <c r="K78" t="str">
        <f>IFERROR(VLOOKUP($A78,'REF Projects'!$B$2:$N$49,10,FALSE),"N/A")</f>
        <v>N/A</v>
      </c>
      <c r="M78" t="s">
        <v>1310</v>
      </c>
    </row>
    <row r="79" spans="1:13" x14ac:dyDescent="0.25">
      <c r="A79" t="s">
        <v>224</v>
      </c>
      <c r="B79" s="2">
        <v>1</v>
      </c>
      <c r="C79" s="35" t="s">
        <v>13</v>
      </c>
      <c r="D79" t="str">
        <f>IFERROR(VLOOKUP($A79,'REF Projects'!$B$2:$N$49,2,FALSE),"Reconnaissance")</f>
        <v>Reconnaissance</v>
      </c>
      <c r="E79" s="61" t="str">
        <f>IFERROR(VLOOKUP($A79,'REF Projects'!$B$2:$N$49,4,FALSE),"N/A")</f>
        <v>N/A</v>
      </c>
      <c r="F79" s="61" t="str">
        <f>IFERROR(VLOOKUP($A79,'REF Projects'!$B$2:$N$49,5,FALSE),"N/A")</f>
        <v>N/A</v>
      </c>
      <c r="G79" s="61" t="str">
        <f>IFERROR(VLOOKUP($A79,'REF Projects'!$B$2:$N$49,6,FALSE),"N/A")</f>
        <v>N/A</v>
      </c>
      <c r="H79" s="59" t="str">
        <f>IFERROR(VLOOKUP($A79,'REF Projects'!$B$2:$N$49,7,FALSE),"N/A")</f>
        <v>N/A</v>
      </c>
      <c r="I79" s="59" t="str">
        <f>IFERROR(VLOOKUP($A79,'REF Projects'!$B$2:$N$49,8,FALSE),"N/A")</f>
        <v>N/A</v>
      </c>
      <c r="J79" s="59" t="str">
        <f>IFERROR(VLOOKUP($A79,'REF Projects'!$B$2:$N$49,9,FALSE),"N/A")</f>
        <v>N/A</v>
      </c>
      <c r="K79" t="str">
        <f>IFERROR(VLOOKUP($A79,'REF Projects'!$B$2:$N$49,10,FALSE),"N/A")</f>
        <v>N/A</v>
      </c>
      <c r="M79" t="s">
        <v>1310</v>
      </c>
    </row>
    <row r="80" spans="1:13" x14ac:dyDescent="0.25">
      <c r="A80" t="s">
        <v>62</v>
      </c>
      <c r="B80" s="2">
        <v>1</v>
      </c>
      <c r="C80" s="35" t="s">
        <v>13</v>
      </c>
      <c r="D80" t="str">
        <f>IFERROR(VLOOKUP($A80,'REF Projects'!$B$2:$N$49,2,FALSE),"Reconnaissance")</f>
        <v>Reconnaissance</v>
      </c>
      <c r="E80" s="61" t="str">
        <f>IFERROR(VLOOKUP($A80,'REF Projects'!$B$2:$N$49,4,FALSE),"N/A")</f>
        <v>N/A</v>
      </c>
      <c r="F80" s="61" t="str">
        <f>IFERROR(VLOOKUP($A80,'REF Projects'!$B$2:$N$49,5,FALSE),"N/A")</f>
        <v>N/A</v>
      </c>
      <c r="G80" s="61" t="str">
        <f>IFERROR(VLOOKUP($A80,'REF Projects'!$B$2:$N$49,6,FALSE),"N/A")</f>
        <v>N/A</v>
      </c>
      <c r="H80" s="59" t="str">
        <f>IFERROR(VLOOKUP($A80,'REF Projects'!$B$2:$N$49,7,FALSE),"N/A")</f>
        <v>N/A</v>
      </c>
      <c r="I80" s="59" t="str">
        <f>IFERROR(VLOOKUP($A80,'REF Projects'!$B$2:$N$49,8,FALSE),"N/A")</f>
        <v>N/A</v>
      </c>
      <c r="J80" s="59" t="str">
        <f>IFERROR(VLOOKUP($A80,'REF Projects'!$B$2:$N$49,9,FALSE),"N/A")</f>
        <v>N/A</v>
      </c>
      <c r="K80" t="str">
        <f>IFERROR(VLOOKUP($A80,'REF Projects'!$B$2:$N$49,10,FALSE),"N/A")</f>
        <v>N/A</v>
      </c>
      <c r="M80" t="s">
        <v>1310</v>
      </c>
    </row>
    <row r="81" spans="1:13" x14ac:dyDescent="0.25">
      <c r="A81" t="s">
        <v>319</v>
      </c>
      <c r="B81" s="2">
        <v>7</v>
      </c>
      <c r="C81" s="35" t="s">
        <v>13</v>
      </c>
      <c r="D81" t="str">
        <f>IFERROR(VLOOKUP($A81,'REF Projects'!$B$2:$N$49,2,FALSE),"Reconnaissance")</f>
        <v>Reconnaissance</v>
      </c>
      <c r="E81" s="61" t="str">
        <f>IFERROR(VLOOKUP($A81,'REF Projects'!$B$2:$N$49,4,FALSE),"N/A")</f>
        <v>N/A</v>
      </c>
      <c r="F81" s="61" t="str">
        <f>IFERROR(VLOOKUP($A81,'REF Projects'!$B$2:$N$49,5,FALSE),"N/A")</f>
        <v>N/A</v>
      </c>
      <c r="G81" s="61" t="str">
        <f>IFERROR(VLOOKUP($A81,'REF Projects'!$B$2:$N$49,6,FALSE),"N/A")</f>
        <v>N/A</v>
      </c>
      <c r="H81" s="59" t="str">
        <f>IFERROR(VLOOKUP($A81,'REF Projects'!$B$2:$N$49,7,FALSE),"N/A")</f>
        <v>N/A</v>
      </c>
      <c r="I81" s="59" t="str">
        <f>IFERROR(VLOOKUP($A81,'REF Projects'!$B$2:$N$49,8,FALSE),"N/A")</f>
        <v>N/A</v>
      </c>
      <c r="J81" s="59" t="str">
        <f>IFERROR(VLOOKUP($A81,'REF Projects'!$B$2:$N$49,9,FALSE),"N/A")</f>
        <v>N/A</v>
      </c>
      <c r="K81" t="str">
        <f>IFERROR(VLOOKUP($A81,'REF Projects'!$B$2:$N$49,10,FALSE),"N/A")</f>
        <v>N/A</v>
      </c>
      <c r="M81" t="s">
        <v>1310</v>
      </c>
    </row>
    <row r="82" spans="1:13" x14ac:dyDescent="0.25">
      <c r="A82" t="s">
        <v>134</v>
      </c>
      <c r="B82" s="2">
        <v>1</v>
      </c>
      <c r="C82" s="35" t="s">
        <v>13</v>
      </c>
      <c r="D82" t="str">
        <f>IFERROR(VLOOKUP($A82,'REF Projects'!$B$2:$N$49,2,FALSE),"Reconnaissance")</f>
        <v>Reconnaissance</v>
      </c>
      <c r="E82" s="61" t="str">
        <f>IFERROR(VLOOKUP($A82,'REF Projects'!$B$2:$N$49,4,FALSE),"N/A")</f>
        <v>N/A</v>
      </c>
      <c r="F82" s="61" t="str">
        <f>IFERROR(VLOOKUP($A82,'REF Projects'!$B$2:$N$49,5,FALSE),"N/A")</f>
        <v>N/A</v>
      </c>
      <c r="G82" s="61" t="str">
        <f>IFERROR(VLOOKUP($A82,'REF Projects'!$B$2:$N$49,6,FALSE),"N/A")</f>
        <v>N/A</v>
      </c>
      <c r="H82" s="59" t="str">
        <f>IFERROR(VLOOKUP($A82,'REF Projects'!$B$2:$N$49,7,FALSE),"N/A")</f>
        <v>N/A</v>
      </c>
      <c r="I82" s="59" t="str">
        <f>IFERROR(VLOOKUP($A82,'REF Projects'!$B$2:$N$49,8,FALSE),"N/A")</f>
        <v>N/A</v>
      </c>
      <c r="J82" s="59" t="str">
        <f>IFERROR(VLOOKUP($A82,'REF Projects'!$B$2:$N$49,9,FALSE),"N/A")</f>
        <v>N/A</v>
      </c>
      <c r="K82" t="str">
        <f>IFERROR(VLOOKUP($A82,'REF Projects'!$B$2:$N$49,10,FALSE),"N/A")</f>
        <v>N/A</v>
      </c>
      <c r="M82" t="s">
        <v>1310</v>
      </c>
    </row>
    <row r="83" spans="1:13" x14ac:dyDescent="0.25">
      <c r="A83" t="s">
        <v>135</v>
      </c>
      <c r="B83" s="2">
        <v>2</v>
      </c>
      <c r="C83" s="35" t="s">
        <v>13</v>
      </c>
      <c r="D83" t="str">
        <f>IFERROR(VLOOKUP($A83,'REF Projects'!$B$2:$N$49,2,FALSE),"Reconnaissance")</f>
        <v>Reconnaissance</v>
      </c>
      <c r="E83" s="61" t="str">
        <f>IFERROR(VLOOKUP($A83,'REF Projects'!$B$2:$N$49,4,FALSE),"N/A")</f>
        <v>N/A</v>
      </c>
      <c r="F83" s="61" t="str">
        <f>IFERROR(VLOOKUP($A83,'REF Projects'!$B$2:$N$49,5,FALSE),"N/A")</f>
        <v>N/A</v>
      </c>
      <c r="G83" s="61" t="str">
        <f>IFERROR(VLOOKUP($A83,'REF Projects'!$B$2:$N$49,6,FALSE),"N/A")</f>
        <v>N/A</v>
      </c>
      <c r="H83" s="59" t="str">
        <f>IFERROR(VLOOKUP($A83,'REF Projects'!$B$2:$N$49,7,FALSE),"N/A")</f>
        <v>N/A</v>
      </c>
      <c r="I83" s="59" t="str">
        <f>IFERROR(VLOOKUP($A83,'REF Projects'!$B$2:$N$49,8,FALSE),"N/A")</f>
        <v>N/A</v>
      </c>
      <c r="J83" s="59" t="str">
        <f>IFERROR(VLOOKUP($A83,'REF Projects'!$B$2:$N$49,9,FALSE),"N/A")</f>
        <v>N/A</v>
      </c>
      <c r="K83" t="str">
        <f>IFERROR(VLOOKUP($A83,'REF Projects'!$B$2:$N$49,10,FALSE),"N/A")</f>
        <v>N/A</v>
      </c>
      <c r="M83" t="s">
        <v>1310</v>
      </c>
    </row>
    <row r="84" spans="1:13" x14ac:dyDescent="0.25">
      <c r="A84" t="s">
        <v>150</v>
      </c>
      <c r="B84" s="2">
        <v>2</v>
      </c>
      <c r="C84" s="35" t="s">
        <v>13</v>
      </c>
      <c r="D84" t="str">
        <f>IFERROR(VLOOKUP($A84,'REF Projects'!$B$2:$N$49,2,FALSE),"Reconnaissance")</f>
        <v>Reconnaissance</v>
      </c>
      <c r="E84" s="61" t="str">
        <f>IFERROR(VLOOKUP($A84,'REF Projects'!$B$2:$N$49,4,FALSE),"N/A")</f>
        <v>N/A</v>
      </c>
      <c r="F84" s="61" t="str">
        <f>IFERROR(VLOOKUP($A84,'REF Projects'!$B$2:$N$49,5,FALSE),"N/A")</f>
        <v>N/A</v>
      </c>
      <c r="G84" s="61" t="str">
        <f>IFERROR(VLOOKUP($A84,'REF Projects'!$B$2:$N$49,6,FALSE),"N/A")</f>
        <v>N/A</v>
      </c>
      <c r="H84" s="59" t="str">
        <f>IFERROR(VLOOKUP($A84,'REF Projects'!$B$2:$N$49,7,FALSE),"N/A")</f>
        <v>N/A</v>
      </c>
      <c r="I84" s="59" t="str">
        <f>IFERROR(VLOOKUP($A84,'REF Projects'!$B$2:$N$49,8,FALSE),"N/A")</f>
        <v>N/A</v>
      </c>
      <c r="J84" s="59" t="str">
        <f>IFERROR(VLOOKUP($A84,'REF Projects'!$B$2:$N$49,9,FALSE),"N/A")</f>
        <v>N/A</v>
      </c>
      <c r="K84" t="str">
        <f>IFERROR(VLOOKUP($A84,'REF Projects'!$B$2:$N$49,10,FALSE),"N/A")</f>
        <v>N/A</v>
      </c>
      <c r="M84" t="s">
        <v>1310</v>
      </c>
    </row>
    <row r="85" spans="1:13" x14ac:dyDescent="0.25">
      <c r="A85" t="s">
        <v>154</v>
      </c>
      <c r="B85" s="2">
        <v>3</v>
      </c>
      <c r="C85" s="35" t="s">
        <v>13</v>
      </c>
      <c r="D85">
        <f>IFERROR(VLOOKUP($A85,'REF Projects'!$B$2:$N$49,2,FALSE),"Reconnaissance")</f>
        <v>0</v>
      </c>
      <c r="E85" s="61">
        <f>IFERROR(VLOOKUP($A85,'REF Projects'!$B$2:$N$49,4,FALSE),"N/A")</f>
        <v>0</v>
      </c>
      <c r="F85" s="61">
        <f>IFERROR(VLOOKUP($A85,'REF Projects'!$B$2:$N$49,5,FALSE),"N/A")</f>
        <v>0</v>
      </c>
      <c r="G85" s="61">
        <f>IFERROR(VLOOKUP($A85,'REF Projects'!$B$2:$N$49,6,FALSE),"N/A")</f>
        <v>0</v>
      </c>
      <c r="H85" s="59">
        <f>IFERROR(VLOOKUP($A85,'REF Projects'!$B$2:$N$49,7,FALSE),"N/A")</f>
        <v>0</v>
      </c>
      <c r="I85" s="59">
        <f>IFERROR(VLOOKUP($A85,'REF Projects'!$B$2:$N$49,8,FALSE),"N/A")</f>
        <v>0</v>
      </c>
      <c r="J85" s="59">
        <f>IFERROR(VLOOKUP($A85,'REF Projects'!$B$2:$N$49,9,FALSE),"N/A")</f>
        <v>0</v>
      </c>
      <c r="K85">
        <f>IFERROR(VLOOKUP($A85,'REF Projects'!$B$2:$N$49,10,FALSE),"N/A")</f>
        <v>0</v>
      </c>
      <c r="M85" t="s">
        <v>1310</v>
      </c>
    </row>
    <row r="86" spans="1:13" x14ac:dyDescent="0.25">
      <c r="A86" t="s">
        <v>218</v>
      </c>
      <c r="B86" s="2">
        <v>4</v>
      </c>
      <c r="C86" s="35" t="s">
        <v>13</v>
      </c>
      <c r="D86">
        <f>IFERROR(VLOOKUP($A86,'REF Projects'!$B$2:$N$49,2,FALSE),"Reconnaissance")</f>
        <v>0</v>
      </c>
      <c r="E86" s="61">
        <f>IFERROR(VLOOKUP($A86,'REF Projects'!$B$2:$N$49,4,FALSE),"N/A")</f>
        <v>0</v>
      </c>
      <c r="F86" s="61">
        <f>IFERROR(VLOOKUP($A86,'REF Projects'!$B$2:$N$49,5,FALSE),"N/A")</f>
        <v>0</v>
      </c>
      <c r="G86" s="61">
        <f>IFERROR(VLOOKUP($A86,'REF Projects'!$B$2:$N$49,6,FALSE),"N/A")</f>
        <v>0</v>
      </c>
      <c r="H86" s="59">
        <f>IFERROR(VLOOKUP($A86,'REF Projects'!$B$2:$N$49,7,FALSE),"N/A")</f>
        <v>0</v>
      </c>
      <c r="I86" s="59">
        <f>IFERROR(VLOOKUP($A86,'REF Projects'!$B$2:$N$49,8,FALSE),"N/A")</f>
        <v>0</v>
      </c>
      <c r="J86" s="59">
        <f>IFERROR(VLOOKUP($A86,'REF Projects'!$B$2:$N$49,9,FALSE),"N/A")</f>
        <v>0</v>
      </c>
      <c r="K86">
        <f>IFERROR(VLOOKUP($A86,'REF Projects'!$B$2:$N$49,10,FALSE),"N/A")</f>
        <v>0</v>
      </c>
      <c r="M86" t="s">
        <v>1310</v>
      </c>
    </row>
    <row r="87" spans="1:13" x14ac:dyDescent="0.25">
      <c r="A87" t="s">
        <v>23</v>
      </c>
      <c r="B87" s="2">
        <v>1</v>
      </c>
      <c r="C87" s="35" t="s">
        <v>13</v>
      </c>
      <c r="D87" t="str">
        <f>IFERROR(VLOOKUP($A87,'REF Projects'!$B$2:$N$49,2,FALSE),"Reconnaissance")</f>
        <v>Reconnaissance</v>
      </c>
      <c r="E87" s="61" t="str">
        <f>IFERROR(VLOOKUP($A87,'REF Projects'!$B$2:$N$49,4,FALSE),"N/A")</f>
        <v>N/A</v>
      </c>
      <c r="F87" s="61" t="str">
        <f>IFERROR(VLOOKUP($A87,'REF Projects'!$B$2:$N$49,5,FALSE),"N/A")</f>
        <v>N/A</v>
      </c>
      <c r="G87" s="61" t="str">
        <f>IFERROR(VLOOKUP($A87,'REF Projects'!$B$2:$N$49,6,FALSE),"N/A")</f>
        <v>N/A</v>
      </c>
      <c r="H87" s="59" t="str">
        <f>IFERROR(VLOOKUP($A87,'REF Projects'!$B$2:$N$49,7,FALSE),"N/A")</f>
        <v>N/A</v>
      </c>
      <c r="I87" s="59" t="str">
        <f>IFERROR(VLOOKUP($A87,'REF Projects'!$B$2:$N$49,8,FALSE),"N/A")</f>
        <v>N/A</v>
      </c>
      <c r="J87" s="59" t="str">
        <f>IFERROR(VLOOKUP($A87,'REF Projects'!$B$2:$N$49,9,FALSE),"N/A")</f>
        <v>N/A</v>
      </c>
      <c r="K87" t="str">
        <f>IFERROR(VLOOKUP($A87,'REF Projects'!$B$2:$N$49,10,FALSE),"N/A")</f>
        <v>N/A</v>
      </c>
      <c r="M87" t="s">
        <v>1310</v>
      </c>
    </row>
    <row r="88" spans="1:13" x14ac:dyDescent="0.25">
      <c r="A88" t="s">
        <v>119</v>
      </c>
      <c r="B88" s="2">
        <v>2</v>
      </c>
      <c r="C88" s="35" t="s">
        <v>13</v>
      </c>
      <c r="D88" t="str">
        <f>IFERROR(VLOOKUP($A88,'REF Projects'!$B$2:$N$49,2,FALSE),"Reconnaissance")</f>
        <v>Reconnaissance</v>
      </c>
      <c r="E88" s="61" t="str">
        <f>IFERROR(VLOOKUP($A88,'REF Projects'!$B$2:$N$49,4,FALSE),"N/A")</f>
        <v>N/A</v>
      </c>
      <c r="F88" s="61" t="str">
        <f>IFERROR(VLOOKUP($A88,'REF Projects'!$B$2:$N$49,5,FALSE),"N/A")</f>
        <v>N/A</v>
      </c>
      <c r="G88" s="61" t="str">
        <f>IFERROR(VLOOKUP($A88,'REF Projects'!$B$2:$N$49,6,FALSE),"N/A")</f>
        <v>N/A</v>
      </c>
      <c r="H88" s="59" t="str">
        <f>IFERROR(VLOOKUP($A88,'REF Projects'!$B$2:$N$49,7,FALSE),"N/A")</f>
        <v>N/A</v>
      </c>
      <c r="I88" s="59" t="str">
        <f>IFERROR(VLOOKUP($A88,'REF Projects'!$B$2:$N$49,8,FALSE),"N/A")</f>
        <v>N/A</v>
      </c>
      <c r="J88" s="59" t="str">
        <f>IFERROR(VLOOKUP($A88,'REF Projects'!$B$2:$N$49,9,FALSE),"N/A")</f>
        <v>N/A</v>
      </c>
      <c r="K88" t="str">
        <f>IFERROR(VLOOKUP($A88,'REF Projects'!$B$2:$N$49,10,FALSE),"N/A")</f>
        <v>N/A</v>
      </c>
      <c r="M88" t="s">
        <v>1310</v>
      </c>
    </row>
    <row r="89" spans="1:13" x14ac:dyDescent="0.25">
      <c r="A89" t="s">
        <v>321</v>
      </c>
      <c r="B89" s="2">
        <v>7</v>
      </c>
      <c r="C89" s="35" t="s">
        <v>13</v>
      </c>
      <c r="D89" t="str">
        <f>IFERROR(VLOOKUP($A89,'REF Projects'!$B$2:$N$49,2,FALSE),"Reconnaissance")</f>
        <v>Reconnaissance</v>
      </c>
      <c r="E89" s="61" t="str">
        <f>IFERROR(VLOOKUP($A89,'REF Projects'!$B$2:$N$49,4,FALSE),"N/A")</f>
        <v>N/A</v>
      </c>
      <c r="F89" s="61" t="str">
        <f>IFERROR(VLOOKUP($A89,'REF Projects'!$B$2:$N$49,5,FALSE),"N/A")</f>
        <v>N/A</v>
      </c>
      <c r="G89" s="61" t="str">
        <f>IFERROR(VLOOKUP($A89,'REF Projects'!$B$2:$N$49,6,FALSE),"N/A")</f>
        <v>N/A</v>
      </c>
      <c r="H89" s="59" t="str">
        <f>IFERROR(VLOOKUP($A89,'REF Projects'!$B$2:$N$49,7,FALSE),"N/A")</f>
        <v>N/A</v>
      </c>
      <c r="I89" s="59" t="str">
        <f>IFERROR(VLOOKUP($A89,'REF Projects'!$B$2:$N$49,8,FALSE),"N/A")</f>
        <v>N/A</v>
      </c>
      <c r="J89" s="59" t="str">
        <f>IFERROR(VLOOKUP($A89,'REF Projects'!$B$2:$N$49,9,FALSE),"N/A")</f>
        <v>N/A</v>
      </c>
      <c r="K89" t="str">
        <f>IFERROR(VLOOKUP($A89,'REF Projects'!$B$2:$N$49,10,FALSE),"N/A")</f>
        <v>N/A</v>
      </c>
      <c r="M89" t="s">
        <v>1310</v>
      </c>
    </row>
    <row r="90" spans="1:13" x14ac:dyDescent="0.25">
      <c r="A90" t="s">
        <v>226</v>
      </c>
      <c r="B90" s="2">
        <v>4</v>
      </c>
      <c r="C90" s="35" t="s">
        <v>13</v>
      </c>
      <c r="D90">
        <f>IFERROR(VLOOKUP($A90,'REF Projects'!$B$2:$N$49,2,FALSE),"Reconnaissance")</f>
        <v>0</v>
      </c>
      <c r="E90" s="61">
        <f>IFERROR(VLOOKUP($A90,'REF Projects'!$B$2:$N$49,4,FALSE),"N/A")</f>
        <v>0</v>
      </c>
      <c r="F90" s="61">
        <f>IFERROR(VLOOKUP($A90,'REF Projects'!$B$2:$N$49,5,FALSE),"N/A")</f>
        <v>0</v>
      </c>
      <c r="G90" s="61">
        <f>IFERROR(VLOOKUP($A90,'REF Projects'!$B$2:$N$49,6,FALSE),"N/A")</f>
        <v>0</v>
      </c>
      <c r="H90" s="59">
        <f>IFERROR(VLOOKUP($A90,'REF Projects'!$B$2:$N$49,7,FALSE),"N/A")</f>
        <v>0</v>
      </c>
      <c r="I90" s="59">
        <f>IFERROR(VLOOKUP($A90,'REF Projects'!$B$2:$N$49,8,FALSE),"N/A")</f>
        <v>0</v>
      </c>
      <c r="J90" s="59">
        <f>IFERROR(VLOOKUP($A90,'REF Projects'!$B$2:$N$49,9,FALSE),"N/A")</f>
        <v>0</v>
      </c>
      <c r="K90">
        <f>IFERROR(VLOOKUP($A90,'REF Projects'!$B$2:$N$49,10,FALSE),"N/A")</f>
        <v>0</v>
      </c>
      <c r="M90" t="s">
        <v>1310</v>
      </c>
    </row>
    <row r="91" spans="1:13" x14ac:dyDescent="0.25">
      <c r="A91" t="s">
        <v>116</v>
      </c>
      <c r="B91" s="2">
        <v>2</v>
      </c>
      <c r="C91" s="35" t="s">
        <v>13</v>
      </c>
      <c r="D91" t="s">
        <v>1317</v>
      </c>
      <c r="E91" s="61" t="str">
        <f>IFERROR(VLOOKUP($A91,'REF Projects'!$B$2:$N$49,4,FALSE),"N/A")</f>
        <v>N/A</v>
      </c>
      <c r="F91" s="61" t="str">
        <f>IFERROR(VLOOKUP($A91,'REF Projects'!$B$2:$N$49,5,FALSE),"N/A")</f>
        <v>N/A</v>
      </c>
      <c r="G91" s="61" t="str">
        <f>IFERROR(VLOOKUP($A91,'REF Projects'!$B$2:$N$49,6,FALSE),"N/A")</f>
        <v>N/A</v>
      </c>
      <c r="H91" s="59" t="str">
        <f>IFERROR(VLOOKUP($A91,'REF Projects'!$B$2:$N$49,7,FALSE),"N/A")</f>
        <v>N/A</v>
      </c>
      <c r="I91" s="59" t="str">
        <f>IFERROR(VLOOKUP($A91,'REF Projects'!$B$2:$N$49,8,FALSE),"N/A")</f>
        <v>N/A</v>
      </c>
      <c r="J91" s="59" t="str">
        <f>IFERROR(VLOOKUP($A91,'REF Projects'!$B$2:$N$49,9,FALSE),"N/A")</f>
        <v>N/A</v>
      </c>
      <c r="K91" t="str">
        <f>IFERROR(VLOOKUP($A91,'REF Projects'!$B$2:$N$49,10,FALSE),"N/A")</f>
        <v>N/A</v>
      </c>
      <c r="M91" t="s">
        <v>1310</v>
      </c>
    </row>
    <row r="92" spans="1:13" x14ac:dyDescent="0.25">
      <c r="A92" t="s">
        <v>117</v>
      </c>
      <c r="B92" s="2">
        <v>1</v>
      </c>
      <c r="C92" s="35" t="s">
        <v>13</v>
      </c>
      <c r="D92" t="str">
        <f>IFERROR(VLOOKUP($A92,'REF Projects'!$B$2:$N$49,2,FALSE),"Reconnaissance")</f>
        <v>Reconnaissance</v>
      </c>
      <c r="E92" s="61" t="str">
        <f>IFERROR(VLOOKUP($A92,'REF Projects'!$B$2:$N$49,4,FALSE),"N/A")</f>
        <v>N/A</v>
      </c>
      <c r="F92" s="61" t="str">
        <f>IFERROR(VLOOKUP($A92,'REF Projects'!$B$2:$N$49,5,FALSE),"N/A")</f>
        <v>N/A</v>
      </c>
      <c r="G92" s="61" t="str">
        <f>IFERROR(VLOOKUP($A92,'REF Projects'!$B$2:$N$49,6,FALSE),"N/A")</f>
        <v>N/A</v>
      </c>
      <c r="H92" s="59" t="str">
        <f>IFERROR(VLOOKUP($A92,'REF Projects'!$B$2:$N$49,7,FALSE),"N/A")</f>
        <v>N/A</v>
      </c>
      <c r="I92" s="59" t="str">
        <f>IFERROR(VLOOKUP($A92,'REF Projects'!$B$2:$N$49,8,FALSE),"N/A")</f>
        <v>N/A</v>
      </c>
      <c r="J92" s="59" t="str">
        <f>IFERROR(VLOOKUP($A92,'REF Projects'!$B$2:$N$49,9,FALSE),"N/A")</f>
        <v>N/A</v>
      </c>
      <c r="K92" t="str">
        <f>IFERROR(VLOOKUP($A92,'REF Projects'!$B$2:$N$49,10,FALSE),"N/A")</f>
        <v>N/A</v>
      </c>
      <c r="M92" t="s">
        <v>1310</v>
      </c>
    </row>
    <row r="93" spans="1:13" x14ac:dyDescent="0.25">
      <c r="A93" t="s">
        <v>118</v>
      </c>
      <c r="B93" s="2">
        <v>1</v>
      </c>
      <c r="C93" s="35" t="s">
        <v>13</v>
      </c>
      <c r="D93" t="str">
        <f>IFERROR(VLOOKUP($A93,'REF Projects'!$B$2:$N$49,2,FALSE),"Reconnaissance")</f>
        <v>Reconnaissance</v>
      </c>
      <c r="E93" s="61" t="str">
        <f>IFERROR(VLOOKUP($A93,'REF Projects'!$B$2:$N$49,4,FALSE),"N/A")</f>
        <v>N/A</v>
      </c>
      <c r="F93" s="61" t="str">
        <f>IFERROR(VLOOKUP($A93,'REF Projects'!$B$2:$N$49,5,FALSE),"N/A")</f>
        <v>N/A</v>
      </c>
      <c r="G93" s="61" t="str">
        <f>IFERROR(VLOOKUP($A93,'REF Projects'!$B$2:$N$49,6,FALSE),"N/A")</f>
        <v>N/A</v>
      </c>
      <c r="H93" s="59" t="str">
        <f>IFERROR(VLOOKUP($A93,'REF Projects'!$B$2:$N$49,7,FALSE),"N/A")</f>
        <v>N/A</v>
      </c>
      <c r="I93" s="59" t="str">
        <f>IFERROR(VLOOKUP($A93,'REF Projects'!$B$2:$N$49,8,FALSE),"N/A")</f>
        <v>N/A</v>
      </c>
      <c r="J93" s="59" t="str">
        <f>IFERROR(VLOOKUP($A93,'REF Projects'!$B$2:$N$49,9,FALSE),"N/A")</f>
        <v>N/A</v>
      </c>
      <c r="K93" t="str">
        <f>IFERROR(VLOOKUP($A93,'REF Projects'!$B$2:$N$49,10,FALSE),"N/A")</f>
        <v>N/A</v>
      </c>
      <c r="M93" t="s">
        <v>1310</v>
      </c>
    </row>
    <row r="94" spans="1:13" x14ac:dyDescent="0.25">
      <c r="A94" t="s">
        <v>76</v>
      </c>
      <c r="B94" s="2">
        <v>1</v>
      </c>
      <c r="C94" s="35" t="s">
        <v>13</v>
      </c>
      <c r="D94" t="str">
        <f>IFERROR(VLOOKUP($A94,'REF Projects'!$B$2:$N$49,2,FALSE),"Reconnaissance")</f>
        <v>Reconnaissance</v>
      </c>
      <c r="E94" s="61" t="str">
        <f>IFERROR(VLOOKUP($A94,'REF Projects'!$B$2:$N$49,4,FALSE),"N/A")</f>
        <v>N/A</v>
      </c>
      <c r="F94" s="61" t="str">
        <f>IFERROR(VLOOKUP($A94,'REF Projects'!$B$2:$N$49,5,FALSE),"N/A")</f>
        <v>N/A</v>
      </c>
      <c r="G94" s="61" t="str">
        <f>IFERROR(VLOOKUP($A94,'REF Projects'!$B$2:$N$49,6,FALSE),"N/A")</f>
        <v>N/A</v>
      </c>
      <c r="H94" s="59" t="str">
        <f>IFERROR(VLOOKUP($A94,'REF Projects'!$B$2:$N$49,7,FALSE),"N/A")</f>
        <v>N/A</v>
      </c>
      <c r="I94" s="59" t="str">
        <f>IFERROR(VLOOKUP($A94,'REF Projects'!$B$2:$N$49,8,FALSE),"N/A")</f>
        <v>N/A</v>
      </c>
      <c r="J94" s="59" t="str">
        <f>IFERROR(VLOOKUP($A94,'REF Projects'!$B$2:$N$49,9,FALSE),"N/A")</f>
        <v>N/A</v>
      </c>
      <c r="K94" t="str">
        <f>IFERROR(VLOOKUP($A94,'REF Projects'!$B$2:$N$49,10,FALSE),"N/A")</f>
        <v>N/A</v>
      </c>
      <c r="M94" t="s">
        <v>1310</v>
      </c>
    </row>
    <row r="95" spans="1:13" x14ac:dyDescent="0.25">
      <c r="A95" t="s">
        <v>303</v>
      </c>
      <c r="B95" s="2">
        <v>4</v>
      </c>
      <c r="C95" s="35" t="s">
        <v>13</v>
      </c>
      <c r="D95" t="str">
        <f>IFERROR(VLOOKUP($A95,'REF Projects'!$B$2:$N$49,2,FALSE),"Reconnaissance")</f>
        <v>Reconnaissance</v>
      </c>
      <c r="E95" s="61" t="str">
        <f>IFERROR(VLOOKUP($A95,'REF Projects'!$B$2:$N$49,4,FALSE),"N/A")</f>
        <v>N/A</v>
      </c>
      <c r="F95" s="61" t="str">
        <f>IFERROR(VLOOKUP($A95,'REF Projects'!$B$2:$N$49,5,FALSE),"N/A")</f>
        <v>N/A</v>
      </c>
      <c r="G95" s="61" t="str">
        <f>IFERROR(VLOOKUP($A95,'REF Projects'!$B$2:$N$49,6,FALSE),"N/A")</f>
        <v>N/A</v>
      </c>
      <c r="H95" s="59" t="str">
        <f>IFERROR(VLOOKUP($A95,'REF Projects'!$B$2:$N$49,7,FALSE),"N/A")</f>
        <v>N/A</v>
      </c>
      <c r="I95" s="59" t="str">
        <f>IFERROR(VLOOKUP($A95,'REF Projects'!$B$2:$N$49,8,FALSE),"N/A")</f>
        <v>N/A</v>
      </c>
      <c r="J95" s="59" t="str">
        <f>IFERROR(VLOOKUP($A95,'REF Projects'!$B$2:$N$49,9,FALSE),"N/A")</f>
        <v>N/A</v>
      </c>
      <c r="K95" t="str">
        <f>IFERROR(VLOOKUP($A95,'REF Projects'!$B$2:$N$49,10,FALSE),"N/A")</f>
        <v>N/A</v>
      </c>
      <c r="M95" t="s">
        <v>1310</v>
      </c>
    </row>
    <row r="96" spans="1:13" x14ac:dyDescent="0.25">
      <c r="A96" t="s">
        <v>48</v>
      </c>
      <c r="B96" s="2">
        <v>1</v>
      </c>
      <c r="C96" s="35" t="s">
        <v>13</v>
      </c>
      <c r="D96" t="str">
        <f>IFERROR(VLOOKUP($A96,'REF Projects'!$B$2:$N$49,2,FALSE),"Reconnaissance")</f>
        <v>Reconnaissance</v>
      </c>
      <c r="E96" s="61" t="str">
        <f>IFERROR(VLOOKUP($A96,'REF Projects'!$B$2:$N$49,4,FALSE),"N/A")</f>
        <v>N/A</v>
      </c>
      <c r="F96" s="61" t="str">
        <f>IFERROR(VLOOKUP($A96,'REF Projects'!$B$2:$N$49,5,FALSE),"N/A")</f>
        <v>N/A</v>
      </c>
      <c r="G96" s="61" t="str">
        <f>IFERROR(VLOOKUP($A96,'REF Projects'!$B$2:$N$49,6,FALSE),"N/A")</f>
        <v>N/A</v>
      </c>
      <c r="H96" s="59" t="str">
        <f>IFERROR(VLOOKUP($A96,'REF Projects'!$B$2:$N$49,7,FALSE),"N/A")</f>
        <v>N/A</v>
      </c>
      <c r="I96" s="59" t="str">
        <f>IFERROR(VLOOKUP($A96,'REF Projects'!$B$2:$N$49,8,FALSE),"N/A")</f>
        <v>N/A</v>
      </c>
      <c r="J96" s="59" t="str">
        <f>IFERROR(VLOOKUP($A96,'REF Projects'!$B$2:$N$49,9,FALSE),"N/A")</f>
        <v>N/A</v>
      </c>
      <c r="K96" t="str">
        <f>IFERROR(VLOOKUP($A96,'REF Projects'!$B$2:$N$49,10,FALSE),"N/A")</f>
        <v>N/A</v>
      </c>
      <c r="M96" t="s">
        <v>1310</v>
      </c>
    </row>
    <row r="97" spans="1:13" x14ac:dyDescent="0.25">
      <c r="A97" t="s">
        <v>367</v>
      </c>
      <c r="B97" s="2">
        <v>7</v>
      </c>
      <c r="C97" s="35" t="s">
        <v>13</v>
      </c>
      <c r="D97">
        <f>IFERROR(VLOOKUP($A97,'REF Projects'!$B$2:$N$49,2,FALSE),"Reconnaissance")</f>
        <v>0</v>
      </c>
      <c r="E97" s="61">
        <f>IFERROR(VLOOKUP($A97,'REF Projects'!$B$2:$N$49,4,FALSE),"N/A")</f>
        <v>0</v>
      </c>
      <c r="F97" s="61">
        <f>IFERROR(VLOOKUP($A97,'REF Projects'!$B$2:$N$49,5,FALSE),"N/A")</f>
        <v>0</v>
      </c>
      <c r="G97" s="61">
        <f>IFERROR(VLOOKUP($A97,'REF Projects'!$B$2:$N$49,6,FALSE),"N/A")</f>
        <v>0</v>
      </c>
      <c r="H97" s="59">
        <f>IFERROR(VLOOKUP($A97,'REF Projects'!$B$2:$N$49,7,FALSE),"N/A")</f>
        <v>0</v>
      </c>
      <c r="I97" s="59">
        <f>IFERROR(VLOOKUP($A97,'REF Projects'!$B$2:$N$49,8,FALSE),"N/A")</f>
        <v>0</v>
      </c>
      <c r="J97" s="59">
        <f>IFERROR(VLOOKUP($A97,'REF Projects'!$B$2:$N$49,9,FALSE),"N/A")</f>
        <v>0</v>
      </c>
      <c r="K97">
        <f>IFERROR(VLOOKUP($A97,'REF Projects'!$B$2:$N$49,10,FALSE),"N/A")</f>
        <v>0</v>
      </c>
      <c r="M97" t="s">
        <v>1310</v>
      </c>
    </row>
    <row r="98" spans="1:13" x14ac:dyDescent="0.25">
      <c r="A98" t="s">
        <v>143</v>
      </c>
      <c r="B98" s="2">
        <v>3</v>
      </c>
      <c r="C98" s="35" t="s">
        <v>13</v>
      </c>
      <c r="D98" t="str">
        <f>IFERROR(VLOOKUP($A98,'REF Projects'!$B$2:$N$49,2,FALSE),"Reconnaissance")</f>
        <v>Reconnaissance</v>
      </c>
      <c r="E98" s="61" t="str">
        <f>IFERROR(VLOOKUP($A98,'REF Projects'!$B$2:$N$49,4,FALSE),"N/A")</f>
        <v>N/A</v>
      </c>
      <c r="F98" s="61" t="str">
        <f>IFERROR(VLOOKUP($A98,'REF Projects'!$B$2:$N$49,5,FALSE),"N/A")</f>
        <v>N/A</v>
      </c>
      <c r="G98" s="61" t="str">
        <f>IFERROR(VLOOKUP($A98,'REF Projects'!$B$2:$N$49,6,FALSE),"N/A")</f>
        <v>N/A</v>
      </c>
      <c r="H98" s="59" t="str">
        <f>IFERROR(VLOOKUP($A98,'REF Projects'!$B$2:$N$49,7,FALSE),"N/A")</f>
        <v>N/A</v>
      </c>
      <c r="I98" s="59" t="str">
        <f>IFERROR(VLOOKUP($A98,'REF Projects'!$B$2:$N$49,8,FALSE),"N/A")</f>
        <v>N/A</v>
      </c>
      <c r="J98" s="59" t="str">
        <f>IFERROR(VLOOKUP($A98,'REF Projects'!$B$2:$N$49,9,FALSE),"N/A")</f>
        <v>N/A</v>
      </c>
      <c r="K98" t="str">
        <f>IFERROR(VLOOKUP($A98,'REF Projects'!$B$2:$N$49,10,FALSE),"N/A")</f>
        <v>N/A</v>
      </c>
      <c r="M98" t="s">
        <v>1310</v>
      </c>
    </row>
    <row r="99" spans="1:13" x14ac:dyDescent="0.25">
      <c r="A99" t="s">
        <v>144</v>
      </c>
      <c r="B99" s="2">
        <v>3</v>
      </c>
      <c r="C99" s="35" t="s">
        <v>13</v>
      </c>
      <c r="D99" t="str">
        <f>IFERROR(VLOOKUP($A99,'REF Projects'!$B$2:$N$49,2,FALSE),"Reconnaissance")</f>
        <v>Reconnaissance</v>
      </c>
      <c r="E99" s="61" t="str">
        <f>IFERROR(VLOOKUP($A99,'REF Projects'!$B$2:$N$49,4,FALSE),"N/A")</f>
        <v>N/A</v>
      </c>
      <c r="F99" s="61" t="str">
        <f>IFERROR(VLOOKUP($A99,'REF Projects'!$B$2:$N$49,5,FALSE),"N/A")</f>
        <v>N/A</v>
      </c>
      <c r="G99" s="61" t="str">
        <f>IFERROR(VLOOKUP($A99,'REF Projects'!$B$2:$N$49,6,FALSE),"N/A")</f>
        <v>N/A</v>
      </c>
      <c r="H99" s="59" t="str">
        <f>IFERROR(VLOOKUP($A99,'REF Projects'!$B$2:$N$49,7,FALSE),"N/A")</f>
        <v>N/A</v>
      </c>
      <c r="I99" s="59" t="str">
        <f>IFERROR(VLOOKUP($A99,'REF Projects'!$B$2:$N$49,8,FALSE),"N/A")</f>
        <v>N/A</v>
      </c>
      <c r="J99" s="59" t="str">
        <f>IFERROR(VLOOKUP($A99,'REF Projects'!$B$2:$N$49,9,FALSE),"N/A")</f>
        <v>N/A</v>
      </c>
      <c r="K99" t="str">
        <f>IFERROR(VLOOKUP($A99,'REF Projects'!$B$2:$N$49,10,FALSE),"N/A")</f>
        <v>N/A</v>
      </c>
      <c r="M99" t="s">
        <v>1310</v>
      </c>
    </row>
    <row r="100" spans="1:13" x14ac:dyDescent="0.25">
      <c r="A100" t="s">
        <v>277</v>
      </c>
      <c r="B100" s="2">
        <v>6</v>
      </c>
      <c r="C100" s="35" t="s">
        <v>13</v>
      </c>
      <c r="D100" t="str">
        <f>IFERROR(VLOOKUP($A100,'REF Projects'!$B$2:$N$49,2,FALSE),"Reconnaissance")</f>
        <v>Reconnaissance</v>
      </c>
      <c r="E100" s="61" t="str">
        <f>IFERROR(VLOOKUP($A100,'REF Projects'!$B$2:$N$49,4,FALSE),"N/A")</f>
        <v>N/A</v>
      </c>
      <c r="F100" s="61" t="str">
        <f>IFERROR(VLOOKUP($A100,'REF Projects'!$B$2:$N$49,5,FALSE),"N/A")</f>
        <v>N/A</v>
      </c>
      <c r="G100" s="61" t="str">
        <f>IFERROR(VLOOKUP($A100,'REF Projects'!$B$2:$N$49,6,FALSE),"N/A")</f>
        <v>N/A</v>
      </c>
      <c r="H100" s="59" t="str">
        <f>IFERROR(VLOOKUP($A100,'REF Projects'!$B$2:$N$49,7,FALSE),"N/A")</f>
        <v>N/A</v>
      </c>
      <c r="I100" s="59" t="str">
        <f>IFERROR(VLOOKUP($A100,'REF Projects'!$B$2:$N$49,8,FALSE),"N/A")</f>
        <v>N/A</v>
      </c>
      <c r="J100" s="59" t="str">
        <f>IFERROR(VLOOKUP($A100,'REF Projects'!$B$2:$N$49,9,FALSE),"N/A")</f>
        <v>N/A</v>
      </c>
      <c r="K100" t="str">
        <f>IFERROR(VLOOKUP($A100,'REF Projects'!$B$2:$N$49,10,FALSE),"N/A")</f>
        <v>N/A</v>
      </c>
      <c r="M100" t="s">
        <v>1310</v>
      </c>
    </row>
    <row r="101" spans="1:13" x14ac:dyDescent="0.25">
      <c r="A101" t="s">
        <v>272</v>
      </c>
      <c r="B101" s="2">
        <v>1</v>
      </c>
      <c r="C101" s="35" t="s">
        <v>13</v>
      </c>
      <c r="D101" t="str">
        <f>IFERROR(VLOOKUP($A101,'REF Projects'!$B$2:$N$49,2,FALSE),"Reconnaissance")</f>
        <v>Reconnaissance</v>
      </c>
      <c r="E101" s="61" t="str">
        <f>IFERROR(VLOOKUP($A101,'REF Projects'!$B$2:$N$49,4,FALSE),"N/A")</f>
        <v>N/A</v>
      </c>
      <c r="F101" s="61" t="str">
        <f>IFERROR(VLOOKUP($A101,'REF Projects'!$B$2:$N$49,5,FALSE),"N/A")</f>
        <v>N/A</v>
      </c>
      <c r="G101" s="61" t="str">
        <f>IFERROR(VLOOKUP($A101,'REF Projects'!$B$2:$N$49,6,FALSE),"N/A")</f>
        <v>N/A</v>
      </c>
      <c r="H101" s="59" t="str">
        <f>IFERROR(VLOOKUP($A101,'REF Projects'!$B$2:$N$49,7,FALSE),"N/A")</f>
        <v>N/A</v>
      </c>
      <c r="I101" s="59" t="str">
        <f>IFERROR(VLOOKUP($A101,'REF Projects'!$B$2:$N$49,8,FALSE),"N/A")</f>
        <v>N/A</v>
      </c>
      <c r="J101" s="59" t="str">
        <f>IFERROR(VLOOKUP($A101,'REF Projects'!$B$2:$N$49,9,FALSE),"N/A")</f>
        <v>N/A</v>
      </c>
      <c r="K101" t="str">
        <f>IFERROR(VLOOKUP($A101,'REF Projects'!$B$2:$N$49,10,FALSE),"N/A")</f>
        <v>N/A</v>
      </c>
      <c r="M101" t="s">
        <v>1310</v>
      </c>
    </row>
    <row r="102" spans="1:13" x14ac:dyDescent="0.25">
      <c r="A102" t="s">
        <v>239</v>
      </c>
      <c r="B102" s="2">
        <v>1</v>
      </c>
      <c r="C102" s="35" t="s">
        <v>13</v>
      </c>
      <c r="D102" t="str">
        <f>IFERROR(VLOOKUP($A102,'REF Projects'!$B$2:$N$49,2,FALSE),"Reconnaissance")</f>
        <v>Reconnaissance</v>
      </c>
      <c r="E102" s="61" t="str">
        <f>IFERROR(VLOOKUP($A102,'REF Projects'!$B$2:$N$49,4,FALSE),"N/A")</f>
        <v>N/A</v>
      </c>
      <c r="F102" s="61" t="str">
        <f>IFERROR(VLOOKUP($A102,'REF Projects'!$B$2:$N$49,5,FALSE),"N/A")</f>
        <v>N/A</v>
      </c>
      <c r="G102" s="61" t="str">
        <f>IFERROR(VLOOKUP($A102,'REF Projects'!$B$2:$N$49,6,FALSE),"N/A")</f>
        <v>N/A</v>
      </c>
      <c r="H102" s="59" t="str">
        <f>IFERROR(VLOOKUP($A102,'REF Projects'!$B$2:$N$49,7,FALSE),"N/A")</f>
        <v>N/A</v>
      </c>
      <c r="I102" s="59" t="str">
        <f>IFERROR(VLOOKUP($A102,'REF Projects'!$B$2:$N$49,8,FALSE),"N/A")</f>
        <v>N/A</v>
      </c>
      <c r="J102" s="59" t="str">
        <f>IFERROR(VLOOKUP($A102,'REF Projects'!$B$2:$N$49,9,FALSE),"N/A")</f>
        <v>N/A</v>
      </c>
      <c r="K102" t="str">
        <f>IFERROR(VLOOKUP($A102,'REF Projects'!$B$2:$N$49,10,FALSE),"N/A")</f>
        <v>N/A</v>
      </c>
      <c r="M102" t="s">
        <v>1310</v>
      </c>
    </row>
    <row r="103" spans="1:13" x14ac:dyDescent="0.25">
      <c r="A103" t="s">
        <v>252</v>
      </c>
      <c r="B103" s="2">
        <v>2</v>
      </c>
      <c r="C103" s="35" t="s">
        <v>13</v>
      </c>
      <c r="D103" t="str">
        <f>IFERROR(VLOOKUP($A103,'REF Projects'!$B$2:$N$49,2,FALSE),"Reconnaissance")</f>
        <v>Reconnaissance</v>
      </c>
      <c r="E103" s="61" t="str">
        <f>IFERROR(VLOOKUP($A103,'REF Projects'!$B$2:$N$49,4,FALSE),"N/A")</f>
        <v>N/A</v>
      </c>
      <c r="F103" s="61" t="str">
        <f>IFERROR(VLOOKUP($A103,'REF Projects'!$B$2:$N$49,5,FALSE),"N/A")</f>
        <v>N/A</v>
      </c>
      <c r="G103" s="61" t="str">
        <f>IFERROR(VLOOKUP($A103,'REF Projects'!$B$2:$N$49,6,FALSE),"N/A")</f>
        <v>N/A</v>
      </c>
      <c r="H103" s="59" t="str">
        <f>IFERROR(VLOOKUP($A103,'REF Projects'!$B$2:$N$49,7,FALSE),"N/A")</f>
        <v>N/A</v>
      </c>
      <c r="I103" s="59" t="str">
        <f>IFERROR(VLOOKUP($A103,'REF Projects'!$B$2:$N$49,8,FALSE),"N/A")</f>
        <v>N/A</v>
      </c>
      <c r="J103" s="59" t="str">
        <f>IFERROR(VLOOKUP($A103,'REF Projects'!$B$2:$N$49,9,FALSE),"N/A")</f>
        <v>N/A</v>
      </c>
      <c r="K103" t="str">
        <f>IFERROR(VLOOKUP($A103,'REF Projects'!$B$2:$N$49,10,FALSE),"N/A")</f>
        <v>N/A</v>
      </c>
      <c r="M103" t="s">
        <v>1310</v>
      </c>
    </row>
    <row r="104" spans="1:13" x14ac:dyDescent="0.25">
      <c r="A104" t="s">
        <v>41</v>
      </c>
      <c r="B104" s="2">
        <v>1</v>
      </c>
      <c r="C104" s="35" t="s">
        <v>13</v>
      </c>
      <c r="D104" t="str">
        <f>IFERROR(VLOOKUP($A104,'REF Projects'!$B$2:$N$49,2,FALSE),"Reconnaissance")</f>
        <v>Reconnaissance</v>
      </c>
      <c r="E104" s="61" t="str">
        <f>IFERROR(VLOOKUP($A104,'REF Projects'!$B$2:$N$49,4,FALSE),"N/A")</f>
        <v>N/A</v>
      </c>
      <c r="F104" s="61" t="str">
        <f>IFERROR(VLOOKUP($A104,'REF Projects'!$B$2:$N$49,5,FALSE),"N/A")</f>
        <v>N/A</v>
      </c>
      <c r="G104" s="61" t="str">
        <f>IFERROR(VLOOKUP($A104,'REF Projects'!$B$2:$N$49,6,FALSE),"N/A")</f>
        <v>N/A</v>
      </c>
      <c r="H104" s="59" t="str">
        <f>IFERROR(VLOOKUP($A104,'REF Projects'!$B$2:$N$49,7,FALSE),"N/A")</f>
        <v>N/A</v>
      </c>
      <c r="I104" s="59" t="str">
        <f>IFERROR(VLOOKUP($A104,'REF Projects'!$B$2:$N$49,8,FALSE),"N/A")</f>
        <v>N/A</v>
      </c>
      <c r="J104" s="59" t="str">
        <f>IFERROR(VLOOKUP($A104,'REF Projects'!$B$2:$N$49,9,FALSE),"N/A")</f>
        <v>N/A</v>
      </c>
      <c r="K104" t="str">
        <f>IFERROR(VLOOKUP($A104,'REF Projects'!$B$2:$N$49,10,FALSE),"N/A")</f>
        <v>N/A</v>
      </c>
      <c r="M104" t="s">
        <v>1310</v>
      </c>
    </row>
    <row r="105" spans="1:13" x14ac:dyDescent="0.25">
      <c r="A105" t="s">
        <v>189</v>
      </c>
      <c r="B105" s="2">
        <v>4</v>
      </c>
      <c r="C105" s="35" t="s">
        <v>13</v>
      </c>
      <c r="D105" t="str">
        <f>IFERROR(VLOOKUP($A105,'REF Projects'!$B$2:$N$49,2,FALSE),"Reconnaissance")</f>
        <v>Reconnaissance</v>
      </c>
      <c r="E105" s="61" t="str">
        <f>IFERROR(VLOOKUP($A105,'REF Projects'!$B$2:$N$49,4,FALSE),"N/A")</f>
        <v>N/A</v>
      </c>
      <c r="F105" s="61" t="str">
        <f>IFERROR(VLOOKUP($A105,'REF Projects'!$B$2:$N$49,5,FALSE),"N/A")</f>
        <v>N/A</v>
      </c>
      <c r="G105" s="61" t="str">
        <f>IFERROR(VLOOKUP($A105,'REF Projects'!$B$2:$N$49,6,FALSE),"N/A")</f>
        <v>N/A</v>
      </c>
      <c r="H105" s="59" t="str">
        <f>IFERROR(VLOOKUP($A105,'REF Projects'!$B$2:$N$49,7,FALSE),"N/A")</f>
        <v>N/A</v>
      </c>
      <c r="I105" s="59" t="str">
        <f>IFERROR(VLOOKUP($A105,'REF Projects'!$B$2:$N$49,8,FALSE),"N/A")</f>
        <v>N/A</v>
      </c>
      <c r="J105" s="59" t="str">
        <f>IFERROR(VLOOKUP($A105,'REF Projects'!$B$2:$N$49,9,FALSE),"N/A")</f>
        <v>N/A</v>
      </c>
      <c r="K105" t="str">
        <f>IFERROR(VLOOKUP($A105,'REF Projects'!$B$2:$N$49,10,FALSE),"N/A")</f>
        <v>N/A</v>
      </c>
      <c r="M105" t="s">
        <v>1310</v>
      </c>
    </row>
    <row r="106" spans="1:13" x14ac:dyDescent="0.25">
      <c r="A106" t="s">
        <v>92</v>
      </c>
      <c r="B106" s="2">
        <v>1</v>
      </c>
      <c r="C106" s="35" t="s">
        <v>13</v>
      </c>
      <c r="D106" t="str">
        <f>IFERROR(VLOOKUP($A106,'REF Projects'!$B$2:$N$49,2,FALSE),"Reconnaissance")</f>
        <v>Reconnaissance</v>
      </c>
      <c r="E106" s="61" t="str">
        <f>IFERROR(VLOOKUP($A106,'REF Projects'!$B$2:$N$49,4,FALSE),"N/A")</f>
        <v>N/A</v>
      </c>
      <c r="F106" s="61" t="str">
        <f>IFERROR(VLOOKUP($A106,'REF Projects'!$B$2:$N$49,5,FALSE),"N/A")</f>
        <v>N/A</v>
      </c>
      <c r="G106" s="61" t="str">
        <f>IFERROR(VLOOKUP($A106,'REF Projects'!$B$2:$N$49,6,FALSE),"N/A")</f>
        <v>N/A</v>
      </c>
      <c r="H106" s="59" t="str">
        <f>IFERROR(VLOOKUP($A106,'REF Projects'!$B$2:$N$49,7,FALSE),"N/A")</f>
        <v>N/A</v>
      </c>
      <c r="I106" s="59" t="str">
        <f>IFERROR(VLOOKUP($A106,'REF Projects'!$B$2:$N$49,8,FALSE),"N/A")</f>
        <v>N/A</v>
      </c>
      <c r="J106" s="59" t="str">
        <f>IFERROR(VLOOKUP($A106,'REF Projects'!$B$2:$N$49,9,FALSE),"N/A")</f>
        <v>N/A</v>
      </c>
      <c r="K106" t="str">
        <f>IFERROR(VLOOKUP($A106,'REF Projects'!$B$2:$N$49,10,FALSE),"N/A")</f>
        <v>N/A</v>
      </c>
      <c r="M106" t="s">
        <v>1310</v>
      </c>
    </row>
    <row r="107" spans="1:13" x14ac:dyDescent="0.25">
      <c r="A107" t="s">
        <v>190</v>
      </c>
      <c r="B107" s="2">
        <v>1</v>
      </c>
      <c r="C107" s="35" t="s">
        <v>13</v>
      </c>
      <c r="D107" t="str">
        <f>IFERROR(VLOOKUP($A107,'REF Projects'!$B$2:$N$49,2,FALSE),"Reconnaissance")</f>
        <v>Reconnaissance</v>
      </c>
      <c r="E107" s="61" t="str">
        <f>IFERROR(VLOOKUP($A107,'REF Projects'!$B$2:$N$49,4,FALSE),"N/A")</f>
        <v>N/A</v>
      </c>
      <c r="F107" s="61" t="str">
        <f>IFERROR(VLOOKUP($A107,'REF Projects'!$B$2:$N$49,5,FALSE),"N/A")</f>
        <v>N/A</v>
      </c>
      <c r="G107" s="61" t="str">
        <f>IFERROR(VLOOKUP($A107,'REF Projects'!$B$2:$N$49,6,FALSE),"N/A")</f>
        <v>N/A</v>
      </c>
      <c r="H107" s="59" t="str">
        <f>IFERROR(VLOOKUP($A107,'REF Projects'!$B$2:$N$49,7,FALSE),"N/A")</f>
        <v>N/A</v>
      </c>
      <c r="I107" s="59" t="str">
        <f>IFERROR(VLOOKUP($A107,'REF Projects'!$B$2:$N$49,8,FALSE),"N/A")</f>
        <v>N/A</v>
      </c>
      <c r="J107" s="59" t="str">
        <f>IFERROR(VLOOKUP($A107,'REF Projects'!$B$2:$N$49,9,FALSE),"N/A")</f>
        <v>N/A</v>
      </c>
      <c r="K107" t="str">
        <f>IFERROR(VLOOKUP($A107,'REF Projects'!$B$2:$N$49,10,FALSE),"N/A")</f>
        <v>N/A</v>
      </c>
      <c r="M107" t="s">
        <v>1310</v>
      </c>
    </row>
    <row r="108" spans="1:13" x14ac:dyDescent="0.25">
      <c r="A108" t="s">
        <v>170</v>
      </c>
      <c r="B108" s="2">
        <v>2</v>
      </c>
      <c r="C108" s="35" t="s">
        <v>13</v>
      </c>
      <c r="D108" t="str">
        <f>IFERROR(VLOOKUP($A108,'REF Projects'!$B$2:$N$49,2,FALSE),"Reconnaissance")</f>
        <v>Reconnaissance</v>
      </c>
      <c r="E108" s="61" t="str">
        <f>IFERROR(VLOOKUP($A108,'REF Projects'!$B$2:$N$49,4,FALSE),"N/A")</f>
        <v>N/A</v>
      </c>
      <c r="F108" s="61" t="str">
        <f>IFERROR(VLOOKUP($A108,'REF Projects'!$B$2:$N$49,5,FALSE),"N/A")</f>
        <v>N/A</v>
      </c>
      <c r="G108" s="61" t="str">
        <f>IFERROR(VLOOKUP($A108,'REF Projects'!$B$2:$N$49,6,FALSE),"N/A")</f>
        <v>N/A</v>
      </c>
      <c r="H108" s="59" t="str">
        <f>IFERROR(VLOOKUP($A108,'REF Projects'!$B$2:$N$49,7,FALSE),"N/A")</f>
        <v>N/A</v>
      </c>
      <c r="I108" s="59" t="str">
        <f>IFERROR(VLOOKUP($A108,'REF Projects'!$B$2:$N$49,8,FALSE),"N/A")</f>
        <v>N/A</v>
      </c>
      <c r="J108" s="59" t="str">
        <f>IFERROR(VLOOKUP($A108,'REF Projects'!$B$2:$N$49,9,FALSE),"N/A")</f>
        <v>N/A</v>
      </c>
      <c r="K108" t="str">
        <f>IFERROR(VLOOKUP($A108,'REF Projects'!$B$2:$N$49,10,FALSE),"N/A")</f>
        <v>N/A</v>
      </c>
      <c r="M108" t="s">
        <v>1310</v>
      </c>
    </row>
    <row r="109" spans="1:13" x14ac:dyDescent="0.25">
      <c r="A109" t="s">
        <v>35</v>
      </c>
      <c r="B109" s="2">
        <v>1</v>
      </c>
      <c r="C109" s="35" t="s">
        <v>13</v>
      </c>
      <c r="D109" t="str">
        <f>IFERROR(VLOOKUP($A109,'REF Projects'!$B$2:$N$49,2,FALSE),"Reconnaissance")</f>
        <v>Reconnaissance</v>
      </c>
      <c r="E109" s="61" t="str">
        <f>IFERROR(VLOOKUP($A109,'REF Projects'!$B$2:$N$49,4,FALSE),"N/A")</f>
        <v>N/A</v>
      </c>
      <c r="F109" s="61" t="str">
        <f>IFERROR(VLOOKUP($A109,'REF Projects'!$B$2:$N$49,5,FALSE),"N/A")</f>
        <v>N/A</v>
      </c>
      <c r="G109" s="61" t="str">
        <f>IFERROR(VLOOKUP($A109,'REF Projects'!$B$2:$N$49,6,FALSE),"N/A")</f>
        <v>N/A</v>
      </c>
      <c r="H109" s="59" t="str">
        <f>IFERROR(VLOOKUP($A109,'REF Projects'!$B$2:$N$49,7,FALSE),"N/A")</f>
        <v>N/A</v>
      </c>
      <c r="I109" s="59" t="str">
        <f>IFERROR(VLOOKUP($A109,'REF Projects'!$B$2:$N$49,8,FALSE),"N/A")</f>
        <v>N/A</v>
      </c>
      <c r="J109" s="59" t="str">
        <f>IFERROR(VLOOKUP($A109,'REF Projects'!$B$2:$N$49,9,FALSE),"N/A")</f>
        <v>N/A</v>
      </c>
      <c r="K109" t="str">
        <f>IFERROR(VLOOKUP($A109,'REF Projects'!$B$2:$N$49,10,FALSE),"N/A")</f>
        <v>N/A</v>
      </c>
      <c r="M109" t="s">
        <v>1310</v>
      </c>
    </row>
    <row r="110" spans="1:13" x14ac:dyDescent="0.25">
      <c r="A110" t="s">
        <v>32</v>
      </c>
      <c r="B110" s="2">
        <v>1</v>
      </c>
      <c r="C110" s="35" t="s">
        <v>13</v>
      </c>
      <c r="D110" t="str">
        <f>IFERROR(VLOOKUP($A110,'REF Projects'!$B$2:$N$49,2,FALSE),"Reconnaissance")</f>
        <v>Reconnaissance</v>
      </c>
      <c r="E110" s="61" t="str">
        <f>IFERROR(VLOOKUP($A110,'REF Projects'!$B$2:$N$49,4,FALSE),"N/A")</f>
        <v>N/A</v>
      </c>
      <c r="F110" s="61" t="str">
        <f>IFERROR(VLOOKUP($A110,'REF Projects'!$B$2:$N$49,5,FALSE),"N/A")</f>
        <v>N/A</v>
      </c>
      <c r="G110" s="61" t="str">
        <f>IFERROR(VLOOKUP($A110,'REF Projects'!$B$2:$N$49,6,FALSE),"N/A")</f>
        <v>N/A</v>
      </c>
      <c r="H110" s="59" t="str">
        <f>IFERROR(VLOOKUP($A110,'REF Projects'!$B$2:$N$49,7,FALSE),"N/A")</f>
        <v>N/A</v>
      </c>
      <c r="I110" s="59" t="str">
        <f>IFERROR(VLOOKUP($A110,'REF Projects'!$B$2:$N$49,8,FALSE),"N/A")</f>
        <v>N/A</v>
      </c>
      <c r="J110" s="59" t="str">
        <f>IFERROR(VLOOKUP($A110,'REF Projects'!$B$2:$N$49,9,FALSE),"N/A")</f>
        <v>N/A</v>
      </c>
      <c r="K110" t="str">
        <f>IFERROR(VLOOKUP($A110,'REF Projects'!$B$2:$N$49,10,FALSE),"N/A")</f>
        <v>N/A</v>
      </c>
      <c r="M110" t="s">
        <v>1310</v>
      </c>
    </row>
    <row r="111" spans="1:13" x14ac:dyDescent="0.25">
      <c r="A111" t="s">
        <v>15</v>
      </c>
      <c r="B111" s="2">
        <v>1</v>
      </c>
      <c r="C111" s="35" t="s">
        <v>13</v>
      </c>
      <c r="D111" t="str">
        <f>IFERROR(VLOOKUP($A111,'REF Projects'!$B$2:$N$49,2,FALSE),"Reconnaissance")</f>
        <v>Reconnaissance</v>
      </c>
      <c r="E111" s="61" t="str">
        <f>IFERROR(VLOOKUP($A111,'REF Projects'!$B$2:$N$49,4,FALSE),"N/A")</f>
        <v>N/A</v>
      </c>
      <c r="F111" s="61" t="str">
        <f>IFERROR(VLOOKUP($A111,'REF Projects'!$B$2:$N$49,5,FALSE),"N/A")</f>
        <v>N/A</v>
      </c>
      <c r="G111" s="61" t="str">
        <f>IFERROR(VLOOKUP($A111,'REF Projects'!$B$2:$N$49,6,FALSE),"N/A")</f>
        <v>N/A</v>
      </c>
      <c r="H111" s="59" t="str">
        <f>IFERROR(VLOOKUP($A111,'REF Projects'!$B$2:$N$49,7,FALSE),"N/A")</f>
        <v>N/A</v>
      </c>
      <c r="I111" s="59" t="str">
        <f>IFERROR(VLOOKUP($A111,'REF Projects'!$B$2:$N$49,8,FALSE),"N/A")</f>
        <v>N/A</v>
      </c>
      <c r="J111" s="59" t="str">
        <f>IFERROR(VLOOKUP($A111,'REF Projects'!$B$2:$N$49,9,FALSE),"N/A")</f>
        <v>N/A</v>
      </c>
      <c r="K111" t="str">
        <f>IFERROR(VLOOKUP($A111,'REF Projects'!$B$2:$N$49,10,FALSE),"N/A")</f>
        <v>N/A</v>
      </c>
      <c r="M111" t="s">
        <v>1310</v>
      </c>
    </row>
    <row r="112" spans="1:13" x14ac:dyDescent="0.25">
      <c r="A112" t="s">
        <v>332</v>
      </c>
      <c r="B112" s="2">
        <v>7</v>
      </c>
      <c r="C112" s="35" t="s">
        <v>13</v>
      </c>
      <c r="D112" t="str">
        <f>IFERROR(VLOOKUP($A112,'REF Projects'!$B$2:$N$49,2,FALSE),"Reconnaissance")</f>
        <v>Reconnaissance</v>
      </c>
      <c r="E112" s="61" t="str">
        <f>IFERROR(VLOOKUP($A112,'REF Projects'!$B$2:$N$49,4,FALSE),"N/A")</f>
        <v>N/A</v>
      </c>
      <c r="F112" s="61" t="str">
        <f>IFERROR(VLOOKUP($A112,'REF Projects'!$B$2:$N$49,5,FALSE),"N/A")</f>
        <v>N/A</v>
      </c>
      <c r="G112" s="61" t="str">
        <f>IFERROR(VLOOKUP($A112,'REF Projects'!$B$2:$N$49,6,FALSE),"N/A")</f>
        <v>N/A</v>
      </c>
      <c r="H112" s="59" t="str">
        <f>IFERROR(VLOOKUP($A112,'REF Projects'!$B$2:$N$49,7,FALSE),"N/A")</f>
        <v>N/A</v>
      </c>
      <c r="I112" s="59" t="str">
        <f>IFERROR(VLOOKUP($A112,'REF Projects'!$B$2:$N$49,8,FALSE),"N/A")</f>
        <v>N/A</v>
      </c>
      <c r="J112" s="59" t="str">
        <f>IFERROR(VLOOKUP($A112,'REF Projects'!$B$2:$N$49,9,FALSE),"N/A")</f>
        <v>N/A</v>
      </c>
      <c r="K112" t="str">
        <f>IFERROR(VLOOKUP($A112,'REF Projects'!$B$2:$N$49,10,FALSE),"N/A")</f>
        <v>N/A</v>
      </c>
      <c r="M112" t="s">
        <v>1312</v>
      </c>
    </row>
    <row r="113" spans="1:13" x14ac:dyDescent="0.25">
      <c r="A113" t="s">
        <v>227</v>
      </c>
      <c r="B113" s="2">
        <v>1</v>
      </c>
      <c r="C113" s="35" t="s">
        <v>13</v>
      </c>
      <c r="D113" t="str">
        <f>IFERROR(VLOOKUP($A113,'REF Projects'!$B$2:$N$49,2,FALSE),"Reconnaissance")</f>
        <v>Reconnaissance</v>
      </c>
      <c r="E113" s="61" t="str">
        <f>IFERROR(VLOOKUP($A113,'REF Projects'!$B$2:$N$49,4,FALSE),"N/A")</f>
        <v>N/A</v>
      </c>
      <c r="F113" s="61" t="str">
        <f>IFERROR(VLOOKUP($A113,'REF Projects'!$B$2:$N$49,5,FALSE),"N/A")</f>
        <v>N/A</v>
      </c>
      <c r="G113" s="61" t="str">
        <f>IFERROR(VLOOKUP($A113,'REF Projects'!$B$2:$N$49,6,FALSE),"N/A")</f>
        <v>N/A</v>
      </c>
      <c r="H113" s="59" t="str">
        <f>IFERROR(VLOOKUP($A113,'REF Projects'!$B$2:$N$49,7,FALSE),"N/A")</f>
        <v>N/A</v>
      </c>
      <c r="I113" s="59" t="str">
        <f>IFERROR(VLOOKUP($A113,'REF Projects'!$B$2:$N$49,8,FALSE),"N/A")</f>
        <v>N/A</v>
      </c>
      <c r="J113" s="59" t="str">
        <f>IFERROR(VLOOKUP($A113,'REF Projects'!$B$2:$N$49,9,FALSE),"N/A")</f>
        <v>N/A</v>
      </c>
      <c r="K113" t="str">
        <f>IFERROR(VLOOKUP($A113,'REF Projects'!$B$2:$N$49,10,FALSE),"N/A")</f>
        <v>N/A</v>
      </c>
      <c r="M113" t="s">
        <v>1310</v>
      </c>
    </row>
    <row r="114" spans="1:13" x14ac:dyDescent="0.25">
      <c r="A114" t="s">
        <v>102</v>
      </c>
      <c r="B114" s="2">
        <v>2</v>
      </c>
      <c r="C114" s="35" t="s">
        <v>13</v>
      </c>
      <c r="D114" t="str">
        <f>IFERROR(VLOOKUP($A114,'REF Projects'!$B$2:$N$49,2,FALSE),"Reconnaissance")</f>
        <v>Reconnaissance</v>
      </c>
      <c r="E114" s="61" t="str">
        <f>IFERROR(VLOOKUP($A114,'REF Projects'!$B$2:$N$49,4,FALSE),"N/A")</f>
        <v>N/A</v>
      </c>
      <c r="F114" s="61" t="str">
        <f>IFERROR(VLOOKUP($A114,'REF Projects'!$B$2:$N$49,5,FALSE),"N/A")</f>
        <v>N/A</v>
      </c>
      <c r="G114" s="61" t="str">
        <f>IFERROR(VLOOKUP($A114,'REF Projects'!$B$2:$N$49,6,FALSE),"N/A")</f>
        <v>N/A</v>
      </c>
      <c r="H114" s="59" t="str">
        <f>IFERROR(VLOOKUP($A114,'REF Projects'!$B$2:$N$49,7,FALSE),"N/A")</f>
        <v>N/A</v>
      </c>
      <c r="I114" s="59" t="str">
        <f>IFERROR(VLOOKUP($A114,'REF Projects'!$B$2:$N$49,8,FALSE),"N/A")</f>
        <v>N/A</v>
      </c>
      <c r="J114" s="59" t="str">
        <f>IFERROR(VLOOKUP($A114,'REF Projects'!$B$2:$N$49,9,FALSE),"N/A")</f>
        <v>N/A</v>
      </c>
      <c r="K114" t="str">
        <f>IFERROR(VLOOKUP($A114,'REF Projects'!$B$2:$N$49,10,FALSE),"N/A")</f>
        <v>N/A</v>
      </c>
      <c r="M114" t="s">
        <v>1310</v>
      </c>
    </row>
    <row r="115" spans="1:13" x14ac:dyDescent="0.25">
      <c r="A115" t="s">
        <v>89</v>
      </c>
      <c r="B115" s="2">
        <v>2</v>
      </c>
      <c r="C115" s="35" t="s">
        <v>13</v>
      </c>
      <c r="D115" t="str">
        <f>IFERROR(VLOOKUP($A115,'REF Projects'!$B$2:$N$49,2,FALSE),"Reconnaissance")</f>
        <v>Reconnaissance</v>
      </c>
      <c r="E115" s="61" t="str">
        <f>IFERROR(VLOOKUP($A115,'REF Projects'!$B$2:$N$49,4,FALSE),"N/A")</f>
        <v>N/A</v>
      </c>
      <c r="F115" s="61" t="str">
        <f>IFERROR(VLOOKUP($A115,'REF Projects'!$B$2:$N$49,5,FALSE),"N/A")</f>
        <v>N/A</v>
      </c>
      <c r="G115" s="61" t="str">
        <f>IFERROR(VLOOKUP($A115,'REF Projects'!$B$2:$N$49,6,FALSE),"N/A")</f>
        <v>N/A</v>
      </c>
      <c r="H115" s="59" t="str">
        <f>IFERROR(VLOOKUP($A115,'REF Projects'!$B$2:$N$49,7,FALSE),"N/A")</f>
        <v>N/A</v>
      </c>
      <c r="I115" s="59" t="str">
        <f>IFERROR(VLOOKUP($A115,'REF Projects'!$B$2:$N$49,8,FALSE),"N/A")</f>
        <v>N/A</v>
      </c>
      <c r="J115" s="59" t="str">
        <f>IFERROR(VLOOKUP($A115,'REF Projects'!$B$2:$N$49,9,FALSE),"N/A")</f>
        <v>N/A</v>
      </c>
      <c r="K115" t="str">
        <f>IFERROR(VLOOKUP($A115,'REF Projects'!$B$2:$N$49,10,FALSE),"N/A")</f>
        <v>N/A</v>
      </c>
      <c r="M115" t="s">
        <v>1310</v>
      </c>
    </row>
    <row r="116" spans="1:13" x14ac:dyDescent="0.25">
      <c r="A116" t="s">
        <v>44</v>
      </c>
      <c r="B116" s="2">
        <v>1</v>
      </c>
      <c r="C116" s="35" t="s">
        <v>13</v>
      </c>
      <c r="D116" t="str">
        <f>IFERROR(VLOOKUP($A116,'REF Projects'!$B$2:$N$49,2,FALSE),"Reconnaissance")</f>
        <v>Reconnaissance</v>
      </c>
      <c r="E116" s="61" t="str">
        <f>IFERROR(VLOOKUP($A116,'REF Projects'!$B$2:$N$49,4,FALSE),"N/A")</f>
        <v>N/A</v>
      </c>
      <c r="F116" s="61" t="str">
        <f>IFERROR(VLOOKUP($A116,'REF Projects'!$B$2:$N$49,5,FALSE),"N/A")</f>
        <v>N/A</v>
      </c>
      <c r="G116" s="61" t="str">
        <f>IFERROR(VLOOKUP($A116,'REF Projects'!$B$2:$N$49,6,FALSE),"N/A")</f>
        <v>N/A</v>
      </c>
      <c r="H116" s="59" t="str">
        <f>IFERROR(VLOOKUP($A116,'REF Projects'!$B$2:$N$49,7,FALSE),"N/A")</f>
        <v>N/A</v>
      </c>
      <c r="I116" s="59" t="str">
        <f>IFERROR(VLOOKUP($A116,'REF Projects'!$B$2:$N$49,8,FALSE),"N/A")</f>
        <v>N/A</v>
      </c>
      <c r="J116" s="59" t="str">
        <f>IFERROR(VLOOKUP($A116,'REF Projects'!$B$2:$N$49,9,FALSE),"N/A")</f>
        <v>N/A</v>
      </c>
      <c r="K116" t="str">
        <f>IFERROR(VLOOKUP($A116,'REF Projects'!$B$2:$N$49,10,FALSE),"N/A")</f>
        <v>N/A</v>
      </c>
      <c r="M116" t="s">
        <v>1310</v>
      </c>
    </row>
    <row r="117" spans="1:13" x14ac:dyDescent="0.25">
      <c r="A117" t="s">
        <v>45</v>
      </c>
      <c r="B117" s="2">
        <v>1</v>
      </c>
      <c r="C117" s="35" t="s">
        <v>13</v>
      </c>
      <c r="D117" t="str">
        <f>IFERROR(VLOOKUP($A117,'REF Projects'!$B$2:$N$49,2,FALSE),"Reconnaissance")</f>
        <v>Reconnaissance</v>
      </c>
      <c r="E117" s="61" t="str">
        <f>IFERROR(VLOOKUP($A117,'REF Projects'!$B$2:$N$49,4,FALSE),"N/A")</f>
        <v>N/A</v>
      </c>
      <c r="F117" s="61" t="str">
        <f>IFERROR(VLOOKUP($A117,'REF Projects'!$B$2:$N$49,5,FALSE),"N/A")</f>
        <v>N/A</v>
      </c>
      <c r="G117" s="61" t="str">
        <f>IFERROR(VLOOKUP($A117,'REF Projects'!$B$2:$N$49,6,FALSE),"N/A")</f>
        <v>N/A</v>
      </c>
      <c r="H117" s="59" t="str">
        <f>IFERROR(VLOOKUP($A117,'REF Projects'!$B$2:$N$49,7,FALSE),"N/A")</f>
        <v>N/A</v>
      </c>
      <c r="I117" s="59" t="str">
        <f>IFERROR(VLOOKUP($A117,'REF Projects'!$B$2:$N$49,8,FALSE),"N/A")</f>
        <v>N/A</v>
      </c>
      <c r="J117" s="59" t="str">
        <f>IFERROR(VLOOKUP($A117,'REF Projects'!$B$2:$N$49,9,FALSE),"N/A")</f>
        <v>N/A</v>
      </c>
      <c r="K117" t="str">
        <f>IFERROR(VLOOKUP($A117,'REF Projects'!$B$2:$N$49,10,FALSE),"N/A")</f>
        <v>N/A</v>
      </c>
      <c r="M117" t="s">
        <v>1310</v>
      </c>
    </row>
    <row r="118" spans="1:13" x14ac:dyDescent="0.25">
      <c r="A118" t="s">
        <v>259</v>
      </c>
      <c r="B118" s="2">
        <v>3</v>
      </c>
      <c r="C118" s="35" t="s">
        <v>13</v>
      </c>
      <c r="D118" t="str">
        <f>IFERROR(VLOOKUP($A118,'REF Projects'!$B$2:$N$49,2,FALSE),"Reconnaissance")</f>
        <v>Reconnaissance</v>
      </c>
      <c r="E118" s="61" t="str">
        <f>IFERROR(VLOOKUP($A118,'REF Projects'!$B$2:$N$49,4,FALSE),"N/A")</f>
        <v>N/A</v>
      </c>
      <c r="F118" s="61" t="str">
        <f>IFERROR(VLOOKUP($A118,'REF Projects'!$B$2:$N$49,5,FALSE),"N/A")</f>
        <v>N/A</v>
      </c>
      <c r="G118" s="61" t="str">
        <f>IFERROR(VLOOKUP($A118,'REF Projects'!$B$2:$N$49,6,FALSE),"N/A")</f>
        <v>N/A</v>
      </c>
      <c r="H118" s="59" t="str">
        <f>IFERROR(VLOOKUP($A118,'REF Projects'!$B$2:$N$49,7,FALSE),"N/A")</f>
        <v>N/A</v>
      </c>
      <c r="I118" s="59" t="str">
        <f>IFERROR(VLOOKUP($A118,'REF Projects'!$B$2:$N$49,8,FALSE),"N/A")</f>
        <v>N/A</v>
      </c>
      <c r="J118" s="59" t="str">
        <f>IFERROR(VLOOKUP($A118,'REF Projects'!$B$2:$N$49,9,FALSE),"N/A")</f>
        <v>N/A</v>
      </c>
      <c r="K118" t="str">
        <f>IFERROR(VLOOKUP($A118,'REF Projects'!$B$2:$N$49,10,FALSE),"N/A")</f>
        <v>N/A</v>
      </c>
      <c r="M118" t="s">
        <v>1310</v>
      </c>
    </row>
    <row r="119" spans="1:13" x14ac:dyDescent="0.25">
      <c r="A119" t="s">
        <v>320</v>
      </c>
      <c r="B119" s="2">
        <v>5</v>
      </c>
      <c r="C119" s="35" t="s">
        <v>13</v>
      </c>
      <c r="D119" t="str">
        <f>IFERROR(VLOOKUP($A119,'REF Projects'!$B$2:$N$49,2,FALSE),"Reconnaissance")</f>
        <v>Reconnaissance</v>
      </c>
      <c r="E119" s="61" t="str">
        <f>IFERROR(VLOOKUP($A119,'REF Projects'!$B$2:$N$49,4,FALSE),"N/A")</f>
        <v>N/A</v>
      </c>
      <c r="F119" s="61" t="str">
        <f>IFERROR(VLOOKUP($A119,'REF Projects'!$B$2:$N$49,5,FALSE),"N/A")</f>
        <v>N/A</v>
      </c>
      <c r="G119" s="61" t="str">
        <f>IFERROR(VLOOKUP($A119,'REF Projects'!$B$2:$N$49,6,FALSE),"N/A")</f>
        <v>N/A</v>
      </c>
      <c r="H119" s="59" t="str">
        <f>IFERROR(VLOOKUP($A119,'REF Projects'!$B$2:$N$49,7,FALSE),"N/A")</f>
        <v>N/A</v>
      </c>
      <c r="I119" s="59" t="str">
        <f>IFERROR(VLOOKUP($A119,'REF Projects'!$B$2:$N$49,8,FALSE),"N/A")</f>
        <v>N/A</v>
      </c>
      <c r="J119" s="59" t="str">
        <f>IFERROR(VLOOKUP($A119,'REF Projects'!$B$2:$N$49,9,FALSE),"N/A")</f>
        <v>N/A</v>
      </c>
      <c r="K119" t="str">
        <f>IFERROR(VLOOKUP($A119,'REF Projects'!$B$2:$N$49,10,FALSE),"N/A")</f>
        <v>N/A</v>
      </c>
      <c r="M119" t="s">
        <v>1310</v>
      </c>
    </row>
    <row r="120" spans="1:13" x14ac:dyDescent="0.25">
      <c r="A120" t="s">
        <v>194</v>
      </c>
      <c r="B120" s="2">
        <v>1</v>
      </c>
      <c r="C120" s="35" t="s">
        <v>13</v>
      </c>
      <c r="D120" t="str">
        <f>IFERROR(VLOOKUP($A120,'REF Projects'!$B$2:$N$49,2,FALSE),"Reconnaissance")</f>
        <v>Reconnaissance</v>
      </c>
      <c r="E120" s="61" t="str">
        <f>IFERROR(VLOOKUP($A120,'REF Projects'!$B$2:$N$49,4,FALSE),"N/A")</f>
        <v>N/A</v>
      </c>
      <c r="F120" s="61" t="str">
        <f>IFERROR(VLOOKUP($A120,'REF Projects'!$B$2:$N$49,5,FALSE),"N/A")</f>
        <v>N/A</v>
      </c>
      <c r="G120" s="61" t="str">
        <f>IFERROR(VLOOKUP($A120,'REF Projects'!$B$2:$N$49,6,FALSE),"N/A")</f>
        <v>N/A</v>
      </c>
      <c r="H120" s="59" t="str">
        <f>IFERROR(VLOOKUP($A120,'REF Projects'!$B$2:$N$49,7,FALSE),"N/A")</f>
        <v>N/A</v>
      </c>
      <c r="I120" s="59" t="str">
        <f>IFERROR(VLOOKUP($A120,'REF Projects'!$B$2:$N$49,8,FALSE),"N/A")</f>
        <v>N/A</v>
      </c>
      <c r="J120" s="59" t="str">
        <f>IFERROR(VLOOKUP($A120,'REF Projects'!$B$2:$N$49,9,FALSE),"N/A")</f>
        <v>N/A</v>
      </c>
      <c r="K120" t="str">
        <f>IFERROR(VLOOKUP($A120,'REF Projects'!$B$2:$N$49,10,FALSE),"N/A")</f>
        <v>N/A</v>
      </c>
      <c r="M120" t="s">
        <v>1310</v>
      </c>
    </row>
    <row r="121" spans="1:13" x14ac:dyDescent="0.25">
      <c r="A121" t="s">
        <v>33</v>
      </c>
      <c r="B121" s="2">
        <v>1</v>
      </c>
      <c r="C121" s="35" t="s">
        <v>13</v>
      </c>
      <c r="D121" t="str">
        <f>IFERROR(VLOOKUP($A121,'REF Projects'!$B$2:$N$49,2,FALSE),"Reconnaissance")</f>
        <v>Reconnaissance</v>
      </c>
      <c r="E121" s="61" t="str">
        <f>IFERROR(VLOOKUP($A121,'REF Projects'!$B$2:$N$49,4,FALSE),"N/A")</f>
        <v>N/A</v>
      </c>
      <c r="F121" s="61" t="str">
        <f>IFERROR(VLOOKUP($A121,'REF Projects'!$B$2:$N$49,5,FALSE),"N/A")</f>
        <v>N/A</v>
      </c>
      <c r="G121" s="61" t="str">
        <f>IFERROR(VLOOKUP($A121,'REF Projects'!$B$2:$N$49,6,FALSE),"N/A")</f>
        <v>N/A</v>
      </c>
      <c r="H121" s="59" t="str">
        <f>IFERROR(VLOOKUP($A121,'REF Projects'!$B$2:$N$49,7,FALSE),"N/A")</f>
        <v>N/A</v>
      </c>
      <c r="I121" s="59" t="str">
        <f>IFERROR(VLOOKUP($A121,'REF Projects'!$B$2:$N$49,8,FALSE),"N/A")</f>
        <v>N/A</v>
      </c>
      <c r="J121" s="59" t="str">
        <f>IFERROR(VLOOKUP($A121,'REF Projects'!$B$2:$N$49,9,FALSE),"N/A")</f>
        <v>N/A</v>
      </c>
      <c r="K121" t="str">
        <f>IFERROR(VLOOKUP($A121,'REF Projects'!$B$2:$N$49,10,FALSE),"N/A")</f>
        <v>N/A</v>
      </c>
      <c r="M121" t="s">
        <v>1310</v>
      </c>
    </row>
    <row r="122" spans="1:13" x14ac:dyDescent="0.25">
      <c r="A122" t="s">
        <v>121</v>
      </c>
      <c r="B122" s="2">
        <v>1</v>
      </c>
      <c r="C122" s="35" t="s">
        <v>13</v>
      </c>
      <c r="D122" t="str">
        <f>IFERROR(VLOOKUP($A122,'REF Projects'!$B$2:$N$49,2,FALSE),"Reconnaissance")</f>
        <v>Reconnaissance</v>
      </c>
      <c r="E122" s="61" t="str">
        <f>IFERROR(VLOOKUP($A122,'REF Projects'!$B$2:$N$49,4,FALSE),"N/A")</f>
        <v>N/A</v>
      </c>
      <c r="F122" s="61" t="str">
        <f>IFERROR(VLOOKUP($A122,'REF Projects'!$B$2:$N$49,5,FALSE),"N/A")</f>
        <v>N/A</v>
      </c>
      <c r="G122" s="61" t="str">
        <f>IFERROR(VLOOKUP($A122,'REF Projects'!$B$2:$N$49,6,FALSE),"N/A")</f>
        <v>N/A</v>
      </c>
      <c r="H122" s="59" t="str">
        <f>IFERROR(VLOOKUP($A122,'REF Projects'!$B$2:$N$49,7,FALSE),"N/A")</f>
        <v>N/A</v>
      </c>
      <c r="I122" s="59" t="str">
        <f>IFERROR(VLOOKUP($A122,'REF Projects'!$B$2:$N$49,8,FALSE),"N/A")</f>
        <v>N/A</v>
      </c>
      <c r="J122" s="59" t="str">
        <f>IFERROR(VLOOKUP($A122,'REF Projects'!$B$2:$N$49,9,FALSE),"N/A")</f>
        <v>N/A</v>
      </c>
      <c r="K122" t="str">
        <f>IFERROR(VLOOKUP($A122,'REF Projects'!$B$2:$N$49,10,FALSE),"N/A")</f>
        <v>N/A</v>
      </c>
      <c r="M122" t="s">
        <v>1310</v>
      </c>
    </row>
    <row r="123" spans="1:13" x14ac:dyDescent="0.25">
      <c r="A123" t="s">
        <v>283</v>
      </c>
      <c r="B123" s="2">
        <v>3</v>
      </c>
      <c r="C123" s="35" t="s">
        <v>13</v>
      </c>
      <c r="D123" t="str">
        <f>IFERROR(VLOOKUP($A123,'REF Projects'!$B$2:$N$49,2,FALSE),"Reconnaissance")</f>
        <v>Reconnaissance</v>
      </c>
      <c r="E123" s="61" t="str">
        <f>IFERROR(VLOOKUP($A123,'REF Projects'!$B$2:$N$49,4,FALSE),"N/A")</f>
        <v>N/A</v>
      </c>
      <c r="F123" s="61" t="str">
        <f>IFERROR(VLOOKUP($A123,'REF Projects'!$B$2:$N$49,5,FALSE),"N/A")</f>
        <v>N/A</v>
      </c>
      <c r="G123" s="61" t="str">
        <f>IFERROR(VLOOKUP($A123,'REF Projects'!$B$2:$N$49,6,FALSE),"N/A")</f>
        <v>N/A</v>
      </c>
      <c r="H123" s="59" t="str">
        <f>IFERROR(VLOOKUP($A123,'REF Projects'!$B$2:$N$49,7,FALSE),"N/A")</f>
        <v>N/A</v>
      </c>
      <c r="I123" s="59" t="str">
        <f>IFERROR(VLOOKUP($A123,'REF Projects'!$B$2:$N$49,8,FALSE),"N/A")</f>
        <v>N/A</v>
      </c>
      <c r="J123" s="59" t="str">
        <f>IFERROR(VLOOKUP($A123,'REF Projects'!$B$2:$N$49,9,FALSE),"N/A")</f>
        <v>N/A</v>
      </c>
      <c r="K123" t="str">
        <f>IFERROR(VLOOKUP($A123,'REF Projects'!$B$2:$N$49,10,FALSE),"N/A")</f>
        <v>N/A</v>
      </c>
      <c r="M123" t="s">
        <v>1310</v>
      </c>
    </row>
    <row r="124" spans="1:13" x14ac:dyDescent="0.25">
      <c r="A124" t="s">
        <v>364</v>
      </c>
      <c r="B124" s="2">
        <v>2</v>
      </c>
      <c r="C124" s="35" t="s">
        <v>13</v>
      </c>
      <c r="D124" t="str">
        <f>IFERROR(VLOOKUP($A124,'REF Projects'!$B$2:$N$49,2,FALSE),"Reconnaissance")</f>
        <v>Reconnaissance</v>
      </c>
      <c r="E124" s="61" t="str">
        <f>IFERROR(VLOOKUP($A124,'REF Projects'!$B$2:$N$49,4,FALSE),"N/A")</f>
        <v>N/A</v>
      </c>
      <c r="F124" s="61" t="str">
        <f>IFERROR(VLOOKUP($A124,'REF Projects'!$B$2:$N$49,5,FALSE),"N/A")</f>
        <v>N/A</v>
      </c>
      <c r="G124" s="61" t="str">
        <f>IFERROR(VLOOKUP($A124,'REF Projects'!$B$2:$N$49,6,FALSE),"N/A")</f>
        <v>N/A</v>
      </c>
      <c r="H124" s="59" t="str">
        <f>IFERROR(VLOOKUP($A124,'REF Projects'!$B$2:$N$49,7,FALSE),"N/A")</f>
        <v>N/A</v>
      </c>
      <c r="I124" s="59" t="str">
        <f>IFERROR(VLOOKUP($A124,'REF Projects'!$B$2:$N$49,8,FALSE),"N/A")</f>
        <v>N/A</v>
      </c>
      <c r="J124" s="59" t="str">
        <f>IFERROR(VLOOKUP($A124,'REF Projects'!$B$2:$N$49,9,FALSE),"N/A")</f>
        <v>N/A</v>
      </c>
      <c r="K124" t="str">
        <f>IFERROR(VLOOKUP($A124,'REF Projects'!$B$2:$N$49,10,FALSE),"N/A")</f>
        <v>N/A</v>
      </c>
      <c r="M124" t="s">
        <v>1310</v>
      </c>
    </row>
    <row r="125" spans="1:13" x14ac:dyDescent="0.25">
      <c r="A125" t="s">
        <v>115</v>
      </c>
      <c r="B125" s="2">
        <v>1</v>
      </c>
      <c r="C125" s="35" t="s">
        <v>13</v>
      </c>
      <c r="D125" t="str">
        <f>IFERROR(VLOOKUP($A125,'REF Projects'!$B$2:$N$49,2,FALSE),"Reconnaissance")</f>
        <v>Reconnaissance</v>
      </c>
      <c r="E125" s="61" t="str">
        <f>IFERROR(VLOOKUP($A125,'REF Projects'!$B$2:$N$49,4,FALSE),"N/A")</f>
        <v>N/A</v>
      </c>
      <c r="F125" s="61" t="str">
        <f>IFERROR(VLOOKUP($A125,'REF Projects'!$B$2:$N$49,5,FALSE),"N/A")</f>
        <v>N/A</v>
      </c>
      <c r="G125" s="61" t="str">
        <f>IFERROR(VLOOKUP($A125,'REF Projects'!$B$2:$N$49,6,FALSE),"N/A")</f>
        <v>N/A</v>
      </c>
      <c r="H125" s="59" t="str">
        <f>IFERROR(VLOOKUP($A125,'REF Projects'!$B$2:$N$49,7,FALSE),"N/A")</f>
        <v>N/A</v>
      </c>
      <c r="I125" s="59" t="str">
        <f>IFERROR(VLOOKUP($A125,'REF Projects'!$B$2:$N$49,8,FALSE),"N/A")</f>
        <v>N/A</v>
      </c>
      <c r="J125" s="59" t="str">
        <f>IFERROR(VLOOKUP($A125,'REF Projects'!$B$2:$N$49,9,FALSE),"N/A")</f>
        <v>N/A</v>
      </c>
      <c r="K125" t="str">
        <f>IFERROR(VLOOKUP($A125,'REF Projects'!$B$2:$N$49,10,FALSE),"N/A")</f>
        <v>N/A</v>
      </c>
      <c r="M125" t="s">
        <v>1310</v>
      </c>
    </row>
    <row r="126" spans="1:13" x14ac:dyDescent="0.25">
      <c r="A126" t="s">
        <v>174</v>
      </c>
      <c r="B126" s="2">
        <v>3</v>
      </c>
      <c r="C126" s="35" t="s">
        <v>13</v>
      </c>
      <c r="D126" t="str">
        <f>IFERROR(VLOOKUP($A126,'REF Projects'!$B$2:$N$49,2,FALSE),"Reconnaissance")</f>
        <v>Reconnaissance</v>
      </c>
      <c r="E126" s="61" t="str">
        <f>IFERROR(VLOOKUP($A126,'REF Projects'!$B$2:$N$49,4,FALSE),"N/A")</f>
        <v>N/A</v>
      </c>
      <c r="F126" s="61" t="str">
        <f>IFERROR(VLOOKUP($A126,'REF Projects'!$B$2:$N$49,5,FALSE),"N/A")</f>
        <v>N/A</v>
      </c>
      <c r="G126" s="61" t="str">
        <f>IFERROR(VLOOKUP($A126,'REF Projects'!$B$2:$N$49,6,FALSE),"N/A")</f>
        <v>N/A</v>
      </c>
      <c r="H126" s="59" t="str">
        <f>IFERROR(VLOOKUP($A126,'REF Projects'!$B$2:$N$49,7,FALSE),"N/A")</f>
        <v>N/A</v>
      </c>
      <c r="I126" s="59" t="str">
        <f>IFERROR(VLOOKUP($A126,'REF Projects'!$B$2:$N$49,8,FALSE),"N/A")</f>
        <v>N/A</v>
      </c>
      <c r="J126" s="59" t="str">
        <f>IFERROR(VLOOKUP($A126,'REF Projects'!$B$2:$N$49,9,FALSE),"N/A")</f>
        <v>N/A</v>
      </c>
      <c r="K126" t="str">
        <f>IFERROR(VLOOKUP($A126,'REF Projects'!$B$2:$N$49,10,FALSE),"N/A")</f>
        <v>N/A</v>
      </c>
      <c r="M126" t="s">
        <v>1310</v>
      </c>
    </row>
    <row r="127" spans="1:13" x14ac:dyDescent="0.25">
      <c r="A127" t="s">
        <v>333</v>
      </c>
      <c r="B127" s="2">
        <v>6</v>
      </c>
      <c r="C127" s="35" t="s">
        <v>13</v>
      </c>
      <c r="D127" t="str">
        <f>IFERROR(VLOOKUP($A127,'REF Projects'!$B$2:$N$49,2,FALSE),"Reconnaissance")</f>
        <v>Reconnaissance</v>
      </c>
      <c r="E127" s="61" t="str">
        <f>IFERROR(VLOOKUP($A127,'REF Projects'!$B$2:$N$49,4,FALSE),"N/A")</f>
        <v>N/A</v>
      </c>
      <c r="F127" s="61" t="str">
        <f>IFERROR(VLOOKUP($A127,'REF Projects'!$B$2:$N$49,5,FALSE),"N/A")</f>
        <v>N/A</v>
      </c>
      <c r="G127" s="61" t="str">
        <f>IFERROR(VLOOKUP($A127,'REF Projects'!$B$2:$N$49,6,FALSE),"N/A")</f>
        <v>N/A</v>
      </c>
      <c r="H127" s="59" t="str">
        <f>IFERROR(VLOOKUP($A127,'REF Projects'!$B$2:$N$49,7,FALSE),"N/A")</f>
        <v>N/A</v>
      </c>
      <c r="I127" s="59" t="str">
        <f>IFERROR(VLOOKUP($A127,'REF Projects'!$B$2:$N$49,8,FALSE),"N/A")</f>
        <v>N/A</v>
      </c>
      <c r="J127" s="59" t="str">
        <f>IFERROR(VLOOKUP($A127,'REF Projects'!$B$2:$N$49,9,FALSE),"N/A")</f>
        <v>N/A</v>
      </c>
      <c r="K127" t="str">
        <f>IFERROR(VLOOKUP($A127,'REF Projects'!$B$2:$N$49,10,FALSE),"N/A")</f>
        <v>N/A</v>
      </c>
      <c r="M127" t="s">
        <v>1310</v>
      </c>
    </row>
    <row r="128" spans="1:13" x14ac:dyDescent="0.25">
      <c r="A128" t="s">
        <v>220</v>
      </c>
      <c r="B128" s="2">
        <v>2</v>
      </c>
      <c r="C128" s="35" t="s">
        <v>13</v>
      </c>
      <c r="D128" t="str">
        <f>IFERROR(VLOOKUP($A128,'REF Projects'!$B$2:$N$49,2,FALSE),"Reconnaissance")</f>
        <v>Reconnaissance</v>
      </c>
      <c r="E128" s="61" t="str">
        <f>IFERROR(VLOOKUP($A128,'REF Projects'!$B$2:$N$49,4,FALSE),"N/A")</f>
        <v>N/A</v>
      </c>
      <c r="F128" s="61" t="str">
        <f>IFERROR(VLOOKUP($A128,'REF Projects'!$B$2:$N$49,5,FALSE),"N/A")</f>
        <v>N/A</v>
      </c>
      <c r="G128" s="61" t="str">
        <f>IFERROR(VLOOKUP($A128,'REF Projects'!$B$2:$N$49,6,FALSE),"N/A")</f>
        <v>N/A</v>
      </c>
      <c r="H128" s="59" t="str">
        <f>IFERROR(VLOOKUP($A128,'REF Projects'!$B$2:$N$49,7,FALSE),"N/A")</f>
        <v>N/A</v>
      </c>
      <c r="I128" s="59" t="str">
        <f>IFERROR(VLOOKUP($A128,'REF Projects'!$B$2:$N$49,8,FALSE),"N/A")</f>
        <v>N/A</v>
      </c>
      <c r="J128" s="59" t="str">
        <f>IFERROR(VLOOKUP($A128,'REF Projects'!$B$2:$N$49,9,FALSE),"N/A")</f>
        <v>N/A</v>
      </c>
      <c r="K128" t="str">
        <f>IFERROR(VLOOKUP($A128,'REF Projects'!$B$2:$N$49,10,FALSE),"N/A")</f>
        <v>N/A</v>
      </c>
      <c r="M128" t="s">
        <v>1310</v>
      </c>
    </row>
    <row r="129" spans="1:15" x14ac:dyDescent="0.25">
      <c r="A129" t="s">
        <v>147</v>
      </c>
      <c r="B129" s="2">
        <v>1</v>
      </c>
      <c r="C129" s="35" t="s">
        <v>13</v>
      </c>
      <c r="D129" t="str">
        <f>IFERROR(VLOOKUP($A129,'REF Projects'!$B$2:$N$49,2,FALSE),"Reconnaissance")</f>
        <v>Reconnaissance</v>
      </c>
      <c r="E129" s="61" t="str">
        <f>IFERROR(VLOOKUP($A129,'REF Projects'!$B$2:$N$49,4,FALSE),"N/A")</f>
        <v>N/A</v>
      </c>
      <c r="F129" s="61" t="str">
        <f>IFERROR(VLOOKUP($A129,'REF Projects'!$B$2:$N$49,5,FALSE),"N/A")</f>
        <v>N/A</v>
      </c>
      <c r="G129" s="61" t="str">
        <f>IFERROR(VLOOKUP($A129,'REF Projects'!$B$2:$N$49,6,FALSE),"N/A")</f>
        <v>N/A</v>
      </c>
      <c r="H129" s="59" t="str">
        <f>IFERROR(VLOOKUP($A129,'REF Projects'!$B$2:$N$49,7,FALSE),"N/A")</f>
        <v>N/A</v>
      </c>
      <c r="I129" s="59" t="str">
        <f>IFERROR(VLOOKUP($A129,'REF Projects'!$B$2:$N$49,8,FALSE),"N/A")</f>
        <v>N/A</v>
      </c>
      <c r="J129" s="59" t="str">
        <f>IFERROR(VLOOKUP($A129,'REF Projects'!$B$2:$N$49,9,FALSE),"N/A")</f>
        <v>N/A</v>
      </c>
      <c r="K129" t="str">
        <f>IFERROR(VLOOKUP($A129,'REF Projects'!$B$2:$N$49,10,FALSE),"N/A")</f>
        <v>N/A</v>
      </c>
      <c r="M129" t="s">
        <v>1310</v>
      </c>
    </row>
    <row r="130" spans="1:15" x14ac:dyDescent="0.25">
      <c r="A130" t="s">
        <v>241</v>
      </c>
      <c r="B130" s="2">
        <v>1</v>
      </c>
      <c r="C130" s="35" t="s">
        <v>13</v>
      </c>
      <c r="D130" t="str">
        <f>IFERROR(VLOOKUP($A130,'REF Projects'!$B$2:$N$49,2,FALSE),"Reconnaissance")</f>
        <v>Reconnaissance</v>
      </c>
      <c r="E130" s="61" t="str">
        <f>IFERROR(VLOOKUP($A130,'REF Projects'!$B$2:$N$49,4,FALSE),"N/A")</f>
        <v>N/A</v>
      </c>
      <c r="F130" s="61" t="str">
        <f>IFERROR(VLOOKUP($A130,'REF Projects'!$B$2:$N$49,5,FALSE),"N/A")</f>
        <v>N/A</v>
      </c>
      <c r="G130" s="61" t="str">
        <f>IFERROR(VLOOKUP($A130,'REF Projects'!$B$2:$N$49,6,FALSE),"N/A")</f>
        <v>N/A</v>
      </c>
      <c r="H130" s="59" t="str">
        <f>IFERROR(VLOOKUP($A130,'REF Projects'!$B$2:$N$49,7,FALSE),"N/A")</f>
        <v>N/A</v>
      </c>
      <c r="I130" s="59" t="str">
        <f>IFERROR(VLOOKUP($A130,'REF Projects'!$B$2:$N$49,8,FALSE),"N/A")</f>
        <v>N/A</v>
      </c>
      <c r="J130" s="59" t="str">
        <f>IFERROR(VLOOKUP($A130,'REF Projects'!$B$2:$N$49,9,FALSE),"N/A")</f>
        <v>N/A</v>
      </c>
      <c r="K130" t="str">
        <f>IFERROR(VLOOKUP($A130,'REF Projects'!$B$2:$N$49,10,FALSE),"N/A")</f>
        <v>N/A</v>
      </c>
      <c r="M130" t="s">
        <v>1310</v>
      </c>
    </row>
    <row r="131" spans="1:15" x14ac:dyDescent="0.25">
      <c r="A131" t="s">
        <v>64</v>
      </c>
      <c r="B131" s="2">
        <v>1</v>
      </c>
      <c r="C131" s="35" t="s">
        <v>13</v>
      </c>
      <c r="D131" t="str">
        <f>IFERROR(VLOOKUP($A131,'REF Projects'!$B$2:$N$49,2,FALSE),"Reconnaissance")</f>
        <v>Reconnaissance</v>
      </c>
      <c r="E131" s="61" t="str">
        <f>IFERROR(VLOOKUP($A131,'REF Projects'!$B$2:$N$49,4,FALSE),"N/A")</f>
        <v>N/A</v>
      </c>
      <c r="F131" s="61" t="str">
        <f>IFERROR(VLOOKUP($A131,'REF Projects'!$B$2:$N$49,5,FALSE),"N/A")</f>
        <v>N/A</v>
      </c>
      <c r="G131" s="61" t="str">
        <f>IFERROR(VLOOKUP($A131,'REF Projects'!$B$2:$N$49,6,FALSE),"N/A")</f>
        <v>N/A</v>
      </c>
      <c r="H131" s="59" t="str">
        <f>IFERROR(VLOOKUP($A131,'REF Projects'!$B$2:$N$49,7,FALSE),"N/A")</f>
        <v>N/A</v>
      </c>
      <c r="I131" s="59" t="str">
        <f>IFERROR(VLOOKUP($A131,'REF Projects'!$B$2:$N$49,8,FALSE),"N/A")</f>
        <v>N/A</v>
      </c>
      <c r="J131" s="59" t="str">
        <f>IFERROR(VLOOKUP($A131,'REF Projects'!$B$2:$N$49,9,FALSE),"N/A")</f>
        <v>N/A</v>
      </c>
      <c r="K131" t="str">
        <f>IFERROR(VLOOKUP($A131,'REF Projects'!$B$2:$N$49,10,FALSE),"N/A")</f>
        <v>N/A</v>
      </c>
      <c r="M131" t="s">
        <v>1310</v>
      </c>
    </row>
    <row r="132" spans="1:15" x14ac:dyDescent="0.25">
      <c r="A132" t="s">
        <v>165</v>
      </c>
      <c r="B132" s="2">
        <v>2</v>
      </c>
      <c r="C132" s="35" t="s">
        <v>13</v>
      </c>
      <c r="D132" t="str">
        <f>IFERROR(VLOOKUP($A132,'REF Projects'!$B$2:$N$49,2,FALSE),"Reconnaissance")</f>
        <v>Reconnaissance</v>
      </c>
      <c r="E132" s="61" t="str">
        <f>IFERROR(VLOOKUP($A132,'REF Projects'!$B$2:$N$49,4,FALSE),"N/A")</f>
        <v>N/A</v>
      </c>
      <c r="F132" s="61" t="str">
        <f>IFERROR(VLOOKUP($A132,'REF Projects'!$B$2:$N$49,5,FALSE),"N/A")</f>
        <v>N/A</v>
      </c>
      <c r="G132" s="61" t="str">
        <f>IFERROR(VLOOKUP($A132,'REF Projects'!$B$2:$N$49,6,FALSE),"N/A")</f>
        <v>N/A</v>
      </c>
      <c r="H132" s="59" t="str">
        <f>IFERROR(VLOOKUP($A132,'REF Projects'!$B$2:$N$49,7,FALSE),"N/A")</f>
        <v>N/A</v>
      </c>
      <c r="I132" s="59" t="str">
        <f>IFERROR(VLOOKUP($A132,'REF Projects'!$B$2:$N$49,8,FALSE),"N/A")</f>
        <v>N/A</v>
      </c>
      <c r="J132" s="59" t="str">
        <f>IFERROR(VLOOKUP($A132,'REF Projects'!$B$2:$N$49,9,FALSE),"N/A")</f>
        <v>N/A</v>
      </c>
      <c r="K132" t="str">
        <f>IFERROR(VLOOKUP($A132,'REF Projects'!$B$2:$N$49,10,FALSE),"N/A")</f>
        <v>N/A</v>
      </c>
      <c r="M132" t="s">
        <v>1310</v>
      </c>
    </row>
    <row r="133" spans="1:15" x14ac:dyDescent="0.25">
      <c r="A133" t="s">
        <v>151</v>
      </c>
      <c r="B133" s="2">
        <v>2</v>
      </c>
      <c r="C133" s="35" t="s">
        <v>13</v>
      </c>
      <c r="D133" t="str">
        <f>IFERROR(VLOOKUP($A133,'REF Projects'!$B$2:$N$49,2,FALSE),"Reconnaissance")</f>
        <v>Reconnaissance</v>
      </c>
      <c r="E133" s="61" t="str">
        <f>IFERROR(VLOOKUP($A133,'REF Projects'!$B$2:$N$49,4,FALSE),"N/A")</f>
        <v>N/A</v>
      </c>
      <c r="F133" s="61" t="str">
        <f>IFERROR(VLOOKUP($A133,'REF Projects'!$B$2:$N$49,5,FALSE),"N/A")</f>
        <v>N/A</v>
      </c>
      <c r="G133" s="61" t="str">
        <f>IFERROR(VLOOKUP($A133,'REF Projects'!$B$2:$N$49,6,FALSE),"N/A")</f>
        <v>N/A</v>
      </c>
      <c r="H133" s="59" t="str">
        <f>IFERROR(VLOOKUP($A133,'REF Projects'!$B$2:$N$49,7,FALSE),"N/A")</f>
        <v>N/A</v>
      </c>
      <c r="I133" s="59" t="str">
        <f>IFERROR(VLOOKUP($A133,'REF Projects'!$B$2:$N$49,8,FALSE),"N/A")</f>
        <v>N/A</v>
      </c>
      <c r="J133" s="59" t="str">
        <f>IFERROR(VLOOKUP($A133,'REF Projects'!$B$2:$N$49,9,FALSE),"N/A")</f>
        <v>N/A</v>
      </c>
      <c r="K133" t="str">
        <f>IFERROR(VLOOKUP($A133,'REF Projects'!$B$2:$N$49,10,FALSE),"N/A")</f>
        <v>N/A</v>
      </c>
      <c r="M133" t="s">
        <v>1310</v>
      </c>
    </row>
    <row r="134" spans="1:15" ht="30" x14ac:dyDescent="0.25">
      <c r="A134" t="s">
        <v>271</v>
      </c>
      <c r="B134" s="2">
        <v>6</v>
      </c>
      <c r="C134" s="35" t="s">
        <v>13</v>
      </c>
      <c r="D134" t="s">
        <v>1317</v>
      </c>
      <c r="E134" s="61">
        <f>IFERROR(VLOOKUP($A134,'REF Projects'!$B$2:$N$49,4,FALSE),"N/A")</f>
        <v>120</v>
      </c>
      <c r="F134" s="61">
        <f>IFERROR(VLOOKUP($A134,'REF Projects'!$B$2:$N$49,5,FALSE),"N/A")</f>
        <v>539000</v>
      </c>
      <c r="G134" s="61">
        <f>IFERROR(VLOOKUP($A134,'REF Projects'!$B$2:$N$49,6,FALSE),"N/A")</f>
        <v>750</v>
      </c>
      <c r="H134" s="59">
        <f>IFERROR(VLOOKUP($A134,'REF Projects'!$B$2:$N$49,7,FALSE),"N/A")</f>
        <v>1900000</v>
      </c>
      <c r="I134" s="59">
        <f>IFERROR(VLOOKUP($A134,'REF Projects'!$B$2:$N$49,8,FALSE),"N/A")</f>
        <v>0</v>
      </c>
      <c r="J134" s="59">
        <f>IFERROR(VLOOKUP($A134,'REF Projects'!$B$2:$N$49,9,FALSE),"N/A")</f>
        <v>10700</v>
      </c>
      <c r="K134">
        <f>IFERROR(VLOOKUP($A134,'REF Projects'!$B$2:$N$49,10,FALSE),"N/A")</f>
        <v>1</v>
      </c>
      <c r="M134" t="s">
        <v>1427</v>
      </c>
      <c r="N134" s="63" t="s">
        <v>1331</v>
      </c>
      <c r="O134" s="63" t="s">
        <v>1332</v>
      </c>
    </row>
    <row r="135" spans="1:15" x14ac:dyDescent="0.25">
      <c r="A135" t="s">
        <v>327</v>
      </c>
      <c r="B135" s="2">
        <v>1</v>
      </c>
      <c r="C135" s="35" t="s">
        <v>13</v>
      </c>
      <c r="D135" t="str">
        <f>IFERROR(VLOOKUP($A135,'REF Projects'!$B$2:$N$49,2,FALSE),"Reconnaissance")</f>
        <v>Reconnaissance</v>
      </c>
      <c r="E135" s="61" t="str">
        <f>IFERROR(VLOOKUP($A135,'REF Projects'!$B$2:$N$49,4,FALSE),"N/A")</f>
        <v>N/A</v>
      </c>
      <c r="F135" s="61" t="str">
        <f>IFERROR(VLOOKUP($A135,'REF Projects'!$B$2:$N$49,5,FALSE),"N/A")</f>
        <v>N/A</v>
      </c>
      <c r="G135" s="61" t="str">
        <f>IFERROR(VLOOKUP($A135,'REF Projects'!$B$2:$N$49,6,FALSE),"N/A")</f>
        <v>N/A</v>
      </c>
      <c r="H135" s="59" t="str">
        <f>IFERROR(VLOOKUP($A135,'REF Projects'!$B$2:$N$49,7,FALSE),"N/A")</f>
        <v>N/A</v>
      </c>
      <c r="I135" s="59" t="str">
        <f>IFERROR(VLOOKUP($A135,'REF Projects'!$B$2:$N$49,8,FALSE),"N/A")</f>
        <v>N/A</v>
      </c>
      <c r="J135" s="59" t="str">
        <f>IFERROR(VLOOKUP($A135,'REF Projects'!$B$2:$N$49,9,FALSE),"N/A")</f>
        <v>N/A</v>
      </c>
      <c r="K135" t="str">
        <f>IFERROR(VLOOKUP($A135,'REF Projects'!$B$2:$N$49,10,FALSE),"N/A")</f>
        <v>N/A</v>
      </c>
      <c r="M135" t="s">
        <v>1310</v>
      </c>
    </row>
    <row r="136" spans="1:15" x14ac:dyDescent="0.25">
      <c r="A136" t="s">
        <v>54</v>
      </c>
      <c r="B136" s="2">
        <v>1</v>
      </c>
      <c r="C136" s="35" t="s">
        <v>13</v>
      </c>
      <c r="D136" t="str">
        <f>IFERROR(VLOOKUP($A136,'REF Projects'!$B$2:$N$49,2,FALSE),"Reconnaissance")</f>
        <v>Reconnaissance</v>
      </c>
      <c r="E136" s="61" t="str">
        <f>IFERROR(VLOOKUP($A136,'REF Projects'!$B$2:$N$49,4,FALSE),"N/A")</f>
        <v>N/A</v>
      </c>
      <c r="F136" s="61" t="str">
        <f>IFERROR(VLOOKUP($A136,'REF Projects'!$B$2:$N$49,5,FALSE),"N/A")</f>
        <v>N/A</v>
      </c>
      <c r="G136" s="61" t="str">
        <f>IFERROR(VLOOKUP($A136,'REF Projects'!$B$2:$N$49,6,FALSE),"N/A")</f>
        <v>N/A</v>
      </c>
      <c r="H136" s="59" t="str">
        <f>IFERROR(VLOOKUP($A136,'REF Projects'!$B$2:$N$49,7,FALSE),"N/A")</f>
        <v>N/A</v>
      </c>
      <c r="I136" s="59" t="str">
        <f>IFERROR(VLOOKUP($A136,'REF Projects'!$B$2:$N$49,8,FALSE),"N/A")</f>
        <v>N/A</v>
      </c>
      <c r="J136" s="59" t="str">
        <f>IFERROR(VLOOKUP($A136,'REF Projects'!$B$2:$N$49,9,FALSE),"N/A")</f>
        <v>N/A</v>
      </c>
      <c r="K136" t="str">
        <f>IFERROR(VLOOKUP($A136,'REF Projects'!$B$2:$N$49,10,FALSE),"N/A")</f>
        <v>N/A</v>
      </c>
      <c r="M136" t="s">
        <v>1310</v>
      </c>
    </row>
    <row r="137" spans="1:15" x14ac:dyDescent="0.25">
      <c r="A137" t="s">
        <v>163</v>
      </c>
      <c r="B137" s="2">
        <v>1</v>
      </c>
      <c r="C137" s="35" t="s">
        <v>13</v>
      </c>
      <c r="D137" t="str">
        <f>IFERROR(VLOOKUP($A137,'REF Projects'!$B$2:$N$49,2,FALSE),"Reconnaissance")</f>
        <v>Reconnaissance</v>
      </c>
      <c r="E137" s="61" t="str">
        <f>IFERROR(VLOOKUP($A137,'REF Projects'!$B$2:$N$49,4,FALSE),"N/A")</f>
        <v>N/A</v>
      </c>
      <c r="F137" s="61" t="str">
        <f>IFERROR(VLOOKUP($A137,'REF Projects'!$B$2:$N$49,5,FALSE),"N/A")</f>
        <v>N/A</v>
      </c>
      <c r="G137" s="61" t="str">
        <f>IFERROR(VLOOKUP($A137,'REF Projects'!$B$2:$N$49,6,FALSE),"N/A")</f>
        <v>N/A</v>
      </c>
      <c r="H137" s="59" t="str">
        <f>IFERROR(VLOOKUP($A137,'REF Projects'!$B$2:$N$49,7,FALSE),"N/A")</f>
        <v>N/A</v>
      </c>
      <c r="I137" s="59" t="str">
        <f>IFERROR(VLOOKUP($A137,'REF Projects'!$B$2:$N$49,8,FALSE),"N/A")</f>
        <v>N/A</v>
      </c>
      <c r="J137" s="59" t="str">
        <f>IFERROR(VLOOKUP($A137,'REF Projects'!$B$2:$N$49,9,FALSE),"N/A")</f>
        <v>N/A</v>
      </c>
      <c r="K137" t="str">
        <f>IFERROR(VLOOKUP($A137,'REF Projects'!$B$2:$N$49,10,FALSE),"N/A")</f>
        <v>N/A</v>
      </c>
      <c r="M137" t="s">
        <v>1310</v>
      </c>
    </row>
    <row r="138" spans="1:15" x14ac:dyDescent="0.25">
      <c r="A138" t="s">
        <v>24</v>
      </c>
      <c r="B138" s="2">
        <v>1</v>
      </c>
      <c r="C138" s="35" t="s">
        <v>13</v>
      </c>
      <c r="D138" t="str">
        <f>IFERROR(VLOOKUP($A138,'REF Projects'!$B$2:$N$49,2,FALSE),"Reconnaissance")</f>
        <v>Reconnaissance</v>
      </c>
      <c r="E138" s="61" t="str">
        <f>IFERROR(VLOOKUP($A138,'REF Projects'!$B$2:$N$49,4,FALSE),"N/A")</f>
        <v>N/A</v>
      </c>
      <c r="F138" s="61" t="str">
        <f>IFERROR(VLOOKUP($A138,'REF Projects'!$B$2:$N$49,5,FALSE),"N/A")</f>
        <v>N/A</v>
      </c>
      <c r="G138" s="61" t="str">
        <f>IFERROR(VLOOKUP($A138,'REF Projects'!$B$2:$N$49,6,FALSE),"N/A")</f>
        <v>N/A</v>
      </c>
      <c r="H138" s="59" t="str">
        <f>IFERROR(VLOOKUP($A138,'REF Projects'!$B$2:$N$49,7,FALSE),"N/A")</f>
        <v>N/A</v>
      </c>
      <c r="I138" s="59" t="str">
        <f>IFERROR(VLOOKUP($A138,'REF Projects'!$B$2:$N$49,8,FALSE),"N/A")</f>
        <v>N/A</v>
      </c>
      <c r="J138" s="59" t="str">
        <f>IFERROR(VLOOKUP($A138,'REF Projects'!$B$2:$N$49,9,FALSE),"N/A")</f>
        <v>N/A</v>
      </c>
      <c r="K138" t="str">
        <f>IFERROR(VLOOKUP($A138,'REF Projects'!$B$2:$N$49,10,FALSE),"N/A")</f>
        <v>N/A</v>
      </c>
      <c r="M138" t="s">
        <v>1310</v>
      </c>
    </row>
    <row r="139" spans="1:15" x14ac:dyDescent="0.25">
      <c r="A139" t="s">
        <v>249</v>
      </c>
      <c r="B139" s="2">
        <v>2</v>
      </c>
      <c r="C139" s="35" t="s">
        <v>13</v>
      </c>
      <c r="D139" t="str">
        <f>IFERROR(VLOOKUP($A139,'REF Projects'!$B$2:$N$49,2,FALSE),"Reconnaissance")</f>
        <v>Reconnaissance</v>
      </c>
      <c r="E139" s="61" t="str">
        <f>IFERROR(VLOOKUP($A139,'REF Projects'!$B$2:$N$49,4,FALSE),"N/A")</f>
        <v>N/A</v>
      </c>
      <c r="F139" s="61" t="str">
        <f>IFERROR(VLOOKUP($A139,'REF Projects'!$B$2:$N$49,5,FALSE),"N/A")</f>
        <v>N/A</v>
      </c>
      <c r="G139" s="61" t="str">
        <f>IFERROR(VLOOKUP($A139,'REF Projects'!$B$2:$N$49,6,FALSE),"N/A")</f>
        <v>N/A</v>
      </c>
      <c r="H139" s="59" t="str">
        <f>IFERROR(VLOOKUP($A139,'REF Projects'!$B$2:$N$49,7,FALSE),"N/A")</f>
        <v>N/A</v>
      </c>
      <c r="I139" s="59" t="str">
        <f>IFERROR(VLOOKUP($A139,'REF Projects'!$B$2:$N$49,8,FALSE),"N/A")</f>
        <v>N/A</v>
      </c>
      <c r="J139" s="59" t="str">
        <f>IFERROR(VLOOKUP($A139,'REF Projects'!$B$2:$N$49,9,FALSE),"N/A")</f>
        <v>N/A</v>
      </c>
      <c r="K139" t="str">
        <f>IFERROR(VLOOKUP($A139,'REF Projects'!$B$2:$N$49,10,FALSE),"N/A")</f>
        <v>N/A</v>
      </c>
      <c r="M139" t="s">
        <v>1310</v>
      </c>
    </row>
    <row r="140" spans="1:15" x14ac:dyDescent="0.25">
      <c r="A140" t="s">
        <v>213</v>
      </c>
      <c r="B140" s="2">
        <v>1</v>
      </c>
      <c r="C140" s="35" t="s">
        <v>13</v>
      </c>
      <c r="D140" t="str">
        <f>IFERROR(VLOOKUP($A140,'REF Projects'!$B$2:$N$49,2,FALSE),"Reconnaissance")</f>
        <v>Reconnaissance</v>
      </c>
      <c r="E140" s="61" t="str">
        <f>IFERROR(VLOOKUP($A140,'REF Projects'!$B$2:$N$49,4,FALSE),"N/A")</f>
        <v>N/A</v>
      </c>
      <c r="F140" s="61" t="str">
        <f>IFERROR(VLOOKUP($A140,'REF Projects'!$B$2:$N$49,5,FALSE),"N/A")</f>
        <v>N/A</v>
      </c>
      <c r="G140" s="61" t="str">
        <f>IFERROR(VLOOKUP($A140,'REF Projects'!$B$2:$N$49,6,FALSE),"N/A")</f>
        <v>N/A</v>
      </c>
      <c r="H140" s="59" t="str">
        <f>IFERROR(VLOOKUP($A140,'REF Projects'!$B$2:$N$49,7,FALSE),"N/A")</f>
        <v>N/A</v>
      </c>
      <c r="I140" s="59" t="str">
        <f>IFERROR(VLOOKUP($A140,'REF Projects'!$B$2:$N$49,8,FALSE),"N/A")</f>
        <v>N/A</v>
      </c>
      <c r="J140" s="59" t="str">
        <f>IFERROR(VLOOKUP($A140,'REF Projects'!$B$2:$N$49,9,FALSE),"N/A")</f>
        <v>N/A</v>
      </c>
      <c r="K140" t="str">
        <f>IFERROR(VLOOKUP($A140,'REF Projects'!$B$2:$N$49,10,FALSE),"N/A")</f>
        <v>N/A</v>
      </c>
      <c r="M140" t="s">
        <v>1310</v>
      </c>
    </row>
    <row r="141" spans="1:15" x14ac:dyDescent="0.25">
      <c r="A141" t="s">
        <v>185</v>
      </c>
      <c r="B141" s="2">
        <v>2</v>
      </c>
      <c r="C141" s="35" t="s">
        <v>13</v>
      </c>
      <c r="D141" t="str">
        <f>IFERROR(VLOOKUP($A141,'REF Projects'!$B$2:$N$49,2,FALSE),"Reconnaissance")</f>
        <v>Reconnaissance</v>
      </c>
      <c r="E141" s="61" t="str">
        <f>IFERROR(VLOOKUP($A141,'REF Projects'!$B$2:$N$49,4,FALSE),"N/A")</f>
        <v>N/A</v>
      </c>
      <c r="F141" s="61" t="str">
        <f>IFERROR(VLOOKUP($A141,'REF Projects'!$B$2:$N$49,5,FALSE),"N/A")</f>
        <v>N/A</v>
      </c>
      <c r="G141" s="61" t="str">
        <f>IFERROR(VLOOKUP($A141,'REF Projects'!$B$2:$N$49,6,FALSE),"N/A")</f>
        <v>N/A</v>
      </c>
      <c r="H141" s="59" t="str">
        <f>IFERROR(VLOOKUP($A141,'REF Projects'!$B$2:$N$49,7,FALSE),"N/A")</f>
        <v>N/A</v>
      </c>
      <c r="I141" s="59" t="str">
        <f>IFERROR(VLOOKUP($A141,'REF Projects'!$B$2:$N$49,8,FALSE),"N/A")</f>
        <v>N/A</v>
      </c>
      <c r="J141" s="59" t="str">
        <f>IFERROR(VLOOKUP($A141,'REF Projects'!$B$2:$N$49,9,FALSE),"N/A")</f>
        <v>N/A</v>
      </c>
      <c r="K141" t="str">
        <f>IFERROR(VLOOKUP($A141,'REF Projects'!$B$2:$N$49,10,FALSE),"N/A")</f>
        <v>N/A</v>
      </c>
      <c r="M141" t="s">
        <v>1310</v>
      </c>
    </row>
    <row r="142" spans="1:15" x14ac:dyDescent="0.25">
      <c r="A142" t="s">
        <v>253</v>
      </c>
      <c r="B142" s="2">
        <v>3</v>
      </c>
      <c r="C142" s="35" t="s">
        <v>13</v>
      </c>
      <c r="D142" t="str">
        <f>IFERROR(VLOOKUP($A142,'REF Projects'!$B$2:$N$49,2,FALSE),"Reconnaissance")</f>
        <v>Reconnaissance</v>
      </c>
      <c r="E142" s="61" t="str">
        <f>IFERROR(VLOOKUP($A142,'REF Projects'!$B$2:$N$49,4,FALSE),"N/A")</f>
        <v>N/A</v>
      </c>
      <c r="F142" s="61" t="str">
        <f>IFERROR(VLOOKUP($A142,'REF Projects'!$B$2:$N$49,5,FALSE),"N/A")</f>
        <v>N/A</v>
      </c>
      <c r="G142" s="61" t="str">
        <f>IFERROR(VLOOKUP($A142,'REF Projects'!$B$2:$N$49,6,FALSE),"N/A")</f>
        <v>N/A</v>
      </c>
      <c r="H142" s="59" t="str">
        <f>IFERROR(VLOOKUP($A142,'REF Projects'!$B$2:$N$49,7,FALSE),"N/A")</f>
        <v>N/A</v>
      </c>
      <c r="I142" s="59" t="str">
        <f>IFERROR(VLOOKUP($A142,'REF Projects'!$B$2:$N$49,8,FALSE),"N/A")</f>
        <v>N/A</v>
      </c>
      <c r="J142" s="59" t="str">
        <f>IFERROR(VLOOKUP($A142,'REF Projects'!$B$2:$N$49,9,FALSE),"N/A")</f>
        <v>N/A</v>
      </c>
      <c r="K142" t="str">
        <f>IFERROR(VLOOKUP($A142,'REF Projects'!$B$2:$N$49,10,FALSE),"N/A")</f>
        <v>N/A</v>
      </c>
      <c r="M142" t="s">
        <v>1310</v>
      </c>
    </row>
    <row r="143" spans="1:15" x14ac:dyDescent="0.25">
      <c r="A143" t="s">
        <v>346</v>
      </c>
      <c r="B143" s="2">
        <v>7</v>
      </c>
      <c r="C143" s="35" t="s">
        <v>13</v>
      </c>
      <c r="D143" t="str">
        <f>IFERROR(VLOOKUP($A143,'REF Projects'!$B$2:$N$49,2,FALSE),"Reconnaissance")</f>
        <v>Reconnaissance</v>
      </c>
      <c r="E143" s="61" t="str">
        <f>IFERROR(VLOOKUP($A143,'REF Projects'!$B$2:$N$49,4,FALSE),"N/A")</f>
        <v>N/A</v>
      </c>
      <c r="F143" s="61" t="str">
        <f>IFERROR(VLOOKUP($A143,'REF Projects'!$B$2:$N$49,5,FALSE),"N/A")</f>
        <v>N/A</v>
      </c>
      <c r="G143" s="61" t="str">
        <f>IFERROR(VLOOKUP($A143,'REF Projects'!$B$2:$N$49,6,FALSE),"N/A")</f>
        <v>N/A</v>
      </c>
      <c r="H143" s="59" t="str">
        <f>IFERROR(VLOOKUP($A143,'REF Projects'!$B$2:$N$49,7,FALSE),"N/A")</f>
        <v>N/A</v>
      </c>
      <c r="I143" s="59" t="str">
        <f>IFERROR(VLOOKUP($A143,'REF Projects'!$B$2:$N$49,8,FALSE),"N/A")</f>
        <v>N/A</v>
      </c>
      <c r="J143" s="59" t="str">
        <f>IFERROR(VLOOKUP($A143,'REF Projects'!$B$2:$N$49,9,FALSE),"N/A")</f>
        <v>N/A</v>
      </c>
      <c r="K143" t="str">
        <f>IFERROR(VLOOKUP($A143,'REF Projects'!$B$2:$N$49,10,FALSE),"N/A")</f>
        <v>N/A</v>
      </c>
      <c r="M143" t="s">
        <v>1310</v>
      </c>
    </row>
    <row r="144" spans="1:15" x14ac:dyDescent="0.25">
      <c r="A144" t="s">
        <v>342</v>
      </c>
      <c r="B144" s="2">
        <v>7</v>
      </c>
      <c r="C144" s="35" t="s">
        <v>13</v>
      </c>
      <c r="D144" t="str">
        <f>IFERROR(VLOOKUP($A144,'REF Projects'!$B$2:$N$49,2,FALSE),"Reconnaissance")</f>
        <v>Reconnaissance</v>
      </c>
      <c r="E144" s="61" t="str">
        <f>IFERROR(VLOOKUP($A144,'REF Projects'!$B$2:$N$49,4,FALSE),"N/A")</f>
        <v>N/A</v>
      </c>
      <c r="F144" s="61" t="str">
        <f>IFERROR(VLOOKUP($A144,'REF Projects'!$B$2:$N$49,5,FALSE),"N/A")</f>
        <v>N/A</v>
      </c>
      <c r="G144" s="61" t="str">
        <f>IFERROR(VLOOKUP($A144,'REF Projects'!$B$2:$N$49,6,FALSE),"N/A")</f>
        <v>N/A</v>
      </c>
      <c r="H144" s="59" t="str">
        <f>IFERROR(VLOOKUP($A144,'REF Projects'!$B$2:$N$49,7,FALSE),"N/A")</f>
        <v>N/A</v>
      </c>
      <c r="I144" s="59" t="str">
        <f>IFERROR(VLOOKUP($A144,'REF Projects'!$B$2:$N$49,8,FALSE),"N/A")</f>
        <v>N/A</v>
      </c>
      <c r="J144" s="59" t="str">
        <f>IFERROR(VLOOKUP($A144,'REF Projects'!$B$2:$N$49,9,FALSE),"N/A")</f>
        <v>N/A</v>
      </c>
      <c r="K144" t="str">
        <f>IFERROR(VLOOKUP($A144,'REF Projects'!$B$2:$N$49,10,FALSE),"N/A")</f>
        <v>N/A</v>
      </c>
      <c r="M144" t="s">
        <v>1310</v>
      </c>
    </row>
    <row r="145" spans="1:13" x14ac:dyDescent="0.25">
      <c r="A145" t="s">
        <v>97</v>
      </c>
      <c r="B145" s="2">
        <v>2</v>
      </c>
      <c r="C145" s="35" t="s">
        <v>13</v>
      </c>
      <c r="D145" t="str">
        <f>IFERROR(VLOOKUP($A145,'REF Projects'!$B$2:$N$49,2,FALSE),"Reconnaissance")</f>
        <v>Reconnaissance</v>
      </c>
      <c r="E145" s="61" t="str">
        <f>IFERROR(VLOOKUP($A145,'REF Projects'!$B$2:$N$49,4,FALSE),"N/A")</f>
        <v>N/A</v>
      </c>
      <c r="F145" s="61" t="str">
        <f>IFERROR(VLOOKUP($A145,'REF Projects'!$B$2:$N$49,5,FALSE),"N/A")</f>
        <v>N/A</v>
      </c>
      <c r="G145" s="61" t="str">
        <f>IFERROR(VLOOKUP($A145,'REF Projects'!$B$2:$N$49,6,FALSE),"N/A")</f>
        <v>N/A</v>
      </c>
      <c r="H145" s="59" t="str">
        <f>IFERROR(VLOOKUP($A145,'REF Projects'!$B$2:$N$49,7,FALSE),"N/A")</f>
        <v>N/A</v>
      </c>
      <c r="I145" s="59" t="str">
        <f>IFERROR(VLOOKUP($A145,'REF Projects'!$B$2:$N$49,8,FALSE),"N/A")</f>
        <v>N/A</v>
      </c>
      <c r="J145" s="59" t="str">
        <f>IFERROR(VLOOKUP($A145,'REF Projects'!$B$2:$N$49,9,FALSE),"N/A")</f>
        <v>N/A</v>
      </c>
      <c r="K145" t="str">
        <f>IFERROR(VLOOKUP($A145,'REF Projects'!$B$2:$N$49,10,FALSE),"N/A")</f>
        <v>N/A</v>
      </c>
      <c r="M145" t="s">
        <v>1310</v>
      </c>
    </row>
    <row r="146" spans="1:13" x14ac:dyDescent="0.25">
      <c r="A146" t="s">
        <v>214</v>
      </c>
      <c r="B146" s="2">
        <v>1</v>
      </c>
      <c r="C146" s="35" t="s">
        <v>13</v>
      </c>
      <c r="D146" t="str">
        <f>IFERROR(VLOOKUP($A146,'REF Projects'!$B$2:$N$49,2,FALSE),"Reconnaissance")</f>
        <v>Reconnaissance</v>
      </c>
      <c r="E146" s="61" t="str">
        <f>IFERROR(VLOOKUP($A146,'REF Projects'!$B$2:$N$49,4,FALSE),"N/A")</f>
        <v>N/A</v>
      </c>
      <c r="F146" s="61" t="str">
        <f>IFERROR(VLOOKUP($A146,'REF Projects'!$B$2:$N$49,5,FALSE),"N/A")</f>
        <v>N/A</v>
      </c>
      <c r="G146" s="61" t="str">
        <f>IFERROR(VLOOKUP($A146,'REF Projects'!$B$2:$N$49,6,FALSE),"N/A")</f>
        <v>N/A</v>
      </c>
      <c r="H146" s="59" t="str">
        <f>IFERROR(VLOOKUP($A146,'REF Projects'!$B$2:$N$49,7,FALSE),"N/A")</f>
        <v>N/A</v>
      </c>
      <c r="I146" s="59" t="str">
        <f>IFERROR(VLOOKUP($A146,'REF Projects'!$B$2:$N$49,8,FALSE),"N/A")</f>
        <v>N/A</v>
      </c>
      <c r="J146" s="59" t="str">
        <f>IFERROR(VLOOKUP($A146,'REF Projects'!$B$2:$N$49,9,FALSE),"N/A")</f>
        <v>N/A</v>
      </c>
      <c r="K146" t="str">
        <f>IFERROR(VLOOKUP($A146,'REF Projects'!$B$2:$N$49,10,FALSE),"N/A")</f>
        <v>N/A</v>
      </c>
      <c r="M146" t="s">
        <v>1310</v>
      </c>
    </row>
    <row r="147" spans="1:13" x14ac:dyDescent="0.25">
      <c r="A147" t="s">
        <v>257</v>
      </c>
      <c r="B147" s="2">
        <v>6</v>
      </c>
      <c r="C147" s="35" t="s">
        <v>13</v>
      </c>
      <c r="D147">
        <f>IFERROR(VLOOKUP($A147,'REF Projects'!$B$2:$N$49,2,FALSE),"Reconnaissance")</f>
        <v>0</v>
      </c>
      <c r="E147" s="61">
        <f>IFERROR(VLOOKUP($A147,'REF Projects'!$B$2:$N$49,4,FALSE),"N/A")</f>
        <v>0</v>
      </c>
      <c r="F147" s="61">
        <f>IFERROR(VLOOKUP($A147,'REF Projects'!$B$2:$N$49,5,FALSE),"N/A")</f>
        <v>0</v>
      </c>
      <c r="G147" s="61">
        <f>IFERROR(VLOOKUP($A147,'REF Projects'!$B$2:$N$49,6,FALSE),"N/A")</f>
        <v>0</v>
      </c>
      <c r="H147" s="59">
        <f>IFERROR(VLOOKUP($A147,'REF Projects'!$B$2:$N$49,7,FALSE),"N/A")</f>
        <v>0</v>
      </c>
      <c r="I147" s="59">
        <f>IFERROR(VLOOKUP($A147,'REF Projects'!$B$2:$N$49,8,FALSE),"N/A")</f>
        <v>0</v>
      </c>
      <c r="J147" s="59">
        <f>IFERROR(VLOOKUP($A147,'REF Projects'!$B$2:$N$49,9,FALSE),"N/A")</f>
        <v>0</v>
      </c>
      <c r="K147">
        <f>IFERROR(VLOOKUP($A147,'REF Projects'!$B$2:$N$49,10,FALSE),"N/A")</f>
        <v>0</v>
      </c>
      <c r="M147" t="s">
        <v>1310</v>
      </c>
    </row>
    <row r="148" spans="1:13" x14ac:dyDescent="0.25">
      <c r="A148" t="s">
        <v>60</v>
      </c>
      <c r="B148" s="2">
        <v>1</v>
      </c>
      <c r="C148" s="35" t="s">
        <v>13</v>
      </c>
      <c r="D148" t="str">
        <f>IFERROR(VLOOKUP($A148,'REF Projects'!$B$2:$N$49,2,FALSE),"Reconnaissance")</f>
        <v>Reconnaissance</v>
      </c>
      <c r="E148" s="61" t="str">
        <f>IFERROR(VLOOKUP($A148,'REF Projects'!$B$2:$N$49,4,FALSE),"N/A")</f>
        <v>N/A</v>
      </c>
      <c r="F148" s="61" t="str">
        <f>IFERROR(VLOOKUP($A148,'REF Projects'!$B$2:$N$49,5,FALSE),"N/A")</f>
        <v>N/A</v>
      </c>
      <c r="G148" s="61" t="str">
        <f>IFERROR(VLOOKUP($A148,'REF Projects'!$B$2:$N$49,6,FALSE),"N/A")</f>
        <v>N/A</v>
      </c>
      <c r="H148" s="59" t="str">
        <f>IFERROR(VLOOKUP($A148,'REF Projects'!$B$2:$N$49,7,FALSE),"N/A")</f>
        <v>N/A</v>
      </c>
      <c r="I148" s="59" t="str">
        <f>IFERROR(VLOOKUP($A148,'REF Projects'!$B$2:$N$49,8,FALSE),"N/A")</f>
        <v>N/A</v>
      </c>
      <c r="J148" s="59" t="str">
        <f>IFERROR(VLOOKUP($A148,'REF Projects'!$B$2:$N$49,9,FALSE),"N/A")</f>
        <v>N/A</v>
      </c>
      <c r="K148" t="str">
        <f>IFERROR(VLOOKUP($A148,'REF Projects'!$B$2:$N$49,10,FALSE),"N/A")</f>
        <v>N/A</v>
      </c>
      <c r="M148" t="s">
        <v>1310</v>
      </c>
    </row>
    <row r="149" spans="1:13" x14ac:dyDescent="0.25">
      <c r="A149" t="s">
        <v>61</v>
      </c>
      <c r="B149" s="2">
        <v>1</v>
      </c>
      <c r="C149" s="35" t="s">
        <v>13</v>
      </c>
      <c r="D149" t="str">
        <f>IFERROR(VLOOKUP($A149,'REF Projects'!$B$2:$N$49,2,FALSE),"Reconnaissance")</f>
        <v>Reconnaissance</v>
      </c>
      <c r="E149" s="61" t="str">
        <f>IFERROR(VLOOKUP($A149,'REF Projects'!$B$2:$N$49,4,FALSE),"N/A")</f>
        <v>N/A</v>
      </c>
      <c r="F149" s="61" t="str">
        <f>IFERROR(VLOOKUP($A149,'REF Projects'!$B$2:$N$49,5,FALSE),"N/A")</f>
        <v>N/A</v>
      </c>
      <c r="G149" s="61" t="str">
        <f>IFERROR(VLOOKUP($A149,'REF Projects'!$B$2:$N$49,6,FALSE),"N/A")</f>
        <v>N/A</v>
      </c>
      <c r="H149" s="59" t="str">
        <f>IFERROR(VLOOKUP($A149,'REF Projects'!$B$2:$N$49,7,FALSE),"N/A")</f>
        <v>N/A</v>
      </c>
      <c r="I149" s="59" t="str">
        <f>IFERROR(VLOOKUP($A149,'REF Projects'!$B$2:$N$49,8,FALSE),"N/A")</f>
        <v>N/A</v>
      </c>
      <c r="J149" s="59" t="str">
        <f>IFERROR(VLOOKUP($A149,'REF Projects'!$B$2:$N$49,9,FALSE),"N/A")</f>
        <v>N/A</v>
      </c>
      <c r="K149" t="str">
        <f>IFERROR(VLOOKUP($A149,'REF Projects'!$B$2:$N$49,10,FALSE),"N/A")</f>
        <v>N/A</v>
      </c>
      <c r="M149" t="s">
        <v>1310</v>
      </c>
    </row>
    <row r="150" spans="1:13" x14ac:dyDescent="0.25">
      <c r="A150" t="s">
        <v>172</v>
      </c>
      <c r="B150" s="2">
        <v>1</v>
      </c>
      <c r="C150" s="35" t="s">
        <v>13</v>
      </c>
      <c r="D150" t="str">
        <f>IFERROR(VLOOKUP($A150,'REF Projects'!$B$2:$N$49,2,FALSE),"Reconnaissance")</f>
        <v>Reconnaissance</v>
      </c>
      <c r="E150" s="61" t="str">
        <f>IFERROR(VLOOKUP($A150,'REF Projects'!$B$2:$N$49,4,FALSE),"N/A")</f>
        <v>N/A</v>
      </c>
      <c r="F150" s="61" t="str">
        <f>IFERROR(VLOOKUP($A150,'REF Projects'!$B$2:$N$49,5,FALSE),"N/A")</f>
        <v>N/A</v>
      </c>
      <c r="G150" s="61" t="str">
        <f>IFERROR(VLOOKUP($A150,'REF Projects'!$B$2:$N$49,6,FALSE),"N/A")</f>
        <v>N/A</v>
      </c>
      <c r="H150" s="59" t="str">
        <f>IFERROR(VLOOKUP($A150,'REF Projects'!$B$2:$N$49,7,FALSE),"N/A")</f>
        <v>N/A</v>
      </c>
      <c r="I150" s="59" t="str">
        <f>IFERROR(VLOOKUP($A150,'REF Projects'!$B$2:$N$49,8,FALSE),"N/A")</f>
        <v>N/A</v>
      </c>
      <c r="J150" s="59" t="str">
        <f>IFERROR(VLOOKUP($A150,'REF Projects'!$B$2:$N$49,9,FALSE),"N/A")</f>
        <v>N/A</v>
      </c>
      <c r="K150" t="str">
        <f>IFERROR(VLOOKUP($A150,'REF Projects'!$B$2:$N$49,10,FALSE),"N/A")</f>
        <v>N/A</v>
      </c>
      <c r="M150" t="s">
        <v>1310</v>
      </c>
    </row>
    <row r="151" spans="1:13" x14ac:dyDescent="0.25">
      <c r="A151" t="s">
        <v>324</v>
      </c>
      <c r="B151" s="2">
        <v>7</v>
      </c>
      <c r="C151" s="35" t="s">
        <v>13</v>
      </c>
      <c r="D151" t="str">
        <f>IFERROR(VLOOKUP($A151,'REF Projects'!$B$2:$N$49,2,FALSE),"Reconnaissance")</f>
        <v>Reconnaissance</v>
      </c>
      <c r="E151" s="61" t="str">
        <f>IFERROR(VLOOKUP($A151,'REF Projects'!$B$2:$N$49,4,FALSE),"N/A")</f>
        <v>N/A</v>
      </c>
      <c r="F151" s="61" t="str">
        <f>IFERROR(VLOOKUP($A151,'REF Projects'!$B$2:$N$49,5,FALSE),"N/A")</f>
        <v>N/A</v>
      </c>
      <c r="G151" s="61" t="str">
        <f>IFERROR(VLOOKUP($A151,'REF Projects'!$B$2:$N$49,6,FALSE),"N/A")</f>
        <v>N/A</v>
      </c>
      <c r="H151" s="59" t="str">
        <f>IFERROR(VLOOKUP($A151,'REF Projects'!$B$2:$N$49,7,FALSE),"N/A")</f>
        <v>N/A</v>
      </c>
      <c r="I151" s="59" t="str">
        <f>IFERROR(VLOOKUP($A151,'REF Projects'!$B$2:$N$49,8,FALSE),"N/A")</f>
        <v>N/A</v>
      </c>
      <c r="J151" s="59" t="str">
        <f>IFERROR(VLOOKUP($A151,'REF Projects'!$B$2:$N$49,9,FALSE),"N/A")</f>
        <v>N/A</v>
      </c>
      <c r="K151" t="str">
        <f>IFERROR(VLOOKUP($A151,'REF Projects'!$B$2:$N$49,10,FALSE),"N/A")</f>
        <v>N/A</v>
      </c>
      <c r="M151" t="s">
        <v>1310</v>
      </c>
    </row>
    <row r="152" spans="1:13" x14ac:dyDescent="0.25">
      <c r="A152" t="s">
        <v>240</v>
      </c>
      <c r="B152" s="2">
        <v>2</v>
      </c>
      <c r="C152" s="35" t="s">
        <v>13</v>
      </c>
      <c r="D152" t="str">
        <f>IFERROR(VLOOKUP($A152,'REF Projects'!$B$2:$N$49,2,FALSE),"Reconnaissance")</f>
        <v>Reconnaissance</v>
      </c>
      <c r="E152" s="61" t="str">
        <f>IFERROR(VLOOKUP($A152,'REF Projects'!$B$2:$N$49,4,FALSE),"N/A")</f>
        <v>N/A</v>
      </c>
      <c r="F152" s="61" t="str">
        <f>IFERROR(VLOOKUP($A152,'REF Projects'!$B$2:$N$49,5,FALSE),"N/A")</f>
        <v>N/A</v>
      </c>
      <c r="G152" s="61" t="str">
        <f>IFERROR(VLOOKUP($A152,'REF Projects'!$B$2:$N$49,6,FALSE),"N/A")</f>
        <v>N/A</v>
      </c>
      <c r="H152" s="59" t="str">
        <f>IFERROR(VLOOKUP($A152,'REF Projects'!$B$2:$N$49,7,FALSE),"N/A")</f>
        <v>N/A</v>
      </c>
      <c r="I152" s="59" t="str">
        <f>IFERROR(VLOOKUP($A152,'REF Projects'!$B$2:$N$49,8,FALSE),"N/A")</f>
        <v>N/A</v>
      </c>
      <c r="J152" s="59" t="str">
        <f>IFERROR(VLOOKUP($A152,'REF Projects'!$B$2:$N$49,9,FALSE),"N/A")</f>
        <v>N/A</v>
      </c>
      <c r="K152" t="str">
        <f>IFERROR(VLOOKUP($A152,'REF Projects'!$B$2:$N$49,10,FALSE),"N/A")</f>
        <v>N/A</v>
      </c>
      <c r="M152" t="s">
        <v>1310</v>
      </c>
    </row>
    <row r="153" spans="1:13" x14ac:dyDescent="0.25">
      <c r="A153" t="s">
        <v>229</v>
      </c>
      <c r="B153" s="2">
        <v>6</v>
      </c>
      <c r="C153" s="35" t="s">
        <v>13</v>
      </c>
      <c r="D153" t="s">
        <v>1317</v>
      </c>
      <c r="E153" s="61" t="str">
        <f>IFERROR(VLOOKUP($A153,'REF Projects'!$B$2:$N$49,4,FALSE),"N/A")</f>
        <v>N/A</v>
      </c>
      <c r="F153" s="61" t="str">
        <f>IFERROR(VLOOKUP($A153,'REF Projects'!$B$2:$N$49,5,FALSE),"N/A")</f>
        <v>N/A</v>
      </c>
      <c r="G153" s="61" t="str">
        <f>IFERROR(VLOOKUP($A153,'REF Projects'!$B$2:$N$49,6,FALSE),"N/A")</f>
        <v>N/A</v>
      </c>
      <c r="H153" s="59" t="str">
        <f>IFERROR(VLOOKUP($A153,'REF Projects'!$B$2:$N$49,7,FALSE),"N/A")</f>
        <v>N/A</v>
      </c>
      <c r="I153" s="59" t="str">
        <f>IFERROR(VLOOKUP($A153,'REF Projects'!$B$2:$N$49,8,FALSE),"N/A")</f>
        <v>N/A</v>
      </c>
      <c r="J153" s="59" t="str">
        <f>IFERROR(VLOOKUP($A153,'REF Projects'!$B$2:$N$49,9,FALSE),"N/A")</f>
        <v>N/A</v>
      </c>
      <c r="K153" t="str">
        <f>IFERROR(VLOOKUP($A153,'REF Projects'!$B$2:$N$49,10,FALSE),"N/A")</f>
        <v>N/A</v>
      </c>
      <c r="M153" t="s">
        <v>1311</v>
      </c>
    </row>
    <row r="154" spans="1:13" x14ac:dyDescent="0.25">
      <c r="A154" t="s">
        <v>84</v>
      </c>
      <c r="B154" s="2">
        <v>1</v>
      </c>
      <c r="C154" s="35" t="s">
        <v>13</v>
      </c>
      <c r="D154" t="str">
        <f>IFERROR(VLOOKUP($A154,'REF Projects'!$B$2:$N$49,2,FALSE),"Reconnaissance")</f>
        <v>Reconnaissance</v>
      </c>
      <c r="E154" s="61" t="str">
        <f>IFERROR(VLOOKUP($A154,'REF Projects'!$B$2:$N$49,4,FALSE),"N/A")</f>
        <v>N/A</v>
      </c>
      <c r="F154" s="61" t="str">
        <f>IFERROR(VLOOKUP($A154,'REF Projects'!$B$2:$N$49,5,FALSE),"N/A")</f>
        <v>N/A</v>
      </c>
      <c r="G154" s="61" t="str">
        <f>IFERROR(VLOOKUP($A154,'REF Projects'!$B$2:$N$49,6,FALSE),"N/A")</f>
        <v>N/A</v>
      </c>
      <c r="H154" s="59" t="str">
        <f>IFERROR(VLOOKUP($A154,'REF Projects'!$B$2:$N$49,7,FALSE),"N/A")</f>
        <v>N/A</v>
      </c>
      <c r="I154" s="59" t="str">
        <f>IFERROR(VLOOKUP($A154,'REF Projects'!$B$2:$N$49,8,FALSE),"N/A")</f>
        <v>N/A</v>
      </c>
      <c r="J154" s="59" t="str">
        <f>IFERROR(VLOOKUP($A154,'REF Projects'!$B$2:$N$49,9,FALSE),"N/A")</f>
        <v>N/A</v>
      </c>
      <c r="K154" t="str">
        <f>IFERROR(VLOOKUP($A154,'REF Projects'!$B$2:$N$49,10,FALSE),"N/A")</f>
        <v>N/A</v>
      </c>
      <c r="M154" t="s">
        <v>1310</v>
      </c>
    </row>
    <row r="155" spans="1:13" x14ac:dyDescent="0.25">
      <c r="A155" t="s">
        <v>90</v>
      </c>
      <c r="B155" s="2">
        <v>1</v>
      </c>
      <c r="C155" s="35" t="s">
        <v>13</v>
      </c>
      <c r="D155">
        <f>IFERROR(VLOOKUP($A155,'REF Projects'!$B$2:$N$49,2,FALSE),"Reconnaissance")</f>
        <v>0</v>
      </c>
      <c r="E155" s="61">
        <f>IFERROR(VLOOKUP($A155,'REF Projects'!$B$2:$N$49,4,FALSE),"N/A")</f>
        <v>0</v>
      </c>
      <c r="F155" s="61">
        <f>IFERROR(VLOOKUP($A155,'REF Projects'!$B$2:$N$49,5,FALSE),"N/A")</f>
        <v>0</v>
      </c>
      <c r="G155" s="61">
        <f>IFERROR(VLOOKUP($A155,'REF Projects'!$B$2:$N$49,6,FALSE),"N/A")</f>
        <v>0</v>
      </c>
      <c r="H155" s="59">
        <f>IFERROR(VLOOKUP($A155,'REF Projects'!$B$2:$N$49,7,FALSE),"N/A")</f>
        <v>0</v>
      </c>
      <c r="I155" s="59">
        <f>IFERROR(VLOOKUP($A155,'REF Projects'!$B$2:$N$49,8,FALSE),"N/A")</f>
        <v>0</v>
      </c>
      <c r="J155" s="59">
        <f>IFERROR(VLOOKUP($A155,'REF Projects'!$B$2:$N$49,9,FALSE),"N/A")</f>
        <v>0</v>
      </c>
      <c r="K155">
        <f>IFERROR(VLOOKUP($A155,'REF Projects'!$B$2:$N$49,10,FALSE),"N/A")</f>
        <v>0</v>
      </c>
      <c r="M155" t="s">
        <v>1310</v>
      </c>
    </row>
    <row r="156" spans="1:13" x14ac:dyDescent="0.25">
      <c r="A156" t="s">
        <v>198</v>
      </c>
      <c r="B156" s="2">
        <v>1</v>
      </c>
      <c r="C156" s="35" t="s">
        <v>13</v>
      </c>
      <c r="D156" t="str">
        <f>IFERROR(VLOOKUP($A156,'REF Projects'!$B$2:$N$49,2,FALSE),"Reconnaissance")</f>
        <v>Reconnaissance</v>
      </c>
      <c r="E156" s="61" t="str">
        <f>IFERROR(VLOOKUP($A156,'REF Projects'!$B$2:$N$49,4,FALSE),"N/A")</f>
        <v>N/A</v>
      </c>
      <c r="F156" s="61" t="str">
        <f>IFERROR(VLOOKUP($A156,'REF Projects'!$B$2:$N$49,5,FALSE),"N/A")</f>
        <v>N/A</v>
      </c>
      <c r="G156" s="61" t="str">
        <f>IFERROR(VLOOKUP($A156,'REF Projects'!$B$2:$N$49,6,FALSE),"N/A")</f>
        <v>N/A</v>
      </c>
      <c r="H156" s="59" t="str">
        <f>IFERROR(VLOOKUP($A156,'REF Projects'!$B$2:$N$49,7,FALSE),"N/A")</f>
        <v>N/A</v>
      </c>
      <c r="I156" s="59" t="str">
        <f>IFERROR(VLOOKUP($A156,'REF Projects'!$B$2:$N$49,8,FALSE),"N/A")</f>
        <v>N/A</v>
      </c>
      <c r="J156" s="59" t="str">
        <f>IFERROR(VLOOKUP($A156,'REF Projects'!$B$2:$N$49,9,FALSE),"N/A")</f>
        <v>N/A</v>
      </c>
      <c r="K156" t="str">
        <f>IFERROR(VLOOKUP($A156,'REF Projects'!$B$2:$N$49,10,FALSE),"N/A")</f>
        <v>N/A</v>
      </c>
      <c r="M156" t="s">
        <v>1310</v>
      </c>
    </row>
    <row r="157" spans="1:13" x14ac:dyDescent="0.25">
      <c r="A157" t="s">
        <v>315</v>
      </c>
      <c r="B157" s="2">
        <v>1</v>
      </c>
      <c r="C157" s="35" t="s">
        <v>13</v>
      </c>
      <c r="D157" t="str">
        <f>IFERROR(VLOOKUP($A157,'REF Projects'!$B$2:$N$49,2,FALSE),"Reconnaissance")</f>
        <v>Reconnaissance</v>
      </c>
      <c r="E157" s="61" t="str">
        <f>IFERROR(VLOOKUP($A157,'REF Projects'!$B$2:$N$49,4,FALSE),"N/A")</f>
        <v>N/A</v>
      </c>
      <c r="F157" s="61" t="str">
        <f>IFERROR(VLOOKUP($A157,'REF Projects'!$B$2:$N$49,5,FALSE),"N/A")</f>
        <v>N/A</v>
      </c>
      <c r="G157" s="61" t="str">
        <f>IFERROR(VLOOKUP($A157,'REF Projects'!$B$2:$N$49,6,FALSE),"N/A")</f>
        <v>N/A</v>
      </c>
      <c r="H157" s="59" t="str">
        <f>IFERROR(VLOOKUP($A157,'REF Projects'!$B$2:$N$49,7,FALSE),"N/A")</f>
        <v>N/A</v>
      </c>
      <c r="I157" s="59" t="str">
        <f>IFERROR(VLOOKUP($A157,'REF Projects'!$B$2:$N$49,8,FALSE),"N/A")</f>
        <v>N/A</v>
      </c>
      <c r="J157" s="59" t="str">
        <f>IFERROR(VLOOKUP($A157,'REF Projects'!$B$2:$N$49,9,FALSE),"N/A")</f>
        <v>N/A</v>
      </c>
      <c r="K157" t="str">
        <f>IFERROR(VLOOKUP($A157,'REF Projects'!$B$2:$N$49,10,FALSE),"N/A")</f>
        <v>N/A</v>
      </c>
      <c r="M157" t="s">
        <v>1310</v>
      </c>
    </row>
    <row r="158" spans="1:13" x14ac:dyDescent="0.25">
      <c r="A158" t="s">
        <v>175</v>
      </c>
      <c r="B158" s="2">
        <v>1</v>
      </c>
      <c r="C158" s="35" t="s">
        <v>13</v>
      </c>
      <c r="D158" t="str">
        <f>IFERROR(VLOOKUP($A158,'REF Projects'!$B$2:$N$49,2,FALSE),"Reconnaissance")</f>
        <v>Reconnaissance</v>
      </c>
      <c r="E158" s="61" t="str">
        <f>IFERROR(VLOOKUP($A158,'REF Projects'!$B$2:$N$49,4,FALSE),"N/A")</f>
        <v>N/A</v>
      </c>
      <c r="F158" s="61" t="str">
        <f>IFERROR(VLOOKUP($A158,'REF Projects'!$B$2:$N$49,5,FALSE),"N/A")</f>
        <v>N/A</v>
      </c>
      <c r="G158" s="61" t="str">
        <f>IFERROR(VLOOKUP($A158,'REF Projects'!$B$2:$N$49,6,FALSE),"N/A")</f>
        <v>N/A</v>
      </c>
      <c r="H158" s="59" t="str">
        <f>IFERROR(VLOOKUP($A158,'REF Projects'!$B$2:$N$49,7,FALSE),"N/A")</f>
        <v>N/A</v>
      </c>
      <c r="I158" s="59" t="str">
        <f>IFERROR(VLOOKUP($A158,'REF Projects'!$B$2:$N$49,8,FALSE),"N/A")</f>
        <v>N/A</v>
      </c>
      <c r="J158" s="59" t="str">
        <f>IFERROR(VLOOKUP($A158,'REF Projects'!$B$2:$N$49,9,FALSE),"N/A")</f>
        <v>N/A</v>
      </c>
      <c r="K158" t="str">
        <f>IFERROR(VLOOKUP($A158,'REF Projects'!$B$2:$N$49,10,FALSE),"N/A")</f>
        <v>N/A</v>
      </c>
      <c r="M158" t="s">
        <v>1310</v>
      </c>
    </row>
    <row r="159" spans="1:13" x14ac:dyDescent="0.25">
      <c r="A159" t="s">
        <v>361</v>
      </c>
      <c r="B159" s="2">
        <v>7</v>
      </c>
      <c r="C159" s="35" t="s">
        <v>18</v>
      </c>
      <c r="D159" t="str">
        <f>IFERROR(VLOOKUP($A159,'REF Projects'!$B$2:$N$49,2,FALSE),"Reconnaissance")</f>
        <v>Reconnaissance</v>
      </c>
      <c r="E159" s="61" t="str">
        <f>IFERROR(VLOOKUP($A159,'REF Projects'!$B$2:$N$49,4,FALSE),"N/A")</f>
        <v>N/A</v>
      </c>
      <c r="F159" s="61" t="str">
        <f>IFERROR(VLOOKUP($A159,'REF Projects'!$B$2:$N$49,5,FALSE),"N/A")</f>
        <v>N/A</v>
      </c>
      <c r="G159" s="61" t="str">
        <f>IFERROR(VLOOKUP($A159,'REF Projects'!$B$2:$N$49,6,FALSE),"N/A")</f>
        <v>N/A</v>
      </c>
      <c r="H159" s="59" t="str">
        <f>IFERROR(VLOOKUP($A159,'REF Projects'!$B$2:$N$49,7,FALSE),"N/A")</f>
        <v>N/A</v>
      </c>
      <c r="I159" s="59" t="str">
        <f>IFERROR(VLOOKUP($A159,'REF Projects'!$B$2:$N$49,8,FALSE),"N/A")</f>
        <v>N/A</v>
      </c>
      <c r="J159" s="59" t="str">
        <f>IFERROR(VLOOKUP($A159,'REF Projects'!$B$2:$N$49,9,FALSE),"N/A")</f>
        <v>N/A</v>
      </c>
      <c r="K159" t="str">
        <f>IFERROR(VLOOKUP($A159,'REF Projects'!$B$2:$N$49,10,FALSE),"N/A")</f>
        <v>N/A</v>
      </c>
      <c r="M159" t="s">
        <v>1310</v>
      </c>
    </row>
    <row r="160" spans="1:13" x14ac:dyDescent="0.25">
      <c r="A160" t="s">
        <v>106</v>
      </c>
      <c r="B160" s="2">
        <v>2</v>
      </c>
      <c r="C160" s="35" t="s">
        <v>13</v>
      </c>
      <c r="D160" t="str">
        <f>IFERROR(VLOOKUP($A160,'REF Projects'!$B$2:$N$49,2,FALSE),"Reconnaissance")</f>
        <v>Reconnaissance</v>
      </c>
      <c r="E160" s="61" t="str">
        <f>IFERROR(VLOOKUP($A160,'REF Projects'!$B$2:$N$49,4,FALSE),"N/A")</f>
        <v>N/A</v>
      </c>
      <c r="F160" s="61" t="str">
        <f>IFERROR(VLOOKUP($A160,'REF Projects'!$B$2:$N$49,5,FALSE),"N/A")</f>
        <v>N/A</v>
      </c>
      <c r="G160" s="61" t="str">
        <f>IFERROR(VLOOKUP($A160,'REF Projects'!$B$2:$N$49,6,FALSE),"N/A")</f>
        <v>N/A</v>
      </c>
      <c r="H160" s="59" t="str">
        <f>IFERROR(VLOOKUP($A160,'REF Projects'!$B$2:$N$49,7,FALSE),"N/A")</f>
        <v>N/A</v>
      </c>
      <c r="I160" s="59" t="str">
        <f>IFERROR(VLOOKUP($A160,'REF Projects'!$B$2:$N$49,8,FALSE),"N/A")</f>
        <v>N/A</v>
      </c>
      <c r="J160" s="59" t="str">
        <f>IFERROR(VLOOKUP($A160,'REF Projects'!$B$2:$N$49,9,FALSE),"N/A")</f>
        <v>N/A</v>
      </c>
      <c r="K160" t="str">
        <f>IFERROR(VLOOKUP($A160,'REF Projects'!$B$2:$N$49,10,FALSE),"N/A")</f>
        <v>N/A</v>
      </c>
      <c r="M160" t="s">
        <v>1310</v>
      </c>
    </row>
    <row r="161" spans="1:13" x14ac:dyDescent="0.25">
      <c r="A161" t="s">
        <v>243</v>
      </c>
      <c r="B161" s="2">
        <v>4</v>
      </c>
      <c r="C161" s="35" t="s">
        <v>13</v>
      </c>
      <c r="D161" t="str">
        <f>IFERROR(VLOOKUP($A161,'REF Projects'!$B$2:$N$49,2,FALSE),"Reconnaissance")</f>
        <v>Reconnaissance</v>
      </c>
      <c r="E161" s="61" t="str">
        <f>IFERROR(VLOOKUP($A161,'REF Projects'!$B$2:$N$49,4,FALSE),"N/A")</f>
        <v>N/A</v>
      </c>
      <c r="F161" s="61" t="str">
        <f>IFERROR(VLOOKUP($A161,'REF Projects'!$B$2:$N$49,5,FALSE),"N/A")</f>
        <v>N/A</v>
      </c>
      <c r="G161" s="61" t="str">
        <f>IFERROR(VLOOKUP($A161,'REF Projects'!$B$2:$N$49,6,FALSE),"N/A")</f>
        <v>N/A</v>
      </c>
      <c r="H161" s="59" t="str">
        <f>IFERROR(VLOOKUP($A161,'REF Projects'!$B$2:$N$49,7,FALSE),"N/A")</f>
        <v>N/A</v>
      </c>
      <c r="I161" s="59" t="str">
        <f>IFERROR(VLOOKUP($A161,'REF Projects'!$B$2:$N$49,8,FALSE),"N/A")</f>
        <v>N/A</v>
      </c>
      <c r="J161" s="59" t="str">
        <f>IFERROR(VLOOKUP($A161,'REF Projects'!$B$2:$N$49,9,FALSE),"N/A")</f>
        <v>N/A</v>
      </c>
      <c r="K161" t="str">
        <f>IFERROR(VLOOKUP($A161,'REF Projects'!$B$2:$N$49,10,FALSE),"N/A")</f>
        <v>N/A</v>
      </c>
      <c r="M161" t="s">
        <v>1310</v>
      </c>
    </row>
    <row r="162" spans="1:13" x14ac:dyDescent="0.25">
      <c r="A162" t="s">
        <v>187</v>
      </c>
      <c r="B162" s="2">
        <v>3</v>
      </c>
      <c r="C162" s="35" t="s">
        <v>13</v>
      </c>
      <c r="D162">
        <f>IFERROR(VLOOKUP($A162,'REF Projects'!$B$2:$N$49,2,FALSE),"Reconnaissance")</f>
        <v>0</v>
      </c>
      <c r="E162" s="61">
        <f>IFERROR(VLOOKUP($A162,'REF Projects'!$B$2:$N$49,4,FALSE),"N/A")</f>
        <v>0</v>
      </c>
      <c r="F162" s="61">
        <f>IFERROR(VLOOKUP($A162,'REF Projects'!$B$2:$N$49,5,FALSE),"N/A")</f>
        <v>0</v>
      </c>
      <c r="G162" s="61">
        <f>IFERROR(VLOOKUP($A162,'REF Projects'!$B$2:$N$49,6,FALSE),"N/A")</f>
        <v>0</v>
      </c>
      <c r="H162" s="59">
        <f>IFERROR(VLOOKUP($A162,'REF Projects'!$B$2:$N$49,7,FALSE),"N/A")</f>
        <v>0</v>
      </c>
      <c r="I162" s="59">
        <f>IFERROR(VLOOKUP($A162,'REF Projects'!$B$2:$N$49,8,FALSE),"N/A")</f>
        <v>0</v>
      </c>
      <c r="J162" s="59">
        <f>IFERROR(VLOOKUP($A162,'REF Projects'!$B$2:$N$49,9,FALSE),"N/A")</f>
        <v>0</v>
      </c>
      <c r="K162">
        <f>IFERROR(VLOOKUP($A162,'REF Projects'!$B$2:$N$49,10,FALSE),"N/A")</f>
        <v>0</v>
      </c>
      <c r="M162" t="s">
        <v>1310</v>
      </c>
    </row>
    <row r="163" spans="1:13" x14ac:dyDescent="0.25">
      <c r="A163" t="s">
        <v>261</v>
      </c>
      <c r="B163" s="2">
        <v>1</v>
      </c>
      <c r="C163" s="35" t="s">
        <v>13</v>
      </c>
      <c r="D163" t="str">
        <f>IFERROR(VLOOKUP($A163,'REF Projects'!$B$2:$N$49,2,FALSE),"Reconnaissance")</f>
        <v>Reconnaissance</v>
      </c>
      <c r="E163" s="61" t="str">
        <f>IFERROR(VLOOKUP($A163,'REF Projects'!$B$2:$N$49,4,FALSE),"N/A")</f>
        <v>N/A</v>
      </c>
      <c r="F163" s="61" t="str">
        <f>IFERROR(VLOOKUP($A163,'REF Projects'!$B$2:$N$49,5,FALSE),"N/A")</f>
        <v>N/A</v>
      </c>
      <c r="G163" s="61" t="str">
        <f>IFERROR(VLOOKUP($A163,'REF Projects'!$B$2:$N$49,6,FALSE),"N/A")</f>
        <v>N/A</v>
      </c>
      <c r="H163" s="59" t="str">
        <f>IFERROR(VLOOKUP($A163,'REF Projects'!$B$2:$N$49,7,FALSE),"N/A")</f>
        <v>N/A</v>
      </c>
      <c r="I163" s="59" t="str">
        <f>IFERROR(VLOOKUP($A163,'REF Projects'!$B$2:$N$49,8,FALSE),"N/A")</f>
        <v>N/A</v>
      </c>
      <c r="J163" s="59" t="str">
        <f>IFERROR(VLOOKUP($A163,'REF Projects'!$B$2:$N$49,9,FALSE),"N/A")</f>
        <v>N/A</v>
      </c>
      <c r="K163" t="str">
        <f>IFERROR(VLOOKUP($A163,'REF Projects'!$B$2:$N$49,10,FALSE),"N/A")</f>
        <v>N/A</v>
      </c>
      <c r="M163" t="s">
        <v>1310</v>
      </c>
    </row>
    <row r="164" spans="1:13" x14ac:dyDescent="0.25">
      <c r="A164" t="s">
        <v>210</v>
      </c>
      <c r="B164" s="2">
        <v>1</v>
      </c>
      <c r="C164" s="35" t="s">
        <v>13</v>
      </c>
      <c r="D164" t="str">
        <f>IFERROR(VLOOKUP($A164,'REF Projects'!$B$2:$N$49,2,FALSE),"Reconnaissance")</f>
        <v>Reconnaissance</v>
      </c>
      <c r="E164" s="61" t="str">
        <f>IFERROR(VLOOKUP($A164,'REF Projects'!$B$2:$N$49,4,FALSE),"N/A")</f>
        <v>N/A</v>
      </c>
      <c r="F164" s="61" t="str">
        <f>IFERROR(VLOOKUP($A164,'REF Projects'!$B$2:$N$49,5,FALSE),"N/A")</f>
        <v>N/A</v>
      </c>
      <c r="G164" s="61" t="str">
        <f>IFERROR(VLOOKUP($A164,'REF Projects'!$B$2:$N$49,6,FALSE),"N/A")</f>
        <v>N/A</v>
      </c>
      <c r="H164" s="59" t="str">
        <f>IFERROR(VLOOKUP($A164,'REF Projects'!$B$2:$N$49,7,FALSE),"N/A")</f>
        <v>N/A</v>
      </c>
      <c r="I164" s="59" t="str">
        <f>IFERROR(VLOOKUP($A164,'REF Projects'!$B$2:$N$49,8,FALSE),"N/A")</f>
        <v>N/A</v>
      </c>
      <c r="J164" s="59" t="str">
        <f>IFERROR(VLOOKUP($A164,'REF Projects'!$B$2:$N$49,9,FALSE),"N/A")</f>
        <v>N/A</v>
      </c>
      <c r="K164" t="str">
        <f>IFERROR(VLOOKUP($A164,'REF Projects'!$B$2:$N$49,10,FALSE),"N/A")</f>
        <v>N/A</v>
      </c>
      <c r="M164" t="s">
        <v>1310</v>
      </c>
    </row>
    <row r="165" spans="1:13" x14ac:dyDescent="0.25">
      <c r="A165" t="s">
        <v>212</v>
      </c>
      <c r="B165" s="2">
        <v>1</v>
      </c>
      <c r="C165" s="35" t="s">
        <v>13</v>
      </c>
      <c r="D165" t="str">
        <f>IFERROR(VLOOKUP($A165,'REF Projects'!$B$2:$N$49,2,FALSE),"Reconnaissance")</f>
        <v>Reconnaissance</v>
      </c>
      <c r="E165" s="61" t="str">
        <f>IFERROR(VLOOKUP($A165,'REF Projects'!$B$2:$N$49,4,FALSE),"N/A")</f>
        <v>N/A</v>
      </c>
      <c r="F165" s="61" t="str">
        <f>IFERROR(VLOOKUP($A165,'REF Projects'!$B$2:$N$49,5,FALSE),"N/A")</f>
        <v>N/A</v>
      </c>
      <c r="G165" s="61" t="str">
        <f>IFERROR(VLOOKUP($A165,'REF Projects'!$B$2:$N$49,6,FALSE),"N/A")</f>
        <v>N/A</v>
      </c>
      <c r="H165" s="59" t="str">
        <f>IFERROR(VLOOKUP($A165,'REF Projects'!$B$2:$N$49,7,FALSE),"N/A")</f>
        <v>N/A</v>
      </c>
      <c r="I165" s="59" t="str">
        <f>IFERROR(VLOOKUP($A165,'REF Projects'!$B$2:$N$49,8,FALSE),"N/A")</f>
        <v>N/A</v>
      </c>
      <c r="J165" s="59" t="str">
        <f>IFERROR(VLOOKUP($A165,'REF Projects'!$B$2:$N$49,9,FALSE),"N/A")</f>
        <v>N/A</v>
      </c>
      <c r="K165" t="str">
        <f>IFERROR(VLOOKUP($A165,'REF Projects'!$B$2:$N$49,10,FALSE),"N/A")</f>
        <v>N/A</v>
      </c>
      <c r="M165" t="s">
        <v>1310</v>
      </c>
    </row>
    <row r="166" spans="1:13" x14ac:dyDescent="0.25">
      <c r="A166" t="s">
        <v>86</v>
      </c>
      <c r="B166" s="2">
        <v>1</v>
      </c>
      <c r="C166" s="35" t="s">
        <v>13</v>
      </c>
      <c r="D166" t="str">
        <f>IFERROR(VLOOKUP($A166,'REF Projects'!$B$2:$N$49,2,FALSE),"Reconnaissance")</f>
        <v>Reconnaissance</v>
      </c>
      <c r="E166" s="61" t="str">
        <f>IFERROR(VLOOKUP($A166,'REF Projects'!$B$2:$N$49,4,FALSE),"N/A")</f>
        <v>N/A</v>
      </c>
      <c r="F166" s="61" t="str">
        <f>IFERROR(VLOOKUP($A166,'REF Projects'!$B$2:$N$49,5,FALSE),"N/A")</f>
        <v>N/A</v>
      </c>
      <c r="G166" s="61" t="str">
        <f>IFERROR(VLOOKUP($A166,'REF Projects'!$B$2:$N$49,6,FALSE),"N/A")</f>
        <v>N/A</v>
      </c>
      <c r="H166" s="59" t="str">
        <f>IFERROR(VLOOKUP($A166,'REF Projects'!$B$2:$N$49,7,FALSE),"N/A")</f>
        <v>N/A</v>
      </c>
      <c r="I166" s="59" t="str">
        <f>IFERROR(VLOOKUP($A166,'REF Projects'!$B$2:$N$49,8,FALSE),"N/A")</f>
        <v>N/A</v>
      </c>
      <c r="J166" s="59" t="str">
        <f>IFERROR(VLOOKUP($A166,'REF Projects'!$B$2:$N$49,9,FALSE),"N/A")</f>
        <v>N/A</v>
      </c>
      <c r="K166" t="str">
        <f>IFERROR(VLOOKUP($A166,'REF Projects'!$B$2:$N$49,10,FALSE),"N/A")</f>
        <v>N/A</v>
      </c>
      <c r="M166" t="s">
        <v>1310</v>
      </c>
    </row>
    <row r="167" spans="1:13" x14ac:dyDescent="0.25">
      <c r="A167" t="s">
        <v>245</v>
      </c>
      <c r="B167" s="2">
        <v>1</v>
      </c>
      <c r="C167" s="35" t="s">
        <v>13</v>
      </c>
      <c r="D167" t="str">
        <f>IFERROR(VLOOKUP($A167,'REF Projects'!$B$2:$N$49,2,FALSE),"Reconnaissance")</f>
        <v>Reconnaissance</v>
      </c>
      <c r="E167" s="61" t="str">
        <f>IFERROR(VLOOKUP($A167,'REF Projects'!$B$2:$N$49,4,FALSE),"N/A")</f>
        <v>N/A</v>
      </c>
      <c r="F167" s="61" t="str">
        <f>IFERROR(VLOOKUP($A167,'REF Projects'!$B$2:$N$49,5,FALSE),"N/A")</f>
        <v>N/A</v>
      </c>
      <c r="G167" s="61" t="str">
        <f>IFERROR(VLOOKUP($A167,'REF Projects'!$B$2:$N$49,6,FALSE),"N/A")</f>
        <v>N/A</v>
      </c>
      <c r="H167" s="59" t="str">
        <f>IFERROR(VLOOKUP($A167,'REF Projects'!$B$2:$N$49,7,FALSE),"N/A")</f>
        <v>N/A</v>
      </c>
      <c r="I167" s="59" t="str">
        <f>IFERROR(VLOOKUP($A167,'REF Projects'!$B$2:$N$49,8,FALSE),"N/A")</f>
        <v>N/A</v>
      </c>
      <c r="J167" s="59" t="str">
        <f>IFERROR(VLOOKUP($A167,'REF Projects'!$B$2:$N$49,9,FALSE),"N/A")</f>
        <v>N/A</v>
      </c>
      <c r="K167" t="str">
        <f>IFERROR(VLOOKUP($A167,'REF Projects'!$B$2:$N$49,10,FALSE),"N/A")</f>
        <v>N/A</v>
      </c>
      <c r="M167" t="s">
        <v>1310</v>
      </c>
    </row>
    <row r="168" spans="1:13" x14ac:dyDescent="0.25">
      <c r="A168" t="s">
        <v>316</v>
      </c>
      <c r="B168" s="2">
        <v>7</v>
      </c>
      <c r="C168" s="35" t="s">
        <v>13</v>
      </c>
      <c r="D168" t="s">
        <v>1317</v>
      </c>
      <c r="E168" s="61" t="str">
        <f>IFERROR(VLOOKUP($A168,'REF Projects'!$B$2:$N$49,4,FALSE),"N/A")</f>
        <v>N/A</v>
      </c>
      <c r="F168" s="61" t="str">
        <f>IFERROR(VLOOKUP($A168,'REF Projects'!$B$2:$N$49,5,FALSE),"N/A")</f>
        <v>N/A</v>
      </c>
      <c r="G168" s="61" t="str">
        <f>IFERROR(VLOOKUP($A168,'REF Projects'!$B$2:$N$49,6,FALSE),"N/A")</f>
        <v>N/A</v>
      </c>
      <c r="H168" s="59" t="str">
        <f>IFERROR(VLOOKUP($A168,'REF Projects'!$B$2:$N$49,7,FALSE),"N/A")</f>
        <v>N/A</v>
      </c>
      <c r="I168" s="59" t="str">
        <f>IFERROR(VLOOKUP($A168,'REF Projects'!$B$2:$N$49,8,FALSE),"N/A")</f>
        <v>N/A</v>
      </c>
      <c r="J168" s="59" t="str">
        <f>IFERROR(VLOOKUP($A168,'REF Projects'!$B$2:$N$49,9,FALSE),"N/A")</f>
        <v>N/A</v>
      </c>
      <c r="K168" t="str">
        <f>IFERROR(VLOOKUP($A168,'REF Projects'!$B$2:$N$49,10,FALSE),"N/A")</f>
        <v>N/A</v>
      </c>
      <c r="M168" t="s">
        <v>1312</v>
      </c>
    </row>
    <row r="169" spans="1:13" x14ac:dyDescent="0.25">
      <c r="A169" t="s">
        <v>322</v>
      </c>
      <c r="B169" s="2" t="e">
        <v>#N/A</v>
      </c>
      <c r="C169" s="35" t="s">
        <v>13</v>
      </c>
      <c r="D169" t="str">
        <f>IFERROR(VLOOKUP($A169,'REF Projects'!$B$2:$N$49,2,FALSE),"Reconnaissance")</f>
        <v>Reconnaissance</v>
      </c>
      <c r="E169" s="61" t="str">
        <f>IFERROR(VLOOKUP($A169,'REF Projects'!$B$2:$N$49,4,FALSE),"N/A")</f>
        <v>N/A</v>
      </c>
      <c r="F169" s="61" t="str">
        <f>IFERROR(VLOOKUP($A169,'REF Projects'!$B$2:$N$49,5,FALSE),"N/A")</f>
        <v>N/A</v>
      </c>
      <c r="G169" s="61" t="str">
        <f>IFERROR(VLOOKUP($A169,'REF Projects'!$B$2:$N$49,6,FALSE),"N/A")</f>
        <v>N/A</v>
      </c>
      <c r="H169" s="59" t="str">
        <f>IFERROR(VLOOKUP($A169,'REF Projects'!$B$2:$N$49,7,FALSE),"N/A")</f>
        <v>N/A</v>
      </c>
      <c r="I169" s="59" t="str">
        <f>IFERROR(VLOOKUP($A169,'REF Projects'!$B$2:$N$49,8,FALSE),"N/A")</f>
        <v>N/A</v>
      </c>
      <c r="J169" s="59" t="str">
        <f>IFERROR(VLOOKUP($A169,'REF Projects'!$B$2:$N$49,9,FALSE),"N/A")</f>
        <v>N/A</v>
      </c>
      <c r="K169" t="str">
        <f>IFERROR(VLOOKUP($A169,'REF Projects'!$B$2:$N$49,10,FALSE),"N/A")</f>
        <v>N/A</v>
      </c>
      <c r="M169" t="s">
        <v>1310</v>
      </c>
    </row>
    <row r="170" spans="1:13" x14ac:dyDescent="0.25">
      <c r="A170" t="s">
        <v>273</v>
      </c>
      <c r="B170" s="2">
        <v>6</v>
      </c>
      <c r="C170" s="35" t="s">
        <v>13</v>
      </c>
      <c r="D170" t="s">
        <v>1317</v>
      </c>
      <c r="E170" s="61">
        <f>IFERROR(VLOOKUP($A170,'REF Projects'!$B$2:$N$49,4,FALSE),"N/A")</f>
        <v>0</v>
      </c>
      <c r="F170" s="61">
        <f>IFERROR(VLOOKUP($A170,'REF Projects'!$B$2:$N$49,5,FALSE),"N/A")</f>
        <v>0</v>
      </c>
      <c r="G170" s="61">
        <f>IFERROR(VLOOKUP($A170,'REF Projects'!$B$2:$N$49,6,FALSE),"N/A")</f>
        <v>0</v>
      </c>
      <c r="H170" s="59">
        <f>IFERROR(VLOOKUP($A170,'REF Projects'!$B$2:$N$49,7,FALSE),"N/A")</f>
        <v>0</v>
      </c>
      <c r="I170" s="59">
        <f>IFERROR(VLOOKUP($A170,'REF Projects'!$B$2:$N$49,8,FALSE),"N/A")</f>
        <v>0</v>
      </c>
      <c r="J170" s="59">
        <f>IFERROR(VLOOKUP($A170,'REF Projects'!$B$2:$N$49,9,FALSE),"N/A")</f>
        <v>0</v>
      </c>
      <c r="K170">
        <f>IFERROR(VLOOKUP($A170,'REF Projects'!$B$2:$N$49,10,FALSE),"N/A")</f>
        <v>0</v>
      </c>
      <c r="M170" t="s">
        <v>1312</v>
      </c>
    </row>
    <row r="171" spans="1:13" x14ac:dyDescent="0.25">
      <c r="A171" t="s">
        <v>98</v>
      </c>
      <c r="B171" s="2">
        <v>4</v>
      </c>
      <c r="C171" s="35" t="s">
        <v>13</v>
      </c>
      <c r="D171" t="s">
        <v>395</v>
      </c>
      <c r="E171" s="61">
        <f>IFERROR(VLOOKUP($A171,'REF Projects'!$B$2:$N$49,4,FALSE),"N/A")</f>
        <v>0</v>
      </c>
      <c r="F171" s="61">
        <f>IFERROR(VLOOKUP($A171,'REF Projects'!$B$2:$N$49,5,FALSE),"N/A")</f>
        <v>0</v>
      </c>
      <c r="G171" s="61">
        <f>IFERROR(VLOOKUP($A171,'REF Projects'!$B$2:$N$49,6,FALSE),"N/A")</f>
        <v>0</v>
      </c>
      <c r="H171" s="59">
        <f>IFERROR(VLOOKUP($A171,'REF Projects'!$B$2:$N$49,7,FALSE),"N/A")</f>
        <v>0</v>
      </c>
      <c r="I171" s="59">
        <f>IFERROR(VLOOKUP($A171,'REF Projects'!$B$2:$N$49,8,FALSE),"N/A")</f>
        <v>0</v>
      </c>
      <c r="J171" s="59">
        <f>IFERROR(VLOOKUP($A171,'REF Projects'!$B$2:$N$49,9,FALSE),"N/A")</f>
        <v>0</v>
      </c>
      <c r="K171">
        <f>IFERROR(VLOOKUP($A171,'REF Projects'!$B$2:$N$49,10,FALSE),"N/A")</f>
        <v>0</v>
      </c>
      <c r="M171" t="s">
        <v>1312</v>
      </c>
    </row>
    <row r="172" spans="1:13" x14ac:dyDescent="0.25">
      <c r="A172" t="s">
        <v>237</v>
      </c>
      <c r="B172" s="2">
        <v>6</v>
      </c>
      <c r="C172" s="35" t="s">
        <v>13</v>
      </c>
      <c r="D172" t="s">
        <v>1317</v>
      </c>
      <c r="E172" s="61" t="str">
        <f>IFERROR(VLOOKUP($A172,'REF Projects'!$B$2:$N$49,4,FALSE),"N/A")</f>
        <v>N/A</v>
      </c>
      <c r="F172" s="61" t="str">
        <f>IFERROR(VLOOKUP($A172,'REF Projects'!$B$2:$N$49,5,FALSE),"N/A")</f>
        <v>N/A</v>
      </c>
      <c r="G172" s="61" t="str">
        <f>IFERROR(VLOOKUP($A172,'REF Projects'!$B$2:$N$49,6,FALSE),"N/A")</f>
        <v>N/A</v>
      </c>
      <c r="H172" s="59" t="str">
        <f>IFERROR(VLOOKUP($A172,'REF Projects'!$B$2:$N$49,7,FALSE),"N/A")</f>
        <v>N/A</v>
      </c>
      <c r="I172" s="59" t="str">
        <f>IFERROR(VLOOKUP($A172,'REF Projects'!$B$2:$N$49,8,FALSE),"N/A")</f>
        <v>N/A</v>
      </c>
      <c r="J172" s="59" t="str">
        <f>IFERROR(VLOOKUP($A172,'REF Projects'!$B$2:$N$49,9,FALSE),"N/A")</f>
        <v>N/A</v>
      </c>
      <c r="K172" t="str">
        <f>IFERROR(VLOOKUP($A172,'REF Projects'!$B$2:$N$49,10,FALSE),"N/A")</f>
        <v>N/A</v>
      </c>
      <c r="M172" t="s">
        <v>1312</v>
      </c>
    </row>
    <row r="173" spans="1:13" x14ac:dyDescent="0.25">
      <c r="A173" t="s">
        <v>178</v>
      </c>
      <c r="B173" s="2">
        <v>2</v>
      </c>
      <c r="C173" s="35" t="s">
        <v>13</v>
      </c>
      <c r="D173" t="str">
        <f>IFERROR(VLOOKUP($A173,'REF Projects'!$B$2:$N$49,2,FALSE),"Reconnaissance")</f>
        <v>Reconnaissance</v>
      </c>
      <c r="E173" s="61" t="str">
        <f>IFERROR(VLOOKUP($A173,'REF Projects'!$B$2:$N$49,4,FALSE),"N/A")</f>
        <v>N/A</v>
      </c>
      <c r="F173" s="61" t="str">
        <f>IFERROR(VLOOKUP($A173,'REF Projects'!$B$2:$N$49,5,FALSE),"N/A")</f>
        <v>N/A</v>
      </c>
      <c r="G173" s="61" t="str">
        <f>IFERROR(VLOOKUP($A173,'REF Projects'!$B$2:$N$49,6,FALSE),"N/A")</f>
        <v>N/A</v>
      </c>
      <c r="H173" s="59" t="str">
        <f>IFERROR(VLOOKUP($A173,'REF Projects'!$B$2:$N$49,7,FALSE),"N/A")</f>
        <v>N/A</v>
      </c>
      <c r="I173" s="59" t="str">
        <f>IFERROR(VLOOKUP($A173,'REF Projects'!$B$2:$N$49,8,FALSE),"N/A")</f>
        <v>N/A</v>
      </c>
      <c r="J173" s="59" t="str">
        <f>IFERROR(VLOOKUP($A173,'REF Projects'!$B$2:$N$49,9,FALSE),"N/A")</f>
        <v>N/A</v>
      </c>
      <c r="K173" t="str">
        <f>IFERROR(VLOOKUP($A173,'REF Projects'!$B$2:$N$49,10,FALSE),"N/A")</f>
        <v>N/A</v>
      </c>
      <c r="M173" t="s">
        <v>1310</v>
      </c>
    </row>
    <row r="174" spans="1:13" x14ac:dyDescent="0.25">
      <c r="A174" t="s">
        <v>199</v>
      </c>
      <c r="B174" s="2">
        <v>3</v>
      </c>
      <c r="C174" s="35" t="s">
        <v>13</v>
      </c>
      <c r="D174" t="str">
        <f>IFERROR(VLOOKUP($A174,'REF Projects'!$B$2:$N$49,2,FALSE),"Reconnaissance")</f>
        <v>Reconnaissance</v>
      </c>
      <c r="E174" s="61" t="str">
        <f>IFERROR(VLOOKUP($A174,'REF Projects'!$B$2:$N$49,4,FALSE),"N/A")</f>
        <v>N/A</v>
      </c>
      <c r="F174" s="61" t="str">
        <f>IFERROR(VLOOKUP($A174,'REF Projects'!$B$2:$N$49,5,FALSE),"N/A")</f>
        <v>N/A</v>
      </c>
      <c r="G174" s="61" t="str">
        <f>IFERROR(VLOOKUP($A174,'REF Projects'!$B$2:$N$49,6,FALSE),"N/A")</f>
        <v>N/A</v>
      </c>
      <c r="H174" s="59" t="str">
        <f>IFERROR(VLOOKUP($A174,'REF Projects'!$B$2:$N$49,7,FALSE),"N/A")</f>
        <v>N/A</v>
      </c>
      <c r="I174" s="59" t="str">
        <f>IFERROR(VLOOKUP($A174,'REF Projects'!$B$2:$N$49,8,FALSE),"N/A")</f>
        <v>N/A</v>
      </c>
      <c r="J174" s="59" t="str">
        <f>IFERROR(VLOOKUP($A174,'REF Projects'!$B$2:$N$49,9,FALSE),"N/A")</f>
        <v>N/A</v>
      </c>
      <c r="K174" t="str">
        <f>IFERROR(VLOOKUP($A174,'REF Projects'!$B$2:$N$49,10,FALSE),"N/A")</f>
        <v>N/A</v>
      </c>
      <c r="M174" t="s">
        <v>1310</v>
      </c>
    </row>
    <row r="175" spans="1:13" x14ac:dyDescent="0.25">
      <c r="A175" t="s">
        <v>139</v>
      </c>
      <c r="B175" s="2">
        <v>2</v>
      </c>
      <c r="C175" s="35" t="s">
        <v>13</v>
      </c>
      <c r="D175" t="s">
        <v>395</v>
      </c>
      <c r="E175" s="61">
        <f>IFERROR(VLOOKUP($A175,'REF Projects'!$B$2:$N$49,4,FALSE),"N/A")</f>
        <v>0</v>
      </c>
      <c r="F175" s="61">
        <f>IFERROR(VLOOKUP($A175,'REF Projects'!$B$2:$N$49,5,FALSE),"N/A")</f>
        <v>0</v>
      </c>
      <c r="G175" s="61">
        <f>IFERROR(VLOOKUP($A175,'REF Projects'!$B$2:$N$49,6,FALSE),"N/A")</f>
        <v>0</v>
      </c>
      <c r="H175" s="59">
        <f>IFERROR(VLOOKUP($A175,'REF Projects'!$B$2:$N$49,7,FALSE),"N/A")</f>
        <v>0</v>
      </c>
      <c r="I175" s="59">
        <f>IFERROR(VLOOKUP($A175,'REF Projects'!$B$2:$N$49,8,FALSE),"N/A")</f>
        <v>0</v>
      </c>
      <c r="J175" s="59">
        <f>IFERROR(VLOOKUP($A175,'REF Projects'!$B$2:$N$49,9,FALSE),"N/A")</f>
        <v>0</v>
      </c>
      <c r="K175">
        <f>IFERROR(VLOOKUP($A175,'REF Projects'!$B$2:$N$49,10,FALSE),"N/A")</f>
        <v>0</v>
      </c>
      <c r="M175" t="s">
        <v>1310</v>
      </c>
    </row>
    <row r="176" spans="1:13" x14ac:dyDescent="0.25">
      <c r="A176" t="s">
        <v>66</v>
      </c>
      <c r="B176" s="2">
        <v>1</v>
      </c>
      <c r="C176" s="35" t="s">
        <v>13</v>
      </c>
      <c r="D176" t="str">
        <f>IFERROR(VLOOKUP($A176,'REF Projects'!$B$2:$N$49,2,FALSE),"Reconnaissance")</f>
        <v>Reconnaissance</v>
      </c>
      <c r="E176" s="61" t="str">
        <f>IFERROR(VLOOKUP($A176,'REF Projects'!$B$2:$N$49,4,FALSE),"N/A")</f>
        <v>N/A</v>
      </c>
      <c r="F176" s="61" t="str">
        <f>IFERROR(VLOOKUP($A176,'REF Projects'!$B$2:$N$49,5,FALSE),"N/A")</f>
        <v>N/A</v>
      </c>
      <c r="G176" s="61" t="str">
        <f>IFERROR(VLOOKUP($A176,'REF Projects'!$B$2:$N$49,6,FALSE),"N/A")</f>
        <v>N/A</v>
      </c>
      <c r="H176" s="59" t="str">
        <f>IFERROR(VLOOKUP($A176,'REF Projects'!$B$2:$N$49,7,FALSE),"N/A")</f>
        <v>N/A</v>
      </c>
      <c r="I176" s="59" t="str">
        <f>IFERROR(VLOOKUP($A176,'REF Projects'!$B$2:$N$49,8,FALSE),"N/A")</f>
        <v>N/A</v>
      </c>
      <c r="J176" s="59" t="str">
        <f>IFERROR(VLOOKUP($A176,'REF Projects'!$B$2:$N$49,9,FALSE),"N/A")</f>
        <v>N/A</v>
      </c>
      <c r="K176" t="str">
        <f>IFERROR(VLOOKUP($A176,'REF Projects'!$B$2:$N$49,10,FALSE),"N/A")</f>
        <v>N/A</v>
      </c>
      <c r="M176" t="s">
        <v>1310</v>
      </c>
    </row>
    <row r="177" spans="1:13" x14ac:dyDescent="0.25">
      <c r="A177" t="s">
        <v>274</v>
      </c>
      <c r="B177" s="2">
        <v>2</v>
      </c>
      <c r="C177" s="35" t="s">
        <v>13</v>
      </c>
      <c r="D177" t="str">
        <f>IFERROR(VLOOKUP($A177,'REF Projects'!$B$2:$N$49,2,FALSE),"Reconnaissance")</f>
        <v>Reconnaissance</v>
      </c>
      <c r="E177" s="61" t="str">
        <f>IFERROR(VLOOKUP($A177,'REF Projects'!$B$2:$N$49,4,FALSE),"N/A")</f>
        <v>N/A</v>
      </c>
      <c r="F177" s="61" t="str">
        <f>IFERROR(VLOOKUP($A177,'REF Projects'!$B$2:$N$49,5,FALSE),"N/A")</f>
        <v>N/A</v>
      </c>
      <c r="G177" s="61" t="str">
        <f>IFERROR(VLOOKUP($A177,'REF Projects'!$B$2:$N$49,6,FALSE),"N/A")</f>
        <v>N/A</v>
      </c>
      <c r="H177" s="59" t="str">
        <f>IFERROR(VLOOKUP($A177,'REF Projects'!$B$2:$N$49,7,FALSE),"N/A")</f>
        <v>N/A</v>
      </c>
      <c r="I177" s="59" t="str">
        <f>IFERROR(VLOOKUP($A177,'REF Projects'!$B$2:$N$49,8,FALSE),"N/A")</f>
        <v>N/A</v>
      </c>
      <c r="J177" s="59" t="str">
        <f>IFERROR(VLOOKUP($A177,'REF Projects'!$B$2:$N$49,9,FALSE),"N/A")</f>
        <v>N/A</v>
      </c>
      <c r="K177" t="str">
        <f>IFERROR(VLOOKUP($A177,'REF Projects'!$B$2:$N$49,10,FALSE),"N/A")</f>
        <v>N/A</v>
      </c>
      <c r="M177" t="s">
        <v>1310</v>
      </c>
    </row>
    <row r="178" spans="1:13" x14ac:dyDescent="0.25">
      <c r="A178" t="s">
        <v>133</v>
      </c>
      <c r="B178" s="2">
        <v>2</v>
      </c>
      <c r="C178" s="35" t="s">
        <v>13</v>
      </c>
      <c r="D178" t="s">
        <v>395</v>
      </c>
      <c r="E178" s="61">
        <f>IFERROR(VLOOKUP($A178,'REF Projects'!$B$2:$N$49,4,FALSE),"N/A")</f>
        <v>0</v>
      </c>
      <c r="F178" s="61">
        <f>IFERROR(VLOOKUP($A178,'REF Projects'!$B$2:$N$49,5,FALSE),"N/A")</f>
        <v>0</v>
      </c>
      <c r="G178" s="61">
        <f>IFERROR(VLOOKUP($A178,'REF Projects'!$B$2:$N$49,6,FALSE),"N/A")</f>
        <v>0</v>
      </c>
      <c r="H178" s="59">
        <f>IFERROR(VLOOKUP($A178,'REF Projects'!$B$2:$N$49,7,FALSE),"N/A")</f>
        <v>0</v>
      </c>
      <c r="I178" s="59">
        <f>IFERROR(VLOOKUP($A178,'REF Projects'!$B$2:$N$49,8,FALSE),"N/A")</f>
        <v>0</v>
      </c>
      <c r="J178" s="59">
        <f>IFERROR(VLOOKUP($A178,'REF Projects'!$B$2:$N$49,9,FALSE),"N/A")</f>
        <v>0</v>
      </c>
      <c r="K178">
        <f>IFERROR(VLOOKUP($A178,'REF Projects'!$B$2:$N$49,10,FALSE),"N/A")</f>
        <v>0</v>
      </c>
      <c r="M178" t="s">
        <v>1310</v>
      </c>
    </row>
    <row r="179" spans="1:13" x14ac:dyDescent="0.25">
      <c r="A179" t="s">
        <v>238</v>
      </c>
      <c r="B179" s="2">
        <v>5</v>
      </c>
      <c r="C179" s="35" t="s">
        <v>13</v>
      </c>
      <c r="D179" t="s">
        <v>1317</v>
      </c>
      <c r="E179" s="61" t="str">
        <f>IFERROR(VLOOKUP($A179,'REF Projects'!$B$2:$N$49,4,FALSE),"N/A")</f>
        <v>N/A</v>
      </c>
      <c r="F179" s="61" t="str">
        <f>IFERROR(VLOOKUP($A179,'REF Projects'!$B$2:$N$49,5,FALSE),"N/A")</f>
        <v>N/A</v>
      </c>
      <c r="G179" s="61" t="str">
        <f>IFERROR(VLOOKUP($A179,'REF Projects'!$B$2:$N$49,6,FALSE),"N/A")</f>
        <v>N/A</v>
      </c>
      <c r="H179" s="59" t="str">
        <f>IFERROR(VLOOKUP($A179,'REF Projects'!$B$2:$N$49,7,FALSE),"N/A")</f>
        <v>N/A</v>
      </c>
      <c r="I179" s="59" t="str">
        <f>IFERROR(VLOOKUP($A179,'REF Projects'!$B$2:$N$49,8,FALSE),"N/A")</f>
        <v>N/A</v>
      </c>
      <c r="J179" s="59" t="str">
        <f>IFERROR(VLOOKUP($A179,'REF Projects'!$B$2:$N$49,9,FALSE),"N/A")</f>
        <v>N/A</v>
      </c>
      <c r="K179" t="str">
        <f>IFERROR(VLOOKUP($A179,'REF Projects'!$B$2:$N$49,10,FALSE),"N/A")</f>
        <v>N/A</v>
      </c>
      <c r="M179" t="s">
        <v>1310</v>
      </c>
    </row>
    <row r="180" spans="1:13" x14ac:dyDescent="0.25">
      <c r="A180" t="s">
        <v>52</v>
      </c>
      <c r="B180" s="2">
        <v>1</v>
      </c>
      <c r="C180" s="35" t="s">
        <v>13</v>
      </c>
      <c r="D180" t="str">
        <f>IFERROR(VLOOKUP($A180,'REF Projects'!$B$2:$N$49,2,FALSE),"Reconnaissance")</f>
        <v>Reconnaissance</v>
      </c>
      <c r="E180" s="61" t="str">
        <f>IFERROR(VLOOKUP($A180,'REF Projects'!$B$2:$N$49,4,FALSE),"N/A")</f>
        <v>N/A</v>
      </c>
      <c r="F180" s="61" t="str">
        <f>IFERROR(VLOOKUP($A180,'REF Projects'!$B$2:$N$49,5,FALSE),"N/A")</f>
        <v>N/A</v>
      </c>
      <c r="G180" s="61" t="str">
        <f>IFERROR(VLOOKUP($A180,'REF Projects'!$B$2:$N$49,6,FALSE),"N/A")</f>
        <v>N/A</v>
      </c>
      <c r="H180" s="59" t="str">
        <f>IFERROR(VLOOKUP($A180,'REF Projects'!$B$2:$N$49,7,FALSE),"N/A")</f>
        <v>N/A</v>
      </c>
      <c r="I180" s="59" t="str">
        <f>IFERROR(VLOOKUP($A180,'REF Projects'!$B$2:$N$49,8,FALSE),"N/A")</f>
        <v>N/A</v>
      </c>
      <c r="J180" s="59" t="str">
        <f>IFERROR(VLOOKUP($A180,'REF Projects'!$B$2:$N$49,9,FALSE),"N/A")</f>
        <v>N/A</v>
      </c>
      <c r="K180" t="str">
        <f>IFERROR(VLOOKUP($A180,'REF Projects'!$B$2:$N$49,10,FALSE),"N/A")</f>
        <v>N/A</v>
      </c>
      <c r="M180" t="s">
        <v>1310</v>
      </c>
    </row>
    <row r="181" spans="1:13" x14ac:dyDescent="0.25">
      <c r="A181" t="s">
        <v>71</v>
      </c>
      <c r="B181" s="2">
        <v>1</v>
      </c>
      <c r="C181" s="35" t="s">
        <v>13</v>
      </c>
      <c r="D181" t="str">
        <f>IFERROR(VLOOKUP($A181,'REF Projects'!$B$2:$N$49,2,FALSE),"Reconnaissance")</f>
        <v>Reconnaissance</v>
      </c>
      <c r="E181" s="61" t="str">
        <f>IFERROR(VLOOKUP($A181,'REF Projects'!$B$2:$N$49,4,FALSE),"N/A")</f>
        <v>N/A</v>
      </c>
      <c r="F181" s="61" t="str">
        <f>IFERROR(VLOOKUP($A181,'REF Projects'!$B$2:$N$49,5,FALSE),"N/A")</f>
        <v>N/A</v>
      </c>
      <c r="G181" s="61" t="str">
        <f>IFERROR(VLOOKUP($A181,'REF Projects'!$B$2:$N$49,6,FALSE),"N/A")</f>
        <v>N/A</v>
      </c>
      <c r="H181" s="59" t="str">
        <f>IFERROR(VLOOKUP($A181,'REF Projects'!$B$2:$N$49,7,FALSE),"N/A")</f>
        <v>N/A</v>
      </c>
      <c r="I181" s="59" t="str">
        <f>IFERROR(VLOOKUP($A181,'REF Projects'!$B$2:$N$49,8,FALSE),"N/A")</f>
        <v>N/A</v>
      </c>
      <c r="J181" s="59" t="str">
        <f>IFERROR(VLOOKUP($A181,'REF Projects'!$B$2:$N$49,9,FALSE),"N/A")</f>
        <v>N/A</v>
      </c>
      <c r="K181" t="str">
        <f>IFERROR(VLOOKUP($A181,'REF Projects'!$B$2:$N$49,10,FALSE),"N/A")</f>
        <v>N/A</v>
      </c>
      <c r="M181" t="s">
        <v>1310</v>
      </c>
    </row>
    <row r="182" spans="1:13" x14ac:dyDescent="0.25">
      <c r="A182" t="s">
        <v>104</v>
      </c>
      <c r="B182" s="2">
        <v>2</v>
      </c>
      <c r="C182" s="35" t="s">
        <v>13</v>
      </c>
      <c r="D182" t="str">
        <f>IFERROR(VLOOKUP($A182,'REF Projects'!$B$2:$N$49,2,FALSE),"Reconnaissance")</f>
        <v>Reconnaissance</v>
      </c>
      <c r="E182" s="61" t="str">
        <f>IFERROR(VLOOKUP($A182,'REF Projects'!$B$2:$N$49,4,FALSE),"N/A")</f>
        <v>N/A</v>
      </c>
      <c r="F182" s="61" t="str">
        <f>IFERROR(VLOOKUP($A182,'REF Projects'!$B$2:$N$49,5,FALSE),"N/A")</f>
        <v>N/A</v>
      </c>
      <c r="G182" s="61" t="str">
        <f>IFERROR(VLOOKUP($A182,'REF Projects'!$B$2:$N$49,6,FALSE),"N/A")</f>
        <v>N/A</v>
      </c>
      <c r="H182" s="59" t="str">
        <f>IFERROR(VLOOKUP($A182,'REF Projects'!$B$2:$N$49,7,FALSE),"N/A")</f>
        <v>N/A</v>
      </c>
      <c r="I182" s="59" t="str">
        <f>IFERROR(VLOOKUP($A182,'REF Projects'!$B$2:$N$49,8,FALSE),"N/A")</f>
        <v>N/A</v>
      </c>
      <c r="J182" s="59" t="str">
        <f>IFERROR(VLOOKUP($A182,'REF Projects'!$B$2:$N$49,9,FALSE),"N/A")</f>
        <v>N/A</v>
      </c>
      <c r="K182" t="str">
        <f>IFERROR(VLOOKUP($A182,'REF Projects'!$B$2:$N$49,10,FALSE),"N/A")</f>
        <v>N/A</v>
      </c>
      <c r="M182" t="s">
        <v>1310</v>
      </c>
    </row>
    <row r="183" spans="1:13" x14ac:dyDescent="0.25">
      <c r="A183" t="s">
        <v>306</v>
      </c>
      <c r="B183" s="2">
        <v>1</v>
      </c>
      <c r="C183" s="35" t="s">
        <v>13</v>
      </c>
      <c r="D183" t="str">
        <f>IFERROR(VLOOKUP($A183,'REF Projects'!$B$2:$N$49,2,FALSE),"Reconnaissance")</f>
        <v>Reconnaissance</v>
      </c>
      <c r="E183" s="61" t="str">
        <f>IFERROR(VLOOKUP($A183,'REF Projects'!$B$2:$N$49,4,FALSE),"N/A")</f>
        <v>N/A</v>
      </c>
      <c r="F183" s="61" t="str">
        <f>IFERROR(VLOOKUP($A183,'REF Projects'!$B$2:$N$49,5,FALSE),"N/A")</f>
        <v>N/A</v>
      </c>
      <c r="G183" s="61" t="str">
        <f>IFERROR(VLOOKUP($A183,'REF Projects'!$B$2:$N$49,6,FALSE),"N/A")</f>
        <v>N/A</v>
      </c>
      <c r="H183" s="59" t="str">
        <f>IFERROR(VLOOKUP($A183,'REF Projects'!$B$2:$N$49,7,FALSE),"N/A")</f>
        <v>N/A</v>
      </c>
      <c r="I183" s="59" t="str">
        <f>IFERROR(VLOOKUP($A183,'REF Projects'!$B$2:$N$49,8,FALSE),"N/A")</f>
        <v>N/A</v>
      </c>
      <c r="J183" s="59" t="str">
        <f>IFERROR(VLOOKUP($A183,'REF Projects'!$B$2:$N$49,9,FALSE),"N/A")</f>
        <v>N/A</v>
      </c>
      <c r="K183" t="str">
        <f>IFERROR(VLOOKUP($A183,'REF Projects'!$B$2:$N$49,10,FALSE),"N/A")</f>
        <v>N/A</v>
      </c>
      <c r="M183" t="s">
        <v>1310</v>
      </c>
    </row>
    <row r="184" spans="1:13" x14ac:dyDescent="0.25">
      <c r="A184" t="s">
        <v>308</v>
      </c>
      <c r="B184" s="2">
        <v>3</v>
      </c>
      <c r="C184" s="35" t="s">
        <v>13</v>
      </c>
      <c r="D184" t="str">
        <f>IFERROR(VLOOKUP($A184,'REF Projects'!$B$2:$N$49,2,FALSE),"Reconnaissance")</f>
        <v>Reconnaissance</v>
      </c>
      <c r="E184" s="61" t="str">
        <f>IFERROR(VLOOKUP($A184,'REF Projects'!$B$2:$N$49,4,FALSE),"N/A")</f>
        <v>N/A</v>
      </c>
      <c r="F184" s="61" t="str">
        <f>IFERROR(VLOOKUP($A184,'REF Projects'!$B$2:$N$49,5,FALSE),"N/A")</f>
        <v>N/A</v>
      </c>
      <c r="G184" s="61" t="str">
        <f>IFERROR(VLOOKUP($A184,'REF Projects'!$B$2:$N$49,6,FALSE),"N/A")</f>
        <v>N/A</v>
      </c>
      <c r="H184" s="59" t="str">
        <f>IFERROR(VLOOKUP($A184,'REF Projects'!$B$2:$N$49,7,FALSE),"N/A")</f>
        <v>N/A</v>
      </c>
      <c r="I184" s="59" t="str">
        <f>IFERROR(VLOOKUP($A184,'REF Projects'!$B$2:$N$49,8,FALSE),"N/A")</f>
        <v>N/A</v>
      </c>
      <c r="J184" s="59" t="str">
        <f>IFERROR(VLOOKUP($A184,'REF Projects'!$B$2:$N$49,9,FALSE),"N/A")</f>
        <v>N/A</v>
      </c>
      <c r="K184" t="str">
        <f>IFERROR(VLOOKUP($A184,'REF Projects'!$B$2:$N$49,10,FALSE),"N/A")</f>
        <v>N/A</v>
      </c>
      <c r="M184" t="s">
        <v>1310</v>
      </c>
    </row>
    <row r="185" spans="1:13" x14ac:dyDescent="0.25">
      <c r="A185" t="s">
        <v>99</v>
      </c>
      <c r="B185" s="2">
        <v>2</v>
      </c>
      <c r="C185" s="35" t="s">
        <v>13</v>
      </c>
      <c r="D185">
        <f>IFERROR(VLOOKUP($A185,'REF Projects'!$B$2:$N$49,2,FALSE),"Reconnaissance")</f>
        <v>0</v>
      </c>
      <c r="E185" s="61">
        <f>IFERROR(VLOOKUP($A185,'REF Projects'!$B$2:$N$49,4,FALSE),"N/A")</f>
        <v>0</v>
      </c>
      <c r="F185" s="61">
        <f>IFERROR(VLOOKUP($A185,'REF Projects'!$B$2:$N$49,5,FALSE),"N/A")</f>
        <v>0</v>
      </c>
      <c r="G185" s="61">
        <f>IFERROR(VLOOKUP($A185,'REF Projects'!$B$2:$N$49,6,FALSE),"N/A")</f>
        <v>0</v>
      </c>
      <c r="H185" s="59">
        <f>IFERROR(VLOOKUP($A185,'REF Projects'!$B$2:$N$49,7,FALSE),"N/A")</f>
        <v>0</v>
      </c>
      <c r="I185" s="59">
        <f>IFERROR(VLOOKUP($A185,'REF Projects'!$B$2:$N$49,8,FALSE),"N/A")</f>
        <v>0</v>
      </c>
      <c r="J185" s="59">
        <f>IFERROR(VLOOKUP($A185,'REF Projects'!$B$2:$N$49,9,FALSE),"N/A")</f>
        <v>0</v>
      </c>
      <c r="K185">
        <f>IFERROR(VLOOKUP($A185,'REF Projects'!$B$2:$N$49,10,FALSE),"N/A")</f>
        <v>0</v>
      </c>
      <c r="M185" t="s">
        <v>1310</v>
      </c>
    </row>
    <row r="186" spans="1:13" x14ac:dyDescent="0.25">
      <c r="A186" t="s">
        <v>269</v>
      </c>
      <c r="B186" s="2">
        <v>1</v>
      </c>
      <c r="C186" s="35" t="s">
        <v>13</v>
      </c>
      <c r="D186" t="str">
        <f>IFERROR(VLOOKUP($A186,'REF Projects'!$B$2:$N$49,2,FALSE),"Reconnaissance")</f>
        <v>Reconnaissance</v>
      </c>
      <c r="E186" s="61" t="str">
        <f>IFERROR(VLOOKUP($A186,'REF Projects'!$B$2:$N$49,4,FALSE),"N/A")</f>
        <v>N/A</v>
      </c>
      <c r="F186" s="61" t="str">
        <f>IFERROR(VLOOKUP($A186,'REF Projects'!$B$2:$N$49,5,FALSE),"N/A")</f>
        <v>N/A</v>
      </c>
      <c r="G186" s="61" t="str">
        <f>IFERROR(VLOOKUP($A186,'REF Projects'!$B$2:$N$49,6,FALSE),"N/A")</f>
        <v>N/A</v>
      </c>
      <c r="H186" s="59" t="str">
        <f>IFERROR(VLOOKUP($A186,'REF Projects'!$B$2:$N$49,7,FALSE),"N/A")</f>
        <v>N/A</v>
      </c>
      <c r="I186" s="59" t="str">
        <f>IFERROR(VLOOKUP($A186,'REF Projects'!$B$2:$N$49,8,FALSE),"N/A")</f>
        <v>N/A</v>
      </c>
      <c r="J186" s="59" t="str">
        <f>IFERROR(VLOOKUP($A186,'REF Projects'!$B$2:$N$49,9,FALSE),"N/A")</f>
        <v>N/A</v>
      </c>
      <c r="K186" t="str">
        <f>IFERROR(VLOOKUP($A186,'REF Projects'!$B$2:$N$49,10,FALSE),"N/A")</f>
        <v>N/A</v>
      </c>
      <c r="M186" t="s">
        <v>1310</v>
      </c>
    </row>
    <row r="187" spans="1:13" x14ac:dyDescent="0.25">
      <c r="A187" t="s">
        <v>196</v>
      </c>
      <c r="B187" s="2">
        <v>1</v>
      </c>
      <c r="C187" s="35" t="s">
        <v>13</v>
      </c>
      <c r="D187" t="str">
        <f>IFERROR(VLOOKUP($A187,'REF Projects'!$B$2:$N$49,2,FALSE),"Reconnaissance")</f>
        <v>Reconnaissance</v>
      </c>
      <c r="E187" s="61" t="str">
        <f>IFERROR(VLOOKUP($A187,'REF Projects'!$B$2:$N$49,4,FALSE),"N/A")</f>
        <v>N/A</v>
      </c>
      <c r="F187" s="61" t="str">
        <f>IFERROR(VLOOKUP($A187,'REF Projects'!$B$2:$N$49,5,FALSE),"N/A")</f>
        <v>N/A</v>
      </c>
      <c r="G187" s="61" t="str">
        <f>IFERROR(VLOOKUP($A187,'REF Projects'!$B$2:$N$49,6,FALSE),"N/A")</f>
        <v>N/A</v>
      </c>
      <c r="H187" s="59" t="str">
        <f>IFERROR(VLOOKUP($A187,'REF Projects'!$B$2:$N$49,7,FALSE),"N/A")</f>
        <v>N/A</v>
      </c>
      <c r="I187" s="59" t="str">
        <f>IFERROR(VLOOKUP($A187,'REF Projects'!$B$2:$N$49,8,FALSE),"N/A")</f>
        <v>N/A</v>
      </c>
      <c r="J187" s="59" t="str">
        <f>IFERROR(VLOOKUP($A187,'REF Projects'!$B$2:$N$49,9,FALSE),"N/A")</f>
        <v>N/A</v>
      </c>
      <c r="K187" t="str">
        <f>IFERROR(VLOOKUP($A187,'REF Projects'!$B$2:$N$49,10,FALSE),"N/A")</f>
        <v>N/A</v>
      </c>
      <c r="M187" t="s">
        <v>1310</v>
      </c>
    </row>
    <row r="188" spans="1:13" x14ac:dyDescent="0.25">
      <c r="A188" t="s">
        <v>197</v>
      </c>
      <c r="B188" s="2">
        <v>1</v>
      </c>
      <c r="C188" s="35" t="s">
        <v>13</v>
      </c>
      <c r="D188" t="str">
        <f>IFERROR(VLOOKUP($A188,'REF Projects'!$B$2:$N$49,2,FALSE),"Reconnaissance")</f>
        <v>Reconnaissance</v>
      </c>
      <c r="E188" s="61" t="str">
        <f>IFERROR(VLOOKUP($A188,'REF Projects'!$B$2:$N$49,4,FALSE),"N/A")</f>
        <v>N/A</v>
      </c>
      <c r="F188" s="61" t="str">
        <f>IFERROR(VLOOKUP($A188,'REF Projects'!$B$2:$N$49,5,FALSE),"N/A")</f>
        <v>N/A</v>
      </c>
      <c r="G188" s="61" t="str">
        <f>IFERROR(VLOOKUP($A188,'REF Projects'!$B$2:$N$49,6,FALSE),"N/A")</f>
        <v>N/A</v>
      </c>
      <c r="H188" s="59" t="str">
        <f>IFERROR(VLOOKUP($A188,'REF Projects'!$B$2:$N$49,7,FALSE),"N/A")</f>
        <v>N/A</v>
      </c>
      <c r="I188" s="59" t="str">
        <f>IFERROR(VLOOKUP($A188,'REF Projects'!$B$2:$N$49,8,FALSE),"N/A")</f>
        <v>N/A</v>
      </c>
      <c r="J188" s="59" t="str">
        <f>IFERROR(VLOOKUP($A188,'REF Projects'!$B$2:$N$49,9,FALSE),"N/A")</f>
        <v>N/A</v>
      </c>
      <c r="K188" t="str">
        <f>IFERROR(VLOOKUP($A188,'REF Projects'!$B$2:$N$49,10,FALSE),"N/A")</f>
        <v>N/A</v>
      </c>
      <c r="M188" t="s">
        <v>1310</v>
      </c>
    </row>
    <row r="189" spans="1:13" x14ac:dyDescent="0.25">
      <c r="A189" t="s">
        <v>339</v>
      </c>
      <c r="B189" s="2">
        <v>4</v>
      </c>
      <c r="C189" s="35" t="s">
        <v>13</v>
      </c>
      <c r="D189" t="str">
        <f>IFERROR(VLOOKUP($A189,'REF Projects'!$B$2:$N$49,2,FALSE),"Reconnaissance")</f>
        <v>Reconnaissance</v>
      </c>
      <c r="E189" s="61" t="str">
        <f>IFERROR(VLOOKUP($A189,'REF Projects'!$B$2:$N$49,4,FALSE),"N/A")</f>
        <v>N/A</v>
      </c>
      <c r="F189" s="61" t="str">
        <f>IFERROR(VLOOKUP($A189,'REF Projects'!$B$2:$N$49,5,FALSE),"N/A")</f>
        <v>N/A</v>
      </c>
      <c r="G189" s="61" t="str">
        <f>IFERROR(VLOOKUP($A189,'REF Projects'!$B$2:$N$49,6,FALSE),"N/A")</f>
        <v>N/A</v>
      </c>
      <c r="H189" s="59" t="str">
        <f>IFERROR(VLOOKUP($A189,'REF Projects'!$B$2:$N$49,7,FALSE),"N/A")</f>
        <v>N/A</v>
      </c>
      <c r="I189" s="59" t="str">
        <f>IFERROR(VLOOKUP($A189,'REF Projects'!$B$2:$N$49,8,FALSE),"N/A")</f>
        <v>N/A</v>
      </c>
      <c r="J189" s="59" t="str">
        <f>IFERROR(VLOOKUP($A189,'REF Projects'!$B$2:$N$49,9,FALSE),"N/A")</f>
        <v>N/A</v>
      </c>
      <c r="K189" t="str">
        <f>IFERROR(VLOOKUP($A189,'REF Projects'!$B$2:$N$49,10,FALSE),"N/A")</f>
        <v>N/A</v>
      </c>
      <c r="M189" t="s">
        <v>1310</v>
      </c>
    </row>
    <row r="190" spans="1:13" x14ac:dyDescent="0.25">
      <c r="A190" t="s">
        <v>186</v>
      </c>
      <c r="B190" s="2">
        <v>1</v>
      </c>
      <c r="C190" s="35" t="s">
        <v>13</v>
      </c>
      <c r="D190" t="str">
        <f>IFERROR(VLOOKUP($A190,'REF Projects'!$B$2:$N$49,2,FALSE),"Reconnaissance")</f>
        <v>Reconnaissance</v>
      </c>
      <c r="E190" s="61" t="str">
        <f>IFERROR(VLOOKUP($A190,'REF Projects'!$B$2:$N$49,4,FALSE),"N/A")</f>
        <v>N/A</v>
      </c>
      <c r="F190" s="61" t="str">
        <f>IFERROR(VLOOKUP($A190,'REF Projects'!$B$2:$N$49,5,FALSE),"N/A")</f>
        <v>N/A</v>
      </c>
      <c r="G190" s="61" t="str">
        <f>IFERROR(VLOOKUP($A190,'REF Projects'!$B$2:$N$49,6,FALSE),"N/A")</f>
        <v>N/A</v>
      </c>
      <c r="H190" s="59" t="str">
        <f>IFERROR(VLOOKUP($A190,'REF Projects'!$B$2:$N$49,7,FALSE),"N/A")</f>
        <v>N/A</v>
      </c>
      <c r="I190" s="59" t="str">
        <f>IFERROR(VLOOKUP($A190,'REF Projects'!$B$2:$N$49,8,FALSE),"N/A")</f>
        <v>N/A</v>
      </c>
      <c r="J190" s="59" t="str">
        <f>IFERROR(VLOOKUP($A190,'REF Projects'!$B$2:$N$49,9,FALSE),"N/A")</f>
        <v>N/A</v>
      </c>
      <c r="K190" t="str">
        <f>IFERROR(VLOOKUP($A190,'REF Projects'!$B$2:$N$49,10,FALSE),"N/A")</f>
        <v>N/A</v>
      </c>
      <c r="M190" t="s">
        <v>1310</v>
      </c>
    </row>
    <row r="191" spans="1:13" x14ac:dyDescent="0.25">
      <c r="A191" t="s">
        <v>286</v>
      </c>
      <c r="B191" s="2">
        <v>1</v>
      </c>
      <c r="C191" s="35" t="s">
        <v>13</v>
      </c>
      <c r="D191" t="str">
        <f>IFERROR(VLOOKUP($A191,'REF Projects'!$B$2:$N$49,2,FALSE),"Reconnaissance")</f>
        <v>Reconnaissance</v>
      </c>
      <c r="E191" s="61" t="str">
        <f>IFERROR(VLOOKUP($A191,'REF Projects'!$B$2:$N$49,4,FALSE),"N/A")</f>
        <v>N/A</v>
      </c>
      <c r="F191" s="61" t="str">
        <f>IFERROR(VLOOKUP($A191,'REF Projects'!$B$2:$N$49,5,FALSE),"N/A")</f>
        <v>N/A</v>
      </c>
      <c r="G191" s="61" t="str">
        <f>IFERROR(VLOOKUP($A191,'REF Projects'!$B$2:$N$49,6,FALSE),"N/A")</f>
        <v>N/A</v>
      </c>
      <c r="H191" s="59" t="str">
        <f>IFERROR(VLOOKUP($A191,'REF Projects'!$B$2:$N$49,7,FALSE),"N/A")</f>
        <v>N/A</v>
      </c>
      <c r="I191" s="59" t="str">
        <f>IFERROR(VLOOKUP($A191,'REF Projects'!$B$2:$N$49,8,FALSE),"N/A")</f>
        <v>N/A</v>
      </c>
      <c r="J191" s="59" t="str">
        <f>IFERROR(VLOOKUP($A191,'REF Projects'!$B$2:$N$49,9,FALSE),"N/A")</f>
        <v>N/A</v>
      </c>
      <c r="K191" t="str">
        <f>IFERROR(VLOOKUP($A191,'REF Projects'!$B$2:$N$49,10,FALSE),"N/A")</f>
        <v>N/A</v>
      </c>
      <c r="M191" t="s">
        <v>1310</v>
      </c>
    </row>
    <row r="192" spans="1:13" x14ac:dyDescent="0.25">
      <c r="A192" t="s">
        <v>255</v>
      </c>
      <c r="B192" s="2">
        <v>1</v>
      </c>
      <c r="C192" s="35" t="s">
        <v>13</v>
      </c>
      <c r="D192" t="str">
        <f>IFERROR(VLOOKUP($A192,'REF Projects'!$B$2:$N$49,2,FALSE),"Reconnaissance")</f>
        <v>Reconnaissance</v>
      </c>
      <c r="E192" s="61" t="str">
        <f>IFERROR(VLOOKUP($A192,'REF Projects'!$B$2:$N$49,4,FALSE),"N/A")</f>
        <v>N/A</v>
      </c>
      <c r="F192" s="61" t="str">
        <f>IFERROR(VLOOKUP($A192,'REF Projects'!$B$2:$N$49,5,FALSE),"N/A")</f>
        <v>N/A</v>
      </c>
      <c r="G192" s="61" t="str">
        <f>IFERROR(VLOOKUP($A192,'REF Projects'!$B$2:$N$49,6,FALSE),"N/A")</f>
        <v>N/A</v>
      </c>
      <c r="H192" s="59" t="str">
        <f>IFERROR(VLOOKUP($A192,'REF Projects'!$B$2:$N$49,7,FALSE),"N/A")</f>
        <v>N/A</v>
      </c>
      <c r="I192" s="59" t="str">
        <f>IFERROR(VLOOKUP($A192,'REF Projects'!$B$2:$N$49,8,FALSE),"N/A")</f>
        <v>N/A</v>
      </c>
      <c r="J192" s="59" t="str">
        <f>IFERROR(VLOOKUP($A192,'REF Projects'!$B$2:$N$49,9,FALSE),"N/A")</f>
        <v>N/A</v>
      </c>
      <c r="K192" t="str">
        <f>IFERROR(VLOOKUP($A192,'REF Projects'!$B$2:$N$49,10,FALSE),"N/A")</f>
        <v>N/A</v>
      </c>
      <c r="M192" t="s">
        <v>1310</v>
      </c>
    </row>
    <row r="193" spans="1:13" x14ac:dyDescent="0.25">
      <c r="A193" t="s">
        <v>279</v>
      </c>
      <c r="B193" s="2">
        <v>4</v>
      </c>
      <c r="C193" s="35" t="s">
        <v>13</v>
      </c>
      <c r="D193" t="str">
        <f>IFERROR(VLOOKUP($A193,'REF Projects'!$B$2:$N$49,2,FALSE),"Reconnaissance")</f>
        <v>Reconnaissance</v>
      </c>
      <c r="E193" s="61" t="str">
        <f>IFERROR(VLOOKUP($A193,'REF Projects'!$B$2:$N$49,4,FALSE),"N/A")</f>
        <v>N/A</v>
      </c>
      <c r="F193" s="61" t="str">
        <f>IFERROR(VLOOKUP($A193,'REF Projects'!$B$2:$N$49,5,FALSE),"N/A")</f>
        <v>N/A</v>
      </c>
      <c r="G193" s="61" t="str">
        <f>IFERROR(VLOOKUP($A193,'REF Projects'!$B$2:$N$49,6,FALSE),"N/A")</f>
        <v>N/A</v>
      </c>
      <c r="H193" s="59" t="str">
        <f>IFERROR(VLOOKUP($A193,'REF Projects'!$B$2:$N$49,7,FALSE),"N/A")</f>
        <v>N/A</v>
      </c>
      <c r="I193" s="59" t="str">
        <f>IFERROR(VLOOKUP($A193,'REF Projects'!$B$2:$N$49,8,FALSE),"N/A")</f>
        <v>N/A</v>
      </c>
      <c r="J193" s="59" t="str">
        <f>IFERROR(VLOOKUP($A193,'REF Projects'!$B$2:$N$49,9,FALSE),"N/A")</f>
        <v>N/A</v>
      </c>
      <c r="K193" t="str">
        <f>IFERROR(VLOOKUP($A193,'REF Projects'!$B$2:$N$49,10,FALSE),"N/A")</f>
        <v>N/A</v>
      </c>
      <c r="M193" t="s">
        <v>1310</v>
      </c>
    </row>
    <row r="194" spans="1:13" x14ac:dyDescent="0.25">
      <c r="A194" t="s">
        <v>293</v>
      </c>
      <c r="B194" s="2">
        <v>3</v>
      </c>
      <c r="C194" s="35" t="s">
        <v>13</v>
      </c>
      <c r="D194">
        <f>IFERROR(VLOOKUP($A194,'REF Projects'!$B$2:$N$49,2,FALSE),"Reconnaissance")</f>
        <v>0</v>
      </c>
      <c r="E194" s="61">
        <f>IFERROR(VLOOKUP($A194,'REF Projects'!$B$2:$N$49,4,FALSE),"N/A")</f>
        <v>0</v>
      </c>
      <c r="F194" s="61">
        <f>IFERROR(VLOOKUP($A194,'REF Projects'!$B$2:$N$49,5,FALSE),"N/A")</f>
        <v>0</v>
      </c>
      <c r="G194" s="61">
        <f>IFERROR(VLOOKUP($A194,'REF Projects'!$B$2:$N$49,6,FALSE),"N/A")</f>
        <v>0</v>
      </c>
      <c r="H194" s="59">
        <f>IFERROR(VLOOKUP($A194,'REF Projects'!$B$2:$N$49,7,FALSE),"N/A")</f>
        <v>0</v>
      </c>
      <c r="I194" s="59">
        <f>IFERROR(VLOOKUP($A194,'REF Projects'!$B$2:$N$49,8,FALSE),"N/A")</f>
        <v>0</v>
      </c>
      <c r="J194" s="59">
        <f>IFERROR(VLOOKUP($A194,'REF Projects'!$B$2:$N$49,9,FALSE),"N/A")</f>
        <v>0</v>
      </c>
      <c r="K194">
        <f>IFERROR(VLOOKUP($A194,'REF Projects'!$B$2:$N$49,10,FALSE),"N/A")</f>
        <v>0</v>
      </c>
      <c r="M194" t="s">
        <v>1310</v>
      </c>
    </row>
    <row r="195" spans="1:13" x14ac:dyDescent="0.25">
      <c r="A195" t="s">
        <v>305</v>
      </c>
      <c r="B195" s="2">
        <v>1</v>
      </c>
      <c r="C195" s="35" t="s">
        <v>13</v>
      </c>
      <c r="D195" t="str">
        <f>IFERROR(VLOOKUP($A195,'REF Projects'!$B$2:$N$49,2,FALSE),"Reconnaissance")</f>
        <v>Reconnaissance</v>
      </c>
      <c r="E195" s="61" t="str">
        <f>IFERROR(VLOOKUP($A195,'REF Projects'!$B$2:$N$49,4,FALSE),"N/A")</f>
        <v>N/A</v>
      </c>
      <c r="F195" s="61" t="str">
        <f>IFERROR(VLOOKUP($A195,'REF Projects'!$B$2:$N$49,5,FALSE),"N/A")</f>
        <v>N/A</v>
      </c>
      <c r="G195" s="61" t="str">
        <f>IFERROR(VLOOKUP($A195,'REF Projects'!$B$2:$N$49,6,FALSE),"N/A")</f>
        <v>N/A</v>
      </c>
      <c r="H195" s="59" t="str">
        <f>IFERROR(VLOOKUP($A195,'REF Projects'!$B$2:$N$49,7,FALSE),"N/A")</f>
        <v>N/A</v>
      </c>
      <c r="I195" s="59" t="str">
        <f>IFERROR(VLOOKUP($A195,'REF Projects'!$B$2:$N$49,8,FALSE),"N/A")</f>
        <v>N/A</v>
      </c>
      <c r="J195" s="59" t="str">
        <f>IFERROR(VLOOKUP($A195,'REF Projects'!$B$2:$N$49,9,FALSE),"N/A")</f>
        <v>N/A</v>
      </c>
      <c r="K195" t="str">
        <f>IFERROR(VLOOKUP($A195,'REF Projects'!$B$2:$N$49,10,FALSE),"N/A")</f>
        <v>N/A</v>
      </c>
      <c r="M195" t="s">
        <v>1310</v>
      </c>
    </row>
    <row r="196" spans="1:13" x14ac:dyDescent="0.25">
      <c r="A196" t="s">
        <v>96</v>
      </c>
      <c r="B196" s="2">
        <v>1</v>
      </c>
      <c r="C196" s="35" t="s">
        <v>13</v>
      </c>
      <c r="D196" t="str">
        <f>IFERROR(VLOOKUP($A196,'REF Projects'!$B$2:$N$49,2,FALSE),"Reconnaissance")</f>
        <v>Reconnaissance</v>
      </c>
      <c r="E196" s="61" t="str">
        <f>IFERROR(VLOOKUP($A196,'REF Projects'!$B$2:$N$49,4,FALSE),"N/A")</f>
        <v>N/A</v>
      </c>
      <c r="F196" s="61" t="str">
        <f>IFERROR(VLOOKUP($A196,'REF Projects'!$B$2:$N$49,5,FALSE),"N/A")</f>
        <v>N/A</v>
      </c>
      <c r="G196" s="61" t="str">
        <f>IFERROR(VLOOKUP($A196,'REF Projects'!$B$2:$N$49,6,FALSE),"N/A")</f>
        <v>N/A</v>
      </c>
      <c r="H196" s="59" t="str">
        <f>IFERROR(VLOOKUP($A196,'REF Projects'!$B$2:$N$49,7,FALSE),"N/A")</f>
        <v>N/A</v>
      </c>
      <c r="I196" s="59" t="str">
        <f>IFERROR(VLOOKUP($A196,'REF Projects'!$B$2:$N$49,8,FALSE),"N/A")</f>
        <v>N/A</v>
      </c>
      <c r="J196" s="59" t="str">
        <f>IFERROR(VLOOKUP($A196,'REF Projects'!$B$2:$N$49,9,FALSE),"N/A")</f>
        <v>N/A</v>
      </c>
      <c r="K196" t="str">
        <f>IFERROR(VLOOKUP($A196,'REF Projects'!$B$2:$N$49,10,FALSE),"N/A")</f>
        <v>N/A</v>
      </c>
      <c r="M196" t="s">
        <v>1310</v>
      </c>
    </row>
    <row r="197" spans="1:13" x14ac:dyDescent="0.25">
      <c r="A197" t="s">
        <v>334</v>
      </c>
      <c r="B197" s="2">
        <v>1</v>
      </c>
      <c r="C197" s="35" t="s">
        <v>13</v>
      </c>
      <c r="D197" t="str">
        <f>IFERROR(VLOOKUP($A197,'REF Projects'!$B$2:$N$49,2,FALSE),"Reconnaissance")</f>
        <v>Reconnaissance</v>
      </c>
      <c r="E197" s="61" t="str">
        <f>IFERROR(VLOOKUP($A197,'REF Projects'!$B$2:$N$49,4,FALSE),"N/A")</f>
        <v>N/A</v>
      </c>
      <c r="F197" s="61" t="str">
        <f>IFERROR(VLOOKUP($A197,'REF Projects'!$B$2:$N$49,5,FALSE),"N/A")</f>
        <v>N/A</v>
      </c>
      <c r="G197" s="61" t="str">
        <f>IFERROR(VLOOKUP($A197,'REF Projects'!$B$2:$N$49,6,FALSE),"N/A")</f>
        <v>N/A</v>
      </c>
      <c r="H197" s="59" t="str">
        <f>IFERROR(VLOOKUP($A197,'REF Projects'!$B$2:$N$49,7,FALSE),"N/A")</f>
        <v>N/A</v>
      </c>
      <c r="I197" s="59" t="str">
        <f>IFERROR(VLOOKUP($A197,'REF Projects'!$B$2:$N$49,8,FALSE),"N/A")</f>
        <v>N/A</v>
      </c>
      <c r="J197" s="59" t="str">
        <f>IFERROR(VLOOKUP($A197,'REF Projects'!$B$2:$N$49,9,FALSE),"N/A")</f>
        <v>N/A</v>
      </c>
      <c r="K197" t="str">
        <f>IFERROR(VLOOKUP($A197,'REF Projects'!$B$2:$N$49,10,FALSE),"N/A")</f>
        <v>N/A</v>
      </c>
      <c r="M197" t="s">
        <v>1310</v>
      </c>
    </row>
    <row r="198" spans="1:13" x14ac:dyDescent="0.25">
      <c r="A198" t="s">
        <v>88</v>
      </c>
      <c r="B198" s="2">
        <v>1</v>
      </c>
      <c r="C198" s="35" t="s">
        <v>13</v>
      </c>
      <c r="D198" t="str">
        <f>IFERROR(VLOOKUP($A198,'REF Projects'!$B$2:$N$49,2,FALSE),"Reconnaissance")</f>
        <v>Reconnaissance</v>
      </c>
      <c r="E198" s="61" t="str">
        <f>IFERROR(VLOOKUP($A198,'REF Projects'!$B$2:$N$49,4,FALSE),"N/A")</f>
        <v>N/A</v>
      </c>
      <c r="F198" s="61" t="str">
        <f>IFERROR(VLOOKUP($A198,'REF Projects'!$B$2:$N$49,5,FALSE),"N/A")</f>
        <v>N/A</v>
      </c>
      <c r="G198" s="61" t="str">
        <f>IFERROR(VLOOKUP($A198,'REF Projects'!$B$2:$N$49,6,FALSE),"N/A")</f>
        <v>N/A</v>
      </c>
      <c r="H198" s="59" t="str">
        <f>IFERROR(VLOOKUP($A198,'REF Projects'!$B$2:$N$49,7,FALSE),"N/A")</f>
        <v>N/A</v>
      </c>
      <c r="I198" s="59" t="str">
        <f>IFERROR(VLOOKUP($A198,'REF Projects'!$B$2:$N$49,8,FALSE),"N/A")</f>
        <v>N/A</v>
      </c>
      <c r="J198" s="59" t="str">
        <f>IFERROR(VLOOKUP($A198,'REF Projects'!$B$2:$N$49,9,FALSE),"N/A")</f>
        <v>N/A</v>
      </c>
      <c r="K198" t="str">
        <f>IFERROR(VLOOKUP($A198,'REF Projects'!$B$2:$N$49,10,FALSE),"N/A")</f>
        <v>N/A</v>
      </c>
      <c r="M198" t="s">
        <v>1310</v>
      </c>
    </row>
    <row r="199" spans="1:13" x14ac:dyDescent="0.25">
      <c r="A199" t="s">
        <v>266</v>
      </c>
      <c r="B199" s="2">
        <v>5</v>
      </c>
      <c r="C199" s="35" t="s">
        <v>13</v>
      </c>
      <c r="D199" t="s">
        <v>1317</v>
      </c>
      <c r="E199" s="61" t="str">
        <f>IFERROR(VLOOKUP($A199,'REF Projects'!$B$2:$N$49,4,FALSE),"N/A")</f>
        <v>N/A</v>
      </c>
      <c r="F199" s="61" t="str">
        <f>IFERROR(VLOOKUP($A199,'REF Projects'!$B$2:$N$49,5,FALSE),"N/A")</f>
        <v>N/A</v>
      </c>
      <c r="G199" s="61" t="str">
        <f>IFERROR(VLOOKUP($A199,'REF Projects'!$B$2:$N$49,6,FALSE),"N/A")</f>
        <v>N/A</v>
      </c>
      <c r="H199" s="59" t="str">
        <f>IFERROR(VLOOKUP($A199,'REF Projects'!$B$2:$N$49,7,FALSE),"N/A")</f>
        <v>N/A</v>
      </c>
      <c r="I199" s="59" t="str">
        <f>IFERROR(VLOOKUP($A199,'REF Projects'!$B$2:$N$49,8,FALSE),"N/A")</f>
        <v>N/A</v>
      </c>
      <c r="J199" s="59" t="str">
        <f>IFERROR(VLOOKUP($A199,'REF Projects'!$B$2:$N$49,9,FALSE),"N/A")</f>
        <v>N/A</v>
      </c>
      <c r="K199" t="str">
        <f>IFERROR(VLOOKUP($A199,'REF Projects'!$B$2:$N$49,10,FALSE),"N/A")</f>
        <v>N/A</v>
      </c>
      <c r="M199" t="s">
        <v>1312</v>
      </c>
    </row>
    <row r="200" spans="1:13" x14ac:dyDescent="0.25">
      <c r="A200" t="s">
        <v>69</v>
      </c>
      <c r="B200" s="2">
        <v>1</v>
      </c>
      <c r="C200" s="35" t="s">
        <v>13</v>
      </c>
      <c r="D200" t="str">
        <f>IFERROR(VLOOKUP($A200,'REF Projects'!$B$2:$N$49,2,FALSE),"Reconnaissance")</f>
        <v>Reconnaissance</v>
      </c>
      <c r="E200" s="61" t="str">
        <f>IFERROR(VLOOKUP($A200,'REF Projects'!$B$2:$N$49,4,FALSE),"N/A")</f>
        <v>N/A</v>
      </c>
      <c r="F200" s="61" t="str">
        <f>IFERROR(VLOOKUP($A200,'REF Projects'!$B$2:$N$49,5,FALSE),"N/A")</f>
        <v>N/A</v>
      </c>
      <c r="G200" s="61" t="str">
        <f>IFERROR(VLOOKUP($A200,'REF Projects'!$B$2:$N$49,6,FALSE),"N/A")</f>
        <v>N/A</v>
      </c>
      <c r="H200" s="59" t="str">
        <f>IFERROR(VLOOKUP($A200,'REF Projects'!$B$2:$N$49,7,FALSE),"N/A")</f>
        <v>N/A</v>
      </c>
      <c r="I200" s="59" t="str">
        <f>IFERROR(VLOOKUP($A200,'REF Projects'!$B$2:$N$49,8,FALSE),"N/A")</f>
        <v>N/A</v>
      </c>
      <c r="J200" s="59" t="str">
        <f>IFERROR(VLOOKUP($A200,'REF Projects'!$B$2:$N$49,9,FALSE),"N/A")</f>
        <v>N/A</v>
      </c>
      <c r="K200" t="str">
        <f>IFERROR(VLOOKUP($A200,'REF Projects'!$B$2:$N$49,10,FALSE),"N/A")</f>
        <v>N/A</v>
      </c>
      <c r="M200" t="s">
        <v>1310</v>
      </c>
    </row>
    <row r="201" spans="1:13" x14ac:dyDescent="0.25">
      <c r="A201" t="s">
        <v>301</v>
      </c>
      <c r="B201" s="2">
        <v>1</v>
      </c>
      <c r="C201" s="35" t="s">
        <v>13</v>
      </c>
      <c r="D201" t="str">
        <f>IFERROR(VLOOKUP($A201,'REF Projects'!$B$2:$N$49,2,FALSE),"Reconnaissance")</f>
        <v>Reconnaissance</v>
      </c>
      <c r="E201" s="61" t="str">
        <f>IFERROR(VLOOKUP($A201,'REF Projects'!$B$2:$N$49,4,FALSE),"N/A")</f>
        <v>N/A</v>
      </c>
      <c r="F201" s="61" t="str">
        <f>IFERROR(VLOOKUP($A201,'REF Projects'!$B$2:$N$49,5,FALSE),"N/A")</f>
        <v>N/A</v>
      </c>
      <c r="G201" s="61" t="str">
        <f>IFERROR(VLOOKUP($A201,'REF Projects'!$B$2:$N$49,6,FALSE),"N/A")</f>
        <v>N/A</v>
      </c>
      <c r="H201" s="59" t="str">
        <f>IFERROR(VLOOKUP($A201,'REF Projects'!$B$2:$N$49,7,FALSE),"N/A")</f>
        <v>N/A</v>
      </c>
      <c r="I201" s="59" t="str">
        <f>IFERROR(VLOOKUP($A201,'REF Projects'!$B$2:$N$49,8,FALSE),"N/A")</f>
        <v>N/A</v>
      </c>
      <c r="J201" s="59" t="str">
        <f>IFERROR(VLOOKUP($A201,'REF Projects'!$B$2:$N$49,9,FALSE),"N/A")</f>
        <v>N/A</v>
      </c>
      <c r="K201" t="str">
        <f>IFERROR(VLOOKUP($A201,'REF Projects'!$B$2:$N$49,10,FALSE),"N/A")</f>
        <v>N/A</v>
      </c>
      <c r="M201" t="s">
        <v>1310</v>
      </c>
    </row>
    <row r="202" spans="1:13" x14ac:dyDescent="0.25">
      <c r="A202" t="s">
        <v>302</v>
      </c>
      <c r="B202" s="2">
        <v>1</v>
      </c>
      <c r="C202" s="35" t="s">
        <v>13</v>
      </c>
      <c r="D202" t="str">
        <f>IFERROR(VLOOKUP($A202,'REF Projects'!$B$2:$N$49,2,FALSE),"Reconnaissance")</f>
        <v>Reconnaissance</v>
      </c>
      <c r="E202" s="61" t="str">
        <f>IFERROR(VLOOKUP($A202,'REF Projects'!$B$2:$N$49,4,FALSE),"N/A")</f>
        <v>N/A</v>
      </c>
      <c r="F202" s="61" t="str">
        <f>IFERROR(VLOOKUP($A202,'REF Projects'!$B$2:$N$49,5,FALSE),"N/A")</f>
        <v>N/A</v>
      </c>
      <c r="G202" s="61" t="str">
        <f>IFERROR(VLOOKUP($A202,'REF Projects'!$B$2:$N$49,6,FALSE),"N/A")</f>
        <v>N/A</v>
      </c>
      <c r="H202" s="59" t="str">
        <f>IFERROR(VLOOKUP($A202,'REF Projects'!$B$2:$N$49,7,FALSE),"N/A")</f>
        <v>N/A</v>
      </c>
      <c r="I202" s="59" t="str">
        <f>IFERROR(VLOOKUP($A202,'REF Projects'!$B$2:$N$49,8,FALSE),"N/A")</f>
        <v>N/A</v>
      </c>
      <c r="J202" s="59" t="str">
        <f>IFERROR(VLOOKUP($A202,'REF Projects'!$B$2:$N$49,9,FALSE),"N/A")</f>
        <v>N/A</v>
      </c>
      <c r="K202" t="str">
        <f>IFERROR(VLOOKUP($A202,'REF Projects'!$B$2:$N$49,10,FALSE),"N/A")</f>
        <v>N/A</v>
      </c>
      <c r="M202" t="s">
        <v>1310</v>
      </c>
    </row>
    <row r="203" spans="1:13" x14ac:dyDescent="0.25">
      <c r="A203" t="s">
        <v>278</v>
      </c>
      <c r="B203" s="2">
        <v>1</v>
      </c>
      <c r="C203" s="35" t="s">
        <v>13</v>
      </c>
      <c r="D203" t="str">
        <f>IFERROR(VLOOKUP($A203,'REF Projects'!$B$2:$N$49,2,FALSE),"Reconnaissance")</f>
        <v>Reconnaissance</v>
      </c>
      <c r="E203" s="61" t="str">
        <f>IFERROR(VLOOKUP($A203,'REF Projects'!$B$2:$N$49,4,FALSE),"N/A")</f>
        <v>N/A</v>
      </c>
      <c r="F203" s="61" t="str">
        <f>IFERROR(VLOOKUP($A203,'REF Projects'!$B$2:$N$49,5,FALSE),"N/A")</f>
        <v>N/A</v>
      </c>
      <c r="G203" s="61" t="str">
        <f>IFERROR(VLOOKUP($A203,'REF Projects'!$B$2:$N$49,6,FALSE),"N/A")</f>
        <v>N/A</v>
      </c>
      <c r="H203" s="59" t="str">
        <f>IFERROR(VLOOKUP($A203,'REF Projects'!$B$2:$N$49,7,FALSE),"N/A")</f>
        <v>N/A</v>
      </c>
      <c r="I203" s="59" t="str">
        <f>IFERROR(VLOOKUP($A203,'REF Projects'!$B$2:$N$49,8,FALSE),"N/A")</f>
        <v>N/A</v>
      </c>
      <c r="J203" s="59" t="str">
        <f>IFERROR(VLOOKUP($A203,'REF Projects'!$B$2:$N$49,9,FALSE),"N/A")</f>
        <v>N/A</v>
      </c>
      <c r="K203" t="str">
        <f>IFERROR(VLOOKUP($A203,'REF Projects'!$B$2:$N$49,10,FALSE),"N/A")</f>
        <v>N/A</v>
      </c>
      <c r="M203" t="s">
        <v>1310</v>
      </c>
    </row>
    <row r="204" spans="1:13" x14ac:dyDescent="0.25">
      <c r="A204" t="s">
        <v>228</v>
      </c>
      <c r="B204" s="2">
        <v>2</v>
      </c>
      <c r="C204" s="35" t="s">
        <v>13</v>
      </c>
      <c r="D204" t="str">
        <f>IFERROR(VLOOKUP($A204,'REF Projects'!$B$2:$N$49,2,FALSE),"Reconnaissance")</f>
        <v>Reconnaissance</v>
      </c>
      <c r="E204" s="61" t="str">
        <f>IFERROR(VLOOKUP($A204,'REF Projects'!$B$2:$N$49,4,FALSE),"N/A")</f>
        <v>N/A</v>
      </c>
      <c r="F204" s="61" t="str">
        <f>IFERROR(VLOOKUP($A204,'REF Projects'!$B$2:$N$49,5,FALSE),"N/A")</f>
        <v>N/A</v>
      </c>
      <c r="G204" s="61" t="str">
        <f>IFERROR(VLOOKUP($A204,'REF Projects'!$B$2:$N$49,6,FALSE),"N/A")</f>
        <v>N/A</v>
      </c>
      <c r="H204" s="59" t="str">
        <f>IFERROR(VLOOKUP($A204,'REF Projects'!$B$2:$N$49,7,FALSE),"N/A")</f>
        <v>N/A</v>
      </c>
      <c r="I204" s="59" t="str">
        <f>IFERROR(VLOOKUP($A204,'REF Projects'!$B$2:$N$49,8,FALSE),"N/A")</f>
        <v>N/A</v>
      </c>
      <c r="J204" s="59" t="str">
        <f>IFERROR(VLOOKUP($A204,'REF Projects'!$B$2:$N$49,9,FALSE),"N/A")</f>
        <v>N/A</v>
      </c>
      <c r="K204" t="str">
        <f>IFERROR(VLOOKUP($A204,'REF Projects'!$B$2:$N$49,10,FALSE),"N/A")</f>
        <v>N/A</v>
      </c>
      <c r="M204" t="s">
        <v>1310</v>
      </c>
    </row>
    <row r="205" spans="1:13" x14ac:dyDescent="0.25">
      <c r="A205" t="s">
        <v>19</v>
      </c>
      <c r="B205" s="2">
        <v>1</v>
      </c>
      <c r="C205" s="35" t="s">
        <v>13</v>
      </c>
      <c r="D205" t="str">
        <f>IFERROR(VLOOKUP($A205,'REF Projects'!$B$2:$N$49,2,FALSE),"Reconnaissance")</f>
        <v>Reconnaissance</v>
      </c>
      <c r="E205" s="61" t="str">
        <f>IFERROR(VLOOKUP($A205,'REF Projects'!$B$2:$N$49,4,FALSE),"N/A")</f>
        <v>N/A</v>
      </c>
      <c r="F205" s="61" t="str">
        <f>IFERROR(VLOOKUP($A205,'REF Projects'!$B$2:$N$49,5,FALSE),"N/A")</f>
        <v>N/A</v>
      </c>
      <c r="G205" s="61" t="str">
        <f>IFERROR(VLOOKUP($A205,'REF Projects'!$B$2:$N$49,6,FALSE),"N/A")</f>
        <v>N/A</v>
      </c>
      <c r="H205" s="59" t="str">
        <f>IFERROR(VLOOKUP($A205,'REF Projects'!$B$2:$N$49,7,FALSE),"N/A")</f>
        <v>N/A</v>
      </c>
      <c r="I205" s="59" t="str">
        <f>IFERROR(VLOOKUP($A205,'REF Projects'!$B$2:$N$49,8,FALSE),"N/A")</f>
        <v>N/A</v>
      </c>
      <c r="J205" s="59" t="str">
        <f>IFERROR(VLOOKUP($A205,'REF Projects'!$B$2:$N$49,9,FALSE),"N/A")</f>
        <v>N/A</v>
      </c>
      <c r="K205" t="str">
        <f>IFERROR(VLOOKUP($A205,'REF Projects'!$B$2:$N$49,10,FALSE),"N/A")</f>
        <v>N/A</v>
      </c>
      <c r="M205" t="s">
        <v>1310</v>
      </c>
    </row>
    <row r="206" spans="1:13" x14ac:dyDescent="0.25">
      <c r="A206" t="s">
        <v>344</v>
      </c>
      <c r="B206" s="2">
        <v>1</v>
      </c>
      <c r="C206" s="35" t="s">
        <v>13</v>
      </c>
      <c r="D206" t="str">
        <f>IFERROR(VLOOKUP($A206,'REF Projects'!$B$2:$N$49,2,FALSE),"Reconnaissance")</f>
        <v>Reconnaissance</v>
      </c>
      <c r="E206" s="61" t="str">
        <f>IFERROR(VLOOKUP($A206,'REF Projects'!$B$2:$N$49,4,FALSE),"N/A")</f>
        <v>N/A</v>
      </c>
      <c r="F206" s="61" t="str">
        <f>IFERROR(VLOOKUP($A206,'REF Projects'!$B$2:$N$49,5,FALSE),"N/A")</f>
        <v>N/A</v>
      </c>
      <c r="G206" s="61" t="str">
        <f>IFERROR(VLOOKUP($A206,'REF Projects'!$B$2:$N$49,6,FALSE),"N/A")</f>
        <v>N/A</v>
      </c>
      <c r="H206" s="59" t="str">
        <f>IFERROR(VLOOKUP($A206,'REF Projects'!$B$2:$N$49,7,FALSE),"N/A")</f>
        <v>N/A</v>
      </c>
      <c r="I206" s="59" t="str">
        <f>IFERROR(VLOOKUP($A206,'REF Projects'!$B$2:$N$49,8,FALSE),"N/A")</f>
        <v>N/A</v>
      </c>
      <c r="J206" s="59" t="str">
        <f>IFERROR(VLOOKUP($A206,'REF Projects'!$B$2:$N$49,9,FALSE),"N/A")</f>
        <v>N/A</v>
      </c>
      <c r="K206" t="str">
        <f>IFERROR(VLOOKUP($A206,'REF Projects'!$B$2:$N$49,10,FALSE),"N/A")</f>
        <v>N/A</v>
      </c>
      <c r="M206" t="s">
        <v>1310</v>
      </c>
    </row>
    <row r="207" spans="1:13" x14ac:dyDescent="0.25">
      <c r="A207" t="s">
        <v>247</v>
      </c>
      <c r="B207" s="2">
        <v>4</v>
      </c>
      <c r="C207" s="35" t="s">
        <v>13</v>
      </c>
      <c r="D207" t="str">
        <f>IFERROR(VLOOKUP($A207,'REF Projects'!$B$2:$N$49,2,FALSE),"Reconnaissance")</f>
        <v>Reconnaissance</v>
      </c>
      <c r="E207" s="61" t="str">
        <f>IFERROR(VLOOKUP($A207,'REF Projects'!$B$2:$N$49,4,FALSE),"N/A")</f>
        <v>N/A</v>
      </c>
      <c r="F207" s="61" t="str">
        <f>IFERROR(VLOOKUP($A207,'REF Projects'!$B$2:$N$49,5,FALSE),"N/A")</f>
        <v>N/A</v>
      </c>
      <c r="G207" s="61" t="str">
        <f>IFERROR(VLOOKUP($A207,'REF Projects'!$B$2:$N$49,6,FALSE),"N/A")</f>
        <v>N/A</v>
      </c>
      <c r="H207" s="59" t="str">
        <f>IFERROR(VLOOKUP($A207,'REF Projects'!$B$2:$N$49,7,FALSE),"N/A")</f>
        <v>N/A</v>
      </c>
      <c r="I207" s="59" t="str">
        <f>IFERROR(VLOOKUP($A207,'REF Projects'!$B$2:$N$49,8,FALSE),"N/A")</f>
        <v>N/A</v>
      </c>
      <c r="J207" s="59" t="str">
        <f>IFERROR(VLOOKUP($A207,'REF Projects'!$B$2:$N$49,9,FALSE),"N/A")</f>
        <v>N/A</v>
      </c>
      <c r="K207" t="str">
        <f>IFERROR(VLOOKUP($A207,'REF Projects'!$B$2:$N$49,10,FALSE),"N/A")</f>
        <v>N/A</v>
      </c>
      <c r="M207" t="s">
        <v>1310</v>
      </c>
    </row>
    <row r="208" spans="1:13" x14ac:dyDescent="0.25">
      <c r="A208" t="s">
        <v>225</v>
      </c>
      <c r="B208" s="2">
        <v>5</v>
      </c>
      <c r="C208" s="35" t="s">
        <v>13</v>
      </c>
      <c r="D208" t="str">
        <f>IFERROR(VLOOKUP($A208,'REF Projects'!$B$2:$N$49,2,FALSE),"Reconnaissance")</f>
        <v>Feasibility</v>
      </c>
      <c r="E208" s="61">
        <f>IFERROR(VLOOKUP($A208,'REF Projects'!$B$2:$N$49,4,FALSE),"N/A")</f>
        <v>0</v>
      </c>
      <c r="F208" s="61">
        <f>IFERROR(VLOOKUP($A208,'REF Projects'!$B$2:$N$49,5,FALSE),"N/A")</f>
        <v>0</v>
      </c>
      <c r="G208" s="61">
        <f>IFERROR(VLOOKUP($A208,'REF Projects'!$B$2:$N$49,6,FALSE),"N/A")</f>
        <v>0</v>
      </c>
      <c r="H208" s="59">
        <f>IFERROR(VLOOKUP($A208,'REF Projects'!$B$2:$N$49,7,FALSE),"N/A")</f>
        <v>0</v>
      </c>
      <c r="I208" s="59">
        <f>IFERROR(VLOOKUP($A208,'REF Projects'!$B$2:$N$49,8,FALSE),"N/A")</f>
        <v>0</v>
      </c>
      <c r="J208" s="59">
        <f>IFERROR(VLOOKUP($A208,'REF Projects'!$B$2:$N$49,9,FALSE),"N/A")</f>
        <v>0</v>
      </c>
      <c r="K208">
        <f>IFERROR(VLOOKUP($A208,'REF Projects'!$B$2:$N$49,10,FALSE),"N/A")</f>
        <v>0</v>
      </c>
      <c r="M208" t="s">
        <v>1427</v>
      </c>
    </row>
    <row r="209" spans="1:13" x14ac:dyDescent="0.25">
      <c r="A209" t="s">
        <v>284</v>
      </c>
      <c r="B209" s="2">
        <v>5</v>
      </c>
      <c r="C209" s="35" t="s">
        <v>13</v>
      </c>
      <c r="D209" t="str">
        <f>IFERROR(VLOOKUP($A209,'REF Projects'!$B$2:$N$49,2,FALSE),"Reconnaissance")</f>
        <v>Reconnaissance</v>
      </c>
      <c r="E209" s="61" t="str">
        <f>IFERROR(VLOOKUP($A209,'REF Projects'!$B$2:$N$49,4,FALSE),"N/A")</f>
        <v>N/A</v>
      </c>
      <c r="F209" s="61" t="str">
        <f>IFERROR(VLOOKUP($A209,'REF Projects'!$B$2:$N$49,5,FALSE),"N/A")</f>
        <v>N/A</v>
      </c>
      <c r="G209" s="61" t="str">
        <f>IFERROR(VLOOKUP($A209,'REF Projects'!$B$2:$N$49,6,FALSE),"N/A")</f>
        <v>N/A</v>
      </c>
      <c r="H209" s="59" t="str">
        <f>IFERROR(VLOOKUP($A209,'REF Projects'!$B$2:$N$49,7,FALSE),"N/A")</f>
        <v>N/A</v>
      </c>
      <c r="I209" s="59" t="str">
        <f>IFERROR(VLOOKUP($A209,'REF Projects'!$B$2:$N$49,8,FALSE),"N/A")</f>
        <v>N/A</v>
      </c>
      <c r="J209" s="59" t="str">
        <f>IFERROR(VLOOKUP($A209,'REF Projects'!$B$2:$N$49,9,FALSE),"N/A")</f>
        <v>N/A</v>
      </c>
      <c r="K209" t="str">
        <f>IFERROR(VLOOKUP($A209,'REF Projects'!$B$2:$N$49,10,FALSE),"N/A")</f>
        <v>N/A</v>
      </c>
      <c r="M209" t="s">
        <v>1310</v>
      </c>
    </row>
    <row r="210" spans="1:13" x14ac:dyDescent="0.25">
      <c r="A210" t="s">
        <v>285</v>
      </c>
      <c r="B210" s="2">
        <v>5</v>
      </c>
      <c r="C210" s="35" t="s">
        <v>13</v>
      </c>
      <c r="D210" t="str">
        <f>IFERROR(VLOOKUP($A210,'REF Projects'!$B$2:$N$49,2,FALSE),"Reconnaissance")</f>
        <v>Reconnaissance</v>
      </c>
      <c r="E210" s="61" t="str">
        <f>IFERROR(VLOOKUP($A210,'REF Projects'!$B$2:$N$49,4,FALSE),"N/A")</f>
        <v>N/A</v>
      </c>
      <c r="F210" s="61" t="str">
        <f>IFERROR(VLOOKUP($A210,'REF Projects'!$B$2:$N$49,5,FALSE),"N/A")</f>
        <v>N/A</v>
      </c>
      <c r="G210" s="61" t="str">
        <f>IFERROR(VLOOKUP($A210,'REF Projects'!$B$2:$N$49,6,FALSE),"N/A")</f>
        <v>N/A</v>
      </c>
      <c r="H210" s="59" t="str">
        <f>IFERROR(VLOOKUP($A210,'REF Projects'!$B$2:$N$49,7,FALSE),"N/A")</f>
        <v>N/A</v>
      </c>
      <c r="I210" s="59" t="str">
        <f>IFERROR(VLOOKUP($A210,'REF Projects'!$B$2:$N$49,8,FALSE),"N/A")</f>
        <v>N/A</v>
      </c>
      <c r="J210" s="59" t="str">
        <f>IFERROR(VLOOKUP($A210,'REF Projects'!$B$2:$N$49,9,FALSE),"N/A")</f>
        <v>N/A</v>
      </c>
      <c r="K210" t="str">
        <f>IFERROR(VLOOKUP($A210,'REF Projects'!$B$2:$N$49,10,FALSE),"N/A")</f>
        <v>N/A</v>
      </c>
      <c r="M210" t="s">
        <v>1310</v>
      </c>
    </row>
    <row r="211" spans="1:13" x14ac:dyDescent="0.25">
      <c r="A211" t="s">
        <v>158</v>
      </c>
      <c r="B211" s="2">
        <v>4</v>
      </c>
      <c r="C211" s="35" t="s">
        <v>13</v>
      </c>
      <c r="D211" t="str">
        <f>IFERROR(VLOOKUP($A211,'REF Projects'!$B$2:$N$49,2,FALSE),"Reconnaissance")</f>
        <v>Reconnaissance</v>
      </c>
      <c r="E211" s="61" t="str">
        <f>IFERROR(VLOOKUP($A211,'REF Projects'!$B$2:$N$49,4,FALSE),"N/A")</f>
        <v>N/A</v>
      </c>
      <c r="F211" s="61" t="str">
        <f>IFERROR(VLOOKUP($A211,'REF Projects'!$B$2:$N$49,5,FALSE),"N/A")</f>
        <v>N/A</v>
      </c>
      <c r="G211" s="61" t="str">
        <f>IFERROR(VLOOKUP($A211,'REF Projects'!$B$2:$N$49,6,FALSE),"N/A")</f>
        <v>N/A</v>
      </c>
      <c r="H211" s="59" t="str">
        <f>IFERROR(VLOOKUP($A211,'REF Projects'!$B$2:$N$49,7,FALSE),"N/A")</f>
        <v>N/A</v>
      </c>
      <c r="I211" s="59" t="str">
        <f>IFERROR(VLOOKUP($A211,'REF Projects'!$B$2:$N$49,8,FALSE),"N/A")</f>
        <v>N/A</v>
      </c>
      <c r="J211" s="59" t="str">
        <f>IFERROR(VLOOKUP($A211,'REF Projects'!$B$2:$N$49,9,FALSE),"N/A")</f>
        <v>N/A</v>
      </c>
      <c r="K211" t="str">
        <f>IFERROR(VLOOKUP($A211,'REF Projects'!$B$2:$N$49,10,FALSE),"N/A")</f>
        <v>N/A</v>
      </c>
      <c r="M211" t="s">
        <v>1312</v>
      </c>
    </row>
    <row r="212" spans="1:13" x14ac:dyDescent="0.25">
      <c r="A212" t="s">
        <v>337</v>
      </c>
      <c r="B212" s="2">
        <v>6</v>
      </c>
      <c r="C212" s="35" t="s">
        <v>13</v>
      </c>
      <c r="D212" t="str">
        <f>IFERROR(VLOOKUP($A212,'REF Projects'!$B$2:$N$49,2,FALSE),"Reconnaissance")</f>
        <v>Reconnaissance</v>
      </c>
      <c r="E212" s="61" t="str">
        <f>IFERROR(VLOOKUP($A212,'REF Projects'!$B$2:$N$49,4,FALSE),"N/A")</f>
        <v>N/A</v>
      </c>
      <c r="F212" s="61" t="str">
        <f>IFERROR(VLOOKUP($A212,'REF Projects'!$B$2:$N$49,5,FALSE),"N/A")</f>
        <v>N/A</v>
      </c>
      <c r="G212" s="61" t="str">
        <f>IFERROR(VLOOKUP($A212,'REF Projects'!$B$2:$N$49,6,FALSE),"N/A")</f>
        <v>N/A</v>
      </c>
      <c r="H212" s="59" t="str">
        <f>IFERROR(VLOOKUP($A212,'REF Projects'!$B$2:$N$49,7,FALSE),"N/A")</f>
        <v>N/A</v>
      </c>
      <c r="I212" s="59" t="str">
        <f>IFERROR(VLOOKUP($A212,'REF Projects'!$B$2:$N$49,8,FALSE),"N/A")</f>
        <v>N/A</v>
      </c>
      <c r="J212" s="59" t="str">
        <f>IFERROR(VLOOKUP($A212,'REF Projects'!$B$2:$N$49,9,FALSE),"N/A")</f>
        <v>N/A</v>
      </c>
      <c r="K212" t="str">
        <f>IFERROR(VLOOKUP($A212,'REF Projects'!$B$2:$N$49,10,FALSE),"N/A")</f>
        <v>N/A</v>
      </c>
      <c r="M212" t="s">
        <v>1310</v>
      </c>
    </row>
    <row r="213" spans="1:13" x14ac:dyDescent="0.25">
      <c r="A213" t="s">
        <v>191</v>
      </c>
      <c r="B213" s="2">
        <v>2</v>
      </c>
      <c r="C213" s="35" t="s">
        <v>13</v>
      </c>
      <c r="D213" t="str">
        <f>IFERROR(VLOOKUP($A213,'REF Projects'!$B$2:$N$49,2,FALSE),"Reconnaissance")</f>
        <v>Reconnaissance</v>
      </c>
      <c r="E213" s="61" t="str">
        <f>IFERROR(VLOOKUP($A213,'REF Projects'!$B$2:$N$49,4,FALSE),"N/A")</f>
        <v>N/A</v>
      </c>
      <c r="F213" s="61" t="str">
        <f>IFERROR(VLOOKUP($A213,'REF Projects'!$B$2:$N$49,5,FALSE),"N/A")</f>
        <v>N/A</v>
      </c>
      <c r="G213" s="61" t="str">
        <f>IFERROR(VLOOKUP($A213,'REF Projects'!$B$2:$N$49,6,FALSE),"N/A")</f>
        <v>N/A</v>
      </c>
      <c r="H213" s="59" t="str">
        <f>IFERROR(VLOOKUP($A213,'REF Projects'!$B$2:$N$49,7,FALSE),"N/A")</f>
        <v>N/A</v>
      </c>
      <c r="I213" s="59" t="str">
        <f>IFERROR(VLOOKUP($A213,'REF Projects'!$B$2:$N$49,8,FALSE),"N/A")</f>
        <v>N/A</v>
      </c>
      <c r="J213" s="59" t="str">
        <f>IFERROR(VLOOKUP($A213,'REF Projects'!$B$2:$N$49,9,FALSE),"N/A")</f>
        <v>N/A</v>
      </c>
      <c r="K213" t="str">
        <f>IFERROR(VLOOKUP($A213,'REF Projects'!$B$2:$N$49,10,FALSE),"N/A")</f>
        <v>N/A</v>
      </c>
      <c r="M213" t="s">
        <v>1310</v>
      </c>
    </row>
    <row r="214" spans="1:13" x14ac:dyDescent="0.25">
      <c r="A214" t="s">
        <v>167</v>
      </c>
      <c r="B214" s="2">
        <v>2</v>
      </c>
      <c r="C214" s="35" t="s">
        <v>13</v>
      </c>
      <c r="D214" t="s">
        <v>395</v>
      </c>
      <c r="E214" s="61">
        <f>IFERROR(VLOOKUP($A214,'REF Projects'!$B$2:$N$49,4,FALSE),"N/A")</f>
        <v>0</v>
      </c>
      <c r="F214" s="61">
        <f>IFERROR(VLOOKUP($A214,'REF Projects'!$B$2:$N$49,5,FALSE),"N/A")</f>
        <v>0</v>
      </c>
      <c r="G214" s="61">
        <f>IFERROR(VLOOKUP($A214,'REF Projects'!$B$2:$N$49,6,FALSE),"N/A")</f>
        <v>0</v>
      </c>
      <c r="H214" s="59">
        <f>IFERROR(VLOOKUP($A214,'REF Projects'!$B$2:$N$49,7,FALSE),"N/A")</f>
        <v>0</v>
      </c>
      <c r="I214" s="59">
        <f>IFERROR(VLOOKUP($A214,'REF Projects'!$B$2:$N$49,8,FALSE),"N/A")</f>
        <v>0</v>
      </c>
      <c r="J214" s="59">
        <f>IFERROR(VLOOKUP($A214,'REF Projects'!$B$2:$N$49,9,FALSE),"N/A")</f>
        <v>0</v>
      </c>
      <c r="K214">
        <f>IFERROR(VLOOKUP($A214,'REF Projects'!$B$2:$N$49,10,FALSE),"N/A")</f>
        <v>0</v>
      </c>
      <c r="M214" t="s">
        <v>1310</v>
      </c>
    </row>
    <row r="215" spans="1:13" x14ac:dyDescent="0.25">
      <c r="A215" t="s">
        <v>82</v>
      </c>
      <c r="B215" s="2">
        <v>1</v>
      </c>
      <c r="C215" s="35" t="s">
        <v>13</v>
      </c>
      <c r="D215" t="str">
        <f>IFERROR(VLOOKUP($A215,'REF Projects'!$B$2:$N$49,2,FALSE),"Reconnaissance")</f>
        <v>Reconnaissance</v>
      </c>
      <c r="E215" s="61" t="str">
        <f>IFERROR(VLOOKUP($A215,'REF Projects'!$B$2:$N$49,4,FALSE),"N/A")</f>
        <v>N/A</v>
      </c>
      <c r="F215" s="61" t="str">
        <f>IFERROR(VLOOKUP($A215,'REF Projects'!$B$2:$N$49,5,FALSE),"N/A")</f>
        <v>N/A</v>
      </c>
      <c r="G215" s="61" t="str">
        <f>IFERROR(VLOOKUP($A215,'REF Projects'!$B$2:$N$49,6,FALSE),"N/A")</f>
        <v>N/A</v>
      </c>
      <c r="H215" s="59" t="str">
        <f>IFERROR(VLOOKUP($A215,'REF Projects'!$B$2:$N$49,7,FALSE),"N/A")</f>
        <v>N/A</v>
      </c>
      <c r="I215" s="59" t="str">
        <f>IFERROR(VLOOKUP($A215,'REF Projects'!$B$2:$N$49,8,FALSE),"N/A")</f>
        <v>N/A</v>
      </c>
      <c r="J215" s="59" t="str">
        <f>IFERROR(VLOOKUP($A215,'REF Projects'!$B$2:$N$49,9,FALSE),"N/A")</f>
        <v>N/A</v>
      </c>
      <c r="K215" t="str">
        <f>IFERROR(VLOOKUP($A215,'REF Projects'!$B$2:$N$49,10,FALSE),"N/A")</f>
        <v>N/A</v>
      </c>
      <c r="M215" t="s">
        <v>1310</v>
      </c>
    </row>
    <row r="216" spans="1:13" x14ac:dyDescent="0.25">
      <c r="A216" t="s">
        <v>77</v>
      </c>
      <c r="B216" s="2">
        <v>1</v>
      </c>
      <c r="C216" s="35" t="s">
        <v>13</v>
      </c>
      <c r="D216" t="str">
        <f>IFERROR(VLOOKUP($A216,'REF Projects'!$B$2:$N$49,2,FALSE),"Reconnaissance")</f>
        <v>Reconnaissance</v>
      </c>
      <c r="E216" s="61" t="str">
        <f>IFERROR(VLOOKUP($A216,'REF Projects'!$B$2:$N$49,4,FALSE),"N/A")</f>
        <v>N/A</v>
      </c>
      <c r="F216" s="61" t="str">
        <f>IFERROR(VLOOKUP($A216,'REF Projects'!$B$2:$N$49,5,FALSE),"N/A")</f>
        <v>N/A</v>
      </c>
      <c r="G216" s="61" t="str">
        <f>IFERROR(VLOOKUP($A216,'REF Projects'!$B$2:$N$49,6,FALSE),"N/A")</f>
        <v>N/A</v>
      </c>
      <c r="H216" s="59" t="str">
        <f>IFERROR(VLOOKUP($A216,'REF Projects'!$B$2:$N$49,7,FALSE),"N/A")</f>
        <v>N/A</v>
      </c>
      <c r="I216" s="59" t="str">
        <f>IFERROR(VLOOKUP($A216,'REF Projects'!$B$2:$N$49,8,FALSE),"N/A")</f>
        <v>N/A</v>
      </c>
      <c r="J216" s="59" t="str">
        <f>IFERROR(VLOOKUP($A216,'REF Projects'!$B$2:$N$49,9,FALSE),"N/A")</f>
        <v>N/A</v>
      </c>
      <c r="K216" t="str">
        <f>IFERROR(VLOOKUP($A216,'REF Projects'!$B$2:$N$49,10,FALSE),"N/A")</f>
        <v>N/A</v>
      </c>
      <c r="M216" t="s">
        <v>1310</v>
      </c>
    </row>
    <row r="217" spans="1:13" x14ac:dyDescent="0.25">
      <c r="A217" t="s">
        <v>251</v>
      </c>
      <c r="B217" s="2">
        <v>5</v>
      </c>
      <c r="C217" s="35" t="s">
        <v>13</v>
      </c>
      <c r="D217" t="s">
        <v>395</v>
      </c>
      <c r="E217" s="61">
        <f>IFERROR(VLOOKUP($A217,'REF Projects'!$B$2:$N$49,4,FALSE),"N/A")</f>
        <v>0</v>
      </c>
      <c r="F217" s="61">
        <f>IFERROR(VLOOKUP($A217,'REF Projects'!$B$2:$N$49,5,FALSE),"N/A")</f>
        <v>0</v>
      </c>
      <c r="G217" s="61">
        <f>IFERROR(VLOOKUP($A217,'REF Projects'!$B$2:$N$49,6,FALSE),"N/A")</f>
        <v>0</v>
      </c>
      <c r="H217" s="59">
        <f>IFERROR(VLOOKUP($A217,'REF Projects'!$B$2:$N$49,7,FALSE),"N/A")</f>
        <v>0</v>
      </c>
      <c r="I217" s="59">
        <f>IFERROR(VLOOKUP($A217,'REF Projects'!$B$2:$N$49,8,FALSE),"N/A")</f>
        <v>0</v>
      </c>
      <c r="J217" s="59">
        <f>IFERROR(VLOOKUP($A217,'REF Projects'!$B$2:$N$49,9,FALSE),"N/A")</f>
        <v>0</v>
      </c>
      <c r="K217">
        <f>IFERROR(VLOOKUP($A217,'REF Projects'!$B$2:$N$49,10,FALSE),"N/A")</f>
        <v>0</v>
      </c>
      <c r="M217" t="s">
        <v>1310</v>
      </c>
    </row>
    <row r="218" spans="1:13" x14ac:dyDescent="0.25">
      <c r="A218" t="s">
        <v>67</v>
      </c>
      <c r="B218" s="2">
        <v>3</v>
      </c>
      <c r="C218" s="35" t="s">
        <v>13</v>
      </c>
      <c r="D218" t="str">
        <f>IFERROR(VLOOKUP($A218,'REF Projects'!$B$2:$N$49,2,FALSE),"Reconnaissance")</f>
        <v>Reconnaissance</v>
      </c>
      <c r="E218" s="61" t="str">
        <f>IFERROR(VLOOKUP($A218,'REF Projects'!$B$2:$N$49,4,FALSE),"N/A")</f>
        <v>N/A</v>
      </c>
      <c r="F218" s="61" t="str">
        <f>IFERROR(VLOOKUP($A218,'REF Projects'!$B$2:$N$49,5,FALSE),"N/A")</f>
        <v>N/A</v>
      </c>
      <c r="G218" s="61" t="str">
        <f>IFERROR(VLOOKUP($A218,'REF Projects'!$B$2:$N$49,6,FALSE),"N/A")</f>
        <v>N/A</v>
      </c>
      <c r="H218" s="59" t="str">
        <f>IFERROR(VLOOKUP($A218,'REF Projects'!$B$2:$N$49,7,FALSE),"N/A")</f>
        <v>N/A</v>
      </c>
      <c r="I218" s="59" t="str">
        <f>IFERROR(VLOOKUP($A218,'REF Projects'!$B$2:$N$49,8,FALSE),"N/A")</f>
        <v>N/A</v>
      </c>
      <c r="J218" s="59" t="str">
        <f>IFERROR(VLOOKUP($A218,'REF Projects'!$B$2:$N$49,9,FALSE),"N/A")</f>
        <v>N/A</v>
      </c>
      <c r="K218" t="str">
        <f>IFERROR(VLOOKUP($A218,'REF Projects'!$B$2:$N$49,10,FALSE),"N/A")</f>
        <v>N/A</v>
      </c>
      <c r="M218" t="s">
        <v>1310</v>
      </c>
    </row>
    <row r="219" spans="1:13" x14ac:dyDescent="0.25">
      <c r="A219" t="s">
        <v>39</v>
      </c>
      <c r="B219" s="2">
        <v>1</v>
      </c>
      <c r="C219" s="35" t="s">
        <v>13</v>
      </c>
      <c r="D219" t="str">
        <f>IFERROR(VLOOKUP($A219,'REF Projects'!$B$2:$N$49,2,FALSE),"Reconnaissance")</f>
        <v>Reconnaissance</v>
      </c>
      <c r="E219" s="61" t="str">
        <f>IFERROR(VLOOKUP($A219,'REF Projects'!$B$2:$N$49,4,FALSE),"N/A")</f>
        <v>N/A</v>
      </c>
      <c r="F219" s="61" t="str">
        <f>IFERROR(VLOOKUP($A219,'REF Projects'!$B$2:$N$49,5,FALSE),"N/A")</f>
        <v>N/A</v>
      </c>
      <c r="G219" s="61" t="str">
        <f>IFERROR(VLOOKUP($A219,'REF Projects'!$B$2:$N$49,6,FALSE),"N/A")</f>
        <v>N/A</v>
      </c>
      <c r="H219" s="59" t="str">
        <f>IFERROR(VLOOKUP($A219,'REF Projects'!$B$2:$N$49,7,FALSE),"N/A")</f>
        <v>N/A</v>
      </c>
      <c r="I219" s="59" t="str">
        <f>IFERROR(VLOOKUP($A219,'REF Projects'!$B$2:$N$49,8,FALSE),"N/A")</f>
        <v>N/A</v>
      </c>
      <c r="J219" s="59" t="str">
        <f>IFERROR(VLOOKUP($A219,'REF Projects'!$B$2:$N$49,9,FALSE),"N/A")</f>
        <v>N/A</v>
      </c>
      <c r="K219" t="str">
        <f>IFERROR(VLOOKUP($A219,'REF Projects'!$B$2:$N$49,10,FALSE),"N/A")</f>
        <v>N/A</v>
      </c>
      <c r="M219" t="s">
        <v>1310</v>
      </c>
    </row>
    <row r="220" spans="1:13" x14ac:dyDescent="0.25">
      <c r="A220" t="s">
        <v>140</v>
      </c>
      <c r="B220" s="2">
        <v>4</v>
      </c>
      <c r="C220" s="35" t="s">
        <v>13</v>
      </c>
      <c r="D220" t="s">
        <v>395</v>
      </c>
      <c r="E220" s="61">
        <f>IFERROR(VLOOKUP($A220,'REF Projects'!$B$2:$N$49,4,FALSE),"N/A")</f>
        <v>0</v>
      </c>
      <c r="F220" s="61">
        <f>IFERROR(VLOOKUP($A220,'REF Projects'!$B$2:$N$49,5,FALSE),"N/A")</f>
        <v>0</v>
      </c>
      <c r="G220" s="61">
        <f>IFERROR(VLOOKUP($A220,'REF Projects'!$B$2:$N$49,6,FALSE),"N/A")</f>
        <v>0</v>
      </c>
      <c r="H220" s="59">
        <f>IFERROR(VLOOKUP($A220,'REF Projects'!$B$2:$N$49,7,FALSE),"N/A")</f>
        <v>0</v>
      </c>
      <c r="I220" s="59">
        <f>IFERROR(VLOOKUP($A220,'REF Projects'!$B$2:$N$49,8,FALSE),"N/A")</f>
        <v>0</v>
      </c>
      <c r="J220" s="59">
        <f>IFERROR(VLOOKUP($A220,'REF Projects'!$B$2:$N$49,9,FALSE),"N/A")</f>
        <v>0</v>
      </c>
      <c r="K220">
        <f>IFERROR(VLOOKUP($A220,'REF Projects'!$B$2:$N$49,10,FALSE),"N/A")</f>
        <v>0</v>
      </c>
      <c r="M220" t="s">
        <v>1312</v>
      </c>
    </row>
    <row r="221" spans="1:13" x14ac:dyDescent="0.25">
      <c r="A221" t="s">
        <v>232</v>
      </c>
      <c r="B221" s="2">
        <v>4</v>
      </c>
      <c r="C221" s="35" t="s">
        <v>13</v>
      </c>
      <c r="D221" t="str">
        <f>IFERROR(VLOOKUP($A221,'REF Projects'!$B$2:$N$49,2,FALSE),"Reconnaissance")</f>
        <v>Reconnaissance</v>
      </c>
      <c r="E221" s="61" t="str">
        <f>IFERROR(VLOOKUP($A221,'REF Projects'!$B$2:$N$49,4,FALSE),"N/A")</f>
        <v>N/A</v>
      </c>
      <c r="F221" s="61" t="str">
        <f>IFERROR(VLOOKUP($A221,'REF Projects'!$B$2:$N$49,5,FALSE),"N/A")</f>
        <v>N/A</v>
      </c>
      <c r="G221" s="61" t="str">
        <f>IFERROR(VLOOKUP($A221,'REF Projects'!$B$2:$N$49,6,FALSE),"N/A")</f>
        <v>N/A</v>
      </c>
      <c r="H221" s="59" t="str">
        <f>IFERROR(VLOOKUP($A221,'REF Projects'!$B$2:$N$49,7,FALSE),"N/A")</f>
        <v>N/A</v>
      </c>
      <c r="I221" s="59" t="str">
        <f>IFERROR(VLOOKUP($A221,'REF Projects'!$B$2:$N$49,8,FALSE),"N/A")</f>
        <v>N/A</v>
      </c>
      <c r="J221" s="59" t="str">
        <f>IFERROR(VLOOKUP($A221,'REF Projects'!$B$2:$N$49,9,FALSE),"N/A")</f>
        <v>N/A</v>
      </c>
      <c r="K221" t="str">
        <f>IFERROR(VLOOKUP($A221,'REF Projects'!$B$2:$N$49,10,FALSE),"N/A")</f>
        <v>N/A</v>
      </c>
      <c r="M221" t="s">
        <v>1310</v>
      </c>
    </row>
    <row r="222" spans="1:13" x14ac:dyDescent="0.25">
      <c r="A222" t="s">
        <v>222</v>
      </c>
      <c r="B222" s="2">
        <v>3</v>
      </c>
      <c r="C222" s="35" t="s">
        <v>13</v>
      </c>
      <c r="D222" t="str">
        <f>IFERROR(VLOOKUP($A222,'REF Projects'!$B$2:$N$49,2,FALSE),"Reconnaissance")</f>
        <v>Reconnaissance</v>
      </c>
      <c r="E222" s="61" t="str">
        <f>IFERROR(VLOOKUP($A222,'REF Projects'!$B$2:$N$49,4,FALSE),"N/A")</f>
        <v>N/A</v>
      </c>
      <c r="F222" s="61" t="str">
        <f>IFERROR(VLOOKUP($A222,'REF Projects'!$B$2:$N$49,5,FALSE),"N/A")</f>
        <v>N/A</v>
      </c>
      <c r="G222" s="61" t="str">
        <f>IFERROR(VLOOKUP($A222,'REF Projects'!$B$2:$N$49,6,FALSE),"N/A")</f>
        <v>N/A</v>
      </c>
      <c r="H222" s="59" t="str">
        <f>IFERROR(VLOOKUP($A222,'REF Projects'!$B$2:$N$49,7,FALSE),"N/A")</f>
        <v>N/A</v>
      </c>
      <c r="I222" s="59" t="str">
        <f>IFERROR(VLOOKUP($A222,'REF Projects'!$B$2:$N$49,8,FALSE),"N/A")</f>
        <v>N/A</v>
      </c>
      <c r="J222" s="59" t="str">
        <f>IFERROR(VLOOKUP($A222,'REF Projects'!$B$2:$N$49,9,FALSE),"N/A")</f>
        <v>N/A</v>
      </c>
      <c r="K222" t="str">
        <f>IFERROR(VLOOKUP($A222,'REF Projects'!$B$2:$N$49,10,FALSE),"N/A")</f>
        <v>N/A</v>
      </c>
      <c r="M222" t="s">
        <v>1312</v>
      </c>
    </row>
    <row r="223" spans="1:13" x14ac:dyDescent="0.25">
      <c r="A223" t="s">
        <v>292</v>
      </c>
      <c r="B223" s="2">
        <v>6</v>
      </c>
      <c r="C223" s="35" t="s">
        <v>13</v>
      </c>
      <c r="D223" t="s">
        <v>1317</v>
      </c>
      <c r="E223" s="61" t="str">
        <f>IFERROR(VLOOKUP($A223,'REF Projects'!$B$2:$N$49,4,FALSE),"N/A")</f>
        <v>N/A</v>
      </c>
      <c r="F223" s="61" t="str">
        <f>IFERROR(VLOOKUP($A223,'REF Projects'!$B$2:$N$49,5,FALSE),"N/A")</f>
        <v>N/A</v>
      </c>
      <c r="G223" s="61" t="str">
        <f>IFERROR(VLOOKUP($A223,'REF Projects'!$B$2:$N$49,6,FALSE),"N/A")</f>
        <v>N/A</v>
      </c>
      <c r="H223" s="59" t="str">
        <f>IFERROR(VLOOKUP($A223,'REF Projects'!$B$2:$N$49,7,FALSE),"N/A")</f>
        <v>N/A</v>
      </c>
      <c r="I223" s="59" t="str">
        <f>IFERROR(VLOOKUP($A223,'REF Projects'!$B$2:$N$49,8,FALSE),"N/A")</f>
        <v>N/A</v>
      </c>
      <c r="J223" s="59" t="str">
        <f>IFERROR(VLOOKUP($A223,'REF Projects'!$B$2:$N$49,9,FALSE),"N/A")</f>
        <v>N/A</v>
      </c>
      <c r="K223" t="str">
        <f>IFERROR(VLOOKUP($A223,'REF Projects'!$B$2:$N$49,10,FALSE),"N/A")</f>
        <v>N/A</v>
      </c>
      <c r="M223" t="s">
        <v>1312</v>
      </c>
    </row>
    <row r="224" spans="1:13" x14ac:dyDescent="0.25">
      <c r="A224" t="s">
        <v>161</v>
      </c>
      <c r="B224" s="2">
        <v>2</v>
      </c>
      <c r="C224" s="35" t="s">
        <v>13</v>
      </c>
      <c r="D224" t="str">
        <f>IFERROR(VLOOKUP($A224,'REF Projects'!$B$2:$N$49,2,FALSE),"Reconnaissance")</f>
        <v>Reconnaissance</v>
      </c>
      <c r="E224" s="61" t="str">
        <f>IFERROR(VLOOKUP($A224,'REF Projects'!$B$2:$N$49,4,FALSE),"N/A")</f>
        <v>N/A</v>
      </c>
      <c r="F224" s="61" t="str">
        <f>IFERROR(VLOOKUP($A224,'REF Projects'!$B$2:$N$49,5,FALSE),"N/A")</f>
        <v>N/A</v>
      </c>
      <c r="G224" s="61" t="str">
        <f>IFERROR(VLOOKUP($A224,'REF Projects'!$B$2:$N$49,6,FALSE),"N/A")</f>
        <v>N/A</v>
      </c>
      <c r="H224" s="59" t="str">
        <f>IFERROR(VLOOKUP($A224,'REF Projects'!$B$2:$N$49,7,FALSE),"N/A")</f>
        <v>N/A</v>
      </c>
      <c r="I224" s="59" t="str">
        <f>IFERROR(VLOOKUP($A224,'REF Projects'!$B$2:$N$49,8,FALSE),"N/A")</f>
        <v>N/A</v>
      </c>
      <c r="J224" s="59" t="str">
        <f>IFERROR(VLOOKUP($A224,'REF Projects'!$B$2:$N$49,9,FALSE),"N/A")</f>
        <v>N/A</v>
      </c>
      <c r="K224" t="str">
        <f>IFERROR(VLOOKUP($A224,'REF Projects'!$B$2:$N$49,10,FALSE),"N/A")</f>
        <v>N/A</v>
      </c>
      <c r="M224" t="s">
        <v>1310</v>
      </c>
    </row>
    <row r="225" spans="1:13" x14ac:dyDescent="0.25">
      <c r="A225" t="s">
        <v>171</v>
      </c>
      <c r="B225" s="2">
        <v>2</v>
      </c>
      <c r="C225" s="35" t="s">
        <v>13</v>
      </c>
      <c r="D225" t="s">
        <v>395</v>
      </c>
      <c r="E225" s="61">
        <f>IFERROR(VLOOKUP($A225,'REF Projects'!$B$2:$N$49,4,FALSE),"N/A")</f>
        <v>0</v>
      </c>
      <c r="F225" s="61">
        <f>IFERROR(VLOOKUP($A225,'REF Projects'!$B$2:$N$49,5,FALSE),"N/A")</f>
        <v>0</v>
      </c>
      <c r="G225" s="61">
        <f>IFERROR(VLOOKUP($A225,'REF Projects'!$B$2:$N$49,6,FALSE),"N/A")</f>
        <v>0</v>
      </c>
      <c r="H225" s="59">
        <f>IFERROR(VLOOKUP($A225,'REF Projects'!$B$2:$N$49,7,FALSE),"N/A")</f>
        <v>0</v>
      </c>
      <c r="I225" s="59">
        <f>IFERROR(VLOOKUP($A225,'REF Projects'!$B$2:$N$49,8,FALSE),"N/A")</f>
        <v>0</v>
      </c>
      <c r="J225" s="59">
        <f>IFERROR(VLOOKUP($A225,'REF Projects'!$B$2:$N$49,9,FALSE),"N/A")</f>
        <v>0</v>
      </c>
      <c r="K225">
        <f>IFERROR(VLOOKUP($A225,'REF Projects'!$B$2:$N$49,10,FALSE),"N/A")</f>
        <v>0</v>
      </c>
      <c r="M225" t="s">
        <v>1310</v>
      </c>
    </row>
    <row r="226" spans="1:13" x14ac:dyDescent="0.25">
      <c r="A226" t="s">
        <v>26</v>
      </c>
      <c r="B226" s="2">
        <v>1</v>
      </c>
      <c r="C226" s="35" t="s">
        <v>13</v>
      </c>
      <c r="D226" t="str">
        <f>IFERROR(VLOOKUP($A226,'REF Projects'!$B$2:$N$49,2,FALSE),"Reconnaissance")</f>
        <v>Reconnaissance</v>
      </c>
      <c r="E226" s="61" t="str">
        <f>IFERROR(VLOOKUP($A226,'REF Projects'!$B$2:$N$49,4,FALSE),"N/A")</f>
        <v>N/A</v>
      </c>
      <c r="F226" s="61" t="str">
        <f>IFERROR(VLOOKUP($A226,'REF Projects'!$B$2:$N$49,5,FALSE),"N/A")</f>
        <v>N/A</v>
      </c>
      <c r="G226" s="61" t="str">
        <f>IFERROR(VLOOKUP($A226,'REF Projects'!$B$2:$N$49,6,FALSE),"N/A")</f>
        <v>N/A</v>
      </c>
      <c r="H226" s="59" t="str">
        <f>IFERROR(VLOOKUP($A226,'REF Projects'!$B$2:$N$49,7,FALSE),"N/A")</f>
        <v>N/A</v>
      </c>
      <c r="I226" s="59" t="str">
        <f>IFERROR(VLOOKUP($A226,'REF Projects'!$B$2:$N$49,8,FALSE),"N/A")</f>
        <v>N/A</v>
      </c>
      <c r="J226" s="59" t="str">
        <f>IFERROR(VLOOKUP($A226,'REF Projects'!$B$2:$N$49,9,FALSE),"N/A")</f>
        <v>N/A</v>
      </c>
      <c r="K226" t="str">
        <f>IFERROR(VLOOKUP($A226,'REF Projects'!$B$2:$N$49,10,FALSE),"N/A")</f>
        <v>N/A</v>
      </c>
      <c r="M226" t="s">
        <v>1310</v>
      </c>
    </row>
    <row r="227" spans="1:13" x14ac:dyDescent="0.25">
      <c r="A227" t="s">
        <v>329</v>
      </c>
      <c r="B227" s="2">
        <v>7</v>
      </c>
      <c r="C227" s="35" t="s">
        <v>13</v>
      </c>
      <c r="D227" t="str">
        <f>IFERROR(VLOOKUP($A227,'REF Projects'!$B$2:$N$49,2,FALSE),"Reconnaissance")</f>
        <v>Feasibility</v>
      </c>
      <c r="E227" s="61">
        <f>IFERROR(VLOOKUP($A227,'REF Projects'!$B$2:$N$49,4,FALSE),"N/A")</f>
        <v>65</v>
      </c>
      <c r="F227" s="61">
        <f>IFERROR(VLOOKUP($A227,'REF Projects'!$B$2:$N$49,5,FALSE),"N/A")</f>
        <v>0</v>
      </c>
      <c r="G227" s="61">
        <f>IFERROR(VLOOKUP($A227,'REF Projects'!$B$2:$N$49,6,FALSE),"N/A")</f>
        <v>0</v>
      </c>
      <c r="H227" s="59">
        <f>IFERROR(VLOOKUP($A227,'REF Projects'!$B$2:$N$49,7,FALSE),"N/A")</f>
        <v>478512.24</v>
      </c>
      <c r="I227" s="59">
        <f>IFERROR(VLOOKUP($A227,'REF Projects'!$B$2:$N$49,8,FALSE),"N/A")</f>
        <v>0</v>
      </c>
      <c r="J227" s="59">
        <f>IFERROR(VLOOKUP($A227,'REF Projects'!$B$2:$N$49,9,FALSE),"N/A")</f>
        <v>0</v>
      </c>
      <c r="K227">
        <f>IFERROR(VLOOKUP($A227,'REF Projects'!$B$2:$N$49,10,FALSE),"N/A")</f>
        <v>0</v>
      </c>
      <c r="L227" t="s">
        <v>1432</v>
      </c>
      <c r="M227" t="s">
        <v>1312</v>
      </c>
    </row>
    <row r="228" spans="1:13" x14ac:dyDescent="0.25">
      <c r="A228" t="s">
        <v>128</v>
      </c>
      <c r="B228" s="2">
        <v>2</v>
      </c>
      <c r="C228" s="35" t="s">
        <v>13</v>
      </c>
      <c r="D228" t="str">
        <f>IFERROR(VLOOKUP($A228,'REF Projects'!$B$2:$N$49,2,FALSE),"Reconnaissance")</f>
        <v>Reconnaissance</v>
      </c>
      <c r="E228" s="61" t="str">
        <f>IFERROR(VLOOKUP($A228,'REF Projects'!$B$2:$N$49,4,FALSE),"N/A")</f>
        <v>N/A</v>
      </c>
      <c r="F228" s="61" t="str">
        <f>IFERROR(VLOOKUP($A228,'REF Projects'!$B$2:$N$49,5,FALSE),"N/A")</f>
        <v>N/A</v>
      </c>
      <c r="G228" s="61" t="str">
        <f>IFERROR(VLOOKUP($A228,'REF Projects'!$B$2:$N$49,6,FALSE),"N/A")</f>
        <v>N/A</v>
      </c>
      <c r="H228" s="59" t="str">
        <f>IFERROR(VLOOKUP($A228,'REF Projects'!$B$2:$N$49,7,FALSE),"N/A")</f>
        <v>N/A</v>
      </c>
      <c r="I228" s="59" t="str">
        <f>IFERROR(VLOOKUP($A228,'REF Projects'!$B$2:$N$49,8,FALSE),"N/A")</f>
        <v>N/A</v>
      </c>
      <c r="J228" s="59" t="str">
        <f>IFERROR(VLOOKUP($A228,'REF Projects'!$B$2:$N$49,9,FALSE),"N/A")</f>
        <v>N/A</v>
      </c>
      <c r="K228" t="str">
        <f>IFERROR(VLOOKUP($A228,'REF Projects'!$B$2:$N$49,10,FALSE),"N/A")</f>
        <v>N/A</v>
      </c>
      <c r="M228" t="s">
        <v>1310</v>
      </c>
    </row>
    <row r="229" spans="1:13" x14ac:dyDescent="0.25">
      <c r="A229" t="s">
        <v>81</v>
      </c>
      <c r="B229" s="2">
        <v>1</v>
      </c>
      <c r="C229" s="35" t="s">
        <v>13</v>
      </c>
      <c r="D229" t="str">
        <f>IFERROR(VLOOKUP($A229,'REF Projects'!$B$2:$N$49,2,FALSE),"Reconnaissance")</f>
        <v>Reconnaissance</v>
      </c>
      <c r="E229" s="61" t="str">
        <f>IFERROR(VLOOKUP($A229,'REF Projects'!$B$2:$N$49,4,FALSE),"N/A")</f>
        <v>N/A</v>
      </c>
      <c r="F229" s="61" t="str">
        <f>IFERROR(VLOOKUP($A229,'REF Projects'!$B$2:$N$49,5,FALSE),"N/A")</f>
        <v>N/A</v>
      </c>
      <c r="G229" s="61" t="str">
        <f>IFERROR(VLOOKUP($A229,'REF Projects'!$B$2:$N$49,6,FALSE),"N/A")</f>
        <v>N/A</v>
      </c>
      <c r="H229" s="59" t="str">
        <f>IFERROR(VLOOKUP($A229,'REF Projects'!$B$2:$N$49,7,FALSE),"N/A")</f>
        <v>N/A</v>
      </c>
      <c r="I229" s="59" t="str">
        <f>IFERROR(VLOOKUP($A229,'REF Projects'!$B$2:$N$49,8,FALSE),"N/A")</f>
        <v>N/A</v>
      </c>
      <c r="J229" s="59" t="str">
        <f>IFERROR(VLOOKUP($A229,'REF Projects'!$B$2:$N$49,9,FALSE),"N/A")</f>
        <v>N/A</v>
      </c>
      <c r="K229" t="str">
        <f>IFERROR(VLOOKUP($A229,'REF Projects'!$B$2:$N$49,10,FALSE),"N/A")</f>
        <v>N/A</v>
      </c>
      <c r="M229" t="s">
        <v>1310</v>
      </c>
    </row>
    <row r="230" spans="1:13" x14ac:dyDescent="0.25">
      <c r="A230" t="s">
        <v>244</v>
      </c>
      <c r="B230" s="2">
        <v>3</v>
      </c>
      <c r="C230" s="35" t="s">
        <v>13</v>
      </c>
      <c r="D230">
        <f>IFERROR(VLOOKUP($A230,'REF Projects'!$B$2:$N$49,2,FALSE),"Reconnaissance")</f>
        <v>0</v>
      </c>
      <c r="E230" s="61">
        <f>IFERROR(VLOOKUP($A230,'REF Projects'!$B$2:$N$49,4,FALSE),"N/A")</f>
        <v>0</v>
      </c>
      <c r="F230" s="61">
        <f>IFERROR(VLOOKUP($A230,'REF Projects'!$B$2:$N$49,5,FALSE),"N/A")</f>
        <v>0</v>
      </c>
      <c r="G230" s="61">
        <f>IFERROR(VLOOKUP($A230,'REF Projects'!$B$2:$N$49,6,FALSE),"N/A")</f>
        <v>0</v>
      </c>
      <c r="H230" s="59">
        <f>IFERROR(VLOOKUP($A230,'REF Projects'!$B$2:$N$49,7,FALSE),"N/A")</f>
        <v>0</v>
      </c>
      <c r="I230" s="59">
        <f>IFERROR(VLOOKUP($A230,'REF Projects'!$B$2:$N$49,8,FALSE),"N/A")</f>
        <v>0</v>
      </c>
      <c r="J230" s="59">
        <f>IFERROR(VLOOKUP($A230,'REF Projects'!$B$2:$N$49,9,FALSE),"N/A")</f>
        <v>0</v>
      </c>
      <c r="K230">
        <f>IFERROR(VLOOKUP($A230,'REF Projects'!$B$2:$N$49,10,FALSE),"N/A")</f>
        <v>0</v>
      </c>
      <c r="M230" t="s">
        <v>1310</v>
      </c>
    </row>
    <row r="231" spans="1:13" x14ac:dyDescent="0.25">
      <c r="A231" t="s">
        <v>296</v>
      </c>
      <c r="B231" s="2">
        <v>1</v>
      </c>
      <c r="C231" s="35" t="s">
        <v>13</v>
      </c>
      <c r="D231" t="str">
        <f>IFERROR(VLOOKUP($A231,'REF Projects'!$B$2:$N$49,2,FALSE),"Reconnaissance")</f>
        <v>Reconnaissance</v>
      </c>
      <c r="E231" s="61" t="str">
        <f>IFERROR(VLOOKUP($A231,'REF Projects'!$B$2:$N$49,4,FALSE),"N/A")</f>
        <v>N/A</v>
      </c>
      <c r="F231" s="61" t="str">
        <f>IFERROR(VLOOKUP($A231,'REF Projects'!$B$2:$N$49,5,FALSE),"N/A")</f>
        <v>N/A</v>
      </c>
      <c r="G231" s="61" t="str">
        <f>IFERROR(VLOOKUP($A231,'REF Projects'!$B$2:$N$49,6,FALSE),"N/A")</f>
        <v>N/A</v>
      </c>
      <c r="H231" s="59" t="str">
        <f>IFERROR(VLOOKUP($A231,'REF Projects'!$B$2:$N$49,7,FALSE),"N/A")</f>
        <v>N/A</v>
      </c>
      <c r="I231" s="59" t="str">
        <f>IFERROR(VLOOKUP($A231,'REF Projects'!$B$2:$N$49,8,FALSE),"N/A")</f>
        <v>N/A</v>
      </c>
      <c r="J231" s="59" t="str">
        <f>IFERROR(VLOOKUP($A231,'REF Projects'!$B$2:$N$49,9,FALSE),"N/A")</f>
        <v>N/A</v>
      </c>
      <c r="K231" t="str">
        <f>IFERROR(VLOOKUP($A231,'REF Projects'!$B$2:$N$49,10,FALSE),"N/A")</f>
        <v>N/A</v>
      </c>
      <c r="M231" t="s">
        <v>1310</v>
      </c>
    </row>
    <row r="232" spans="1:13" x14ac:dyDescent="0.25">
      <c r="A232" t="s">
        <v>91</v>
      </c>
      <c r="B232" s="2">
        <v>1</v>
      </c>
      <c r="C232" s="35" t="s">
        <v>13</v>
      </c>
      <c r="D232" t="str">
        <f>IFERROR(VLOOKUP($A232,'REF Projects'!$B$2:$N$49,2,FALSE),"Reconnaissance")</f>
        <v>Reconnaissance</v>
      </c>
      <c r="E232" s="61" t="str">
        <f>IFERROR(VLOOKUP($A232,'REF Projects'!$B$2:$N$49,4,FALSE),"N/A")</f>
        <v>N/A</v>
      </c>
      <c r="F232" s="61" t="str">
        <f>IFERROR(VLOOKUP($A232,'REF Projects'!$B$2:$N$49,5,FALSE),"N/A")</f>
        <v>N/A</v>
      </c>
      <c r="G232" s="61" t="str">
        <f>IFERROR(VLOOKUP($A232,'REF Projects'!$B$2:$N$49,6,FALSE),"N/A")</f>
        <v>N/A</v>
      </c>
      <c r="H232" s="59" t="str">
        <f>IFERROR(VLOOKUP($A232,'REF Projects'!$B$2:$N$49,7,FALSE),"N/A")</f>
        <v>N/A</v>
      </c>
      <c r="I232" s="59" t="str">
        <f>IFERROR(VLOOKUP($A232,'REF Projects'!$B$2:$N$49,8,FALSE),"N/A")</f>
        <v>N/A</v>
      </c>
      <c r="J232" s="59" t="str">
        <f>IFERROR(VLOOKUP($A232,'REF Projects'!$B$2:$N$49,9,FALSE),"N/A")</f>
        <v>N/A</v>
      </c>
      <c r="K232" t="str">
        <f>IFERROR(VLOOKUP($A232,'REF Projects'!$B$2:$N$49,10,FALSE),"N/A")</f>
        <v>N/A</v>
      </c>
      <c r="M232" t="s">
        <v>1310</v>
      </c>
    </row>
    <row r="233" spans="1:13" x14ac:dyDescent="0.25">
      <c r="A233" t="s">
        <v>21</v>
      </c>
      <c r="B233" s="2">
        <v>1</v>
      </c>
      <c r="C233" s="35" t="s">
        <v>13</v>
      </c>
      <c r="D233" t="str">
        <f>IFERROR(VLOOKUP($A233,'REF Projects'!$B$2:$N$49,2,FALSE),"Reconnaissance")</f>
        <v>Reconnaissance</v>
      </c>
      <c r="E233" s="61" t="str">
        <f>IFERROR(VLOOKUP($A233,'REF Projects'!$B$2:$N$49,4,FALSE),"N/A")</f>
        <v>N/A</v>
      </c>
      <c r="F233" s="61" t="str">
        <f>IFERROR(VLOOKUP($A233,'REF Projects'!$B$2:$N$49,5,FALSE),"N/A")</f>
        <v>N/A</v>
      </c>
      <c r="G233" s="61" t="str">
        <f>IFERROR(VLOOKUP($A233,'REF Projects'!$B$2:$N$49,6,FALSE),"N/A")</f>
        <v>N/A</v>
      </c>
      <c r="H233" s="59" t="str">
        <f>IFERROR(VLOOKUP($A233,'REF Projects'!$B$2:$N$49,7,FALSE),"N/A")</f>
        <v>N/A</v>
      </c>
      <c r="I233" s="59" t="str">
        <f>IFERROR(VLOOKUP($A233,'REF Projects'!$B$2:$N$49,8,FALSE),"N/A")</f>
        <v>N/A</v>
      </c>
      <c r="J233" s="59" t="str">
        <f>IFERROR(VLOOKUP($A233,'REF Projects'!$B$2:$N$49,9,FALSE),"N/A")</f>
        <v>N/A</v>
      </c>
      <c r="K233" t="str">
        <f>IFERROR(VLOOKUP($A233,'REF Projects'!$B$2:$N$49,10,FALSE),"N/A")</f>
        <v>N/A</v>
      </c>
      <c r="M233" t="s">
        <v>1310</v>
      </c>
    </row>
    <row r="234" spans="1:13" x14ac:dyDescent="0.25">
      <c r="A234" t="s">
        <v>14</v>
      </c>
      <c r="B234" s="2">
        <v>1</v>
      </c>
      <c r="C234" s="35" t="s">
        <v>13</v>
      </c>
      <c r="D234" t="str">
        <f>IFERROR(VLOOKUP($A234,'REF Projects'!$B$2:$N$49,2,FALSE),"Reconnaissance")</f>
        <v>Reconnaissance</v>
      </c>
      <c r="E234" s="61" t="str">
        <f>IFERROR(VLOOKUP($A234,'REF Projects'!$B$2:$N$49,4,FALSE),"N/A")</f>
        <v>N/A</v>
      </c>
      <c r="F234" s="61" t="str">
        <f>IFERROR(VLOOKUP($A234,'REF Projects'!$B$2:$N$49,5,FALSE),"N/A")</f>
        <v>N/A</v>
      </c>
      <c r="G234" s="61" t="str">
        <f>IFERROR(VLOOKUP($A234,'REF Projects'!$B$2:$N$49,6,FALSE),"N/A")</f>
        <v>N/A</v>
      </c>
      <c r="H234" s="59" t="str">
        <f>IFERROR(VLOOKUP($A234,'REF Projects'!$B$2:$N$49,7,FALSE),"N/A")</f>
        <v>N/A</v>
      </c>
      <c r="I234" s="59" t="str">
        <f>IFERROR(VLOOKUP($A234,'REF Projects'!$B$2:$N$49,8,FALSE),"N/A")</f>
        <v>N/A</v>
      </c>
      <c r="J234" s="59" t="str">
        <f>IFERROR(VLOOKUP($A234,'REF Projects'!$B$2:$N$49,9,FALSE),"N/A")</f>
        <v>N/A</v>
      </c>
      <c r="K234" t="str">
        <f>IFERROR(VLOOKUP($A234,'REF Projects'!$B$2:$N$49,10,FALSE),"N/A")</f>
        <v>N/A</v>
      </c>
      <c r="M234" t="s">
        <v>1310</v>
      </c>
    </row>
    <row r="235" spans="1:13" x14ac:dyDescent="0.25">
      <c r="A235" t="s">
        <v>68</v>
      </c>
      <c r="B235" s="2">
        <v>1</v>
      </c>
      <c r="C235" s="35" t="s">
        <v>13</v>
      </c>
      <c r="D235" t="str">
        <f>IFERROR(VLOOKUP($A235,'REF Projects'!$B$2:$N$49,2,FALSE),"Reconnaissance")</f>
        <v>Reconnaissance</v>
      </c>
      <c r="E235" s="61" t="str">
        <f>IFERROR(VLOOKUP($A235,'REF Projects'!$B$2:$N$49,4,FALSE),"N/A")</f>
        <v>N/A</v>
      </c>
      <c r="F235" s="61" t="str">
        <f>IFERROR(VLOOKUP($A235,'REF Projects'!$B$2:$N$49,5,FALSE),"N/A")</f>
        <v>N/A</v>
      </c>
      <c r="G235" s="61" t="str">
        <f>IFERROR(VLOOKUP($A235,'REF Projects'!$B$2:$N$49,6,FALSE),"N/A")</f>
        <v>N/A</v>
      </c>
      <c r="H235" s="59" t="str">
        <f>IFERROR(VLOOKUP($A235,'REF Projects'!$B$2:$N$49,7,FALSE),"N/A")</f>
        <v>N/A</v>
      </c>
      <c r="I235" s="59" t="str">
        <f>IFERROR(VLOOKUP($A235,'REF Projects'!$B$2:$N$49,8,FALSE),"N/A")</f>
        <v>N/A</v>
      </c>
      <c r="J235" s="59" t="str">
        <f>IFERROR(VLOOKUP($A235,'REF Projects'!$B$2:$N$49,9,FALSE),"N/A")</f>
        <v>N/A</v>
      </c>
      <c r="K235" t="str">
        <f>IFERROR(VLOOKUP($A235,'REF Projects'!$B$2:$N$49,10,FALSE),"N/A")</f>
        <v>N/A</v>
      </c>
      <c r="M235" t="s">
        <v>1310</v>
      </c>
    </row>
    <row r="236" spans="1:13" x14ac:dyDescent="0.25">
      <c r="A236" t="s">
        <v>12</v>
      </c>
      <c r="B236" s="2">
        <v>1</v>
      </c>
      <c r="C236" s="35" t="s">
        <v>13</v>
      </c>
      <c r="D236" t="str">
        <f>IFERROR(VLOOKUP($A236,'REF Projects'!$B$2:$N$49,2,FALSE),"Reconnaissance")</f>
        <v>Reconnaissance</v>
      </c>
      <c r="E236" s="61" t="str">
        <f>IFERROR(VLOOKUP($A236,'REF Projects'!$B$2:$N$49,4,FALSE),"N/A")</f>
        <v>N/A</v>
      </c>
      <c r="F236" s="61" t="str">
        <f>IFERROR(VLOOKUP($A236,'REF Projects'!$B$2:$N$49,5,FALSE),"N/A")</f>
        <v>N/A</v>
      </c>
      <c r="G236" s="61" t="str">
        <f>IFERROR(VLOOKUP($A236,'REF Projects'!$B$2:$N$49,6,FALSE),"N/A")</f>
        <v>N/A</v>
      </c>
      <c r="H236" s="59" t="str">
        <f>IFERROR(VLOOKUP($A236,'REF Projects'!$B$2:$N$49,7,FALSE),"N/A")</f>
        <v>N/A</v>
      </c>
      <c r="I236" s="59" t="str">
        <f>IFERROR(VLOOKUP($A236,'REF Projects'!$B$2:$N$49,8,FALSE),"N/A")</f>
        <v>N/A</v>
      </c>
      <c r="J236" s="59" t="str">
        <f>IFERROR(VLOOKUP($A236,'REF Projects'!$B$2:$N$49,9,FALSE),"N/A")</f>
        <v>N/A</v>
      </c>
      <c r="K236" t="str">
        <f>IFERROR(VLOOKUP($A236,'REF Projects'!$B$2:$N$49,10,FALSE),"N/A")</f>
        <v>N/A</v>
      </c>
      <c r="M236" t="s">
        <v>1310</v>
      </c>
    </row>
    <row r="237" spans="1:13" x14ac:dyDescent="0.25">
      <c r="A237" t="s">
        <v>136</v>
      </c>
      <c r="B237" s="2">
        <v>2</v>
      </c>
      <c r="C237" s="35" t="s">
        <v>13</v>
      </c>
      <c r="D237" t="str">
        <f>IFERROR(VLOOKUP($A237,'REF Projects'!$B$2:$N$49,2,FALSE),"Reconnaissance")</f>
        <v>Reconnaissance</v>
      </c>
      <c r="E237" s="61" t="str">
        <f>IFERROR(VLOOKUP($A237,'REF Projects'!$B$2:$N$49,4,FALSE),"N/A")</f>
        <v>N/A</v>
      </c>
      <c r="F237" s="61" t="str">
        <f>IFERROR(VLOOKUP($A237,'REF Projects'!$B$2:$N$49,5,FALSE),"N/A")</f>
        <v>N/A</v>
      </c>
      <c r="G237" s="61" t="str">
        <f>IFERROR(VLOOKUP($A237,'REF Projects'!$B$2:$N$49,6,FALSE),"N/A")</f>
        <v>N/A</v>
      </c>
      <c r="H237" s="59" t="str">
        <f>IFERROR(VLOOKUP($A237,'REF Projects'!$B$2:$N$49,7,FALSE),"N/A")</f>
        <v>N/A</v>
      </c>
      <c r="I237" s="59" t="str">
        <f>IFERROR(VLOOKUP($A237,'REF Projects'!$B$2:$N$49,8,FALSE),"N/A")</f>
        <v>N/A</v>
      </c>
      <c r="J237" s="59" t="str">
        <f>IFERROR(VLOOKUP($A237,'REF Projects'!$B$2:$N$49,9,FALSE),"N/A")</f>
        <v>N/A</v>
      </c>
      <c r="K237" t="str">
        <f>IFERROR(VLOOKUP($A237,'REF Projects'!$B$2:$N$49,10,FALSE),"N/A")</f>
        <v>N/A</v>
      </c>
      <c r="M237" t="s">
        <v>1310</v>
      </c>
    </row>
    <row r="238" spans="1:13" x14ac:dyDescent="0.25">
      <c r="A238" t="s">
        <v>49</v>
      </c>
      <c r="B238" s="2">
        <v>1</v>
      </c>
      <c r="C238" s="35" t="s">
        <v>13</v>
      </c>
      <c r="D238" t="str">
        <f>IFERROR(VLOOKUP($A238,'REF Projects'!$B$2:$N$49,2,FALSE),"Reconnaissance")</f>
        <v>Reconnaissance</v>
      </c>
      <c r="E238" s="61" t="str">
        <f>IFERROR(VLOOKUP($A238,'REF Projects'!$B$2:$N$49,4,FALSE),"N/A")</f>
        <v>N/A</v>
      </c>
      <c r="F238" s="61" t="str">
        <f>IFERROR(VLOOKUP($A238,'REF Projects'!$B$2:$N$49,5,FALSE),"N/A")</f>
        <v>N/A</v>
      </c>
      <c r="G238" s="61" t="str">
        <f>IFERROR(VLOOKUP($A238,'REF Projects'!$B$2:$N$49,6,FALSE),"N/A")</f>
        <v>N/A</v>
      </c>
      <c r="H238" s="59" t="str">
        <f>IFERROR(VLOOKUP($A238,'REF Projects'!$B$2:$N$49,7,FALSE),"N/A")</f>
        <v>N/A</v>
      </c>
      <c r="I238" s="59" t="str">
        <f>IFERROR(VLOOKUP($A238,'REF Projects'!$B$2:$N$49,8,FALSE),"N/A")</f>
        <v>N/A</v>
      </c>
      <c r="J238" s="59" t="str">
        <f>IFERROR(VLOOKUP($A238,'REF Projects'!$B$2:$N$49,9,FALSE),"N/A")</f>
        <v>N/A</v>
      </c>
      <c r="K238" t="str">
        <f>IFERROR(VLOOKUP($A238,'REF Projects'!$B$2:$N$49,10,FALSE),"N/A")</f>
        <v>N/A</v>
      </c>
      <c r="M238" t="s">
        <v>1310</v>
      </c>
    </row>
    <row r="239" spans="1:13" x14ac:dyDescent="0.25">
      <c r="A239" t="s">
        <v>188</v>
      </c>
      <c r="B239" s="2">
        <v>4</v>
      </c>
      <c r="C239" s="35" t="s">
        <v>13</v>
      </c>
      <c r="D239" t="str">
        <f>IFERROR(VLOOKUP($A239,'REF Projects'!$B$2:$N$49,2,FALSE),"Reconnaissance")</f>
        <v>Reconnaissance</v>
      </c>
      <c r="E239" s="61" t="str">
        <f>IFERROR(VLOOKUP($A239,'REF Projects'!$B$2:$N$49,4,FALSE),"N/A")</f>
        <v>N/A</v>
      </c>
      <c r="F239" s="61" t="str">
        <f>IFERROR(VLOOKUP($A239,'REF Projects'!$B$2:$N$49,5,FALSE),"N/A")</f>
        <v>N/A</v>
      </c>
      <c r="G239" s="61" t="str">
        <f>IFERROR(VLOOKUP($A239,'REF Projects'!$B$2:$N$49,6,FALSE),"N/A")</f>
        <v>N/A</v>
      </c>
      <c r="H239" s="59" t="str">
        <f>IFERROR(VLOOKUP($A239,'REF Projects'!$B$2:$N$49,7,FALSE),"N/A")</f>
        <v>N/A</v>
      </c>
      <c r="I239" s="59" t="str">
        <f>IFERROR(VLOOKUP($A239,'REF Projects'!$B$2:$N$49,8,FALSE),"N/A")</f>
        <v>N/A</v>
      </c>
      <c r="J239" s="59" t="str">
        <f>IFERROR(VLOOKUP($A239,'REF Projects'!$B$2:$N$49,9,FALSE),"N/A")</f>
        <v>N/A</v>
      </c>
      <c r="K239" t="str">
        <f>IFERROR(VLOOKUP($A239,'REF Projects'!$B$2:$N$49,10,FALSE),"N/A")</f>
        <v>N/A</v>
      </c>
      <c r="M239" t="s">
        <v>1312</v>
      </c>
    </row>
    <row r="240" spans="1:13" x14ac:dyDescent="0.25">
      <c r="A240" t="s">
        <v>221</v>
      </c>
      <c r="B240" s="2">
        <v>3</v>
      </c>
      <c r="C240" s="35" t="s">
        <v>13</v>
      </c>
      <c r="D240" t="s">
        <v>1317</v>
      </c>
      <c r="E240" s="61" t="str">
        <f>IFERROR(VLOOKUP($A240,'REF Projects'!$B$2:$N$49,4,FALSE),"N/A")</f>
        <v>N/A</v>
      </c>
      <c r="F240" s="61" t="str">
        <f>IFERROR(VLOOKUP($A240,'REF Projects'!$B$2:$N$49,5,FALSE),"N/A")</f>
        <v>N/A</v>
      </c>
      <c r="G240" s="61" t="str">
        <f>IFERROR(VLOOKUP($A240,'REF Projects'!$B$2:$N$49,6,FALSE),"N/A")</f>
        <v>N/A</v>
      </c>
      <c r="H240" s="59" t="str">
        <f>IFERROR(VLOOKUP($A240,'REF Projects'!$B$2:$N$49,7,FALSE),"N/A")</f>
        <v>N/A</v>
      </c>
      <c r="I240" s="59" t="str">
        <f>IFERROR(VLOOKUP($A240,'REF Projects'!$B$2:$N$49,8,FALSE),"N/A")</f>
        <v>N/A</v>
      </c>
      <c r="J240" s="59" t="str">
        <f>IFERROR(VLOOKUP($A240,'REF Projects'!$B$2:$N$49,9,FALSE),"N/A")</f>
        <v>N/A</v>
      </c>
      <c r="K240" t="str">
        <f>IFERROR(VLOOKUP($A240,'REF Projects'!$B$2:$N$49,10,FALSE),"N/A")</f>
        <v>N/A</v>
      </c>
      <c r="M240" t="s">
        <v>1310</v>
      </c>
    </row>
    <row r="241" spans="1:13" x14ac:dyDescent="0.25">
      <c r="A241" t="s">
        <v>345</v>
      </c>
      <c r="B241" s="2">
        <v>6</v>
      </c>
      <c r="C241" s="35" t="s">
        <v>13</v>
      </c>
      <c r="D241" t="str">
        <f>IFERROR(VLOOKUP($A241,'REF Projects'!$B$2:$N$49,2,FALSE),"Reconnaissance")</f>
        <v>Reconnaissance</v>
      </c>
      <c r="E241" s="61" t="str">
        <f>IFERROR(VLOOKUP($A241,'REF Projects'!$B$2:$N$49,4,FALSE),"N/A")</f>
        <v>N/A</v>
      </c>
      <c r="F241" s="61" t="str">
        <f>IFERROR(VLOOKUP($A241,'REF Projects'!$B$2:$N$49,5,FALSE),"N/A")</f>
        <v>N/A</v>
      </c>
      <c r="G241" s="61" t="str">
        <f>IFERROR(VLOOKUP($A241,'REF Projects'!$B$2:$N$49,6,FALSE),"N/A")</f>
        <v>N/A</v>
      </c>
      <c r="H241" s="59" t="str">
        <f>IFERROR(VLOOKUP($A241,'REF Projects'!$B$2:$N$49,7,FALSE),"N/A")</f>
        <v>N/A</v>
      </c>
      <c r="I241" s="59" t="str">
        <f>IFERROR(VLOOKUP($A241,'REF Projects'!$B$2:$N$49,8,FALSE),"N/A")</f>
        <v>N/A</v>
      </c>
      <c r="J241" s="59" t="str">
        <f>IFERROR(VLOOKUP($A241,'REF Projects'!$B$2:$N$49,9,FALSE),"N/A")</f>
        <v>N/A</v>
      </c>
      <c r="K241" t="str">
        <f>IFERROR(VLOOKUP($A241,'REF Projects'!$B$2:$N$49,10,FALSE),"N/A")</f>
        <v>N/A</v>
      </c>
      <c r="M241" t="s">
        <v>1310</v>
      </c>
    </row>
    <row r="242" spans="1:13" x14ac:dyDescent="0.25">
      <c r="A242" t="s">
        <v>168</v>
      </c>
      <c r="B242" s="2">
        <v>2</v>
      </c>
      <c r="C242" s="35" t="s">
        <v>13</v>
      </c>
      <c r="D242" t="str">
        <f>IFERROR(VLOOKUP($A242,'REF Projects'!$B$2:$N$49,2,FALSE),"Reconnaissance")</f>
        <v>Reconnaissance</v>
      </c>
      <c r="E242" s="61" t="str">
        <f>IFERROR(VLOOKUP($A242,'REF Projects'!$B$2:$N$49,4,FALSE),"N/A")</f>
        <v>N/A</v>
      </c>
      <c r="F242" s="61" t="str">
        <f>IFERROR(VLOOKUP($A242,'REF Projects'!$B$2:$N$49,5,FALSE),"N/A")</f>
        <v>N/A</v>
      </c>
      <c r="G242" s="61" t="str">
        <f>IFERROR(VLOOKUP($A242,'REF Projects'!$B$2:$N$49,6,FALSE),"N/A")</f>
        <v>N/A</v>
      </c>
      <c r="H242" s="59" t="str">
        <f>IFERROR(VLOOKUP($A242,'REF Projects'!$B$2:$N$49,7,FALSE),"N/A")</f>
        <v>N/A</v>
      </c>
      <c r="I242" s="59" t="str">
        <f>IFERROR(VLOOKUP($A242,'REF Projects'!$B$2:$N$49,8,FALSE),"N/A")</f>
        <v>N/A</v>
      </c>
      <c r="J242" s="59" t="str">
        <f>IFERROR(VLOOKUP($A242,'REF Projects'!$B$2:$N$49,9,FALSE),"N/A")</f>
        <v>N/A</v>
      </c>
      <c r="K242" t="str">
        <f>IFERROR(VLOOKUP($A242,'REF Projects'!$B$2:$N$49,10,FALSE),"N/A")</f>
        <v>N/A</v>
      </c>
      <c r="M242" t="s">
        <v>1310</v>
      </c>
    </row>
    <row r="243" spans="1:13" x14ac:dyDescent="0.25">
      <c r="A243" t="s">
        <v>314</v>
      </c>
      <c r="B243" s="2">
        <v>3</v>
      </c>
      <c r="C243" s="35" t="s">
        <v>13</v>
      </c>
      <c r="D243" t="str">
        <f>IFERROR(VLOOKUP($A243,'REF Projects'!$B$2:$N$49,2,FALSE),"Reconnaissance")</f>
        <v>Reconnaissance</v>
      </c>
      <c r="E243" s="61" t="str">
        <f>IFERROR(VLOOKUP($A243,'REF Projects'!$B$2:$N$49,4,FALSE),"N/A")</f>
        <v>N/A</v>
      </c>
      <c r="F243" s="61" t="str">
        <f>IFERROR(VLOOKUP($A243,'REF Projects'!$B$2:$N$49,5,FALSE),"N/A")</f>
        <v>N/A</v>
      </c>
      <c r="G243" s="61" t="str">
        <f>IFERROR(VLOOKUP($A243,'REF Projects'!$B$2:$N$49,6,FALSE),"N/A")</f>
        <v>N/A</v>
      </c>
      <c r="H243" s="59" t="str">
        <f>IFERROR(VLOOKUP($A243,'REF Projects'!$B$2:$N$49,7,FALSE),"N/A")</f>
        <v>N/A</v>
      </c>
      <c r="I243" s="59" t="str">
        <f>IFERROR(VLOOKUP($A243,'REF Projects'!$B$2:$N$49,8,FALSE),"N/A")</f>
        <v>N/A</v>
      </c>
      <c r="J243" s="59" t="str">
        <f>IFERROR(VLOOKUP($A243,'REF Projects'!$B$2:$N$49,9,FALSE),"N/A")</f>
        <v>N/A</v>
      </c>
      <c r="K243" t="str">
        <f>IFERROR(VLOOKUP($A243,'REF Projects'!$B$2:$N$49,10,FALSE),"N/A")</f>
        <v>N/A</v>
      </c>
      <c r="M243" t="s">
        <v>1310</v>
      </c>
    </row>
    <row r="244" spans="1:13" x14ac:dyDescent="0.25">
      <c r="A244" t="s">
        <v>145</v>
      </c>
      <c r="B244" s="2">
        <v>2</v>
      </c>
      <c r="C244" s="35" t="s">
        <v>13</v>
      </c>
      <c r="D244" t="str">
        <f>IFERROR(VLOOKUP($A244,'REF Projects'!$B$2:$N$49,2,FALSE),"Reconnaissance")</f>
        <v>Reconnaissance</v>
      </c>
      <c r="E244" s="61" t="str">
        <f>IFERROR(VLOOKUP($A244,'REF Projects'!$B$2:$N$49,4,FALSE),"N/A")</f>
        <v>N/A</v>
      </c>
      <c r="F244" s="61" t="str">
        <f>IFERROR(VLOOKUP($A244,'REF Projects'!$B$2:$N$49,5,FALSE),"N/A")</f>
        <v>N/A</v>
      </c>
      <c r="G244" s="61" t="str">
        <f>IFERROR(VLOOKUP($A244,'REF Projects'!$B$2:$N$49,6,FALSE),"N/A")</f>
        <v>N/A</v>
      </c>
      <c r="H244" s="59" t="str">
        <f>IFERROR(VLOOKUP($A244,'REF Projects'!$B$2:$N$49,7,FALSE),"N/A")</f>
        <v>N/A</v>
      </c>
      <c r="I244" s="59" t="str">
        <f>IFERROR(VLOOKUP($A244,'REF Projects'!$B$2:$N$49,8,FALSE),"N/A")</f>
        <v>N/A</v>
      </c>
      <c r="J244" s="59" t="str">
        <f>IFERROR(VLOOKUP($A244,'REF Projects'!$B$2:$N$49,9,FALSE),"N/A")</f>
        <v>N/A</v>
      </c>
      <c r="K244" t="str">
        <f>IFERROR(VLOOKUP($A244,'REF Projects'!$B$2:$N$49,10,FALSE),"N/A")</f>
        <v>N/A</v>
      </c>
      <c r="M244" t="s">
        <v>1310</v>
      </c>
    </row>
    <row r="245" spans="1:13" x14ac:dyDescent="0.25">
      <c r="A245" t="s">
        <v>209</v>
      </c>
      <c r="B245" s="2">
        <v>1</v>
      </c>
      <c r="C245" s="35" t="s">
        <v>13</v>
      </c>
      <c r="D245" t="str">
        <f>IFERROR(VLOOKUP($A245,'REF Projects'!$B$2:$N$49,2,FALSE),"Reconnaissance")</f>
        <v>Reconnaissance</v>
      </c>
      <c r="E245" s="61" t="str">
        <f>IFERROR(VLOOKUP($A245,'REF Projects'!$B$2:$N$49,4,FALSE),"N/A")</f>
        <v>N/A</v>
      </c>
      <c r="F245" s="61" t="str">
        <f>IFERROR(VLOOKUP($A245,'REF Projects'!$B$2:$N$49,5,FALSE),"N/A")</f>
        <v>N/A</v>
      </c>
      <c r="G245" s="61" t="str">
        <f>IFERROR(VLOOKUP($A245,'REF Projects'!$B$2:$N$49,6,FALSE),"N/A")</f>
        <v>N/A</v>
      </c>
      <c r="H245" s="59" t="str">
        <f>IFERROR(VLOOKUP($A245,'REF Projects'!$B$2:$N$49,7,FALSE),"N/A")</f>
        <v>N/A</v>
      </c>
      <c r="I245" s="59" t="str">
        <f>IFERROR(VLOOKUP($A245,'REF Projects'!$B$2:$N$49,8,FALSE),"N/A")</f>
        <v>N/A</v>
      </c>
      <c r="J245" s="59" t="str">
        <f>IFERROR(VLOOKUP($A245,'REF Projects'!$B$2:$N$49,9,FALSE),"N/A")</f>
        <v>N/A</v>
      </c>
      <c r="K245" t="str">
        <f>IFERROR(VLOOKUP($A245,'REF Projects'!$B$2:$N$49,10,FALSE),"N/A")</f>
        <v>N/A</v>
      </c>
      <c r="M245" t="s">
        <v>1310</v>
      </c>
    </row>
    <row r="246" spans="1:13" x14ac:dyDescent="0.25">
      <c r="A246" t="s">
        <v>356</v>
      </c>
      <c r="B246" s="2">
        <v>4</v>
      </c>
      <c r="C246" s="35" t="s">
        <v>13</v>
      </c>
      <c r="D246" t="str">
        <f>IFERROR(VLOOKUP($A246,'REF Projects'!$B$2:$N$49,2,FALSE),"Reconnaissance")</f>
        <v>Reconnaissance</v>
      </c>
      <c r="E246" s="61" t="str">
        <f>IFERROR(VLOOKUP($A246,'REF Projects'!$B$2:$N$49,4,FALSE),"N/A")</f>
        <v>N/A</v>
      </c>
      <c r="F246" s="61" t="str">
        <f>IFERROR(VLOOKUP($A246,'REF Projects'!$B$2:$N$49,5,FALSE),"N/A")</f>
        <v>N/A</v>
      </c>
      <c r="G246" s="61" t="str">
        <f>IFERROR(VLOOKUP($A246,'REF Projects'!$B$2:$N$49,6,FALSE),"N/A")</f>
        <v>N/A</v>
      </c>
      <c r="H246" s="59" t="str">
        <f>IFERROR(VLOOKUP($A246,'REF Projects'!$B$2:$N$49,7,FALSE),"N/A")</f>
        <v>N/A</v>
      </c>
      <c r="I246" s="59" t="str">
        <f>IFERROR(VLOOKUP($A246,'REF Projects'!$B$2:$N$49,8,FALSE),"N/A")</f>
        <v>N/A</v>
      </c>
      <c r="J246" s="59" t="str">
        <f>IFERROR(VLOOKUP($A246,'REF Projects'!$B$2:$N$49,9,FALSE),"N/A")</f>
        <v>N/A</v>
      </c>
      <c r="K246" t="str">
        <f>IFERROR(VLOOKUP($A246,'REF Projects'!$B$2:$N$49,10,FALSE),"N/A")</f>
        <v>N/A</v>
      </c>
      <c r="M246" t="s">
        <v>1310</v>
      </c>
    </row>
    <row r="247" spans="1:13" x14ac:dyDescent="0.25">
      <c r="A247" t="s">
        <v>312</v>
      </c>
      <c r="B247" s="2">
        <v>2</v>
      </c>
      <c r="C247" s="35" t="s">
        <v>13</v>
      </c>
      <c r="D247" t="str">
        <f>IFERROR(VLOOKUP($A247,'REF Projects'!$B$2:$N$49,2,FALSE),"Reconnaissance")</f>
        <v>Reconnaissance</v>
      </c>
      <c r="E247" s="61" t="str">
        <f>IFERROR(VLOOKUP($A247,'REF Projects'!$B$2:$N$49,4,FALSE),"N/A")</f>
        <v>N/A</v>
      </c>
      <c r="F247" s="61" t="str">
        <f>IFERROR(VLOOKUP($A247,'REF Projects'!$B$2:$N$49,5,FALSE),"N/A")</f>
        <v>N/A</v>
      </c>
      <c r="G247" s="61" t="str">
        <f>IFERROR(VLOOKUP($A247,'REF Projects'!$B$2:$N$49,6,FALSE),"N/A")</f>
        <v>N/A</v>
      </c>
      <c r="H247" s="59" t="str">
        <f>IFERROR(VLOOKUP($A247,'REF Projects'!$B$2:$N$49,7,FALSE),"N/A")</f>
        <v>N/A</v>
      </c>
      <c r="I247" s="59" t="str">
        <f>IFERROR(VLOOKUP($A247,'REF Projects'!$B$2:$N$49,8,FALSE),"N/A")</f>
        <v>N/A</v>
      </c>
      <c r="J247" s="59" t="str">
        <f>IFERROR(VLOOKUP($A247,'REF Projects'!$B$2:$N$49,9,FALSE),"N/A")</f>
        <v>N/A</v>
      </c>
      <c r="K247" t="str">
        <f>IFERROR(VLOOKUP($A247,'REF Projects'!$B$2:$N$49,10,FALSE),"N/A")</f>
        <v>N/A</v>
      </c>
      <c r="M247" t="s">
        <v>1310</v>
      </c>
    </row>
    <row r="248" spans="1:13" x14ac:dyDescent="0.25">
      <c r="A248" t="s">
        <v>309</v>
      </c>
      <c r="B248" s="2">
        <v>2</v>
      </c>
      <c r="C248" s="35" t="s">
        <v>13</v>
      </c>
      <c r="D248" t="s">
        <v>1317</v>
      </c>
      <c r="E248" s="61" t="str">
        <f>IFERROR(VLOOKUP($A248,'REF Projects'!$B$2:$N$49,4,FALSE),"N/A")</f>
        <v>N/A</v>
      </c>
      <c r="F248" s="61" t="str">
        <f>IFERROR(VLOOKUP($A248,'REF Projects'!$B$2:$N$49,5,FALSE),"N/A")</f>
        <v>N/A</v>
      </c>
      <c r="G248" s="61" t="str">
        <f>IFERROR(VLOOKUP($A248,'REF Projects'!$B$2:$N$49,6,FALSE),"N/A")</f>
        <v>N/A</v>
      </c>
      <c r="H248" s="59" t="str">
        <f>IFERROR(VLOOKUP($A248,'REF Projects'!$B$2:$N$49,7,FALSE),"N/A")</f>
        <v>N/A</v>
      </c>
      <c r="I248" s="59" t="str">
        <f>IFERROR(VLOOKUP($A248,'REF Projects'!$B$2:$N$49,8,FALSE),"N/A")</f>
        <v>N/A</v>
      </c>
      <c r="J248" s="59" t="str">
        <f>IFERROR(VLOOKUP($A248,'REF Projects'!$B$2:$N$49,9,FALSE),"N/A")</f>
        <v>N/A</v>
      </c>
      <c r="K248" t="str">
        <f>IFERROR(VLOOKUP($A248,'REF Projects'!$B$2:$N$49,10,FALSE),"N/A")</f>
        <v>N/A</v>
      </c>
      <c r="M248" t="s">
        <v>1312</v>
      </c>
    </row>
    <row r="249" spans="1:13" x14ac:dyDescent="0.25">
      <c r="A249" t="s">
        <v>275</v>
      </c>
      <c r="B249" s="2">
        <v>1</v>
      </c>
      <c r="C249" s="35" t="s">
        <v>13</v>
      </c>
      <c r="D249" t="str">
        <f>IFERROR(VLOOKUP($A249,'REF Projects'!$B$2:$N$49,2,FALSE),"Reconnaissance")</f>
        <v>Reconnaissance</v>
      </c>
      <c r="E249" s="61" t="str">
        <f>IFERROR(VLOOKUP($A249,'REF Projects'!$B$2:$N$49,4,FALSE),"N/A")</f>
        <v>N/A</v>
      </c>
      <c r="F249" s="61" t="str">
        <f>IFERROR(VLOOKUP($A249,'REF Projects'!$B$2:$N$49,5,FALSE),"N/A")</f>
        <v>N/A</v>
      </c>
      <c r="G249" s="61" t="str">
        <f>IFERROR(VLOOKUP($A249,'REF Projects'!$B$2:$N$49,6,FALSE),"N/A")</f>
        <v>N/A</v>
      </c>
      <c r="H249" s="59" t="str">
        <f>IFERROR(VLOOKUP($A249,'REF Projects'!$B$2:$N$49,7,FALSE),"N/A")</f>
        <v>N/A</v>
      </c>
      <c r="I249" s="59" t="str">
        <f>IFERROR(VLOOKUP($A249,'REF Projects'!$B$2:$N$49,8,FALSE),"N/A")</f>
        <v>N/A</v>
      </c>
      <c r="J249" s="59" t="str">
        <f>IFERROR(VLOOKUP($A249,'REF Projects'!$B$2:$N$49,9,FALSE),"N/A")</f>
        <v>N/A</v>
      </c>
      <c r="K249" t="str">
        <f>IFERROR(VLOOKUP($A249,'REF Projects'!$B$2:$N$49,10,FALSE),"N/A")</f>
        <v>N/A</v>
      </c>
      <c r="M249" t="s">
        <v>1310</v>
      </c>
    </row>
    <row r="250" spans="1:13" x14ac:dyDescent="0.25">
      <c r="A250" t="s">
        <v>205</v>
      </c>
      <c r="B250" s="2">
        <v>1</v>
      </c>
      <c r="C250" s="35" t="s">
        <v>13</v>
      </c>
      <c r="D250" t="str">
        <f>IFERROR(VLOOKUP($A250,'REF Projects'!$B$2:$N$49,2,FALSE),"Reconnaissance")</f>
        <v>Reconnaissance</v>
      </c>
      <c r="E250" s="61" t="str">
        <f>IFERROR(VLOOKUP($A250,'REF Projects'!$B$2:$N$49,4,FALSE),"N/A")</f>
        <v>N/A</v>
      </c>
      <c r="F250" s="61" t="str">
        <f>IFERROR(VLOOKUP($A250,'REF Projects'!$B$2:$N$49,5,FALSE),"N/A")</f>
        <v>N/A</v>
      </c>
      <c r="G250" s="61" t="str">
        <f>IFERROR(VLOOKUP($A250,'REF Projects'!$B$2:$N$49,6,FALSE),"N/A")</f>
        <v>N/A</v>
      </c>
      <c r="H250" s="59" t="str">
        <f>IFERROR(VLOOKUP($A250,'REF Projects'!$B$2:$N$49,7,FALSE),"N/A")</f>
        <v>N/A</v>
      </c>
      <c r="I250" s="59" t="str">
        <f>IFERROR(VLOOKUP($A250,'REF Projects'!$B$2:$N$49,8,FALSE),"N/A")</f>
        <v>N/A</v>
      </c>
      <c r="J250" s="59" t="str">
        <f>IFERROR(VLOOKUP($A250,'REF Projects'!$B$2:$N$49,9,FALSE),"N/A")</f>
        <v>N/A</v>
      </c>
      <c r="K250" t="str">
        <f>IFERROR(VLOOKUP($A250,'REF Projects'!$B$2:$N$49,10,FALSE),"N/A")</f>
        <v>N/A</v>
      </c>
      <c r="M250" t="s">
        <v>1310</v>
      </c>
    </row>
    <row r="251" spans="1:13" x14ac:dyDescent="0.25">
      <c r="A251" t="s">
        <v>208</v>
      </c>
      <c r="B251" s="2">
        <v>4</v>
      </c>
      <c r="C251" s="35" t="s">
        <v>13</v>
      </c>
      <c r="D251" t="str">
        <f>IFERROR(VLOOKUP($A251,'REF Projects'!$B$2:$N$49,2,FALSE),"Reconnaissance")</f>
        <v>Design</v>
      </c>
      <c r="E251" s="61">
        <f>IFERROR(VLOOKUP($A251,'REF Projects'!$B$2:$N$49,4,FALSE),"N/A")</f>
        <v>0</v>
      </c>
      <c r="F251" s="61">
        <f>IFERROR(VLOOKUP($A251,'REF Projects'!$B$2:$N$49,5,FALSE),"N/A")</f>
        <v>290000</v>
      </c>
      <c r="G251" s="61">
        <f>IFERROR(VLOOKUP($A251,'REF Projects'!$B$2:$N$49,6,FALSE),"N/A")</f>
        <v>7250</v>
      </c>
      <c r="H251" s="59">
        <f>IFERROR(VLOOKUP($A251,'REF Projects'!$B$2:$N$49,7,FALSE),"N/A")</f>
        <v>545700</v>
      </c>
      <c r="I251" s="59">
        <f>IFERROR(VLOOKUP($A251,'REF Projects'!$B$2:$N$49,8,FALSE),"N/A")</f>
        <v>246540</v>
      </c>
      <c r="J251" s="59">
        <f>IFERROR(VLOOKUP($A251,'REF Projects'!$B$2:$N$49,9,FALSE),"N/A")</f>
        <v>300760</v>
      </c>
      <c r="K251">
        <f>IFERROR(VLOOKUP($A251,'REF Projects'!$B$2:$N$49,10,FALSE),"N/A")</f>
        <v>1</v>
      </c>
      <c r="M251" t="s">
        <v>1427</v>
      </c>
    </row>
    <row r="252" spans="1:13" x14ac:dyDescent="0.25">
      <c r="A252" t="s">
        <v>181</v>
      </c>
      <c r="B252" s="2">
        <v>3</v>
      </c>
      <c r="C252" s="35" t="s">
        <v>13</v>
      </c>
      <c r="D252" t="str">
        <f>IFERROR(VLOOKUP($A252,'REF Projects'!$B$2:$N$49,2,FALSE),"Reconnaissance")</f>
        <v>Reconnaissance</v>
      </c>
      <c r="E252" s="61" t="str">
        <f>IFERROR(VLOOKUP($A252,'REF Projects'!$B$2:$N$49,4,FALSE),"N/A")</f>
        <v>N/A</v>
      </c>
      <c r="F252" s="61" t="str">
        <f>IFERROR(VLOOKUP($A252,'REF Projects'!$B$2:$N$49,5,FALSE),"N/A")</f>
        <v>N/A</v>
      </c>
      <c r="G252" s="61" t="str">
        <f>IFERROR(VLOOKUP($A252,'REF Projects'!$B$2:$N$49,6,FALSE),"N/A")</f>
        <v>N/A</v>
      </c>
      <c r="H252" s="59" t="str">
        <f>IFERROR(VLOOKUP($A252,'REF Projects'!$B$2:$N$49,7,FALSE),"N/A")</f>
        <v>N/A</v>
      </c>
      <c r="I252" s="59" t="str">
        <f>IFERROR(VLOOKUP($A252,'REF Projects'!$B$2:$N$49,8,FALSE),"N/A")</f>
        <v>N/A</v>
      </c>
      <c r="J252" s="59" t="str">
        <f>IFERROR(VLOOKUP($A252,'REF Projects'!$B$2:$N$49,9,FALSE),"N/A")</f>
        <v>N/A</v>
      </c>
      <c r="K252" t="str">
        <f>IFERROR(VLOOKUP($A252,'REF Projects'!$B$2:$N$49,10,FALSE),"N/A")</f>
        <v>N/A</v>
      </c>
      <c r="M252" t="s">
        <v>1310</v>
      </c>
    </row>
    <row r="253" spans="1:13" x14ac:dyDescent="0.25">
      <c r="A253" t="s">
        <v>216</v>
      </c>
      <c r="B253" s="2">
        <v>4</v>
      </c>
      <c r="C253" s="35" t="s">
        <v>13</v>
      </c>
      <c r="D253" t="str">
        <f>IFERROR(VLOOKUP($A253,'REF Projects'!$B$2:$N$49,2,FALSE),"Reconnaissance")</f>
        <v>Reconnaissance</v>
      </c>
      <c r="E253" s="61" t="str">
        <f>IFERROR(VLOOKUP($A253,'REF Projects'!$B$2:$N$49,4,FALSE),"N/A")</f>
        <v>N/A</v>
      </c>
      <c r="F253" s="61" t="str">
        <f>IFERROR(VLOOKUP($A253,'REF Projects'!$B$2:$N$49,5,FALSE),"N/A")</f>
        <v>N/A</v>
      </c>
      <c r="G253" s="61" t="str">
        <f>IFERROR(VLOOKUP($A253,'REF Projects'!$B$2:$N$49,6,FALSE),"N/A")</f>
        <v>N/A</v>
      </c>
      <c r="H253" s="59" t="str">
        <f>IFERROR(VLOOKUP($A253,'REF Projects'!$B$2:$N$49,7,FALSE),"N/A")</f>
        <v>N/A</v>
      </c>
      <c r="I253" s="59" t="str">
        <f>IFERROR(VLOOKUP($A253,'REF Projects'!$B$2:$N$49,8,FALSE),"N/A")</f>
        <v>N/A</v>
      </c>
      <c r="J253" s="59" t="str">
        <f>IFERROR(VLOOKUP($A253,'REF Projects'!$B$2:$N$49,9,FALSE),"N/A")</f>
        <v>N/A</v>
      </c>
      <c r="K253" t="str">
        <f>IFERROR(VLOOKUP($A253,'REF Projects'!$B$2:$N$49,10,FALSE),"N/A")</f>
        <v>N/A</v>
      </c>
      <c r="M253" t="s">
        <v>1310</v>
      </c>
    </row>
    <row r="254" spans="1:13" x14ac:dyDescent="0.25">
      <c r="A254" t="s">
        <v>358</v>
      </c>
      <c r="B254" s="2">
        <v>5</v>
      </c>
      <c r="C254" s="35" t="s">
        <v>13</v>
      </c>
      <c r="D254" t="str">
        <f>IFERROR(VLOOKUP($A254,'REF Projects'!$B$2:$N$49,2,FALSE),"Reconnaissance")</f>
        <v>Reconnaissance</v>
      </c>
      <c r="E254" s="61" t="str">
        <f>IFERROR(VLOOKUP($A254,'REF Projects'!$B$2:$N$49,4,FALSE),"N/A")</f>
        <v>N/A</v>
      </c>
      <c r="F254" s="61" t="str">
        <f>IFERROR(VLOOKUP($A254,'REF Projects'!$B$2:$N$49,5,FALSE),"N/A")</f>
        <v>N/A</v>
      </c>
      <c r="G254" s="61" t="str">
        <f>IFERROR(VLOOKUP($A254,'REF Projects'!$B$2:$N$49,6,FALSE),"N/A")</f>
        <v>N/A</v>
      </c>
      <c r="H254" s="59" t="str">
        <f>IFERROR(VLOOKUP($A254,'REF Projects'!$B$2:$N$49,7,FALSE),"N/A")</f>
        <v>N/A</v>
      </c>
      <c r="I254" s="59" t="str">
        <f>IFERROR(VLOOKUP($A254,'REF Projects'!$B$2:$N$49,8,FALSE),"N/A")</f>
        <v>N/A</v>
      </c>
      <c r="J254" s="59" t="str">
        <f>IFERROR(VLOOKUP($A254,'REF Projects'!$B$2:$N$49,9,FALSE),"N/A")</f>
        <v>N/A</v>
      </c>
      <c r="K254" t="str">
        <f>IFERROR(VLOOKUP($A254,'REF Projects'!$B$2:$N$49,10,FALSE),"N/A")</f>
        <v>N/A</v>
      </c>
      <c r="M254" t="s">
        <v>1310</v>
      </c>
    </row>
    <row r="255" spans="1:13" x14ac:dyDescent="0.25">
      <c r="A255" t="s">
        <v>101</v>
      </c>
      <c r="B255" s="2">
        <v>1</v>
      </c>
      <c r="C255" s="35" t="s">
        <v>13</v>
      </c>
      <c r="D255" t="str">
        <f>IFERROR(VLOOKUP($A255,'REF Projects'!$B$2:$N$49,2,FALSE),"Reconnaissance")</f>
        <v>Reconnaissance</v>
      </c>
      <c r="E255" s="61" t="str">
        <f>IFERROR(VLOOKUP($A255,'REF Projects'!$B$2:$N$49,4,FALSE),"N/A")</f>
        <v>N/A</v>
      </c>
      <c r="F255" s="61" t="str">
        <f>IFERROR(VLOOKUP($A255,'REF Projects'!$B$2:$N$49,5,FALSE),"N/A")</f>
        <v>N/A</v>
      </c>
      <c r="G255" s="61" t="str">
        <f>IFERROR(VLOOKUP($A255,'REF Projects'!$B$2:$N$49,6,FALSE),"N/A")</f>
        <v>N/A</v>
      </c>
      <c r="H255" s="59" t="str">
        <f>IFERROR(VLOOKUP($A255,'REF Projects'!$B$2:$N$49,7,FALSE),"N/A")</f>
        <v>N/A</v>
      </c>
      <c r="I255" s="59" t="str">
        <f>IFERROR(VLOOKUP($A255,'REF Projects'!$B$2:$N$49,8,FALSE),"N/A")</f>
        <v>N/A</v>
      </c>
      <c r="J255" s="59" t="str">
        <f>IFERROR(VLOOKUP($A255,'REF Projects'!$B$2:$N$49,9,FALSE),"N/A")</f>
        <v>N/A</v>
      </c>
      <c r="K255" t="str">
        <f>IFERROR(VLOOKUP($A255,'REF Projects'!$B$2:$N$49,10,FALSE),"N/A")</f>
        <v>N/A</v>
      </c>
      <c r="M255" t="s">
        <v>1310</v>
      </c>
    </row>
    <row r="256" spans="1:13" x14ac:dyDescent="0.25">
      <c r="A256" t="s">
        <v>162</v>
      </c>
      <c r="B256" s="2">
        <v>2</v>
      </c>
      <c r="C256" s="35" t="s">
        <v>13</v>
      </c>
      <c r="D256" t="str">
        <f>IFERROR(VLOOKUP($A256,'REF Projects'!$B$2:$N$49,2,FALSE),"Reconnaissance")</f>
        <v>Reconnaissance</v>
      </c>
      <c r="E256" s="61" t="str">
        <f>IFERROR(VLOOKUP($A256,'REF Projects'!$B$2:$N$49,4,FALSE),"N/A")</f>
        <v>N/A</v>
      </c>
      <c r="F256" s="61" t="str">
        <f>IFERROR(VLOOKUP($A256,'REF Projects'!$B$2:$N$49,5,FALSE),"N/A")</f>
        <v>N/A</v>
      </c>
      <c r="G256" s="61" t="str">
        <f>IFERROR(VLOOKUP($A256,'REF Projects'!$B$2:$N$49,6,FALSE),"N/A")</f>
        <v>N/A</v>
      </c>
      <c r="H256" s="59" t="str">
        <f>IFERROR(VLOOKUP($A256,'REF Projects'!$B$2:$N$49,7,FALSE),"N/A")</f>
        <v>N/A</v>
      </c>
      <c r="I256" s="59" t="str">
        <f>IFERROR(VLOOKUP($A256,'REF Projects'!$B$2:$N$49,8,FALSE),"N/A")</f>
        <v>N/A</v>
      </c>
      <c r="J256" s="59" t="str">
        <f>IFERROR(VLOOKUP($A256,'REF Projects'!$B$2:$N$49,9,FALSE),"N/A")</f>
        <v>N/A</v>
      </c>
      <c r="K256" t="str">
        <f>IFERROR(VLOOKUP($A256,'REF Projects'!$B$2:$N$49,10,FALSE),"N/A")</f>
        <v>N/A</v>
      </c>
      <c r="M256" t="s">
        <v>1310</v>
      </c>
    </row>
    <row r="257" spans="1:15" ht="30" x14ac:dyDescent="0.25">
      <c r="A257" t="s">
        <v>267</v>
      </c>
      <c r="B257" s="2">
        <v>6</v>
      </c>
      <c r="C257" s="35" t="s">
        <v>13</v>
      </c>
      <c r="D257" t="s">
        <v>1430</v>
      </c>
      <c r="E257" s="61">
        <v>900</v>
      </c>
      <c r="F257" s="63">
        <v>2420000</v>
      </c>
      <c r="G257" s="63">
        <f>11000</f>
        <v>11000</v>
      </c>
      <c r="H257" s="63">
        <v>2000000</v>
      </c>
      <c r="I257" s="63">
        <v>720000</v>
      </c>
      <c r="J257" s="59">
        <f>IFERROR(VLOOKUP($A257,'REF Projects'!$B$2:$N$49,9,FALSE),"N/A")</f>
        <v>0</v>
      </c>
      <c r="K257">
        <f>IFERROR(VLOOKUP($A257,'REF Projects'!$B$2:$N$49,10,FALSE),"N/A")</f>
        <v>0</v>
      </c>
      <c r="M257" t="s">
        <v>1310</v>
      </c>
      <c r="N257" s="63" t="s">
        <v>1400</v>
      </c>
      <c r="O257" s="63" t="s">
        <v>1433</v>
      </c>
    </row>
    <row r="258" spans="1:15" ht="45" x14ac:dyDescent="0.25">
      <c r="A258" t="s">
        <v>211</v>
      </c>
      <c r="B258" s="2">
        <v>4</v>
      </c>
      <c r="C258" s="35" t="s">
        <v>13</v>
      </c>
      <c r="D258" t="str">
        <f>IFERROR(VLOOKUP($A258,'REF Projects'!$B$2:$N$49,2,FALSE),"Reconnaissance")</f>
        <v>Feasibility</v>
      </c>
      <c r="E258" s="61">
        <v>675</v>
      </c>
      <c r="F258" s="63">
        <v>1503283</v>
      </c>
      <c r="G258" s="63">
        <v>2000</v>
      </c>
      <c r="H258" s="64">
        <v>1200000</v>
      </c>
      <c r="I258" s="64">
        <v>10000</v>
      </c>
      <c r="J258" s="59">
        <f>IFERROR(VLOOKUP($A258,'REF Projects'!$B$2:$N$49,9,FALSE),"N/A")</f>
        <v>0</v>
      </c>
      <c r="K258">
        <f>IFERROR(VLOOKUP($A258,'REF Projects'!$B$2:$N$49,10,FALSE),"N/A")</f>
        <v>0</v>
      </c>
      <c r="M258" t="s">
        <v>1310</v>
      </c>
      <c r="N258" s="63" t="s">
        <v>1369</v>
      </c>
      <c r="O258" s="63" t="s">
        <v>1434</v>
      </c>
    </row>
    <row r="259" spans="1:15" x14ac:dyDescent="0.25">
      <c r="A259" t="s">
        <v>131</v>
      </c>
      <c r="B259" s="2">
        <v>2</v>
      </c>
      <c r="C259" s="35" t="s">
        <v>13</v>
      </c>
      <c r="D259" t="str">
        <f>IFERROR(VLOOKUP($A259,'REF Projects'!$B$2:$N$49,2,FALSE),"Reconnaissance")</f>
        <v>Reconnaissance</v>
      </c>
      <c r="E259" s="61" t="str">
        <f>IFERROR(VLOOKUP($A259,'REF Projects'!$B$2:$N$49,4,FALSE),"N/A")</f>
        <v>N/A</v>
      </c>
      <c r="F259" s="61" t="str">
        <f>IFERROR(VLOOKUP($A259,'REF Projects'!$B$2:$N$49,5,FALSE),"N/A")</f>
        <v>N/A</v>
      </c>
      <c r="G259" s="61" t="str">
        <f>IFERROR(VLOOKUP($A259,'REF Projects'!$B$2:$N$49,6,FALSE),"N/A")</f>
        <v>N/A</v>
      </c>
      <c r="H259" s="59" t="str">
        <f>IFERROR(VLOOKUP($A259,'REF Projects'!$B$2:$N$49,7,FALSE),"N/A")</f>
        <v>N/A</v>
      </c>
      <c r="I259" s="59" t="str">
        <f>IFERROR(VLOOKUP($A259,'REF Projects'!$B$2:$N$49,8,FALSE),"N/A")</f>
        <v>N/A</v>
      </c>
      <c r="J259" s="59" t="str">
        <f>IFERROR(VLOOKUP($A259,'REF Projects'!$B$2:$N$49,9,FALSE),"N/A")</f>
        <v>N/A</v>
      </c>
      <c r="K259" t="str">
        <f>IFERROR(VLOOKUP($A259,'REF Projects'!$B$2:$N$49,10,FALSE),"N/A")</f>
        <v>N/A</v>
      </c>
      <c r="M259" t="s">
        <v>1310</v>
      </c>
    </row>
    <row r="260" spans="1:15" x14ac:dyDescent="0.25">
      <c r="A260" t="s">
        <v>132</v>
      </c>
      <c r="B260" s="2">
        <v>2</v>
      </c>
      <c r="C260" s="35" t="s">
        <v>13</v>
      </c>
      <c r="D260" t="str">
        <f>IFERROR(VLOOKUP($A260,'REF Projects'!$B$2:$N$49,2,FALSE),"Reconnaissance")</f>
        <v>Reconnaissance</v>
      </c>
      <c r="E260" s="61" t="str">
        <f>IFERROR(VLOOKUP($A260,'REF Projects'!$B$2:$N$49,4,FALSE),"N/A")</f>
        <v>N/A</v>
      </c>
      <c r="F260" s="61" t="str">
        <f>IFERROR(VLOOKUP($A260,'REF Projects'!$B$2:$N$49,5,FALSE),"N/A")</f>
        <v>N/A</v>
      </c>
      <c r="G260" s="61" t="str">
        <f>IFERROR(VLOOKUP($A260,'REF Projects'!$B$2:$N$49,6,FALSE),"N/A")</f>
        <v>N/A</v>
      </c>
      <c r="H260" s="59" t="str">
        <f>IFERROR(VLOOKUP($A260,'REF Projects'!$B$2:$N$49,7,FALSE),"N/A")</f>
        <v>N/A</v>
      </c>
      <c r="I260" s="59" t="str">
        <f>IFERROR(VLOOKUP($A260,'REF Projects'!$B$2:$N$49,8,FALSE),"N/A")</f>
        <v>N/A</v>
      </c>
      <c r="J260" s="59" t="str">
        <f>IFERROR(VLOOKUP($A260,'REF Projects'!$B$2:$N$49,9,FALSE),"N/A")</f>
        <v>N/A</v>
      </c>
      <c r="K260" t="str">
        <f>IFERROR(VLOOKUP($A260,'REF Projects'!$B$2:$N$49,10,FALSE),"N/A")</f>
        <v>N/A</v>
      </c>
      <c r="M260" t="s">
        <v>1310</v>
      </c>
    </row>
    <row r="261" spans="1:15" x14ac:dyDescent="0.25">
      <c r="A261" t="s">
        <v>350</v>
      </c>
      <c r="B261" s="2">
        <v>6</v>
      </c>
      <c r="C261" s="35" t="s">
        <v>13</v>
      </c>
      <c r="D261" t="str">
        <f>IFERROR(VLOOKUP($A261,'REF Projects'!$B$2:$N$49,2,FALSE),"Reconnaissance")</f>
        <v>Reconnaissance</v>
      </c>
      <c r="E261" s="61" t="str">
        <f>IFERROR(VLOOKUP($A261,'REF Projects'!$B$2:$N$49,4,FALSE),"N/A")</f>
        <v>N/A</v>
      </c>
      <c r="F261" s="61" t="str">
        <f>IFERROR(VLOOKUP($A261,'REF Projects'!$B$2:$N$49,5,FALSE),"N/A")</f>
        <v>N/A</v>
      </c>
      <c r="G261" s="61" t="str">
        <f>IFERROR(VLOOKUP($A261,'REF Projects'!$B$2:$N$49,6,FALSE),"N/A")</f>
        <v>N/A</v>
      </c>
      <c r="H261" s="59" t="str">
        <f>IFERROR(VLOOKUP($A261,'REF Projects'!$B$2:$N$49,7,FALSE),"N/A")</f>
        <v>N/A</v>
      </c>
      <c r="I261" s="59" t="str">
        <f>IFERROR(VLOOKUP($A261,'REF Projects'!$B$2:$N$49,8,FALSE),"N/A")</f>
        <v>N/A</v>
      </c>
      <c r="J261" s="59" t="str">
        <f>IFERROR(VLOOKUP($A261,'REF Projects'!$B$2:$N$49,9,FALSE),"N/A")</f>
        <v>N/A</v>
      </c>
      <c r="K261" t="str">
        <f>IFERROR(VLOOKUP($A261,'REF Projects'!$B$2:$N$49,10,FALSE),"N/A")</f>
        <v>N/A</v>
      </c>
      <c r="M261" t="s">
        <v>1310</v>
      </c>
    </row>
    <row r="262" spans="1:15" x14ac:dyDescent="0.25">
      <c r="A262" t="s">
        <v>295</v>
      </c>
      <c r="B262" s="2">
        <v>4</v>
      </c>
      <c r="C262" s="35" t="s">
        <v>13</v>
      </c>
      <c r="D262" t="str">
        <f>IFERROR(VLOOKUP($A262,'REF Projects'!$B$2:$N$49,2,FALSE),"Reconnaissance")</f>
        <v>Reconnaissance</v>
      </c>
      <c r="E262" s="61" t="str">
        <f>IFERROR(VLOOKUP($A262,'REF Projects'!$B$2:$N$49,4,FALSE),"N/A")</f>
        <v>N/A</v>
      </c>
      <c r="F262" s="61" t="str">
        <f>IFERROR(VLOOKUP($A262,'REF Projects'!$B$2:$N$49,5,FALSE),"N/A")</f>
        <v>N/A</v>
      </c>
      <c r="G262" s="61" t="str">
        <f>IFERROR(VLOOKUP($A262,'REF Projects'!$B$2:$N$49,6,FALSE),"N/A")</f>
        <v>N/A</v>
      </c>
      <c r="H262" s="59" t="str">
        <f>IFERROR(VLOOKUP($A262,'REF Projects'!$B$2:$N$49,7,FALSE),"N/A")</f>
        <v>N/A</v>
      </c>
      <c r="I262" s="59" t="str">
        <f>IFERROR(VLOOKUP($A262,'REF Projects'!$B$2:$N$49,8,FALSE),"N/A")</f>
        <v>N/A</v>
      </c>
      <c r="J262" s="59" t="str">
        <f>IFERROR(VLOOKUP($A262,'REF Projects'!$B$2:$N$49,9,FALSE),"N/A")</f>
        <v>N/A</v>
      </c>
      <c r="K262" t="str">
        <f>IFERROR(VLOOKUP($A262,'REF Projects'!$B$2:$N$49,10,FALSE),"N/A")</f>
        <v>N/A</v>
      </c>
      <c r="M262" t="s">
        <v>1310</v>
      </c>
    </row>
    <row r="263" spans="1:15" x14ac:dyDescent="0.25">
      <c r="A263" t="s">
        <v>330</v>
      </c>
      <c r="B263" s="2">
        <v>2</v>
      </c>
      <c r="C263" s="35" t="s">
        <v>13</v>
      </c>
      <c r="D263" t="str">
        <f>IFERROR(VLOOKUP($A263,'REF Projects'!$B$2:$N$49,2,FALSE),"Reconnaissance")</f>
        <v>Reconnaissance</v>
      </c>
      <c r="E263" s="61" t="str">
        <f>IFERROR(VLOOKUP($A263,'REF Projects'!$B$2:$N$49,4,FALSE),"N/A")</f>
        <v>N/A</v>
      </c>
      <c r="F263" s="61" t="str">
        <f>IFERROR(VLOOKUP($A263,'REF Projects'!$B$2:$N$49,5,FALSE),"N/A")</f>
        <v>N/A</v>
      </c>
      <c r="G263" s="61" t="str">
        <f>IFERROR(VLOOKUP($A263,'REF Projects'!$B$2:$N$49,6,FALSE),"N/A")</f>
        <v>N/A</v>
      </c>
      <c r="H263" s="59" t="str">
        <f>IFERROR(VLOOKUP($A263,'REF Projects'!$B$2:$N$49,7,FALSE),"N/A")</f>
        <v>N/A</v>
      </c>
      <c r="I263" s="59" t="str">
        <f>IFERROR(VLOOKUP($A263,'REF Projects'!$B$2:$N$49,8,FALSE),"N/A")</f>
        <v>N/A</v>
      </c>
      <c r="J263" s="59" t="str">
        <f>IFERROR(VLOOKUP($A263,'REF Projects'!$B$2:$N$49,9,FALSE),"N/A")</f>
        <v>N/A</v>
      </c>
      <c r="K263" t="str">
        <f>IFERROR(VLOOKUP($A263,'REF Projects'!$B$2:$N$49,10,FALSE),"N/A")</f>
        <v>N/A</v>
      </c>
      <c r="M263" t="s">
        <v>1310</v>
      </c>
    </row>
    <row r="264" spans="1:15" x14ac:dyDescent="0.25">
      <c r="A264" t="s">
        <v>260</v>
      </c>
      <c r="B264" s="2">
        <v>6</v>
      </c>
      <c r="C264" s="35" t="s">
        <v>13</v>
      </c>
      <c r="D264" t="str">
        <f>IFERROR(VLOOKUP($A264,'REF Projects'!$B$2:$N$49,2,FALSE),"Reconnaissance")</f>
        <v>Reconnaissance</v>
      </c>
      <c r="E264" s="61" t="str">
        <f>IFERROR(VLOOKUP($A264,'REF Projects'!$B$2:$N$49,4,FALSE),"N/A")</f>
        <v>N/A</v>
      </c>
      <c r="F264" s="61" t="str">
        <f>IFERROR(VLOOKUP($A264,'REF Projects'!$B$2:$N$49,5,FALSE),"N/A")</f>
        <v>N/A</v>
      </c>
      <c r="G264" s="61" t="str">
        <f>IFERROR(VLOOKUP($A264,'REF Projects'!$B$2:$N$49,6,FALSE),"N/A")</f>
        <v>N/A</v>
      </c>
      <c r="H264" s="59" t="str">
        <f>IFERROR(VLOOKUP($A264,'REF Projects'!$B$2:$N$49,7,FALSE),"N/A")</f>
        <v>N/A</v>
      </c>
      <c r="I264" s="59" t="str">
        <f>IFERROR(VLOOKUP($A264,'REF Projects'!$B$2:$N$49,8,FALSE),"N/A")</f>
        <v>N/A</v>
      </c>
      <c r="J264" s="59" t="str">
        <f>IFERROR(VLOOKUP($A264,'REF Projects'!$B$2:$N$49,9,FALSE),"N/A")</f>
        <v>N/A</v>
      </c>
      <c r="K264" t="str">
        <f>IFERROR(VLOOKUP($A264,'REF Projects'!$B$2:$N$49,10,FALSE),"N/A")</f>
        <v>N/A</v>
      </c>
      <c r="M264" t="s">
        <v>1310</v>
      </c>
    </row>
    <row r="265" spans="1:15" x14ac:dyDescent="0.25">
      <c r="A265" t="s">
        <v>338</v>
      </c>
      <c r="B265" s="2">
        <v>2</v>
      </c>
      <c r="C265" s="35" t="s">
        <v>13</v>
      </c>
      <c r="D265" t="str">
        <f>IFERROR(VLOOKUP($A265,'REF Projects'!$B$2:$N$49,2,FALSE),"Reconnaissance")</f>
        <v>Reconnaissance</v>
      </c>
      <c r="E265" s="61" t="str">
        <f>IFERROR(VLOOKUP($A265,'REF Projects'!$B$2:$N$49,4,FALSE),"N/A")</f>
        <v>N/A</v>
      </c>
      <c r="F265" s="61" t="str">
        <f>IFERROR(VLOOKUP($A265,'REF Projects'!$B$2:$N$49,5,FALSE),"N/A")</f>
        <v>N/A</v>
      </c>
      <c r="G265" s="61" t="str">
        <f>IFERROR(VLOOKUP($A265,'REF Projects'!$B$2:$N$49,6,FALSE),"N/A")</f>
        <v>N/A</v>
      </c>
      <c r="H265" s="59" t="str">
        <f>IFERROR(VLOOKUP($A265,'REF Projects'!$B$2:$N$49,7,FALSE),"N/A")</f>
        <v>N/A</v>
      </c>
      <c r="I265" s="59" t="str">
        <f>IFERROR(VLOOKUP($A265,'REF Projects'!$B$2:$N$49,8,FALSE),"N/A")</f>
        <v>N/A</v>
      </c>
      <c r="J265" s="59" t="str">
        <f>IFERROR(VLOOKUP($A265,'REF Projects'!$B$2:$N$49,9,FALSE),"N/A")</f>
        <v>N/A</v>
      </c>
      <c r="K265" t="str">
        <f>IFERROR(VLOOKUP($A265,'REF Projects'!$B$2:$N$49,10,FALSE),"N/A")</f>
        <v>N/A</v>
      </c>
      <c r="M265" t="s">
        <v>1310</v>
      </c>
    </row>
    <row r="266" spans="1:15" x14ac:dyDescent="0.25">
      <c r="A266" t="s">
        <v>250</v>
      </c>
      <c r="B266" s="2">
        <v>5</v>
      </c>
      <c r="C266" s="35" t="s">
        <v>13</v>
      </c>
      <c r="D266" t="s">
        <v>395</v>
      </c>
      <c r="E266" s="61">
        <f>IFERROR(VLOOKUP($A266,'REF Projects'!$B$2:$N$49,4,FALSE),"N/A")</f>
        <v>0</v>
      </c>
      <c r="F266" s="61">
        <f>IFERROR(VLOOKUP($A266,'REF Projects'!$B$2:$N$49,5,FALSE),"N/A")</f>
        <v>0</v>
      </c>
      <c r="G266" s="61">
        <f>IFERROR(VLOOKUP($A266,'REF Projects'!$B$2:$N$49,6,FALSE),"N/A")</f>
        <v>0</v>
      </c>
      <c r="H266" s="59">
        <f>IFERROR(VLOOKUP($A266,'REF Projects'!$B$2:$N$49,7,FALSE),"N/A")</f>
        <v>0</v>
      </c>
      <c r="I266" s="59">
        <f>IFERROR(VLOOKUP($A266,'REF Projects'!$B$2:$N$49,8,FALSE),"N/A")</f>
        <v>0</v>
      </c>
      <c r="J266" s="59">
        <f>IFERROR(VLOOKUP($A266,'REF Projects'!$B$2:$N$49,9,FALSE),"N/A")</f>
        <v>0</v>
      </c>
      <c r="K266">
        <f>IFERROR(VLOOKUP($A266,'REF Projects'!$B$2:$N$49,10,FALSE),"N/A")</f>
        <v>0</v>
      </c>
      <c r="M266" t="s">
        <v>1312</v>
      </c>
    </row>
    <row r="267" spans="1:15" x14ac:dyDescent="0.25">
      <c r="A267" t="s">
        <v>294</v>
      </c>
      <c r="B267" s="2">
        <v>2</v>
      </c>
      <c r="C267" s="35" t="s">
        <v>13</v>
      </c>
      <c r="D267" t="str">
        <f>IFERROR(VLOOKUP($A267,'REF Projects'!$B$2:$N$49,2,FALSE),"Reconnaissance")</f>
        <v>Reconnaissance</v>
      </c>
      <c r="E267" s="61" t="str">
        <f>IFERROR(VLOOKUP($A267,'REF Projects'!$B$2:$N$49,4,FALSE),"N/A")</f>
        <v>N/A</v>
      </c>
      <c r="F267" s="61" t="str">
        <f>IFERROR(VLOOKUP($A267,'REF Projects'!$B$2:$N$49,5,FALSE),"N/A")</f>
        <v>N/A</v>
      </c>
      <c r="G267" s="61" t="str">
        <f>IFERROR(VLOOKUP($A267,'REF Projects'!$B$2:$N$49,6,FALSE),"N/A")</f>
        <v>N/A</v>
      </c>
      <c r="H267" s="59" t="str">
        <f>IFERROR(VLOOKUP($A267,'REF Projects'!$B$2:$N$49,7,FALSE),"N/A")</f>
        <v>N/A</v>
      </c>
      <c r="I267" s="59" t="str">
        <f>IFERROR(VLOOKUP($A267,'REF Projects'!$B$2:$N$49,8,FALSE),"N/A")</f>
        <v>N/A</v>
      </c>
      <c r="J267" s="59" t="str">
        <f>IFERROR(VLOOKUP($A267,'REF Projects'!$B$2:$N$49,9,FALSE),"N/A")</f>
        <v>N/A</v>
      </c>
      <c r="K267" t="str">
        <f>IFERROR(VLOOKUP($A267,'REF Projects'!$B$2:$N$49,10,FALSE),"N/A")</f>
        <v>N/A</v>
      </c>
      <c r="M267" t="s">
        <v>1310</v>
      </c>
    </row>
    <row r="268" spans="1:15" x14ac:dyDescent="0.25">
      <c r="A268" t="s">
        <v>236</v>
      </c>
      <c r="B268" s="2">
        <v>2</v>
      </c>
      <c r="C268" s="35" t="s">
        <v>13</v>
      </c>
      <c r="D268" t="str">
        <f>IFERROR(VLOOKUP($A268,'REF Projects'!$B$2:$N$49,2,FALSE),"Reconnaissance")</f>
        <v>Reconnaissance</v>
      </c>
      <c r="E268" s="61" t="str">
        <f>IFERROR(VLOOKUP($A268,'REF Projects'!$B$2:$N$49,4,FALSE),"N/A")</f>
        <v>N/A</v>
      </c>
      <c r="F268" s="61" t="str">
        <f>IFERROR(VLOOKUP($A268,'REF Projects'!$B$2:$N$49,5,FALSE),"N/A")</f>
        <v>N/A</v>
      </c>
      <c r="G268" s="61" t="str">
        <f>IFERROR(VLOOKUP($A268,'REF Projects'!$B$2:$N$49,6,FALSE),"N/A")</f>
        <v>N/A</v>
      </c>
      <c r="H268" s="59" t="str">
        <f>IFERROR(VLOOKUP($A268,'REF Projects'!$B$2:$N$49,7,FALSE),"N/A")</f>
        <v>N/A</v>
      </c>
      <c r="I268" s="59" t="str">
        <f>IFERROR(VLOOKUP($A268,'REF Projects'!$B$2:$N$49,8,FALSE),"N/A")</f>
        <v>N/A</v>
      </c>
      <c r="J268" s="59" t="str">
        <f>IFERROR(VLOOKUP($A268,'REF Projects'!$B$2:$N$49,9,FALSE),"N/A")</f>
        <v>N/A</v>
      </c>
      <c r="K268" t="str">
        <f>IFERROR(VLOOKUP($A268,'REF Projects'!$B$2:$N$49,10,FALSE),"N/A")</f>
        <v>N/A</v>
      </c>
      <c r="M268" t="s">
        <v>1310</v>
      </c>
    </row>
    <row r="269" spans="1:15" x14ac:dyDescent="0.25">
      <c r="A269" t="s">
        <v>141</v>
      </c>
      <c r="B269" s="2">
        <v>2</v>
      </c>
      <c r="C269" s="35" t="s">
        <v>13</v>
      </c>
      <c r="D269" t="str">
        <f>IFERROR(VLOOKUP($A269,'REF Projects'!$B$2:$N$49,2,FALSE),"Reconnaissance")</f>
        <v>Reconnaissance</v>
      </c>
      <c r="E269" s="61" t="str">
        <f>IFERROR(VLOOKUP($A269,'REF Projects'!$B$2:$N$49,4,FALSE),"N/A")</f>
        <v>N/A</v>
      </c>
      <c r="F269" s="61" t="str">
        <f>IFERROR(VLOOKUP($A269,'REF Projects'!$B$2:$N$49,5,FALSE),"N/A")</f>
        <v>N/A</v>
      </c>
      <c r="G269" s="61" t="str">
        <f>IFERROR(VLOOKUP($A269,'REF Projects'!$B$2:$N$49,6,FALSE),"N/A")</f>
        <v>N/A</v>
      </c>
      <c r="H269" s="59" t="str">
        <f>IFERROR(VLOOKUP($A269,'REF Projects'!$B$2:$N$49,7,FALSE),"N/A")</f>
        <v>N/A</v>
      </c>
      <c r="I269" s="59" t="str">
        <f>IFERROR(VLOOKUP($A269,'REF Projects'!$B$2:$N$49,8,FALSE),"N/A")</f>
        <v>N/A</v>
      </c>
      <c r="J269" s="59" t="str">
        <f>IFERROR(VLOOKUP($A269,'REF Projects'!$B$2:$N$49,9,FALSE),"N/A")</f>
        <v>N/A</v>
      </c>
      <c r="K269" t="str">
        <f>IFERROR(VLOOKUP($A269,'REF Projects'!$B$2:$N$49,10,FALSE),"N/A")</f>
        <v>N/A</v>
      </c>
      <c r="M269" t="s">
        <v>1310</v>
      </c>
    </row>
    <row r="270" spans="1:15" x14ac:dyDescent="0.25">
      <c r="A270" t="s">
        <v>352</v>
      </c>
      <c r="B270" s="2">
        <v>6</v>
      </c>
      <c r="C270" s="35" t="s">
        <v>13</v>
      </c>
      <c r="D270" t="str">
        <f>IFERROR(VLOOKUP($A270,'REF Projects'!$B$2:$N$49,2,FALSE),"Reconnaissance")</f>
        <v>Reconnaissance</v>
      </c>
      <c r="E270" s="61" t="str">
        <f>IFERROR(VLOOKUP($A270,'REF Projects'!$B$2:$N$49,4,FALSE),"N/A")</f>
        <v>N/A</v>
      </c>
      <c r="F270" s="61" t="str">
        <f>IFERROR(VLOOKUP($A270,'REF Projects'!$B$2:$N$49,5,FALSE),"N/A")</f>
        <v>N/A</v>
      </c>
      <c r="G270" s="61" t="str">
        <f>IFERROR(VLOOKUP($A270,'REF Projects'!$B$2:$N$49,6,FALSE),"N/A")</f>
        <v>N/A</v>
      </c>
      <c r="H270" s="59" t="str">
        <f>IFERROR(VLOOKUP($A270,'REF Projects'!$B$2:$N$49,7,FALSE),"N/A")</f>
        <v>N/A</v>
      </c>
      <c r="I270" s="59" t="str">
        <f>IFERROR(VLOOKUP($A270,'REF Projects'!$B$2:$N$49,8,FALSE),"N/A")</f>
        <v>N/A</v>
      </c>
      <c r="J270" s="59" t="str">
        <f>IFERROR(VLOOKUP($A270,'REF Projects'!$B$2:$N$49,9,FALSE),"N/A")</f>
        <v>N/A</v>
      </c>
      <c r="K270" t="str">
        <f>IFERROR(VLOOKUP($A270,'REF Projects'!$B$2:$N$49,10,FALSE),"N/A")</f>
        <v>N/A</v>
      </c>
      <c r="M270" t="s">
        <v>1310</v>
      </c>
    </row>
    <row r="271" spans="1:15" x14ac:dyDescent="0.25">
      <c r="A271" t="s">
        <v>182</v>
      </c>
      <c r="B271" s="2">
        <v>3</v>
      </c>
      <c r="C271" s="35" t="s">
        <v>13</v>
      </c>
      <c r="D271" t="str">
        <f>IFERROR(VLOOKUP($A271,'REF Projects'!$B$2:$N$49,2,FALSE),"Reconnaissance")</f>
        <v>Reconnaissance</v>
      </c>
      <c r="E271" s="61" t="str">
        <f>IFERROR(VLOOKUP($A271,'REF Projects'!$B$2:$N$49,4,FALSE),"N/A")</f>
        <v>N/A</v>
      </c>
      <c r="F271" s="61" t="str">
        <f>IFERROR(VLOOKUP($A271,'REF Projects'!$B$2:$N$49,5,FALSE),"N/A")</f>
        <v>N/A</v>
      </c>
      <c r="G271" s="61" t="str">
        <f>IFERROR(VLOOKUP($A271,'REF Projects'!$B$2:$N$49,6,FALSE),"N/A")</f>
        <v>N/A</v>
      </c>
      <c r="H271" s="59" t="str">
        <f>IFERROR(VLOOKUP($A271,'REF Projects'!$B$2:$N$49,7,FALSE),"N/A")</f>
        <v>N/A</v>
      </c>
      <c r="I271" s="59" t="str">
        <f>IFERROR(VLOOKUP($A271,'REF Projects'!$B$2:$N$49,8,FALSE),"N/A")</f>
        <v>N/A</v>
      </c>
      <c r="J271" s="59" t="str">
        <f>IFERROR(VLOOKUP($A271,'REF Projects'!$B$2:$N$49,9,FALSE),"N/A")</f>
        <v>N/A</v>
      </c>
      <c r="K271" t="str">
        <f>IFERROR(VLOOKUP($A271,'REF Projects'!$B$2:$N$49,10,FALSE),"N/A")</f>
        <v>N/A</v>
      </c>
      <c r="M271" t="s">
        <v>1310</v>
      </c>
    </row>
    <row r="272" spans="1:15" x14ac:dyDescent="0.25">
      <c r="A272" t="s">
        <v>183</v>
      </c>
      <c r="B272" s="2">
        <v>3</v>
      </c>
      <c r="C272" s="35" t="s">
        <v>13</v>
      </c>
      <c r="D272" t="s">
        <v>1317</v>
      </c>
      <c r="E272" s="61" t="str">
        <f>IFERROR(VLOOKUP($A272,'REF Projects'!$B$2:$N$49,4,FALSE),"N/A")</f>
        <v>N/A</v>
      </c>
      <c r="F272" s="61" t="str">
        <f>IFERROR(VLOOKUP($A272,'REF Projects'!$B$2:$N$49,5,FALSE),"N/A")</f>
        <v>N/A</v>
      </c>
      <c r="G272" s="61" t="str">
        <f>IFERROR(VLOOKUP($A272,'REF Projects'!$B$2:$N$49,6,FALSE),"N/A")</f>
        <v>N/A</v>
      </c>
      <c r="H272" s="59" t="str">
        <f>IFERROR(VLOOKUP($A272,'REF Projects'!$B$2:$N$49,7,FALSE),"N/A")</f>
        <v>N/A</v>
      </c>
      <c r="I272" s="59" t="str">
        <f>IFERROR(VLOOKUP($A272,'REF Projects'!$B$2:$N$49,8,FALSE),"N/A")</f>
        <v>N/A</v>
      </c>
      <c r="J272" s="59" t="str">
        <f>IFERROR(VLOOKUP($A272,'REF Projects'!$B$2:$N$49,9,FALSE),"N/A")</f>
        <v>N/A</v>
      </c>
      <c r="K272" t="str">
        <f>IFERROR(VLOOKUP($A272,'REF Projects'!$B$2:$N$49,10,FALSE),"N/A")</f>
        <v>N/A</v>
      </c>
      <c r="M272" t="s">
        <v>1312</v>
      </c>
    </row>
    <row r="273" spans="1:13" x14ac:dyDescent="0.25">
      <c r="A273" t="s">
        <v>130</v>
      </c>
      <c r="B273" s="2">
        <v>1</v>
      </c>
      <c r="C273" s="35" t="s">
        <v>13</v>
      </c>
      <c r="D273" t="str">
        <f>IFERROR(VLOOKUP($A273,'REF Projects'!$B$2:$N$49,2,FALSE),"Reconnaissance")</f>
        <v>Reconnaissance</v>
      </c>
      <c r="E273" s="61" t="str">
        <f>IFERROR(VLOOKUP($A273,'REF Projects'!$B$2:$N$49,4,FALSE),"N/A")</f>
        <v>N/A</v>
      </c>
      <c r="F273" s="61" t="str">
        <f>IFERROR(VLOOKUP($A273,'REF Projects'!$B$2:$N$49,5,FALSE),"N/A")</f>
        <v>N/A</v>
      </c>
      <c r="G273" s="61" t="str">
        <f>IFERROR(VLOOKUP($A273,'REF Projects'!$B$2:$N$49,6,FALSE),"N/A")</f>
        <v>N/A</v>
      </c>
      <c r="H273" s="59" t="str">
        <f>IFERROR(VLOOKUP($A273,'REF Projects'!$B$2:$N$49,7,FALSE),"N/A")</f>
        <v>N/A</v>
      </c>
      <c r="I273" s="59" t="str">
        <f>IFERROR(VLOOKUP($A273,'REF Projects'!$B$2:$N$49,8,FALSE),"N/A")</f>
        <v>N/A</v>
      </c>
      <c r="J273" s="59" t="str">
        <f>IFERROR(VLOOKUP($A273,'REF Projects'!$B$2:$N$49,9,FALSE),"N/A")</f>
        <v>N/A</v>
      </c>
      <c r="K273" t="str">
        <f>IFERROR(VLOOKUP($A273,'REF Projects'!$B$2:$N$49,10,FALSE),"N/A")</f>
        <v>N/A</v>
      </c>
      <c r="M273" t="s">
        <v>1310</v>
      </c>
    </row>
    <row r="274" spans="1:13" x14ac:dyDescent="0.25">
      <c r="A274" t="s">
        <v>156</v>
      </c>
      <c r="B274" s="2">
        <v>1</v>
      </c>
      <c r="C274" s="35" t="s">
        <v>13</v>
      </c>
      <c r="D274" t="str">
        <f>IFERROR(VLOOKUP($A274,'REF Projects'!$B$2:$N$49,2,FALSE),"Reconnaissance")</f>
        <v>Reconnaissance</v>
      </c>
      <c r="E274" s="61" t="str">
        <f>IFERROR(VLOOKUP($A274,'REF Projects'!$B$2:$N$49,4,FALSE),"N/A")</f>
        <v>N/A</v>
      </c>
      <c r="F274" s="61" t="str">
        <f>IFERROR(VLOOKUP($A274,'REF Projects'!$B$2:$N$49,5,FALSE),"N/A")</f>
        <v>N/A</v>
      </c>
      <c r="G274" s="61" t="str">
        <f>IFERROR(VLOOKUP($A274,'REF Projects'!$B$2:$N$49,6,FALSE),"N/A")</f>
        <v>N/A</v>
      </c>
      <c r="H274" s="59" t="str">
        <f>IFERROR(VLOOKUP($A274,'REF Projects'!$B$2:$N$49,7,FALSE),"N/A")</f>
        <v>N/A</v>
      </c>
      <c r="I274" s="59" t="str">
        <f>IFERROR(VLOOKUP($A274,'REF Projects'!$B$2:$N$49,8,FALSE),"N/A")</f>
        <v>N/A</v>
      </c>
      <c r="J274" s="59" t="str">
        <f>IFERROR(VLOOKUP($A274,'REF Projects'!$B$2:$N$49,9,FALSE),"N/A")</f>
        <v>N/A</v>
      </c>
      <c r="K274" t="str">
        <f>IFERROR(VLOOKUP($A274,'REF Projects'!$B$2:$N$49,10,FALSE),"N/A")</f>
        <v>N/A</v>
      </c>
      <c r="M274" t="s">
        <v>1310</v>
      </c>
    </row>
    <row r="275" spans="1:13" x14ac:dyDescent="0.25">
      <c r="A275" t="s">
        <v>311</v>
      </c>
      <c r="B275" s="2">
        <v>4</v>
      </c>
      <c r="C275" s="35" t="s">
        <v>13</v>
      </c>
      <c r="D275" t="str">
        <f>IFERROR(VLOOKUP($A275,'REF Projects'!$B$2:$N$49,2,FALSE),"Reconnaissance")</f>
        <v>Reconnaissance</v>
      </c>
      <c r="E275" s="61" t="str">
        <f>IFERROR(VLOOKUP($A275,'REF Projects'!$B$2:$N$49,4,FALSE),"N/A")</f>
        <v>N/A</v>
      </c>
      <c r="F275" s="61" t="str">
        <f>IFERROR(VLOOKUP($A275,'REF Projects'!$B$2:$N$49,5,FALSE),"N/A")</f>
        <v>N/A</v>
      </c>
      <c r="G275" s="61" t="str">
        <f>IFERROR(VLOOKUP($A275,'REF Projects'!$B$2:$N$49,6,FALSE),"N/A")</f>
        <v>N/A</v>
      </c>
      <c r="H275" s="59" t="str">
        <f>IFERROR(VLOOKUP($A275,'REF Projects'!$B$2:$N$49,7,FALSE),"N/A")</f>
        <v>N/A</v>
      </c>
      <c r="I275" s="59" t="str">
        <f>IFERROR(VLOOKUP($A275,'REF Projects'!$B$2:$N$49,8,FALSE),"N/A")</f>
        <v>N/A</v>
      </c>
      <c r="J275" s="59" t="str">
        <f>IFERROR(VLOOKUP($A275,'REF Projects'!$B$2:$N$49,9,FALSE),"N/A")</f>
        <v>N/A</v>
      </c>
      <c r="K275" t="str">
        <f>IFERROR(VLOOKUP($A275,'REF Projects'!$B$2:$N$49,10,FALSE),"N/A")</f>
        <v>N/A</v>
      </c>
      <c r="M275" t="s">
        <v>1310</v>
      </c>
    </row>
    <row r="276" spans="1:13" x14ac:dyDescent="0.25">
      <c r="A276" t="s">
        <v>42</v>
      </c>
      <c r="B276" s="2">
        <v>1</v>
      </c>
      <c r="C276" s="35" t="s">
        <v>13</v>
      </c>
      <c r="D276" t="str">
        <f>IFERROR(VLOOKUP($A276,'REF Projects'!$B$2:$N$49,2,FALSE),"Reconnaissance")</f>
        <v>Reconnaissance</v>
      </c>
      <c r="E276" s="61" t="str">
        <f>IFERROR(VLOOKUP($A276,'REF Projects'!$B$2:$N$49,4,FALSE),"N/A")</f>
        <v>N/A</v>
      </c>
      <c r="F276" s="61" t="str">
        <f>IFERROR(VLOOKUP($A276,'REF Projects'!$B$2:$N$49,5,FALSE),"N/A")</f>
        <v>N/A</v>
      </c>
      <c r="G276" s="61" t="str">
        <f>IFERROR(VLOOKUP($A276,'REF Projects'!$B$2:$N$49,6,FALSE),"N/A")</f>
        <v>N/A</v>
      </c>
      <c r="H276" s="59" t="str">
        <f>IFERROR(VLOOKUP($A276,'REF Projects'!$B$2:$N$49,7,FALSE),"N/A")</f>
        <v>N/A</v>
      </c>
      <c r="I276" s="59" t="str">
        <f>IFERROR(VLOOKUP($A276,'REF Projects'!$B$2:$N$49,8,FALSE),"N/A")</f>
        <v>N/A</v>
      </c>
      <c r="J276" s="59" t="str">
        <f>IFERROR(VLOOKUP($A276,'REF Projects'!$B$2:$N$49,9,FALSE),"N/A")</f>
        <v>N/A</v>
      </c>
      <c r="K276" t="str">
        <f>IFERROR(VLOOKUP($A276,'REF Projects'!$B$2:$N$49,10,FALSE),"N/A")</f>
        <v>N/A</v>
      </c>
      <c r="M276" t="s">
        <v>1310</v>
      </c>
    </row>
    <row r="277" spans="1:13" x14ac:dyDescent="0.25">
      <c r="A277" t="s">
        <v>87</v>
      </c>
      <c r="B277" s="2">
        <v>1</v>
      </c>
      <c r="C277" s="35" t="s">
        <v>13</v>
      </c>
      <c r="D277" t="str">
        <f>IFERROR(VLOOKUP($A277,'REF Projects'!$B$2:$N$49,2,FALSE),"Reconnaissance")</f>
        <v>Reconnaissance</v>
      </c>
      <c r="E277" s="61" t="str">
        <f>IFERROR(VLOOKUP($A277,'REF Projects'!$B$2:$N$49,4,FALSE),"N/A")</f>
        <v>N/A</v>
      </c>
      <c r="F277" s="61" t="str">
        <f>IFERROR(VLOOKUP($A277,'REF Projects'!$B$2:$N$49,5,FALSE),"N/A")</f>
        <v>N/A</v>
      </c>
      <c r="G277" s="61" t="str">
        <f>IFERROR(VLOOKUP($A277,'REF Projects'!$B$2:$N$49,6,FALSE),"N/A")</f>
        <v>N/A</v>
      </c>
      <c r="H277" s="59" t="str">
        <f>IFERROR(VLOOKUP($A277,'REF Projects'!$B$2:$N$49,7,FALSE),"N/A")</f>
        <v>N/A</v>
      </c>
      <c r="I277" s="59" t="str">
        <f>IFERROR(VLOOKUP($A277,'REF Projects'!$B$2:$N$49,8,FALSE),"N/A")</f>
        <v>N/A</v>
      </c>
      <c r="J277" s="59" t="str">
        <f>IFERROR(VLOOKUP($A277,'REF Projects'!$B$2:$N$49,9,FALSE),"N/A")</f>
        <v>N/A</v>
      </c>
      <c r="K277" t="str">
        <f>IFERROR(VLOOKUP($A277,'REF Projects'!$B$2:$N$49,10,FALSE),"N/A")</f>
        <v>N/A</v>
      </c>
      <c r="M277" t="s">
        <v>1310</v>
      </c>
    </row>
    <row r="278" spans="1:13" x14ac:dyDescent="0.25">
      <c r="A278" t="s">
        <v>107</v>
      </c>
      <c r="B278" s="2">
        <v>1</v>
      </c>
      <c r="C278" s="35" t="s">
        <v>13</v>
      </c>
      <c r="D278" t="str">
        <f>IFERROR(VLOOKUP($A278,'REF Projects'!$B$2:$N$49,2,FALSE),"Reconnaissance")</f>
        <v>Reconnaissance</v>
      </c>
      <c r="E278" s="61" t="str">
        <f>IFERROR(VLOOKUP($A278,'REF Projects'!$B$2:$N$49,4,FALSE),"N/A")</f>
        <v>N/A</v>
      </c>
      <c r="F278" s="61" t="str">
        <f>IFERROR(VLOOKUP($A278,'REF Projects'!$B$2:$N$49,5,FALSE),"N/A")</f>
        <v>N/A</v>
      </c>
      <c r="G278" s="61" t="str">
        <f>IFERROR(VLOOKUP($A278,'REF Projects'!$B$2:$N$49,6,FALSE),"N/A")</f>
        <v>N/A</v>
      </c>
      <c r="H278" s="59" t="str">
        <f>IFERROR(VLOOKUP($A278,'REF Projects'!$B$2:$N$49,7,FALSE),"N/A")</f>
        <v>N/A</v>
      </c>
      <c r="I278" s="59" t="str">
        <f>IFERROR(VLOOKUP($A278,'REF Projects'!$B$2:$N$49,8,FALSE),"N/A")</f>
        <v>N/A</v>
      </c>
      <c r="J278" s="59" t="str">
        <f>IFERROR(VLOOKUP($A278,'REF Projects'!$B$2:$N$49,9,FALSE),"N/A")</f>
        <v>N/A</v>
      </c>
      <c r="K278" t="str">
        <f>IFERROR(VLOOKUP($A278,'REF Projects'!$B$2:$N$49,10,FALSE),"N/A")</f>
        <v>N/A</v>
      </c>
      <c r="M278" t="s">
        <v>1310</v>
      </c>
    </row>
    <row r="279" spans="1:13" x14ac:dyDescent="0.25">
      <c r="A279" t="s">
        <v>347</v>
      </c>
      <c r="B279" s="2">
        <v>7</v>
      </c>
      <c r="C279" s="35" t="s">
        <v>13</v>
      </c>
      <c r="D279" t="str">
        <f>IFERROR(VLOOKUP($A279,'REF Projects'!$B$2:$N$49,2,FALSE),"Reconnaissance")</f>
        <v>Construction</v>
      </c>
      <c r="E279" s="61">
        <f>IFERROR(VLOOKUP($A279,'REF Projects'!$B$2:$N$49,4,FALSE),"N/A")</f>
        <v>36</v>
      </c>
      <c r="F279" s="61">
        <f>IFERROR(VLOOKUP($A279,'REF Projects'!$B$2:$N$49,5,FALSE),"N/A")</f>
        <v>300000</v>
      </c>
      <c r="G279" s="61">
        <f>IFERROR(VLOOKUP($A279,'REF Projects'!$B$2:$N$49,6,FALSE),"N/A")</f>
        <v>8000</v>
      </c>
      <c r="H279" s="59">
        <f>IFERROR(VLOOKUP($A279,'REF Projects'!$B$2:$N$49,7,FALSE),"N/A")</f>
        <v>1362000</v>
      </c>
      <c r="I279" s="59">
        <f>IFERROR(VLOOKUP($A279,'REF Projects'!$B$2:$N$49,8,FALSE),"N/A")</f>
        <v>1830000</v>
      </c>
      <c r="J279" s="59">
        <f>IFERROR(VLOOKUP($A279,'REF Projects'!$B$2:$N$49,9,FALSE),"N/A")</f>
        <v>0</v>
      </c>
      <c r="K279">
        <f>IFERROR(VLOOKUP($A279,'REF Projects'!$B$2:$N$49,10,FALSE),"N/A")</f>
        <v>2</v>
      </c>
      <c r="M279" t="s">
        <v>1312</v>
      </c>
    </row>
    <row r="280" spans="1:13" x14ac:dyDescent="0.25">
      <c r="A280" t="s">
        <v>223</v>
      </c>
      <c r="B280" s="2">
        <v>6</v>
      </c>
      <c r="C280" s="35" t="s">
        <v>13</v>
      </c>
      <c r="D280" t="str">
        <f>IFERROR(VLOOKUP($A280,'REF Projects'!$B$2:$N$49,2,FALSE),"Reconnaissance")</f>
        <v>Design</v>
      </c>
      <c r="E280" s="61">
        <f>IFERROR(VLOOKUP($A280,'REF Projects'!$B$2:$N$49,4,FALSE),"N/A")</f>
        <v>120</v>
      </c>
      <c r="F280" s="61">
        <f>IFERROR(VLOOKUP($A280,'REF Projects'!$B$2:$N$49,5,FALSE),"N/A")</f>
        <v>345100</v>
      </c>
      <c r="G280" s="61">
        <f>IFERROR(VLOOKUP($A280,'REF Projects'!$B$2:$N$49,6,FALSE),"N/A")</f>
        <v>8000</v>
      </c>
      <c r="H280" s="59">
        <f>IFERROR(VLOOKUP($A280,'REF Projects'!$B$2:$N$49,7,FALSE),"N/A")</f>
        <v>4440000</v>
      </c>
      <c r="I280" s="59">
        <f>IFERROR(VLOOKUP($A280,'REF Projects'!$B$2:$N$49,8,FALSE),"N/A")</f>
        <v>260000</v>
      </c>
      <c r="J280" s="59">
        <f>IFERROR(VLOOKUP($A280,'REF Projects'!$B$2:$N$49,9,FALSE),"N/A")</f>
        <v>42000</v>
      </c>
      <c r="K280">
        <f>IFERROR(VLOOKUP($A280,'REF Projects'!$B$2:$N$49,10,FALSE),"N/A")</f>
        <v>2</v>
      </c>
      <c r="M280" t="s">
        <v>1427</v>
      </c>
    </row>
    <row r="281" spans="1:13" x14ac:dyDescent="0.25">
      <c r="A281" t="s">
        <v>192</v>
      </c>
      <c r="B281" s="2">
        <v>6</v>
      </c>
      <c r="C281" s="35" t="s">
        <v>13</v>
      </c>
      <c r="D281" t="str">
        <f>IFERROR(VLOOKUP($A281,'REF Projects'!$B$2:$N$49,2,FALSE),"Reconnaissance")</f>
        <v>Design</v>
      </c>
      <c r="E281" s="61">
        <f>IFERROR(VLOOKUP($A281,'REF Projects'!$B$2:$N$49,4,FALSE),"N/A")</f>
        <v>400</v>
      </c>
      <c r="F281" s="61">
        <f>IFERROR(VLOOKUP($A281,'REF Projects'!$B$2:$N$49,5,FALSE),"N/A")</f>
        <v>1106920</v>
      </c>
      <c r="G281" s="61">
        <f>IFERROR(VLOOKUP($A281,'REF Projects'!$B$2:$N$49,6,FALSE),"N/A")</f>
        <v>7000</v>
      </c>
      <c r="H281" s="59">
        <f>IFERROR(VLOOKUP($A281,'REF Projects'!$B$2:$N$49,7,FALSE),"N/A")</f>
        <v>4030000</v>
      </c>
      <c r="I281" s="59">
        <f>IFERROR(VLOOKUP($A281,'REF Projects'!$B$2:$N$49,8,FALSE),"N/A")</f>
        <v>0</v>
      </c>
      <c r="J281" s="59">
        <f>IFERROR(VLOOKUP($A281,'REF Projects'!$B$2:$N$49,9,FALSE),"N/A")</f>
        <v>0</v>
      </c>
      <c r="K281">
        <f>IFERROR(VLOOKUP($A281,'REF Projects'!$B$2:$N$49,10,FALSE),"N/A")</f>
        <v>0</v>
      </c>
      <c r="M281" t="s">
        <v>1427</v>
      </c>
    </row>
    <row r="282" spans="1:13" x14ac:dyDescent="0.25">
      <c r="A282" t="s">
        <v>300</v>
      </c>
      <c r="B282" s="2">
        <v>6</v>
      </c>
      <c r="C282" s="35" t="s">
        <v>13</v>
      </c>
      <c r="D282" t="s">
        <v>1317</v>
      </c>
      <c r="E282" s="61">
        <f>IFERROR(VLOOKUP($A282,'REF Projects'!$B$2:$N$49,4,FALSE),"N/A")</f>
        <v>0</v>
      </c>
      <c r="F282" s="61">
        <f>IFERROR(VLOOKUP($A282,'REF Projects'!$B$2:$N$49,5,FALSE),"N/A")</f>
        <v>0</v>
      </c>
      <c r="G282" s="61">
        <f>IFERROR(VLOOKUP($A282,'REF Projects'!$B$2:$N$49,6,FALSE),"N/A")</f>
        <v>0</v>
      </c>
      <c r="H282" s="59">
        <f>IFERROR(VLOOKUP($A282,'REF Projects'!$B$2:$N$49,7,FALSE),"N/A")</f>
        <v>0</v>
      </c>
      <c r="I282" s="59">
        <f>IFERROR(VLOOKUP($A282,'REF Projects'!$B$2:$N$49,8,FALSE),"N/A")</f>
        <v>0</v>
      </c>
      <c r="J282" s="59">
        <f>IFERROR(VLOOKUP($A282,'REF Projects'!$B$2:$N$49,9,FALSE),"N/A")</f>
        <v>0</v>
      </c>
      <c r="K282">
        <f>IFERROR(VLOOKUP($A282,'REF Projects'!$B$2:$N$49,10,FALSE),"N/A")</f>
        <v>0</v>
      </c>
      <c r="M282" t="s">
        <v>1310</v>
      </c>
    </row>
    <row r="283" spans="1:13" x14ac:dyDescent="0.25">
      <c r="A283" t="s">
        <v>113</v>
      </c>
      <c r="B283" s="2">
        <v>2</v>
      </c>
      <c r="C283" s="35" t="s">
        <v>13</v>
      </c>
      <c r="D283" t="str">
        <f>IFERROR(VLOOKUP($A283,'REF Projects'!$B$2:$N$49,2,FALSE),"Reconnaissance")</f>
        <v>Reconnaissance</v>
      </c>
      <c r="E283" s="61" t="str">
        <f>IFERROR(VLOOKUP($A283,'REF Projects'!$B$2:$N$49,4,FALSE),"N/A")</f>
        <v>N/A</v>
      </c>
      <c r="F283" s="61" t="str">
        <f>IFERROR(VLOOKUP($A283,'REF Projects'!$B$2:$N$49,5,FALSE),"N/A")</f>
        <v>N/A</v>
      </c>
      <c r="G283" s="61" t="str">
        <f>IFERROR(VLOOKUP($A283,'REF Projects'!$B$2:$N$49,6,FALSE),"N/A")</f>
        <v>N/A</v>
      </c>
      <c r="H283" s="59" t="str">
        <f>IFERROR(VLOOKUP($A283,'REF Projects'!$B$2:$N$49,7,FALSE),"N/A")</f>
        <v>N/A</v>
      </c>
      <c r="I283" s="59" t="str">
        <f>IFERROR(VLOOKUP($A283,'REF Projects'!$B$2:$N$49,8,FALSE),"N/A")</f>
        <v>N/A</v>
      </c>
      <c r="J283" s="59" t="str">
        <f>IFERROR(VLOOKUP($A283,'REF Projects'!$B$2:$N$49,9,FALSE),"N/A")</f>
        <v>N/A</v>
      </c>
      <c r="K283" t="str">
        <f>IFERROR(VLOOKUP($A283,'REF Projects'!$B$2:$N$49,10,FALSE),"N/A")</f>
        <v>N/A</v>
      </c>
      <c r="M283" t="s">
        <v>1310</v>
      </c>
    </row>
    <row r="284" spans="1:13" x14ac:dyDescent="0.25">
      <c r="A284" t="s">
        <v>148</v>
      </c>
      <c r="B284" s="2">
        <v>1</v>
      </c>
      <c r="C284" s="35" t="s">
        <v>13</v>
      </c>
      <c r="D284" t="str">
        <f>IFERROR(VLOOKUP($A284,'REF Projects'!$B$2:$N$49,2,FALSE),"Reconnaissance")</f>
        <v>Reconnaissance</v>
      </c>
      <c r="E284" s="61" t="str">
        <f>IFERROR(VLOOKUP($A284,'REF Projects'!$B$2:$N$49,4,FALSE),"N/A")</f>
        <v>N/A</v>
      </c>
      <c r="F284" s="61" t="str">
        <f>IFERROR(VLOOKUP($A284,'REF Projects'!$B$2:$N$49,5,FALSE),"N/A")</f>
        <v>N/A</v>
      </c>
      <c r="G284" s="61" t="str">
        <f>IFERROR(VLOOKUP($A284,'REF Projects'!$B$2:$N$49,6,FALSE),"N/A")</f>
        <v>N/A</v>
      </c>
      <c r="H284" s="59" t="str">
        <f>IFERROR(VLOOKUP($A284,'REF Projects'!$B$2:$N$49,7,FALSE),"N/A")</f>
        <v>N/A</v>
      </c>
      <c r="I284" s="59" t="str">
        <f>IFERROR(VLOOKUP($A284,'REF Projects'!$B$2:$N$49,8,FALSE),"N/A")</f>
        <v>N/A</v>
      </c>
      <c r="J284" s="59" t="str">
        <f>IFERROR(VLOOKUP($A284,'REF Projects'!$B$2:$N$49,9,FALSE),"N/A")</f>
        <v>N/A</v>
      </c>
      <c r="K284" t="str">
        <f>IFERROR(VLOOKUP($A284,'REF Projects'!$B$2:$N$49,10,FALSE),"N/A")</f>
        <v>N/A</v>
      </c>
      <c r="M284" t="s">
        <v>1310</v>
      </c>
    </row>
    <row r="285" spans="1:13" x14ac:dyDescent="0.25">
      <c r="A285" t="s">
        <v>326</v>
      </c>
      <c r="B285" s="2">
        <v>5</v>
      </c>
      <c r="C285" s="35" t="s">
        <v>13</v>
      </c>
      <c r="D285" t="s">
        <v>1317</v>
      </c>
      <c r="E285" s="61" t="str">
        <f>IFERROR(VLOOKUP($A285,'REF Projects'!$B$2:$N$49,4,FALSE),"N/A")</f>
        <v>N/A</v>
      </c>
      <c r="F285" s="61" t="str">
        <f>IFERROR(VLOOKUP($A285,'REF Projects'!$B$2:$N$49,5,FALSE),"N/A")</f>
        <v>N/A</v>
      </c>
      <c r="G285" s="61" t="str">
        <f>IFERROR(VLOOKUP($A285,'REF Projects'!$B$2:$N$49,6,FALSE),"N/A")</f>
        <v>N/A</v>
      </c>
      <c r="H285" s="59" t="str">
        <f>IFERROR(VLOOKUP($A285,'REF Projects'!$B$2:$N$49,7,FALSE),"N/A")</f>
        <v>N/A</v>
      </c>
      <c r="I285" s="59" t="str">
        <f>IFERROR(VLOOKUP($A285,'REF Projects'!$B$2:$N$49,8,FALSE),"N/A")</f>
        <v>N/A</v>
      </c>
      <c r="J285" s="59" t="str">
        <f>IFERROR(VLOOKUP($A285,'REF Projects'!$B$2:$N$49,9,FALSE),"N/A")</f>
        <v>N/A</v>
      </c>
      <c r="K285" t="str">
        <f>IFERROR(VLOOKUP($A285,'REF Projects'!$B$2:$N$49,10,FALSE),"N/A")</f>
        <v>N/A</v>
      </c>
      <c r="M285" t="s">
        <v>1310</v>
      </c>
    </row>
    <row r="286" spans="1:13" x14ac:dyDescent="0.25">
      <c r="A286" t="s">
        <v>280</v>
      </c>
      <c r="B286" s="2">
        <v>6</v>
      </c>
      <c r="C286" s="35" t="s">
        <v>13</v>
      </c>
      <c r="D286" t="str">
        <f>IFERROR(VLOOKUP($A286,'REF Projects'!$B$2:$N$49,2,FALSE),"Reconnaissance")</f>
        <v>Reconnaissance</v>
      </c>
      <c r="E286" s="61" t="str">
        <f>IFERROR(VLOOKUP($A286,'REF Projects'!$B$2:$N$49,4,FALSE),"N/A")</f>
        <v>N/A</v>
      </c>
      <c r="F286" s="61" t="str">
        <f>IFERROR(VLOOKUP($A286,'REF Projects'!$B$2:$N$49,5,FALSE),"N/A")</f>
        <v>N/A</v>
      </c>
      <c r="G286" s="61" t="str">
        <f>IFERROR(VLOOKUP($A286,'REF Projects'!$B$2:$N$49,6,FALSE),"N/A")</f>
        <v>N/A</v>
      </c>
      <c r="H286" s="59" t="str">
        <f>IFERROR(VLOOKUP($A286,'REF Projects'!$B$2:$N$49,7,FALSE),"N/A")</f>
        <v>N/A</v>
      </c>
      <c r="I286" s="59" t="str">
        <f>IFERROR(VLOOKUP($A286,'REF Projects'!$B$2:$N$49,8,FALSE),"N/A")</f>
        <v>N/A</v>
      </c>
      <c r="J286" s="59" t="str">
        <f>IFERROR(VLOOKUP($A286,'REF Projects'!$B$2:$N$49,9,FALSE),"N/A")</f>
        <v>N/A</v>
      </c>
      <c r="K286" t="str">
        <f>IFERROR(VLOOKUP($A286,'REF Projects'!$B$2:$N$49,10,FALSE),"N/A")</f>
        <v>N/A</v>
      </c>
      <c r="M286" t="s">
        <v>1312</v>
      </c>
    </row>
    <row r="287" spans="1:13" x14ac:dyDescent="0.25">
      <c r="A287" t="s">
        <v>246</v>
      </c>
      <c r="B287" s="2">
        <v>1</v>
      </c>
      <c r="C287" s="35" t="s">
        <v>13</v>
      </c>
      <c r="D287" t="str">
        <f>IFERROR(VLOOKUP($A287,'REF Projects'!$B$2:$N$49,2,FALSE),"Reconnaissance")</f>
        <v>Reconnaissance</v>
      </c>
      <c r="E287" s="61" t="str">
        <f>IFERROR(VLOOKUP($A287,'REF Projects'!$B$2:$N$49,4,FALSE),"N/A")</f>
        <v>N/A</v>
      </c>
      <c r="F287" s="61" t="str">
        <f>IFERROR(VLOOKUP($A287,'REF Projects'!$B$2:$N$49,5,FALSE),"N/A")</f>
        <v>N/A</v>
      </c>
      <c r="G287" s="61" t="str">
        <f>IFERROR(VLOOKUP($A287,'REF Projects'!$B$2:$N$49,6,FALSE),"N/A")</f>
        <v>N/A</v>
      </c>
      <c r="H287" s="59" t="str">
        <f>IFERROR(VLOOKUP($A287,'REF Projects'!$B$2:$N$49,7,FALSE),"N/A")</f>
        <v>N/A</v>
      </c>
      <c r="I287" s="59" t="str">
        <f>IFERROR(VLOOKUP($A287,'REF Projects'!$B$2:$N$49,8,FALSE),"N/A")</f>
        <v>N/A</v>
      </c>
      <c r="J287" s="59" t="str">
        <f>IFERROR(VLOOKUP($A287,'REF Projects'!$B$2:$N$49,9,FALSE),"N/A")</f>
        <v>N/A</v>
      </c>
      <c r="K287" t="str">
        <f>IFERROR(VLOOKUP($A287,'REF Projects'!$B$2:$N$49,10,FALSE),"N/A")</f>
        <v>N/A</v>
      </c>
      <c r="M287" t="s">
        <v>1310</v>
      </c>
    </row>
    <row r="288" spans="1:13" x14ac:dyDescent="0.25">
      <c r="A288" t="s">
        <v>299</v>
      </c>
      <c r="B288" s="2">
        <v>5</v>
      </c>
      <c r="C288" s="35" t="s">
        <v>13</v>
      </c>
      <c r="D288" t="str">
        <f>IFERROR(VLOOKUP($A288,'REF Projects'!$B$2:$N$49,2,FALSE),"Reconnaissance")</f>
        <v>Reconnaissance</v>
      </c>
      <c r="E288" s="61">
        <f>IFERROR(VLOOKUP($A288,'REF Projects'!$B$2:$N$49,4,FALSE),"N/A")</f>
        <v>0</v>
      </c>
      <c r="F288" s="61">
        <f>IFERROR(VLOOKUP($A288,'REF Projects'!$B$2:$N$49,5,FALSE),"N/A")</f>
        <v>0</v>
      </c>
      <c r="G288" s="61">
        <f>IFERROR(VLOOKUP($A288,'REF Projects'!$B$2:$N$49,6,FALSE),"N/A")</f>
        <v>0</v>
      </c>
      <c r="H288" s="59">
        <f>IFERROR(VLOOKUP($A288,'REF Projects'!$B$2:$N$49,7,FALSE),"N/A")</f>
        <v>0</v>
      </c>
      <c r="I288" s="59">
        <f>IFERROR(VLOOKUP($A288,'REF Projects'!$B$2:$N$49,8,FALSE),"N/A")</f>
        <v>0</v>
      </c>
      <c r="J288" s="59">
        <f>IFERROR(VLOOKUP($A288,'REF Projects'!$B$2:$N$49,9,FALSE),"N/A")</f>
        <v>0</v>
      </c>
      <c r="K288">
        <f>IFERROR(VLOOKUP($A288,'REF Projects'!$B$2:$N$49,10,FALSE),"N/A")</f>
        <v>0</v>
      </c>
      <c r="M288" t="s">
        <v>1427</v>
      </c>
    </row>
    <row r="289" spans="1:13" x14ac:dyDescent="0.25">
      <c r="A289" t="s">
        <v>108</v>
      </c>
      <c r="B289" s="2">
        <v>2</v>
      </c>
      <c r="C289" s="35" t="s">
        <v>13</v>
      </c>
      <c r="D289" t="str">
        <f>IFERROR(VLOOKUP($A289,'REF Projects'!$B$2:$N$49,2,FALSE),"Reconnaissance")</f>
        <v>Reconnaissance</v>
      </c>
      <c r="E289" s="61" t="str">
        <f>IFERROR(VLOOKUP($A289,'REF Projects'!$B$2:$N$49,4,FALSE),"N/A")</f>
        <v>N/A</v>
      </c>
      <c r="F289" s="61" t="str">
        <f>IFERROR(VLOOKUP($A289,'REF Projects'!$B$2:$N$49,5,FALSE),"N/A")</f>
        <v>N/A</v>
      </c>
      <c r="G289" s="61" t="str">
        <f>IFERROR(VLOOKUP($A289,'REF Projects'!$B$2:$N$49,6,FALSE),"N/A")</f>
        <v>N/A</v>
      </c>
      <c r="H289" s="59" t="str">
        <f>IFERROR(VLOOKUP($A289,'REF Projects'!$B$2:$N$49,7,FALSE),"N/A")</f>
        <v>N/A</v>
      </c>
      <c r="I289" s="59" t="str">
        <f>IFERROR(VLOOKUP($A289,'REF Projects'!$B$2:$N$49,8,FALSE),"N/A")</f>
        <v>N/A</v>
      </c>
      <c r="J289" s="59" t="str">
        <f>IFERROR(VLOOKUP($A289,'REF Projects'!$B$2:$N$49,9,FALSE),"N/A")</f>
        <v>N/A</v>
      </c>
      <c r="K289" t="str">
        <f>IFERROR(VLOOKUP($A289,'REF Projects'!$B$2:$N$49,10,FALSE),"N/A")</f>
        <v>N/A</v>
      </c>
      <c r="M289" t="s">
        <v>1310</v>
      </c>
    </row>
    <row r="290" spans="1:13" x14ac:dyDescent="0.25">
      <c r="A290" t="s">
        <v>313</v>
      </c>
      <c r="B290" s="2">
        <v>3</v>
      </c>
      <c r="C290" s="35" t="s">
        <v>13</v>
      </c>
      <c r="D290" t="str">
        <f>IFERROR(VLOOKUP($A290,'REF Projects'!$B$2:$N$49,2,FALSE),"Reconnaissance")</f>
        <v>Reconnaissance</v>
      </c>
      <c r="E290" s="61" t="str">
        <f>IFERROR(VLOOKUP($A290,'REF Projects'!$B$2:$N$49,4,FALSE),"N/A")</f>
        <v>N/A</v>
      </c>
      <c r="F290" s="61" t="str">
        <f>IFERROR(VLOOKUP($A290,'REF Projects'!$B$2:$N$49,5,FALSE),"N/A")</f>
        <v>N/A</v>
      </c>
      <c r="G290" s="61" t="str">
        <f>IFERROR(VLOOKUP($A290,'REF Projects'!$B$2:$N$49,6,FALSE),"N/A")</f>
        <v>N/A</v>
      </c>
      <c r="H290" s="59" t="str">
        <f>IFERROR(VLOOKUP($A290,'REF Projects'!$B$2:$N$49,7,FALSE),"N/A")</f>
        <v>N/A</v>
      </c>
      <c r="I290" s="59" t="str">
        <f>IFERROR(VLOOKUP($A290,'REF Projects'!$B$2:$N$49,8,FALSE),"N/A")</f>
        <v>N/A</v>
      </c>
      <c r="J290" s="59" t="str">
        <f>IFERROR(VLOOKUP($A290,'REF Projects'!$B$2:$N$49,9,FALSE),"N/A")</f>
        <v>N/A</v>
      </c>
      <c r="K290" t="str">
        <f>IFERROR(VLOOKUP($A290,'REF Projects'!$B$2:$N$49,10,FALSE),"N/A")</f>
        <v>N/A</v>
      </c>
      <c r="M290" t="s">
        <v>1310</v>
      </c>
    </row>
    <row r="291" spans="1:13" x14ac:dyDescent="0.25">
      <c r="A291" t="s">
        <v>200</v>
      </c>
      <c r="B291" s="2">
        <v>4</v>
      </c>
      <c r="C291" s="35" t="s">
        <v>13</v>
      </c>
      <c r="D291" t="str">
        <f>IFERROR(VLOOKUP($A291,'REF Projects'!$B$2:$N$49,2,FALSE),"Reconnaissance")</f>
        <v>Reconnaissance</v>
      </c>
      <c r="E291" s="61" t="str">
        <f>IFERROR(VLOOKUP($A291,'REF Projects'!$B$2:$N$49,4,FALSE),"N/A")</f>
        <v>N/A</v>
      </c>
      <c r="F291" s="61" t="str">
        <f>IFERROR(VLOOKUP($A291,'REF Projects'!$B$2:$N$49,5,FALSE),"N/A")</f>
        <v>N/A</v>
      </c>
      <c r="G291" s="61" t="str">
        <f>IFERROR(VLOOKUP($A291,'REF Projects'!$B$2:$N$49,6,FALSE),"N/A")</f>
        <v>N/A</v>
      </c>
      <c r="H291" s="59" t="str">
        <f>IFERROR(VLOOKUP($A291,'REF Projects'!$B$2:$N$49,7,FALSE),"N/A")</f>
        <v>N/A</v>
      </c>
      <c r="I291" s="59" t="str">
        <f>IFERROR(VLOOKUP($A291,'REF Projects'!$B$2:$N$49,8,FALSE),"N/A")</f>
        <v>N/A</v>
      </c>
      <c r="J291" s="59" t="str">
        <f>IFERROR(VLOOKUP($A291,'REF Projects'!$B$2:$N$49,9,FALSE),"N/A")</f>
        <v>N/A</v>
      </c>
      <c r="K291" t="str">
        <f>IFERROR(VLOOKUP($A291,'REF Projects'!$B$2:$N$49,10,FALSE),"N/A")</f>
        <v>N/A</v>
      </c>
      <c r="M291" t="s">
        <v>1310</v>
      </c>
    </row>
    <row r="292" spans="1:13" x14ac:dyDescent="0.25">
      <c r="A292" t="s">
        <v>325</v>
      </c>
      <c r="B292" s="2">
        <v>4</v>
      </c>
      <c r="C292" s="35" t="s">
        <v>13</v>
      </c>
      <c r="D292" t="str">
        <f>IFERROR(VLOOKUP($A292,'REF Projects'!$B$2:$N$49,2,FALSE),"Reconnaissance")</f>
        <v>Reconnaissance</v>
      </c>
      <c r="E292" s="61" t="str">
        <f>IFERROR(VLOOKUP($A292,'REF Projects'!$B$2:$N$49,4,FALSE),"N/A")</f>
        <v>N/A</v>
      </c>
      <c r="F292" s="61" t="str">
        <f>IFERROR(VLOOKUP($A292,'REF Projects'!$B$2:$N$49,5,FALSE),"N/A")</f>
        <v>N/A</v>
      </c>
      <c r="G292" s="61" t="str">
        <f>IFERROR(VLOOKUP($A292,'REF Projects'!$B$2:$N$49,6,FALSE),"N/A")</f>
        <v>N/A</v>
      </c>
      <c r="H292" s="59" t="str">
        <f>IFERROR(VLOOKUP($A292,'REF Projects'!$B$2:$N$49,7,FALSE),"N/A")</f>
        <v>N/A</v>
      </c>
      <c r="I292" s="59" t="str">
        <f>IFERROR(VLOOKUP($A292,'REF Projects'!$B$2:$N$49,8,FALSE),"N/A")</f>
        <v>N/A</v>
      </c>
      <c r="J292" s="59" t="str">
        <f>IFERROR(VLOOKUP($A292,'REF Projects'!$B$2:$N$49,9,FALSE),"N/A")</f>
        <v>N/A</v>
      </c>
      <c r="K292" t="str">
        <f>IFERROR(VLOOKUP($A292,'REF Projects'!$B$2:$N$49,10,FALSE),"N/A")</f>
        <v>N/A</v>
      </c>
      <c r="M292" t="s">
        <v>1310</v>
      </c>
    </row>
    <row r="293" spans="1:13" x14ac:dyDescent="0.25">
      <c r="A293" t="s">
        <v>126</v>
      </c>
      <c r="B293" s="2">
        <v>1</v>
      </c>
      <c r="C293" s="35" t="s">
        <v>13</v>
      </c>
      <c r="D293" t="str">
        <f>IFERROR(VLOOKUP($A293,'REF Projects'!$B$2:$N$49,2,FALSE),"Reconnaissance")</f>
        <v>Reconnaissance</v>
      </c>
      <c r="E293" s="61" t="str">
        <f>IFERROR(VLOOKUP($A293,'REF Projects'!$B$2:$N$49,4,FALSE),"N/A")</f>
        <v>N/A</v>
      </c>
      <c r="F293" s="61" t="str">
        <f>IFERROR(VLOOKUP($A293,'REF Projects'!$B$2:$N$49,5,FALSE),"N/A")</f>
        <v>N/A</v>
      </c>
      <c r="G293" s="61" t="str">
        <f>IFERROR(VLOOKUP($A293,'REF Projects'!$B$2:$N$49,6,FALSE),"N/A")</f>
        <v>N/A</v>
      </c>
      <c r="H293" s="59" t="str">
        <f>IFERROR(VLOOKUP($A293,'REF Projects'!$B$2:$N$49,7,FALSE),"N/A")</f>
        <v>N/A</v>
      </c>
      <c r="I293" s="59" t="str">
        <f>IFERROR(VLOOKUP($A293,'REF Projects'!$B$2:$N$49,8,FALSE),"N/A")</f>
        <v>N/A</v>
      </c>
      <c r="J293" s="59" t="str">
        <f>IFERROR(VLOOKUP($A293,'REF Projects'!$B$2:$N$49,9,FALSE),"N/A")</f>
        <v>N/A</v>
      </c>
      <c r="K293" t="str">
        <f>IFERROR(VLOOKUP($A293,'REF Projects'!$B$2:$N$49,10,FALSE),"N/A")</f>
        <v>N/A</v>
      </c>
      <c r="M293" t="s">
        <v>1310</v>
      </c>
    </row>
    <row r="294" spans="1:13" x14ac:dyDescent="0.25">
      <c r="A294" t="s">
        <v>155</v>
      </c>
      <c r="B294" s="2">
        <v>3</v>
      </c>
      <c r="C294" s="35" t="s">
        <v>13</v>
      </c>
      <c r="D294" t="str">
        <f>IFERROR(VLOOKUP($A294,'REF Projects'!$B$2:$N$49,2,FALSE),"Reconnaissance")</f>
        <v>Reconnaissance</v>
      </c>
      <c r="E294" s="61" t="str">
        <f>IFERROR(VLOOKUP($A294,'REF Projects'!$B$2:$N$49,4,FALSE),"N/A")</f>
        <v>N/A</v>
      </c>
      <c r="F294" s="61" t="str">
        <f>IFERROR(VLOOKUP($A294,'REF Projects'!$B$2:$N$49,5,FALSE),"N/A")</f>
        <v>N/A</v>
      </c>
      <c r="G294" s="61" t="str">
        <f>IFERROR(VLOOKUP($A294,'REF Projects'!$B$2:$N$49,6,FALSE),"N/A")</f>
        <v>N/A</v>
      </c>
      <c r="H294" s="59" t="str">
        <f>IFERROR(VLOOKUP($A294,'REF Projects'!$B$2:$N$49,7,FALSE),"N/A")</f>
        <v>N/A</v>
      </c>
      <c r="I294" s="59" t="str">
        <f>IFERROR(VLOOKUP($A294,'REF Projects'!$B$2:$N$49,8,FALSE),"N/A")</f>
        <v>N/A</v>
      </c>
      <c r="J294" s="59" t="str">
        <f>IFERROR(VLOOKUP($A294,'REF Projects'!$B$2:$N$49,9,FALSE),"N/A")</f>
        <v>N/A</v>
      </c>
      <c r="K294" t="str">
        <f>IFERROR(VLOOKUP($A294,'REF Projects'!$B$2:$N$49,10,FALSE),"N/A")</f>
        <v>N/A</v>
      </c>
      <c r="M294" t="s">
        <v>1310</v>
      </c>
    </row>
    <row r="295" spans="1:13" x14ac:dyDescent="0.25">
      <c r="A295" t="s">
        <v>184</v>
      </c>
      <c r="B295" s="2">
        <v>4</v>
      </c>
      <c r="C295" s="35" t="s">
        <v>13</v>
      </c>
      <c r="D295" t="str">
        <f>IFERROR(VLOOKUP($A295,'REF Projects'!$B$2:$N$49,2,FALSE),"Reconnaissance")</f>
        <v>Reconnaissance</v>
      </c>
      <c r="E295" s="61" t="str">
        <f>IFERROR(VLOOKUP($A295,'REF Projects'!$B$2:$N$49,4,FALSE),"N/A")</f>
        <v>N/A</v>
      </c>
      <c r="F295" s="61" t="str">
        <f>IFERROR(VLOOKUP($A295,'REF Projects'!$B$2:$N$49,5,FALSE),"N/A")</f>
        <v>N/A</v>
      </c>
      <c r="G295" s="61" t="str">
        <f>IFERROR(VLOOKUP($A295,'REF Projects'!$B$2:$N$49,6,FALSE),"N/A")</f>
        <v>N/A</v>
      </c>
      <c r="H295" s="59" t="str">
        <f>IFERROR(VLOOKUP($A295,'REF Projects'!$B$2:$N$49,7,FALSE),"N/A")</f>
        <v>N/A</v>
      </c>
      <c r="I295" s="59" t="str">
        <f>IFERROR(VLOOKUP($A295,'REF Projects'!$B$2:$N$49,8,FALSE),"N/A")</f>
        <v>N/A</v>
      </c>
      <c r="J295" s="59" t="str">
        <f>IFERROR(VLOOKUP($A295,'REF Projects'!$B$2:$N$49,9,FALSE),"N/A")</f>
        <v>N/A</v>
      </c>
      <c r="K295" t="str">
        <f>IFERROR(VLOOKUP($A295,'REF Projects'!$B$2:$N$49,10,FALSE),"N/A")</f>
        <v>N/A</v>
      </c>
      <c r="M295" t="s">
        <v>1310</v>
      </c>
    </row>
    <row r="296" spans="1:13" x14ac:dyDescent="0.25">
      <c r="A296" t="s">
        <v>109</v>
      </c>
      <c r="B296" s="2">
        <v>1</v>
      </c>
      <c r="C296" s="35" t="s">
        <v>13</v>
      </c>
      <c r="D296" t="str">
        <f>IFERROR(VLOOKUP($A296,'REF Projects'!$B$2:$N$49,2,FALSE),"Reconnaissance")</f>
        <v>Reconnaissance</v>
      </c>
      <c r="E296" s="61" t="str">
        <f>IFERROR(VLOOKUP($A296,'REF Projects'!$B$2:$N$49,4,FALSE),"N/A")</f>
        <v>N/A</v>
      </c>
      <c r="F296" s="61" t="str">
        <f>IFERROR(VLOOKUP($A296,'REF Projects'!$B$2:$N$49,5,FALSE),"N/A")</f>
        <v>N/A</v>
      </c>
      <c r="G296" s="61" t="str">
        <f>IFERROR(VLOOKUP($A296,'REF Projects'!$B$2:$N$49,6,FALSE),"N/A")</f>
        <v>N/A</v>
      </c>
      <c r="H296" s="59" t="str">
        <f>IFERROR(VLOOKUP($A296,'REF Projects'!$B$2:$N$49,7,FALSE),"N/A")</f>
        <v>N/A</v>
      </c>
      <c r="I296" s="59" t="str">
        <f>IFERROR(VLOOKUP($A296,'REF Projects'!$B$2:$N$49,8,FALSE),"N/A")</f>
        <v>N/A</v>
      </c>
      <c r="J296" s="59" t="str">
        <f>IFERROR(VLOOKUP($A296,'REF Projects'!$B$2:$N$49,9,FALSE),"N/A")</f>
        <v>N/A</v>
      </c>
      <c r="K296" t="str">
        <f>IFERROR(VLOOKUP($A296,'REF Projects'!$B$2:$N$49,10,FALSE),"N/A")</f>
        <v>N/A</v>
      </c>
      <c r="M296" t="s">
        <v>1310</v>
      </c>
    </row>
    <row r="297" spans="1:13" x14ac:dyDescent="0.25">
      <c r="A297" t="s">
        <v>59</v>
      </c>
      <c r="B297" s="2">
        <v>1</v>
      </c>
      <c r="C297" s="35" t="s">
        <v>13</v>
      </c>
      <c r="D297" t="str">
        <f>IFERROR(VLOOKUP($A297,'REF Projects'!$B$2:$N$49,2,FALSE),"Reconnaissance")</f>
        <v>Reconnaissance</v>
      </c>
      <c r="E297" s="61" t="str">
        <f>IFERROR(VLOOKUP($A297,'REF Projects'!$B$2:$N$49,4,FALSE),"N/A")</f>
        <v>N/A</v>
      </c>
      <c r="F297" s="61" t="str">
        <f>IFERROR(VLOOKUP($A297,'REF Projects'!$B$2:$N$49,5,FALSE),"N/A")</f>
        <v>N/A</v>
      </c>
      <c r="G297" s="61" t="str">
        <f>IFERROR(VLOOKUP($A297,'REF Projects'!$B$2:$N$49,6,FALSE),"N/A")</f>
        <v>N/A</v>
      </c>
      <c r="H297" s="59" t="str">
        <f>IFERROR(VLOOKUP($A297,'REF Projects'!$B$2:$N$49,7,FALSE),"N/A")</f>
        <v>N/A</v>
      </c>
      <c r="I297" s="59" t="str">
        <f>IFERROR(VLOOKUP($A297,'REF Projects'!$B$2:$N$49,8,FALSE),"N/A")</f>
        <v>N/A</v>
      </c>
      <c r="J297" s="59" t="str">
        <f>IFERROR(VLOOKUP($A297,'REF Projects'!$B$2:$N$49,9,FALSE),"N/A")</f>
        <v>N/A</v>
      </c>
      <c r="K297" t="str">
        <f>IFERROR(VLOOKUP($A297,'REF Projects'!$B$2:$N$49,10,FALSE),"N/A")</f>
        <v>N/A</v>
      </c>
      <c r="M297" t="s">
        <v>1310</v>
      </c>
    </row>
    <row r="298" spans="1:13" x14ac:dyDescent="0.25">
      <c r="A298" t="s">
        <v>298</v>
      </c>
      <c r="B298" s="2">
        <v>1</v>
      </c>
      <c r="C298" s="35" t="s">
        <v>13</v>
      </c>
      <c r="D298" t="str">
        <f>IFERROR(VLOOKUP($A298,'REF Projects'!$B$2:$N$49,2,FALSE),"Reconnaissance")</f>
        <v>Reconnaissance</v>
      </c>
      <c r="E298" s="61" t="str">
        <f>IFERROR(VLOOKUP($A298,'REF Projects'!$B$2:$N$49,4,FALSE),"N/A")</f>
        <v>N/A</v>
      </c>
      <c r="F298" s="61" t="str">
        <f>IFERROR(VLOOKUP($A298,'REF Projects'!$B$2:$N$49,5,FALSE),"N/A")</f>
        <v>N/A</v>
      </c>
      <c r="G298" s="61" t="str">
        <f>IFERROR(VLOOKUP($A298,'REF Projects'!$B$2:$N$49,6,FALSE),"N/A")</f>
        <v>N/A</v>
      </c>
      <c r="H298" s="59" t="str">
        <f>IFERROR(VLOOKUP($A298,'REF Projects'!$B$2:$N$49,7,FALSE),"N/A")</f>
        <v>N/A</v>
      </c>
      <c r="I298" s="59" t="str">
        <f>IFERROR(VLOOKUP($A298,'REF Projects'!$B$2:$N$49,8,FALSE),"N/A")</f>
        <v>N/A</v>
      </c>
      <c r="J298" s="59" t="str">
        <f>IFERROR(VLOOKUP($A298,'REF Projects'!$B$2:$N$49,9,FALSE),"N/A")</f>
        <v>N/A</v>
      </c>
      <c r="K298" t="str">
        <f>IFERROR(VLOOKUP($A298,'REF Projects'!$B$2:$N$49,10,FALSE),"N/A")</f>
        <v>N/A</v>
      </c>
      <c r="M298" t="s">
        <v>1310</v>
      </c>
    </row>
    <row r="299" spans="1:13" x14ac:dyDescent="0.25">
      <c r="A299" t="s">
        <v>331</v>
      </c>
      <c r="B299" s="2">
        <v>3</v>
      </c>
      <c r="C299" s="35" t="s">
        <v>13</v>
      </c>
      <c r="D299" t="str">
        <f>IFERROR(VLOOKUP($A299,'REF Projects'!$B$2:$N$49,2,FALSE),"Reconnaissance")</f>
        <v>Reconnaissance</v>
      </c>
      <c r="E299" s="61" t="str">
        <f>IFERROR(VLOOKUP($A299,'REF Projects'!$B$2:$N$49,4,FALSE),"N/A")</f>
        <v>N/A</v>
      </c>
      <c r="F299" s="61" t="str">
        <f>IFERROR(VLOOKUP($A299,'REF Projects'!$B$2:$N$49,5,FALSE),"N/A")</f>
        <v>N/A</v>
      </c>
      <c r="G299" s="61" t="str">
        <f>IFERROR(VLOOKUP($A299,'REF Projects'!$B$2:$N$49,6,FALSE),"N/A")</f>
        <v>N/A</v>
      </c>
      <c r="H299" s="59" t="str">
        <f>IFERROR(VLOOKUP($A299,'REF Projects'!$B$2:$N$49,7,FALSE),"N/A")</f>
        <v>N/A</v>
      </c>
      <c r="I299" s="59" t="str">
        <f>IFERROR(VLOOKUP($A299,'REF Projects'!$B$2:$N$49,8,FALSE),"N/A")</f>
        <v>N/A</v>
      </c>
      <c r="J299" s="59" t="str">
        <f>IFERROR(VLOOKUP($A299,'REF Projects'!$B$2:$N$49,9,FALSE),"N/A")</f>
        <v>N/A</v>
      </c>
      <c r="K299" t="str">
        <f>IFERROR(VLOOKUP($A299,'REF Projects'!$B$2:$N$49,10,FALSE),"N/A")</f>
        <v>N/A</v>
      </c>
      <c r="M299" t="s">
        <v>1310</v>
      </c>
    </row>
    <row r="300" spans="1:13" x14ac:dyDescent="0.25">
      <c r="A300" t="s">
        <v>63</v>
      </c>
      <c r="B300" s="2">
        <v>1</v>
      </c>
      <c r="C300" s="35" t="s">
        <v>13</v>
      </c>
      <c r="D300" t="str">
        <f>IFERROR(VLOOKUP($A300,'REF Projects'!$B$2:$N$49,2,FALSE),"Reconnaissance")</f>
        <v>Reconnaissance</v>
      </c>
      <c r="E300" s="61" t="str">
        <f>IFERROR(VLOOKUP($A300,'REF Projects'!$B$2:$N$49,4,FALSE),"N/A")</f>
        <v>N/A</v>
      </c>
      <c r="F300" s="61" t="str">
        <f>IFERROR(VLOOKUP($A300,'REF Projects'!$B$2:$N$49,5,FALSE),"N/A")</f>
        <v>N/A</v>
      </c>
      <c r="G300" s="61" t="str">
        <f>IFERROR(VLOOKUP($A300,'REF Projects'!$B$2:$N$49,6,FALSE),"N/A")</f>
        <v>N/A</v>
      </c>
      <c r="H300" s="59" t="str">
        <f>IFERROR(VLOOKUP($A300,'REF Projects'!$B$2:$N$49,7,FALSE),"N/A")</f>
        <v>N/A</v>
      </c>
      <c r="I300" s="59" t="str">
        <f>IFERROR(VLOOKUP($A300,'REF Projects'!$B$2:$N$49,8,FALSE),"N/A")</f>
        <v>N/A</v>
      </c>
      <c r="J300" s="59" t="str">
        <f>IFERROR(VLOOKUP($A300,'REF Projects'!$B$2:$N$49,9,FALSE),"N/A")</f>
        <v>N/A</v>
      </c>
      <c r="K300" t="str">
        <f>IFERROR(VLOOKUP($A300,'REF Projects'!$B$2:$N$49,10,FALSE),"N/A")</f>
        <v>N/A</v>
      </c>
      <c r="M300" t="s">
        <v>1310</v>
      </c>
    </row>
    <row r="301" spans="1:13" x14ac:dyDescent="0.25">
      <c r="A301" t="s">
        <v>276</v>
      </c>
      <c r="B301" s="2">
        <v>1</v>
      </c>
      <c r="C301" s="35" t="s">
        <v>13</v>
      </c>
      <c r="D301" t="str">
        <f>IFERROR(VLOOKUP($A301,'REF Projects'!$B$2:$N$49,2,FALSE),"Reconnaissance")</f>
        <v>Reconnaissance</v>
      </c>
      <c r="E301" s="61" t="str">
        <f>IFERROR(VLOOKUP($A301,'REF Projects'!$B$2:$N$49,4,FALSE),"N/A")</f>
        <v>N/A</v>
      </c>
      <c r="F301" s="61" t="str">
        <f>IFERROR(VLOOKUP($A301,'REF Projects'!$B$2:$N$49,5,FALSE),"N/A")</f>
        <v>N/A</v>
      </c>
      <c r="G301" s="61" t="str">
        <f>IFERROR(VLOOKUP($A301,'REF Projects'!$B$2:$N$49,6,FALSE),"N/A")</f>
        <v>N/A</v>
      </c>
      <c r="H301" s="59" t="str">
        <f>IFERROR(VLOOKUP($A301,'REF Projects'!$B$2:$N$49,7,FALSE),"N/A")</f>
        <v>N/A</v>
      </c>
      <c r="I301" s="59" t="str">
        <f>IFERROR(VLOOKUP($A301,'REF Projects'!$B$2:$N$49,8,FALSE),"N/A")</f>
        <v>N/A</v>
      </c>
      <c r="J301" s="59" t="str">
        <f>IFERROR(VLOOKUP($A301,'REF Projects'!$B$2:$N$49,9,FALSE),"N/A")</f>
        <v>N/A</v>
      </c>
      <c r="K301" t="str">
        <f>IFERROR(VLOOKUP($A301,'REF Projects'!$B$2:$N$49,10,FALSE),"N/A")</f>
        <v>N/A</v>
      </c>
      <c r="M301" t="s">
        <v>1310</v>
      </c>
    </row>
    <row r="302" spans="1:13" x14ac:dyDescent="0.25">
      <c r="A302" t="s">
        <v>79</v>
      </c>
      <c r="B302" s="2">
        <v>1</v>
      </c>
      <c r="C302" s="35" t="s">
        <v>13</v>
      </c>
      <c r="D302" t="str">
        <f>IFERROR(VLOOKUP($A302,'REF Projects'!$B$2:$N$49,2,FALSE),"Reconnaissance")</f>
        <v>Reconnaissance</v>
      </c>
      <c r="E302" s="61" t="str">
        <f>IFERROR(VLOOKUP($A302,'REF Projects'!$B$2:$N$49,4,FALSE),"N/A")</f>
        <v>N/A</v>
      </c>
      <c r="F302" s="61" t="str">
        <f>IFERROR(VLOOKUP($A302,'REF Projects'!$B$2:$N$49,5,FALSE),"N/A")</f>
        <v>N/A</v>
      </c>
      <c r="G302" s="61" t="str">
        <f>IFERROR(VLOOKUP($A302,'REF Projects'!$B$2:$N$49,6,FALSE),"N/A")</f>
        <v>N/A</v>
      </c>
      <c r="H302" s="59" t="str">
        <f>IFERROR(VLOOKUP($A302,'REF Projects'!$B$2:$N$49,7,FALSE),"N/A")</f>
        <v>N/A</v>
      </c>
      <c r="I302" s="59" t="str">
        <f>IFERROR(VLOOKUP($A302,'REF Projects'!$B$2:$N$49,8,FALSE),"N/A")</f>
        <v>N/A</v>
      </c>
      <c r="J302" s="59" t="str">
        <f>IFERROR(VLOOKUP($A302,'REF Projects'!$B$2:$N$49,9,FALSE),"N/A")</f>
        <v>N/A</v>
      </c>
      <c r="K302" t="str">
        <f>IFERROR(VLOOKUP($A302,'REF Projects'!$B$2:$N$49,10,FALSE),"N/A")</f>
        <v>N/A</v>
      </c>
      <c r="M302" t="s">
        <v>1310</v>
      </c>
    </row>
    <row r="303" spans="1:13" x14ac:dyDescent="0.25">
      <c r="A303" t="s">
        <v>34</v>
      </c>
      <c r="B303" s="2">
        <v>1</v>
      </c>
      <c r="C303" s="35" t="s">
        <v>13</v>
      </c>
      <c r="D303" t="str">
        <f>IFERROR(VLOOKUP($A303,'REF Projects'!$B$2:$N$49,2,FALSE),"Reconnaissance")</f>
        <v>Reconnaissance</v>
      </c>
      <c r="E303" s="61" t="str">
        <f>IFERROR(VLOOKUP($A303,'REF Projects'!$B$2:$N$49,4,FALSE),"N/A")</f>
        <v>N/A</v>
      </c>
      <c r="F303" s="61" t="str">
        <f>IFERROR(VLOOKUP($A303,'REF Projects'!$B$2:$N$49,5,FALSE),"N/A")</f>
        <v>N/A</v>
      </c>
      <c r="G303" s="61" t="str">
        <f>IFERROR(VLOOKUP($A303,'REF Projects'!$B$2:$N$49,6,FALSE),"N/A")</f>
        <v>N/A</v>
      </c>
      <c r="H303" s="59" t="str">
        <f>IFERROR(VLOOKUP($A303,'REF Projects'!$B$2:$N$49,7,FALSE),"N/A")</f>
        <v>N/A</v>
      </c>
      <c r="I303" s="59" t="str">
        <f>IFERROR(VLOOKUP($A303,'REF Projects'!$B$2:$N$49,8,FALSE),"N/A")</f>
        <v>N/A</v>
      </c>
      <c r="J303" s="59" t="str">
        <f>IFERROR(VLOOKUP($A303,'REF Projects'!$B$2:$N$49,9,FALSE),"N/A")</f>
        <v>N/A</v>
      </c>
      <c r="K303" t="str">
        <f>IFERROR(VLOOKUP($A303,'REF Projects'!$B$2:$N$49,10,FALSE),"N/A")</f>
        <v>N/A</v>
      </c>
      <c r="M303" t="s">
        <v>1310</v>
      </c>
    </row>
    <row r="304" spans="1:13" x14ac:dyDescent="0.25">
      <c r="A304" t="s">
        <v>159</v>
      </c>
      <c r="B304" s="2">
        <v>4</v>
      </c>
      <c r="C304" s="35" t="s">
        <v>13</v>
      </c>
      <c r="D304" t="str">
        <f>IFERROR(VLOOKUP($A304,'REF Projects'!$B$2:$N$49,2,FALSE),"Reconnaissance")</f>
        <v>Reconnaissance</v>
      </c>
      <c r="E304" s="61" t="str">
        <f>IFERROR(VLOOKUP($A304,'REF Projects'!$B$2:$N$49,4,FALSE),"N/A")</f>
        <v>N/A</v>
      </c>
      <c r="F304" s="61" t="str">
        <f>IFERROR(VLOOKUP($A304,'REF Projects'!$B$2:$N$49,5,FALSE),"N/A")</f>
        <v>N/A</v>
      </c>
      <c r="G304" s="61" t="str">
        <f>IFERROR(VLOOKUP($A304,'REF Projects'!$B$2:$N$49,6,FALSE),"N/A")</f>
        <v>N/A</v>
      </c>
      <c r="H304" s="59" t="str">
        <f>IFERROR(VLOOKUP($A304,'REF Projects'!$B$2:$N$49,7,FALSE),"N/A")</f>
        <v>N/A</v>
      </c>
      <c r="I304" s="59" t="str">
        <f>IFERROR(VLOOKUP($A304,'REF Projects'!$B$2:$N$49,8,FALSE),"N/A")</f>
        <v>N/A</v>
      </c>
      <c r="J304" s="59" t="str">
        <f>IFERROR(VLOOKUP($A304,'REF Projects'!$B$2:$N$49,9,FALSE),"N/A")</f>
        <v>N/A</v>
      </c>
      <c r="K304" t="str">
        <f>IFERROR(VLOOKUP($A304,'REF Projects'!$B$2:$N$49,10,FALSE),"N/A")</f>
        <v>N/A</v>
      </c>
      <c r="M304" t="s">
        <v>1312</v>
      </c>
    </row>
    <row r="305" spans="1:15" x14ac:dyDescent="0.25">
      <c r="A305" t="s">
        <v>160</v>
      </c>
      <c r="B305" s="2">
        <v>2</v>
      </c>
      <c r="C305" s="35" t="s">
        <v>13</v>
      </c>
      <c r="D305" t="str">
        <f>IFERROR(VLOOKUP($A305,'REF Projects'!$B$2:$N$49,2,FALSE),"Reconnaissance")</f>
        <v>Reconnaissance</v>
      </c>
      <c r="E305" s="61" t="str">
        <f>IFERROR(VLOOKUP($A305,'REF Projects'!$B$2:$N$49,4,FALSE),"N/A")</f>
        <v>N/A</v>
      </c>
      <c r="F305" s="61" t="str">
        <f>IFERROR(VLOOKUP($A305,'REF Projects'!$B$2:$N$49,5,FALSE),"N/A")</f>
        <v>N/A</v>
      </c>
      <c r="G305" s="61" t="str">
        <f>IFERROR(VLOOKUP($A305,'REF Projects'!$B$2:$N$49,6,FALSE),"N/A")</f>
        <v>N/A</v>
      </c>
      <c r="H305" s="59" t="str">
        <f>IFERROR(VLOOKUP($A305,'REF Projects'!$B$2:$N$49,7,FALSE),"N/A")</f>
        <v>N/A</v>
      </c>
      <c r="I305" s="59" t="str">
        <f>IFERROR(VLOOKUP($A305,'REF Projects'!$B$2:$N$49,8,FALSE),"N/A")</f>
        <v>N/A</v>
      </c>
      <c r="J305" s="59" t="str">
        <f>IFERROR(VLOOKUP($A305,'REF Projects'!$B$2:$N$49,9,FALSE),"N/A")</f>
        <v>N/A</v>
      </c>
      <c r="K305" t="str">
        <f>IFERROR(VLOOKUP($A305,'REF Projects'!$B$2:$N$49,10,FALSE),"N/A")</f>
        <v>N/A</v>
      </c>
      <c r="M305" t="s">
        <v>1310</v>
      </c>
    </row>
    <row r="306" spans="1:15" ht="45" x14ac:dyDescent="0.25">
      <c r="A306" t="s">
        <v>202</v>
      </c>
      <c r="B306" s="63">
        <v>6</v>
      </c>
      <c r="D306" s="63" t="s">
        <v>1430</v>
      </c>
      <c r="E306" s="63">
        <v>400</v>
      </c>
      <c r="F306" s="63">
        <v>1106920</v>
      </c>
      <c r="G306" s="63">
        <v>7000</v>
      </c>
      <c r="H306" s="64">
        <v>4030000</v>
      </c>
      <c r="I306" s="59" t="str">
        <f>IFERROR(VLOOKUP($A306,'REF Projects'!$B$2:$N$49,8,FALSE),"N/A")</f>
        <v>N/A</v>
      </c>
      <c r="J306" s="59" t="str">
        <f>IFERROR(VLOOKUP($A306,'REF Projects'!$B$2:$N$49,9,FALSE),"N/A")</f>
        <v>N/A</v>
      </c>
      <c r="K306" t="str">
        <f>IFERROR(VLOOKUP($A306,'REF Projects'!$B$2:$N$49,10,FALSE),"N/A")</f>
        <v>N/A</v>
      </c>
      <c r="M306" t="s">
        <v>1310</v>
      </c>
      <c r="N306" s="63" t="s">
        <v>1393</v>
      </c>
      <c r="O306" s="63" t="s">
        <v>1394</v>
      </c>
    </row>
    <row r="307" spans="1:15" x14ac:dyDescent="0.25">
      <c r="A307" t="s">
        <v>203</v>
      </c>
      <c r="B307" s="2">
        <v>4</v>
      </c>
      <c r="C307" s="35" t="s">
        <v>13</v>
      </c>
      <c r="D307" t="str">
        <f>IFERROR(VLOOKUP($A307,'REF Projects'!$B$2:$N$49,2,FALSE),"Reconnaissance")</f>
        <v>Reconnaissance</v>
      </c>
      <c r="E307" s="61" t="str">
        <f>IFERROR(VLOOKUP($A307,'REF Projects'!$B$2:$N$49,4,FALSE),"N/A")</f>
        <v>N/A</v>
      </c>
      <c r="F307" s="61" t="str">
        <f>IFERROR(VLOOKUP($A307,'REF Projects'!$B$2:$N$49,5,FALSE),"N/A")</f>
        <v>N/A</v>
      </c>
      <c r="G307" s="61" t="str">
        <f>IFERROR(VLOOKUP($A307,'REF Projects'!$B$2:$N$49,6,FALSE),"N/A")</f>
        <v>N/A</v>
      </c>
      <c r="H307" s="59" t="str">
        <f>IFERROR(VLOOKUP($A307,'REF Projects'!$B$2:$N$49,7,FALSE),"N/A")</f>
        <v>N/A</v>
      </c>
      <c r="I307" s="59" t="str">
        <f>IFERROR(VLOOKUP($A307,'REF Projects'!$B$2:$N$49,8,FALSE),"N/A")</f>
        <v>N/A</v>
      </c>
      <c r="J307" s="59" t="str">
        <f>IFERROR(VLOOKUP($A307,'REF Projects'!$B$2:$N$49,9,FALSE),"N/A")</f>
        <v>N/A</v>
      </c>
      <c r="K307" t="str">
        <f>IFERROR(VLOOKUP($A307,'REF Projects'!$B$2:$N$49,10,FALSE),"N/A")</f>
        <v>N/A</v>
      </c>
      <c r="M307" t="s">
        <v>1310</v>
      </c>
    </row>
    <row r="308" spans="1:15" x14ac:dyDescent="0.25">
      <c r="A308" t="s">
        <v>51</v>
      </c>
      <c r="B308" s="2">
        <v>1</v>
      </c>
      <c r="C308" s="35" t="s">
        <v>13</v>
      </c>
      <c r="D308" t="str">
        <f>IFERROR(VLOOKUP($A308,'REF Projects'!$B$2:$N$49,2,FALSE),"Reconnaissance")</f>
        <v>Reconnaissance</v>
      </c>
      <c r="E308" s="61" t="str">
        <f>IFERROR(VLOOKUP($A308,'REF Projects'!$B$2:$N$49,4,FALSE),"N/A")</f>
        <v>N/A</v>
      </c>
      <c r="F308" s="61" t="str">
        <f>IFERROR(VLOOKUP($A308,'REF Projects'!$B$2:$N$49,5,FALSE),"N/A")</f>
        <v>N/A</v>
      </c>
      <c r="G308" s="61" t="str">
        <f>IFERROR(VLOOKUP($A308,'REF Projects'!$B$2:$N$49,6,FALSE),"N/A")</f>
        <v>N/A</v>
      </c>
      <c r="H308" s="59" t="str">
        <f>IFERROR(VLOOKUP($A308,'REF Projects'!$B$2:$N$49,7,FALSE),"N/A")</f>
        <v>N/A</v>
      </c>
      <c r="I308" s="59" t="str">
        <f>IFERROR(VLOOKUP($A308,'REF Projects'!$B$2:$N$49,8,FALSE),"N/A")</f>
        <v>N/A</v>
      </c>
      <c r="J308" s="59" t="str">
        <f>IFERROR(VLOOKUP($A308,'REF Projects'!$B$2:$N$49,9,FALSE),"N/A")</f>
        <v>N/A</v>
      </c>
      <c r="K308" t="str">
        <f>IFERROR(VLOOKUP($A308,'REF Projects'!$B$2:$N$49,10,FALSE),"N/A")</f>
        <v>N/A</v>
      </c>
      <c r="M308" t="s">
        <v>1310</v>
      </c>
    </row>
    <row r="309" spans="1:15" x14ac:dyDescent="0.25">
      <c r="A309" t="s">
        <v>16</v>
      </c>
      <c r="B309" s="2">
        <v>1</v>
      </c>
      <c r="C309" s="35" t="s">
        <v>13</v>
      </c>
      <c r="D309" t="str">
        <f>IFERROR(VLOOKUP($A309,'REF Projects'!$B$2:$N$49,2,FALSE),"Reconnaissance")</f>
        <v>Reconnaissance</v>
      </c>
      <c r="E309" s="61" t="str">
        <f>IFERROR(VLOOKUP($A309,'REF Projects'!$B$2:$N$49,4,FALSE),"N/A")</f>
        <v>N/A</v>
      </c>
      <c r="F309" s="61" t="str">
        <f>IFERROR(VLOOKUP($A309,'REF Projects'!$B$2:$N$49,5,FALSE),"N/A")</f>
        <v>N/A</v>
      </c>
      <c r="G309" s="61" t="str">
        <f>IFERROR(VLOOKUP($A309,'REF Projects'!$B$2:$N$49,6,FALSE),"N/A")</f>
        <v>N/A</v>
      </c>
      <c r="H309" s="59" t="str">
        <f>IFERROR(VLOOKUP($A309,'REF Projects'!$B$2:$N$49,7,FALSE),"N/A")</f>
        <v>N/A</v>
      </c>
      <c r="I309" s="59" t="str">
        <f>IFERROR(VLOOKUP($A309,'REF Projects'!$B$2:$N$49,8,FALSE),"N/A")</f>
        <v>N/A</v>
      </c>
      <c r="J309" s="59" t="str">
        <f>IFERROR(VLOOKUP($A309,'REF Projects'!$B$2:$N$49,9,FALSE),"N/A")</f>
        <v>N/A</v>
      </c>
      <c r="K309" t="str">
        <f>IFERROR(VLOOKUP($A309,'REF Projects'!$B$2:$N$49,10,FALSE),"N/A")</f>
        <v>N/A</v>
      </c>
      <c r="M309" t="s">
        <v>1310</v>
      </c>
    </row>
    <row r="310" spans="1:15" x14ac:dyDescent="0.25">
      <c r="A310" t="s">
        <v>78</v>
      </c>
      <c r="B310" s="2">
        <v>1</v>
      </c>
      <c r="C310" s="35" t="s">
        <v>13</v>
      </c>
      <c r="D310" t="str">
        <f>IFERROR(VLOOKUP($A310,'REF Projects'!$B$2:$N$49,2,FALSE),"Reconnaissance")</f>
        <v>Reconnaissance</v>
      </c>
      <c r="E310" s="61" t="str">
        <f>IFERROR(VLOOKUP($A310,'REF Projects'!$B$2:$N$49,4,FALSE),"N/A")</f>
        <v>N/A</v>
      </c>
      <c r="F310" s="61" t="str">
        <f>IFERROR(VLOOKUP($A310,'REF Projects'!$B$2:$N$49,5,FALSE),"N/A")</f>
        <v>N/A</v>
      </c>
      <c r="G310" s="61" t="str">
        <f>IFERROR(VLOOKUP($A310,'REF Projects'!$B$2:$N$49,6,FALSE),"N/A")</f>
        <v>N/A</v>
      </c>
      <c r="H310" s="59" t="str">
        <f>IFERROR(VLOOKUP($A310,'REF Projects'!$B$2:$N$49,7,FALSE),"N/A")</f>
        <v>N/A</v>
      </c>
      <c r="I310" s="59" t="str">
        <f>IFERROR(VLOOKUP($A310,'REF Projects'!$B$2:$N$49,8,FALSE),"N/A")</f>
        <v>N/A</v>
      </c>
      <c r="J310" s="59" t="str">
        <f>IFERROR(VLOOKUP($A310,'REF Projects'!$B$2:$N$49,9,FALSE),"N/A")</f>
        <v>N/A</v>
      </c>
      <c r="K310" t="str">
        <f>IFERROR(VLOOKUP($A310,'REF Projects'!$B$2:$N$49,10,FALSE),"N/A")</f>
        <v>N/A</v>
      </c>
      <c r="M310" t="s">
        <v>1310</v>
      </c>
    </row>
    <row r="311" spans="1:15" x14ac:dyDescent="0.25">
      <c r="A311" t="s">
        <v>341</v>
      </c>
      <c r="B311" s="2">
        <v>1</v>
      </c>
      <c r="C311" s="35" t="s">
        <v>13</v>
      </c>
      <c r="D311" t="str">
        <f>IFERROR(VLOOKUP($A311,'REF Projects'!$B$2:$N$49,2,FALSE),"Reconnaissance")</f>
        <v>Reconnaissance</v>
      </c>
      <c r="E311" s="61" t="str">
        <f>IFERROR(VLOOKUP($A311,'REF Projects'!$B$2:$N$49,4,FALSE),"N/A")</f>
        <v>N/A</v>
      </c>
      <c r="F311" s="61" t="str">
        <f>IFERROR(VLOOKUP($A311,'REF Projects'!$B$2:$N$49,5,FALSE),"N/A")</f>
        <v>N/A</v>
      </c>
      <c r="G311" s="61" t="str">
        <f>IFERROR(VLOOKUP($A311,'REF Projects'!$B$2:$N$49,6,FALSE),"N/A")</f>
        <v>N/A</v>
      </c>
      <c r="H311" s="59" t="str">
        <f>IFERROR(VLOOKUP($A311,'REF Projects'!$B$2:$N$49,7,FALSE),"N/A")</f>
        <v>N/A</v>
      </c>
      <c r="I311" s="59" t="str">
        <f>IFERROR(VLOOKUP($A311,'REF Projects'!$B$2:$N$49,8,FALSE),"N/A")</f>
        <v>N/A</v>
      </c>
      <c r="J311" s="59" t="str">
        <f>IFERROR(VLOOKUP($A311,'REF Projects'!$B$2:$N$49,9,FALSE),"N/A")</f>
        <v>N/A</v>
      </c>
      <c r="K311" t="str">
        <f>IFERROR(VLOOKUP($A311,'REF Projects'!$B$2:$N$49,10,FALSE),"N/A")</f>
        <v>N/A</v>
      </c>
      <c r="M311" t="s">
        <v>1310</v>
      </c>
    </row>
    <row r="312" spans="1:15" x14ac:dyDescent="0.25">
      <c r="A312" t="s">
        <v>264</v>
      </c>
      <c r="B312" s="2">
        <v>2</v>
      </c>
      <c r="C312" s="35" t="s">
        <v>13</v>
      </c>
      <c r="D312" t="str">
        <f>IFERROR(VLOOKUP($A312,'REF Projects'!$B$2:$N$49,2,FALSE),"Reconnaissance")</f>
        <v>Reconnaissance</v>
      </c>
      <c r="E312" s="61" t="str">
        <f>IFERROR(VLOOKUP($A312,'REF Projects'!$B$2:$N$49,4,FALSE),"N/A")</f>
        <v>N/A</v>
      </c>
      <c r="F312" s="61" t="str">
        <f>IFERROR(VLOOKUP($A312,'REF Projects'!$B$2:$N$49,5,FALSE),"N/A")</f>
        <v>N/A</v>
      </c>
      <c r="G312" s="61" t="str">
        <f>IFERROR(VLOOKUP($A312,'REF Projects'!$B$2:$N$49,6,FALSE),"N/A")</f>
        <v>N/A</v>
      </c>
      <c r="H312" s="59" t="str">
        <f>IFERROR(VLOOKUP($A312,'REF Projects'!$B$2:$N$49,7,FALSE),"N/A")</f>
        <v>N/A</v>
      </c>
      <c r="I312" s="59" t="str">
        <f>IFERROR(VLOOKUP($A312,'REF Projects'!$B$2:$N$49,8,FALSE),"N/A")</f>
        <v>N/A</v>
      </c>
      <c r="J312" s="59" t="str">
        <f>IFERROR(VLOOKUP($A312,'REF Projects'!$B$2:$N$49,9,FALSE),"N/A")</f>
        <v>N/A</v>
      </c>
      <c r="K312" t="str">
        <f>IFERROR(VLOOKUP($A312,'REF Projects'!$B$2:$N$49,10,FALSE),"N/A")</f>
        <v>N/A</v>
      </c>
      <c r="M312" t="s">
        <v>1310</v>
      </c>
    </row>
    <row r="313" spans="1:15" x14ac:dyDescent="0.25">
      <c r="A313" t="s">
        <v>265</v>
      </c>
      <c r="B313" s="2">
        <v>2</v>
      </c>
      <c r="C313" s="35" t="s">
        <v>13</v>
      </c>
      <c r="D313" t="str">
        <f>IFERROR(VLOOKUP($A313,'REF Projects'!$B$2:$N$49,2,FALSE),"Reconnaissance")</f>
        <v>Reconnaissance</v>
      </c>
      <c r="E313" s="61" t="str">
        <f>IFERROR(VLOOKUP($A313,'REF Projects'!$B$2:$N$49,4,FALSE),"N/A")</f>
        <v>N/A</v>
      </c>
      <c r="F313" s="61" t="str">
        <f>IFERROR(VLOOKUP($A313,'REF Projects'!$B$2:$N$49,5,FALSE),"N/A")</f>
        <v>N/A</v>
      </c>
      <c r="G313" s="61" t="str">
        <f>IFERROR(VLOOKUP($A313,'REF Projects'!$B$2:$N$49,6,FALSE),"N/A")</f>
        <v>N/A</v>
      </c>
      <c r="H313" s="59" t="str">
        <f>IFERROR(VLOOKUP($A313,'REF Projects'!$B$2:$N$49,7,FALSE),"N/A")</f>
        <v>N/A</v>
      </c>
      <c r="I313" s="59" t="str">
        <f>IFERROR(VLOOKUP($A313,'REF Projects'!$B$2:$N$49,8,FALSE),"N/A")</f>
        <v>N/A</v>
      </c>
      <c r="J313" s="59" t="str">
        <f>IFERROR(VLOOKUP($A313,'REF Projects'!$B$2:$N$49,9,FALSE),"N/A")</f>
        <v>N/A</v>
      </c>
      <c r="K313" t="str">
        <f>IFERROR(VLOOKUP($A313,'REF Projects'!$B$2:$N$49,10,FALSE),"N/A")</f>
        <v>N/A</v>
      </c>
      <c r="M313" t="s">
        <v>1310</v>
      </c>
    </row>
    <row r="314" spans="1:15" x14ac:dyDescent="0.25">
      <c r="A314" t="s">
        <v>310</v>
      </c>
      <c r="B314" s="2">
        <v>4</v>
      </c>
      <c r="C314" s="35" t="s">
        <v>13</v>
      </c>
      <c r="D314" t="str">
        <f>IFERROR(VLOOKUP($A314,'REF Projects'!$B$2:$N$49,2,FALSE),"Reconnaissance")</f>
        <v>Reconnaissance</v>
      </c>
      <c r="E314" s="61" t="str">
        <f>IFERROR(VLOOKUP($A314,'REF Projects'!$B$2:$N$49,4,FALSE),"N/A")</f>
        <v>N/A</v>
      </c>
      <c r="F314" s="61" t="str">
        <f>IFERROR(VLOOKUP($A314,'REF Projects'!$B$2:$N$49,5,FALSE),"N/A")</f>
        <v>N/A</v>
      </c>
      <c r="G314" s="61" t="str">
        <f>IFERROR(VLOOKUP($A314,'REF Projects'!$B$2:$N$49,6,FALSE),"N/A")</f>
        <v>N/A</v>
      </c>
      <c r="H314" s="59" t="str">
        <f>IFERROR(VLOOKUP($A314,'REF Projects'!$B$2:$N$49,7,FALSE),"N/A")</f>
        <v>N/A</v>
      </c>
      <c r="I314" s="59" t="str">
        <f>IFERROR(VLOOKUP($A314,'REF Projects'!$B$2:$N$49,8,FALSE),"N/A")</f>
        <v>N/A</v>
      </c>
      <c r="J314" s="59" t="str">
        <f>IFERROR(VLOOKUP($A314,'REF Projects'!$B$2:$N$49,9,FALSE),"N/A")</f>
        <v>N/A</v>
      </c>
      <c r="K314" t="str">
        <f>IFERROR(VLOOKUP($A314,'REF Projects'!$B$2:$N$49,10,FALSE),"N/A")</f>
        <v>N/A</v>
      </c>
      <c r="M314" t="s">
        <v>1310</v>
      </c>
    </row>
    <row r="315" spans="1:15" x14ac:dyDescent="0.25">
      <c r="A315" t="s">
        <v>233</v>
      </c>
      <c r="B315" s="2">
        <v>1</v>
      </c>
      <c r="C315" s="35" t="s">
        <v>13</v>
      </c>
      <c r="D315" t="str">
        <f>IFERROR(VLOOKUP($A315,'REF Projects'!$B$2:$N$49,2,FALSE),"Reconnaissance")</f>
        <v>Reconnaissance</v>
      </c>
      <c r="E315" s="61" t="str">
        <f>IFERROR(VLOOKUP($A315,'REF Projects'!$B$2:$N$49,4,FALSE),"N/A")</f>
        <v>N/A</v>
      </c>
      <c r="F315" s="61" t="str">
        <f>IFERROR(VLOOKUP($A315,'REF Projects'!$B$2:$N$49,5,FALSE),"N/A")</f>
        <v>N/A</v>
      </c>
      <c r="G315" s="61" t="str">
        <f>IFERROR(VLOOKUP($A315,'REF Projects'!$B$2:$N$49,6,FALSE),"N/A")</f>
        <v>N/A</v>
      </c>
      <c r="H315" s="59" t="str">
        <f>IFERROR(VLOOKUP($A315,'REF Projects'!$B$2:$N$49,7,FALSE),"N/A")</f>
        <v>N/A</v>
      </c>
      <c r="I315" s="59" t="str">
        <f>IFERROR(VLOOKUP($A315,'REF Projects'!$B$2:$N$49,8,FALSE),"N/A")</f>
        <v>N/A</v>
      </c>
      <c r="J315" s="59" t="str">
        <f>IFERROR(VLOOKUP($A315,'REF Projects'!$B$2:$N$49,9,FALSE),"N/A")</f>
        <v>N/A</v>
      </c>
      <c r="K315" t="str">
        <f>IFERROR(VLOOKUP($A315,'REF Projects'!$B$2:$N$49,10,FALSE),"N/A")</f>
        <v>N/A</v>
      </c>
      <c r="M315" t="s">
        <v>1310</v>
      </c>
    </row>
    <row r="316" spans="1:15" x14ac:dyDescent="0.25">
      <c r="A316" t="s">
        <v>40</v>
      </c>
      <c r="B316" s="2">
        <v>1</v>
      </c>
      <c r="C316" s="35" t="s">
        <v>13</v>
      </c>
      <c r="D316" t="str">
        <f>IFERROR(VLOOKUP($A316,'REF Projects'!$B$2:$N$49,2,FALSE),"Reconnaissance")</f>
        <v>Reconnaissance</v>
      </c>
      <c r="E316" s="61" t="str">
        <f>IFERROR(VLOOKUP($A316,'REF Projects'!$B$2:$N$49,4,FALSE),"N/A")</f>
        <v>N/A</v>
      </c>
      <c r="F316" s="61" t="str">
        <f>IFERROR(VLOOKUP($A316,'REF Projects'!$B$2:$N$49,5,FALSE),"N/A")</f>
        <v>N/A</v>
      </c>
      <c r="G316" s="61" t="str">
        <f>IFERROR(VLOOKUP($A316,'REF Projects'!$B$2:$N$49,6,FALSE),"N/A")</f>
        <v>N/A</v>
      </c>
      <c r="H316" s="59" t="str">
        <f>IFERROR(VLOOKUP($A316,'REF Projects'!$B$2:$N$49,7,FALSE),"N/A")</f>
        <v>N/A</v>
      </c>
      <c r="I316" s="59" t="str">
        <f>IFERROR(VLOOKUP($A316,'REF Projects'!$B$2:$N$49,8,FALSE),"N/A")</f>
        <v>N/A</v>
      </c>
      <c r="J316" s="59" t="str">
        <f>IFERROR(VLOOKUP($A316,'REF Projects'!$B$2:$N$49,9,FALSE),"N/A")</f>
        <v>N/A</v>
      </c>
      <c r="K316" t="str">
        <f>IFERROR(VLOOKUP($A316,'REF Projects'!$B$2:$N$49,10,FALSE),"N/A")</f>
        <v>N/A</v>
      </c>
      <c r="M316" t="s">
        <v>1310</v>
      </c>
    </row>
    <row r="317" spans="1:15" x14ac:dyDescent="0.25">
      <c r="A317" t="s">
        <v>43</v>
      </c>
      <c r="B317" s="2">
        <v>1</v>
      </c>
      <c r="C317" s="35" t="s">
        <v>13</v>
      </c>
      <c r="D317" t="str">
        <f>IFERROR(VLOOKUP($A317,'REF Projects'!$B$2:$N$49,2,FALSE),"Reconnaissance")</f>
        <v>Reconnaissance</v>
      </c>
      <c r="E317" s="61" t="str">
        <f>IFERROR(VLOOKUP($A317,'REF Projects'!$B$2:$N$49,4,FALSE),"N/A")</f>
        <v>N/A</v>
      </c>
      <c r="F317" s="61" t="str">
        <f>IFERROR(VLOOKUP($A317,'REF Projects'!$B$2:$N$49,5,FALSE),"N/A")</f>
        <v>N/A</v>
      </c>
      <c r="G317" s="61" t="str">
        <f>IFERROR(VLOOKUP($A317,'REF Projects'!$B$2:$N$49,6,FALSE),"N/A")</f>
        <v>N/A</v>
      </c>
      <c r="H317" s="59" t="str">
        <f>IFERROR(VLOOKUP($A317,'REF Projects'!$B$2:$N$49,7,FALSE),"N/A")</f>
        <v>N/A</v>
      </c>
      <c r="I317" s="59" t="str">
        <f>IFERROR(VLOOKUP($A317,'REF Projects'!$B$2:$N$49,8,FALSE),"N/A")</f>
        <v>N/A</v>
      </c>
      <c r="J317" s="59" t="str">
        <f>IFERROR(VLOOKUP($A317,'REF Projects'!$B$2:$N$49,9,FALSE),"N/A")</f>
        <v>N/A</v>
      </c>
      <c r="K317" t="str">
        <f>IFERROR(VLOOKUP($A317,'REF Projects'!$B$2:$N$49,10,FALSE),"N/A")</f>
        <v>N/A</v>
      </c>
      <c r="M317" t="s">
        <v>1310</v>
      </c>
    </row>
    <row r="318" spans="1:15" x14ac:dyDescent="0.25">
      <c r="A318" t="s">
        <v>193</v>
      </c>
      <c r="B318" s="2">
        <v>1</v>
      </c>
      <c r="C318" s="35" t="s">
        <v>13</v>
      </c>
      <c r="D318" t="str">
        <f>IFERROR(VLOOKUP($A318,'REF Projects'!$B$2:$N$49,2,FALSE),"Reconnaissance")</f>
        <v>Reconnaissance</v>
      </c>
      <c r="E318" s="61" t="str">
        <f>IFERROR(VLOOKUP($A318,'REF Projects'!$B$2:$N$49,4,FALSE),"N/A")</f>
        <v>N/A</v>
      </c>
      <c r="F318" s="61" t="str">
        <f>IFERROR(VLOOKUP($A318,'REF Projects'!$B$2:$N$49,5,FALSE),"N/A")</f>
        <v>N/A</v>
      </c>
      <c r="G318" s="61" t="str">
        <f>IFERROR(VLOOKUP($A318,'REF Projects'!$B$2:$N$49,6,FALSE),"N/A")</f>
        <v>N/A</v>
      </c>
      <c r="H318" s="59" t="str">
        <f>IFERROR(VLOOKUP($A318,'REF Projects'!$B$2:$N$49,7,FALSE),"N/A")</f>
        <v>N/A</v>
      </c>
      <c r="I318" s="59" t="str">
        <f>IFERROR(VLOOKUP($A318,'REF Projects'!$B$2:$N$49,8,FALSE),"N/A")</f>
        <v>N/A</v>
      </c>
      <c r="J318" s="59" t="str">
        <f>IFERROR(VLOOKUP($A318,'REF Projects'!$B$2:$N$49,9,FALSE),"N/A")</f>
        <v>N/A</v>
      </c>
      <c r="K318" t="str">
        <f>IFERROR(VLOOKUP($A318,'REF Projects'!$B$2:$N$49,10,FALSE),"N/A")</f>
        <v>N/A</v>
      </c>
      <c r="M318" t="s">
        <v>1310</v>
      </c>
    </row>
    <row r="319" spans="1:15" x14ac:dyDescent="0.25">
      <c r="A319" t="s">
        <v>149</v>
      </c>
      <c r="B319" s="2">
        <v>1</v>
      </c>
      <c r="C319" s="35" t="s">
        <v>13</v>
      </c>
      <c r="D319" t="str">
        <f>IFERROR(VLOOKUP($A319,'REF Projects'!$B$2:$N$49,2,FALSE),"Reconnaissance")</f>
        <v>Reconnaissance</v>
      </c>
      <c r="E319" s="61" t="str">
        <f>IFERROR(VLOOKUP($A319,'REF Projects'!$B$2:$N$49,4,FALSE),"N/A")</f>
        <v>N/A</v>
      </c>
      <c r="F319" s="61" t="str">
        <f>IFERROR(VLOOKUP($A319,'REF Projects'!$B$2:$N$49,5,FALSE),"N/A")</f>
        <v>N/A</v>
      </c>
      <c r="G319" s="61" t="str">
        <f>IFERROR(VLOOKUP($A319,'REF Projects'!$B$2:$N$49,6,FALSE),"N/A")</f>
        <v>N/A</v>
      </c>
      <c r="H319" s="59" t="str">
        <f>IFERROR(VLOOKUP($A319,'REF Projects'!$B$2:$N$49,7,FALSE),"N/A")</f>
        <v>N/A</v>
      </c>
      <c r="I319" s="59" t="str">
        <f>IFERROR(VLOOKUP($A319,'REF Projects'!$B$2:$N$49,8,FALSE),"N/A")</f>
        <v>N/A</v>
      </c>
      <c r="J319" s="59" t="str">
        <f>IFERROR(VLOOKUP($A319,'REF Projects'!$B$2:$N$49,9,FALSE),"N/A")</f>
        <v>N/A</v>
      </c>
      <c r="K319" t="str">
        <f>IFERROR(VLOOKUP($A319,'REF Projects'!$B$2:$N$49,10,FALSE),"N/A")</f>
        <v>N/A</v>
      </c>
      <c r="M319" t="s">
        <v>1310</v>
      </c>
    </row>
    <row r="320" spans="1:15" x14ac:dyDescent="0.25">
      <c r="A320" t="s">
        <v>304</v>
      </c>
      <c r="B320" s="2">
        <v>1</v>
      </c>
      <c r="C320" s="35" t="s">
        <v>13</v>
      </c>
      <c r="D320" t="str">
        <f>IFERROR(VLOOKUP($A320,'REF Projects'!$B$2:$N$49,2,FALSE),"Reconnaissance")</f>
        <v>Reconnaissance</v>
      </c>
      <c r="E320" s="61">
        <f>IFERROR(VLOOKUP($A320,'REF Projects'!$B$2:$N$49,4,FALSE),"N/A")</f>
        <v>0</v>
      </c>
      <c r="F320" s="61">
        <f>IFERROR(VLOOKUP($A320,'REF Projects'!$B$2:$N$49,5,FALSE),"N/A")</f>
        <v>0</v>
      </c>
      <c r="G320" s="61">
        <f>IFERROR(VLOOKUP($A320,'REF Projects'!$B$2:$N$49,6,FALSE),"N/A")</f>
        <v>1500</v>
      </c>
      <c r="H320" s="59">
        <f>IFERROR(VLOOKUP($A320,'REF Projects'!$B$2:$N$49,7,FALSE),"N/A")</f>
        <v>0</v>
      </c>
      <c r="I320" s="59">
        <f>IFERROR(VLOOKUP($A320,'REF Projects'!$B$2:$N$49,8,FALSE),"N/A")</f>
        <v>0</v>
      </c>
      <c r="J320" s="59">
        <f>IFERROR(VLOOKUP($A320,'REF Projects'!$B$2:$N$49,9,FALSE),"N/A")</f>
        <v>0</v>
      </c>
      <c r="K320">
        <f>IFERROR(VLOOKUP($A320,'REF Projects'!$B$2:$N$49,10,FALSE),"N/A")</f>
        <v>0</v>
      </c>
      <c r="M320" t="s">
        <v>1427</v>
      </c>
    </row>
    <row r="321" spans="1:13" x14ac:dyDescent="0.25">
      <c r="A321" t="s">
        <v>46</v>
      </c>
      <c r="B321" s="2">
        <v>1</v>
      </c>
      <c r="C321" s="35" t="s">
        <v>13</v>
      </c>
      <c r="D321" t="str">
        <f>IFERROR(VLOOKUP($A321,'REF Projects'!$B$2:$N$49,2,FALSE),"Reconnaissance")</f>
        <v>Reconnaissance</v>
      </c>
      <c r="E321" s="61" t="str">
        <f>IFERROR(VLOOKUP($A321,'REF Projects'!$B$2:$N$49,4,FALSE),"N/A")</f>
        <v>N/A</v>
      </c>
      <c r="F321" s="61" t="str">
        <f>IFERROR(VLOOKUP($A321,'REF Projects'!$B$2:$N$49,5,FALSE),"N/A")</f>
        <v>N/A</v>
      </c>
      <c r="G321" s="61" t="str">
        <f>IFERROR(VLOOKUP($A321,'REF Projects'!$B$2:$N$49,6,FALSE),"N/A")</f>
        <v>N/A</v>
      </c>
      <c r="H321" s="59" t="str">
        <f>IFERROR(VLOOKUP($A321,'REF Projects'!$B$2:$N$49,7,FALSE),"N/A")</f>
        <v>N/A</v>
      </c>
      <c r="I321" s="59" t="str">
        <f>IFERROR(VLOOKUP($A321,'REF Projects'!$B$2:$N$49,8,FALSE),"N/A")</f>
        <v>N/A</v>
      </c>
      <c r="J321" s="59" t="str">
        <f>IFERROR(VLOOKUP($A321,'REF Projects'!$B$2:$N$49,9,FALSE),"N/A")</f>
        <v>N/A</v>
      </c>
      <c r="K321" t="str">
        <f>IFERROR(VLOOKUP($A321,'REF Projects'!$B$2:$N$49,10,FALSE),"N/A")</f>
        <v>N/A</v>
      </c>
      <c r="M321" t="s">
        <v>1310</v>
      </c>
    </row>
    <row r="322" spans="1:13" x14ac:dyDescent="0.25">
      <c r="A322" t="s">
        <v>230</v>
      </c>
      <c r="B322" s="2">
        <v>3</v>
      </c>
      <c r="C322" s="35" t="s">
        <v>13</v>
      </c>
      <c r="D322" t="str">
        <f>IFERROR(VLOOKUP($A322,'REF Projects'!$B$2:$N$49,2,FALSE),"Reconnaissance")</f>
        <v>Feasibility</v>
      </c>
      <c r="E322" s="61">
        <f>IFERROR(VLOOKUP($A322,'REF Projects'!$B$2:$N$49,4,FALSE),"N/A")</f>
        <v>0</v>
      </c>
      <c r="F322" s="61">
        <f>IFERROR(VLOOKUP($A322,'REF Projects'!$B$2:$N$49,5,FALSE),"N/A")</f>
        <v>0</v>
      </c>
      <c r="G322" s="61">
        <f>IFERROR(VLOOKUP($A322,'REF Projects'!$B$2:$N$49,6,FALSE),"N/A")</f>
        <v>13000</v>
      </c>
      <c r="H322" s="59">
        <f>IFERROR(VLOOKUP($A322,'REF Projects'!$B$2:$N$49,7,FALSE),"N/A")</f>
        <v>0</v>
      </c>
      <c r="I322" s="59">
        <f>IFERROR(VLOOKUP($A322,'REF Projects'!$B$2:$N$49,8,FALSE),"N/A")</f>
        <v>0</v>
      </c>
      <c r="J322" s="59">
        <f>IFERROR(VLOOKUP($A322,'REF Projects'!$B$2:$N$49,9,FALSE),"N/A")</f>
        <v>0</v>
      </c>
      <c r="K322">
        <f>IFERROR(VLOOKUP($A322,'REF Projects'!$B$2:$N$49,10,FALSE),"N/A")</f>
        <v>0</v>
      </c>
      <c r="M322" t="s">
        <v>1427</v>
      </c>
    </row>
    <row r="323" spans="1:13" x14ac:dyDescent="0.25">
      <c r="A323" t="s">
        <v>270</v>
      </c>
      <c r="B323" s="2">
        <v>1</v>
      </c>
      <c r="C323" s="35" t="s">
        <v>13</v>
      </c>
      <c r="D323" t="str">
        <f>IFERROR(VLOOKUP($A323,'REF Projects'!$B$2:$N$49,2,FALSE),"Reconnaissance")</f>
        <v>Reconnaissance</v>
      </c>
      <c r="E323" s="61" t="str">
        <f>IFERROR(VLOOKUP($A323,'REF Projects'!$B$2:$N$49,4,FALSE),"N/A")</f>
        <v>N/A</v>
      </c>
      <c r="F323" s="61" t="str">
        <f>IFERROR(VLOOKUP($A323,'REF Projects'!$B$2:$N$49,5,FALSE),"N/A")</f>
        <v>N/A</v>
      </c>
      <c r="G323" s="61" t="str">
        <f>IFERROR(VLOOKUP($A323,'REF Projects'!$B$2:$N$49,6,FALSE),"N/A")</f>
        <v>N/A</v>
      </c>
      <c r="H323" s="59" t="str">
        <f>IFERROR(VLOOKUP($A323,'REF Projects'!$B$2:$N$49,7,FALSE),"N/A")</f>
        <v>N/A</v>
      </c>
      <c r="I323" s="59" t="str">
        <f>IFERROR(VLOOKUP($A323,'REF Projects'!$B$2:$N$49,8,FALSE),"N/A")</f>
        <v>N/A</v>
      </c>
      <c r="J323" s="59" t="str">
        <f>IFERROR(VLOOKUP($A323,'REF Projects'!$B$2:$N$49,9,FALSE),"N/A")</f>
        <v>N/A</v>
      </c>
      <c r="K323" t="str">
        <f>IFERROR(VLOOKUP($A323,'REF Projects'!$B$2:$N$49,10,FALSE),"N/A")</f>
        <v>N/A</v>
      </c>
      <c r="M323" t="s">
        <v>1310</v>
      </c>
    </row>
    <row r="324" spans="1:13" x14ac:dyDescent="0.25">
      <c r="A324" t="s">
        <v>95</v>
      </c>
      <c r="B324" s="2">
        <v>1</v>
      </c>
      <c r="C324" s="35" t="s">
        <v>13</v>
      </c>
      <c r="D324" t="str">
        <f>IFERROR(VLOOKUP($A324,'REF Projects'!$B$2:$N$49,2,FALSE),"Reconnaissance")</f>
        <v>Reconnaissance</v>
      </c>
      <c r="E324" s="61" t="str">
        <f>IFERROR(VLOOKUP($A324,'REF Projects'!$B$2:$N$49,4,FALSE),"N/A")</f>
        <v>N/A</v>
      </c>
      <c r="F324" s="61" t="str">
        <f>IFERROR(VLOOKUP($A324,'REF Projects'!$B$2:$N$49,5,FALSE),"N/A")</f>
        <v>N/A</v>
      </c>
      <c r="G324" s="61" t="str">
        <f>IFERROR(VLOOKUP($A324,'REF Projects'!$B$2:$N$49,6,FALSE),"N/A")</f>
        <v>N/A</v>
      </c>
      <c r="H324" s="59" t="str">
        <f>IFERROR(VLOOKUP($A324,'REF Projects'!$B$2:$N$49,7,FALSE),"N/A")</f>
        <v>N/A</v>
      </c>
      <c r="I324" s="59" t="str">
        <f>IFERROR(VLOOKUP($A324,'REF Projects'!$B$2:$N$49,8,FALSE),"N/A")</f>
        <v>N/A</v>
      </c>
      <c r="J324" s="59" t="str">
        <f>IFERROR(VLOOKUP($A324,'REF Projects'!$B$2:$N$49,9,FALSE),"N/A")</f>
        <v>N/A</v>
      </c>
      <c r="K324" t="str">
        <f>IFERROR(VLOOKUP($A324,'REF Projects'!$B$2:$N$49,10,FALSE),"N/A")</f>
        <v>N/A</v>
      </c>
      <c r="M324" t="s">
        <v>1310</v>
      </c>
    </row>
    <row r="325" spans="1:13" x14ac:dyDescent="0.25">
      <c r="A325" t="s">
        <v>80</v>
      </c>
      <c r="B325" s="2">
        <v>1</v>
      </c>
      <c r="C325" s="35" t="s">
        <v>13</v>
      </c>
      <c r="D325" t="str">
        <f>IFERROR(VLOOKUP($A325,'REF Projects'!$B$2:$N$49,2,FALSE),"Reconnaissance")</f>
        <v>Reconnaissance</v>
      </c>
      <c r="E325" s="61" t="str">
        <f>IFERROR(VLOOKUP($A325,'REF Projects'!$B$2:$N$49,4,FALSE),"N/A")</f>
        <v>N/A</v>
      </c>
      <c r="F325" s="61" t="str">
        <f>IFERROR(VLOOKUP($A325,'REF Projects'!$B$2:$N$49,5,FALSE),"N/A")</f>
        <v>N/A</v>
      </c>
      <c r="G325" s="61" t="str">
        <f>IFERROR(VLOOKUP($A325,'REF Projects'!$B$2:$N$49,6,FALSE),"N/A")</f>
        <v>N/A</v>
      </c>
      <c r="H325" s="59" t="str">
        <f>IFERROR(VLOOKUP($A325,'REF Projects'!$B$2:$N$49,7,FALSE),"N/A")</f>
        <v>N/A</v>
      </c>
      <c r="I325" s="59" t="str">
        <f>IFERROR(VLOOKUP($A325,'REF Projects'!$B$2:$N$49,8,FALSE),"N/A")</f>
        <v>N/A</v>
      </c>
      <c r="J325" s="59" t="str">
        <f>IFERROR(VLOOKUP($A325,'REF Projects'!$B$2:$N$49,9,FALSE),"N/A")</f>
        <v>N/A</v>
      </c>
      <c r="K325" t="str">
        <f>IFERROR(VLOOKUP($A325,'REF Projects'!$B$2:$N$49,10,FALSE),"N/A")</f>
        <v>N/A</v>
      </c>
      <c r="M325" t="s">
        <v>1310</v>
      </c>
    </row>
    <row r="326" spans="1:13" x14ac:dyDescent="0.25">
      <c r="A326" t="s">
        <v>258</v>
      </c>
      <c r="B326" s="2">
        <v>3</v>
      </c>
      <c r="C326" s="35" t="s">
        <v>13</v>
      </c>
      <c r="D326" t="str">
        <f>IFERROR(VLOOKUP($A326,'REF Projects'!$B$2:$N$49,2,FALSE),"Reconnaissance")</f>
        <v>Reconnaissance</v>
      </c>
      <c r="E326" s="61" t="str">
        <f>IFERROR(VLOOKUP($A326,'REF Projects'!$B$2:$N$49,4,FALSE),"N/A")</f>
        <v>N/A</v>
      </c>
      <c r="F326" s="61" t="str">
        <f>IFERROR(VLOOKUP($A326,'REF Projects'!$B$2:$N$49,5,FALSE),"N/A")</f>
        <v>N/A</v>
      </c>
      <c r="G326" s="61" t="str">
        <f>IFERROR(VLOOKUP($A326,'REF Projects'!$B$2:$N$49,6,FALSE),"N/A")</f>
        <v>N/A</v>
      </c>
      <c r="H326" s="59" t="str">
        <f>IFERROR(VLOOKUP($A326,'REF Projects'!$B$2:$N$49,7,FALSE),"N/A")</f>
        <v>N/A</v>
      </c>
      <c r="I326" s="59" t="str">
        <f>IFERROR(VLOOKUP($A326,'REF Projects'!$B$2:$N$49,8,FALSE),"N/A")</f>
        <v>N/A</v>
      </c>
      <c r="J326" s="59" t="str">
        <f>IFERROR(VLOOKUP($A326,'REF Projects'!$B$2:$N$49,9,FALSE),"N/A")</f>
        <v>N/A</v>
      </c>
      <c r="K326" t="str">
        <f>IFERROR(VLOOKUP($A326,'REF Projects'!$B$2:$N$49,10,FALSE),"N/A")</f>
        <v>N/A</v>
      </c>
      <c r="M326" t="s">
        <v>1312</v>
      </c>
    </row>
    <row r="327" spans="1:13" x14ac:dyDescent="0.25">
      <c r="A327" t="s">
        <v>30</v>
      </c>
      <c r="B327" s="2">
        <v>4</v>
      </c>
      <c r="C327" s="35" t="s">
        <v>13</v>
      </c>
      <c r="D327" t="str">
        <f>IFERROR(VLOOKUP($A327,'REF Projects'!$B$2:$N$49,2,FALSE),"Reconnaissance")</f>
        <v>Feasibility</v>
      </c>
      <c r="E327" s="61">
        <f>IFERROR(VLOOKUP($A327,'REF Projects'!$B$2:$N$49,4,FALSE),"N/A")</f>
        <v>0</v>
      </c>
      <c r="F327" s="61">
        <f>IFERROR(VLOOKUP($A327,'REF Projects'!$B$2:$N$49,5,FALSE),"N/A")</f>
        <v>0</v>
      </c>
      <c r="G327" s="61">
        <f>IFERROR(VLOOKUP($A327,'REF Projects'!$B$2:$N$49,6,FALSE),"N/A")</f>
        <v>0</v>
      </c>
      <c r="H327" s="59">
        <f>IFERROR(VLOOKUP($A327,'REF Projects'!$B$2:$N$49,7,FALSE),"N/A")</f>
        <v>0</v>
      </c>
      <c r="I327" s="59">
        <f>IFERROR(VLOOKUP($A327,'REF Projects'!$B$2:$N$49,8,FALSE),"N/A")</f>
        <v>0</v>
      </c>
      <c r="J327" s="59">
        <f>IFERROR(VLOOKUP($A327,'REF Projects'!$B$2:$N$49,9,FALSE),"N/A")</f>
        <v>0</v>
      </c>
      <c r="K327">
        <f>IFERROR(VLOOKUP($A327,'REF Projects'!$B$2:$N$49,10,FALSE),"N/A")</f>
        <v>0</v>
      </c>
      <c r="M327" t="s">
        <v>1427</v>
      </c>
    </row>
    <row r="328" spans="1:13" x14ac:dyDescent="0.25">
      <c r="A328" t="s">
        <v>307</v>
      </c>
      <c r="B328" s="2">
        <v>6</v>
      </c>
      <c r="C328" s="35" t="s">
        <v>13</v>
      </c>
      <c r="D328" t="s">
        <v>1317</v>
      </c>
      <c r="E328" s="61" t="str">
        <f>IFERROR(VLOOKUP($A328,'REF Projects'!$B$2:$N$49,4,FALSE),"N/A")</f>
        <v>N/A</v>
      </c>
      <c r="F328" s="61" t="str">
        <f>IFERROR(VLOOKUP($A328,'REF Projects'!$B$2:$N$49,5,FALSE),"N/A")</f>
        <v>N/A</v>
      </c>
      <c r="G328" s="61" t="str">
        <f>IFERROR(VLOOKUP($A328,'REF Projects'!$B$2:$N$49,6,FALSE),"N/A")</f>
        <v>N/A</v>
      </c>
      <c r="H328" s="59" t="str">
        <f>IFERROR(VLOOKUP($A328,'REF Projects'!$B$2:$N$49,7,FALSE),"N/A")</f>
        <v>N/A</v>
      </c>
      <c r="I328" s="59" t="str">
        <f>IFERROR(VLOOKUP($A328,'REF Projects'!$B$2:$N$49,8,FALSE),"N/A")</f>
        <v>N/A</v>
      </c>
      <c r="J328" s="59" t="str">
        <f>IFERROR(VLOOKUP($A328,'REF Projects'!$B$2:$N$49,9,FALSE),"N/A")</f>
        <v>N/A</v>
      </c>
      <c r="K328" t="str">
        <f>IFERROR(VLOOKUP($A328,'REF Projects'!$B$2:$N$49,10,FALSE),"N/A")</f>
        <v>N/A</v>
      </c>
      <c r="M328" t="s">
        <v>1312</v>
      </c>
    </row>
    <row r="329" spans="1:13" x14ac:dyDescent="0.25">
      <c r="A329" t="s">
        <v>36</v>
      </c>
      <c r="B329" s="2">
        <v>1</v>
      </c>
      <c r="C329" s="35" t="s">
        <v>13</v>
      </c>
      <c r="D329" t="str">
        <f>IFERROR(VLOOKUP($A329,'REF Projects'!$B$2:$N$49,2,FALSE),"Reconnaissance")</f>
        <v>Reconnaissance</v>
      </c>
      <c r="E329" s="61" t="str">
        <f>IFERROR(VLOOKUP($A329,'REF Projects'!$B$2:$N$49,4,FALSE),"N/A")</f>
        <v>N/A</v>
      </c>
      <c r="F329" s="61" t="str">
        <f>IFERROR(VLOOKUP($A329,'REF Projects'!$B$2:$N$49,5,FALSE),"N/A")</f>
        <v>N/A</v>
      </c>
      <c r="G329" s="61" t="str">
        <f>IFERROR(VLOOKUP($A329,'REF Projects'!$B$2:$N$49,6,FALSE),"N/A")</f>
        <v>N/A</v>
      </c>
      <c r="H329" s="59" t="str">
        <f>IFERROR(VLOOKUP($A329,'REF Projects'!$B$2:$N$49,7,FALSE),"N/A")</f>
        <v>N/A</v>
      </c>
      <c r="I329" s="59" t="str">
        <f>IFERROR(VLOOKUP($A329,'REF Projects'!$B$2:$N$49,8,FALSE),"N/A")</f>
        <v>N/A</v>
      </c>
      <c r="J329" s="59" t="str">
        <f>IFERROR(VLOOKUP($A329,'REF Projects'!$B$2:$N$49,9,FALSE),"N/A")</f>
        <v>N/A</v>
      </c>
      <c r="K329" t="str">
        <f>IFERROR(VLOOKUP($A329,'REF Projects'!$B$2:$N$49,10,FALSE),"N/A")</f>
        <v>N/A</v>
      </c>
      <c r="M329" t="s">
        <v>1310</v>
      </c>
    </row>
    <row r="330" spans="1:13" x14ac:dyDescent="0.25">
      <c r="A330" t="s">
        <v>262</v>
      </c>
      <c r="B330" s="2">
        <v>1</v>
      </c>
      <c r="C330" s="35" t="s">
        <v>13</v>
      </c>
      <c r="D330" t="str">
        <f>IFERROR(VLOOKUP($A330,'REF Projects'!$B$2:$N$49,2,FALSE),"Reconnaissance")</f>
        <v>Reconnaissance</v>
      </c>
      <c r="E330" s="61" t="str">
        <f>IFERROR(VLOOKUP($A330,'REF Projects'!$B$2:$N$49,4,FALSE),"N/A")</f>
        <v>N/A</v>
      </c>
      <c r="F330" s="61" t="str">
        <f>IFERROR(VLOOKUP($A330,'REF Projects'!$B$2:$N$49,5,FALSE),"N/A")</f>
        <v>N/A</v>
      </c>
      <c r="G330" s="61" t="str">
        <f>IFERROR(VLOOKUP($A330,'REF Projects'!$B$2:$N$49,6,FALSE),"N/A")</f>
        <v>N/A</v>
      </c>
      <c r="H330" s="59" t="str">
        <f>IFERROR(VLOOKUP($A330,'REF Projects'!$B$2:$N$49,7,FALSE),"N/A")</f>
        <v>N/A</v>
      </c>
      <c r="I330" s="59" t="str">
        <f>IFERROR(VLOOKUP($A330,'REF Projects'!$B$2:$N$49,8,FALSE),"N/A")</f>
        <v>N/A</v>
      </c>
      <c r="J330" s="59" t="str">
        <f>IFERROR(VLOOKUP($A330,'REF Projects'!$B$2:$N$49,9,FALSE),"N/A")</f>
        <v>N/A</v>
      </c>
      <c r="K330" t="str">
        <f>IFERROR(VLOOKUP($A330,'REF Projects'!$B$2:$N$49,10,FALSE),"N/A")</f>
        <v>N/A</v>
      </c>
      <c r="M330" t="s">
        <v>1310</v>
      </c>
    </row>
    <row r="331" spans="1:13" x14ac:dyDescent="0.25">
      <c r="A331" t="s">
        <v>50</v>
      </c>
      <c r="B331" s="2">
        <v>1</v>
      </c>
      <c r="C331" s="35" t="s">
        <v>13</v>
      </c>
      <c r="D331" t="str">
        <f>IFERROR(VLOOKUP($A331,'REF Projects'!$B$2:$N$49,2,FALSE),"Reconnaissance")</f>
        <v>Reconnaissance</v>
      </c>
      <c r="E331" s="61" t="str">
        <f>IFERROR(VLOOKUP($A331,'REF Projects'!$B$2:$N$49,4,FALSE),"N/A")</f>
        <v>N/A</v>
      </c>
      <c r="F331" s="61" t="str">
        <f>IFERROR(VLOOKUP($A331,'REF Projects'!$B$2:$N$49,5,FALSE),"N/A")</f>
        <v>N/A</v>
      </c>
      <c r="G331" s="61" t="str">
        <f>IFERROR(VLOOKUP($A331,'REF Projects'!$B$2:$N$49,6,FALSE),"N/A")</f>
        <v>N/A</v>
      </c>
      <c r="H331" s="59" t="str">
        <f>IFERROR(VLOOKUP($A331,'REF Projects'!$B$2:$N$49,7,FALSE),"N/A")</f>
        <v>N/A</v>
      </c>
      <c r="I331" s="59" t="str">
        <f>IFERROR(VLOOKUP($A331,'REF Projects'!$B$2:$N$49,8,FALSE),"N/A")</f>
        <v>N/A</v>
      </c>
      <c r="J331" s="59" t="str">
        <f>IFERROR(VLOOKUP($A331,'REF Projects'!$B$2:$N$49,9,FALSE),"N/A")</f>
        <v>N/A</v>
      </c>
      <c r="K331" t="str">
        <f>IFERROR(VLOOKUP($A331,'REF Projects'!$B$2:$N$49,10,FALSE),"N/A")</f>
        <v>N/A</v>
      </c>
      <c r="M331" t="s">
        <v>1310</v>
      </c>
    </row>
    <row r="332" spans="1:13" x14ac:dyDescent="0.25">
      <c r="A332" t="s">
        <v>94</v>
      </c>
      <c r="B332" s="2">
        <v>1</v>
      </c>
      <c r="C332" s="35" t="s">
        <v>13</v>
      </c>
      <c r="D332" t="str">
        <f>IFERROR(VLOOKUP($A332,'REF Projects'!$B$2:$N$49,2,FALSE),"Reconnaissance")</f>
        <v>Reconnaissance</v>
      </c>
      <c r="E332" s="61" t="str">
        <f>IFERROR(VLOOKUP($A332,'REF Projects'!$B$2:$N$49,4,FALSE),"N/A")</f>
        <v>N/A</v>
      </c>
      <c r="F332" s="61" t="str">
        <f>IFERROR(VLOOKUP($A332,'REF Projects'!$B$2:$N$49,5,FALSE),"N/A")</f>
        <v>N/A</v>
      </c>
      <c r="G332" s="61" t="str">
        <f>IFERROR(VLOOKUP($A332,'REF Projects'!$B$2:$N$49,6,FALSE),"N/A")</f>
        <v>N/A</v>
      </c>
      <c r="H332" s="59" t="str">
        <f>IFERROR(VLOOKUP($A332,'REF Projects'!$B$2:$N$49,7,FALSE),"N/A")</f>
        <v>N/A</v>
      </c>
      <c r="I332" s="59" t="str">
        <f>IFERROR(VLOOKUP($A332,'REF Projects'!$B$2:$N$49,8,FALSE),"N/A")</f>
        <v>N/A</v>
      </c>
      <c r="J332" s="59" t="str">
        <f>IFERROR(VLOOKUP($A332,'REF Projects'!$B$2:$N$49,9,FALSE),"N/A")</f>
        <v>N/A</v>
      </c>
      <c r="K332" t="str">
        <f>IFERROR(VLOOKUP($A332,'REF Projects'!$B$2:$N$49,10,FALSE),"N/A")</f>
        <v>N/A</v>
      </c>
      <c r="M332" t="s">
        <v>1310</v>
      </c>
    </row>
    <row r="333" spans="1:13" x14ac:dyDescent="0.25">
      <c r="A333" t="s">
        <v>204</v>
      </c>
      <c r="B333" s="2">
        <v>3</v>
      </c>
      <c r="C333" s="35" t="s">
        <v>13</v>
      </c>
      <c r="D333" t="s">
        <v>1317</v>
      </c>
      <c r="E333" s="61" t="str">
        <f>IFERROR(VLOOKUP($A333,'REF Projects'!$B$2:$N$49,4,FALSE),"N/A")</f>
        <v>N/A</v>
      </c>
      <c r="F333" s="61" t="str">
        <f>IFERROR(VLOOKUP($A333,'REF Projects'!$B$2:$N$49,5,FALSE),"N/A")</f>
        <v>N/A</v>
      </c>
      <c r="G333" s="61" t="str">
        <f>IFERROR(VLOOKUP($A333,'REF Projects'!$B$2:$N$49,6,FALSE),"N/A")</f>
        <v>N/A</v>
      </c>
      <c r="H333" s="59" t="str">
        <f>IFERROR(VLOOKUP($A333,'REF Projects'!$B$2:$N$49,7,FALSE),"N/A")</f>
        <v>N/A</v>
      </c>
      <c r="I333" s="59" t="str">
        <f>IFERROR(VLOOKUP($A333,'REF Projects'!$B$2:$N$49,8,FALSE),"N/A")</f>
        <v>N/A</v>
      </c>
      <c r="J333" s="59" t="str">
        <f>IFERROR(VLOOKUP($A333,'REF Projects'!$B$2:$N$49,9,FALSE),"N/A")</f>
        <v>N/A</v>
      </c>
      <c r="K333" t="str">
        <f>IFERROR(VLOOKUP($A333,'REF Projects'!$B$2:$N$49,10,FALSE),"N/A")</f>
        <v>N/A</v>
      </c>
      <c r="M333" t="s">
        <v>1310</v>
      </c>
    </row>
    <row r="334" spans="1:13" x14ac:dyDescent="0.25">
      <c r="A334" t="s">
        <v>335</v>
      </c>
      <c r="B334" s="2">
        <v>7</v>
      </c>
      <c r="C334" s="35" t="s">
        <v>13</v>
      </c>
      <c r="D334" t="s">
        <v>1317</v>
      </c>
      <c r="E334" s="61" t="str">
        <f>IFERROR(VLOOKUP($A334,'REF Projects'!$B$2:$N$49,4,FALSE),"N/A")</f>
        <v>N/A</v>
      </c>
      <c r="F334" s="61" t="str">
        <f>IFERROR(VLOOKUP($A334,'REF Projects'!$B$2:$N$49,5,FALSE),"N/A")</f>
        <v>N/A</v>
      </c>
      <c r="G334" s="61" t="str">
        <f>IFERROR(VLOOKUP($A334,'REF Projects'!$B$2:$N$49,6,FALSE),"N/A")</f>
        <v>N/A</v>
      </c>
      <c r="H334" s="59" t="str">
        <f>IFERROR(VLOOKUP($A334,'REF Projects'!$B$2:$N$49,7,FALSE),"N/A")</f>
        <v>N/A</v>
      </c>
      <c r="I334" s="59" t="str">
        <f>IFERROR(VLOOKUP($A334,'REF Projects'!$B$2:$N$49,8,FALSE),"N/A")</f>
        <v>N/A</v>
      </c>
      <c r="J334" s="59" t="str">
        <f>IFERROR(VLOOKUP($A334,'REF Projects'!$B$2:$N$49,9,FALSE),"N/A")</f>
        <v>N/A</v>
      </c>
      <c r="K334" t="str">
        <f>IFERROR(VLOOKUP($A334,'REF Projects'!$B$2:$N$49,10,FALSE),"N/A")</f>
        <v>N/A</v>
      </c>
      <c r="M334" t="s">
        <v>1310</v>
      </c>
    </row>
    <row r="335" spans="1:13" x14ac:dyDescent="0.25">
      <c r="A335" t="s">
        <v>180</v>
      </c>
      <c r="B335" s="2">
        <v>3</v>
      </c>
      <c r="C335" s="35" t="s">
        <v>13</v>
      </c>
      <c r="D335" t="str">
        <f>IFERROR(VLOOKUP($A335,'REF Projects'!$B$2:$N$49,2,FALSE),"Reconnaissance")</f>
        <v>Reconnaissance</v>
      </c>
      <c r="E335" s="61" t="str">
        <f>IFERROR(VLOOKUP($A335,'REF Projects'!$B$2:$N$49,4,FALSE),"N/A")</f>
        <v>N/A</v>
      </c>
      <c r="F335" s="61" t="str">
        <f>IFERROR(VLOOKUP($A335,'REF Projects'!$B$2:$N$49,5,FALSE),"N/A")</f>
        <v>N/A</v>
      </c>
      <c r="G335" s="61" t="str">
        <f>IFERROR(VLOOKUP($A335,'REF Projects'!$B$2:$N$49,6,FALSE),"N/A")</f>
        <v>N/A</v>
      </c>
      <c r="H335" s="59" t="str">
        <f>IFERROR(VLOOKUP($A335,'REF Projects'!$B$2:$N$49,7,FALSE),"N/A")</f>
        <v>N/A</v>
      </c>
      <c r="I335" s="59" t="str">
        <f>IFERROR(VLOOKUP($A335,'REF Projects'!$B$2:$N$49,8,FALSE),"N/A")</f>
        <v>N/A</v>
      </c>
      <c r="J335" s="59" t="str">
        <f>IFERROR(VLOOKUP($A335,'REF Projects'!$B$2:$N$49,9,FALSE),"N/A")</f>
        <v>N/A</v>
      </c>
      <c r="K335" t="str">
        <f>IFERROR(VLOOKUP($A335,'REF Projects'!$B$2:$N$49,10,FALSE),"N/A")</f>
        <v>N/A</v>
      </c>
      <c r="M335" t="s">
        <v>1310</v>
      </c>
    </row>
    <row r="336" spans="1:13" x14ac:dyDescent="0.25">
      <c r="A336" t="s">
        <v>70</v>
      </c>
      <c r="B336" s="2">
        <v>1</v>
      </c>
      <c r="C336" s="35" t="s">
        <v>13</v>
      </c>
      <c r="D336" t="str">
        <f>IFERROR(VLOOKUP($A336,'REF Projects'!$B$2:$N$49,2,FALSE),"Reconnaissance")</f>
        <v>Reconnaissance</v>
      </c>
      <c r="E336" s="61" t="str">
        <f>IFERROR(VLOOKUP($A336,'REF Projects'!$B$2:$N$49,4,FALSE),"N/A")</f>
        <v>N/A</v>
      </c>
      <c r="F336" s="61" t="str">
        <f>IFERROR(VLOOKUP($A336,'REF Projects'!$B$2:$N$49,5,FALSE),"N/A")</f>
        <v>N/A</v>
      </c>
      <c r="G336" s="61" t="str">
        <f>IFERROR(VLOOKUP($A336,'REF Projects'!$B$2:$N$49,6,FALSE),"N/A")</f>
        <v>N/A</v>
      </c>
      <c r="H336" s="59" t="str">
        <f>IFERROR(VLOOKUP($A336,'REF Projects'!$B$2:$N$49,7,FALSE),"N/A")</f>
        <v>N/A</v>
      </c>
      <c r="I336" s="59" t="str">
        <f>IFERROR(VLOOKUP($A336,'REF Projects'!$B$2:$N$49,8,FALSE),"N/A")</f>
        <v>N/A</v>
      </c>
      <c r="J336" s="59" t="str">
        <f>IFERROR(VLOOKUP($A336,'REF Projects'!$B$2:$N$49,9,FALSE),"N/A")</f>
        <v>N/A</v>
      </c>
      <c r="K336" t="str">
        <f>IFERROR(VLOOKUP($A336,'REF Projects'!$B$2:$N$49,10,FALSE),"N/A")</f>
        <v>N/A</v>
      </c>
      <c r="M336" t="s">
        <v>1310</v>
      </c>
    </row>
    <row r="337" spans="1:13" x14ac:dyDescent="0.25">
      <c r="A337" t="s">
        <v>157</v>
      </c>
      <c r="B337" s="2">
        <v>2</v>
      </c>
      <c r="C337" s="35" t="s">
        <v>13</v>
      </c>
      <c r="D337" t="str">
        <f>IFERROR(VLOOKUP($A337,'REF Projects'!$B$2:$N$49,2,FALSE),"Reconnaissance")</f>
        <v>Reconnaissance</v>
      </c>
      <c r="E337" s="61" t="str">
        <f>IFERROR(VLOOKUP($A337,'REF Projects'!$B$2:$N$49,4,FALSE),"N/A")</f>
        <v>N/A</v>
      </c>
      <c r="F337" s="61" t="str">
        <f>IFERROR(VLOOKUP($A337,'REF Projects'!$B$2:$N$49,5,FALSE),"N/A")</f>
        <v>N/A</v>
      </c>
      <c r="G337" s="61" t="str">
        <f>IFERROR(VLOOKUP($A337,'REF Projects'!$B$2:$N$49,6,FALSE),"N/A")</f>
        <v>N/A</v>
      </c>
      <c r="H337" s="59" t="str">
        <f>IFERROR(VLOOKUP($A337,'REF Projects'!$B$2:$N$49,7,FALSE),"N/A")</f>
        <v>N/A</v>
      </c>
      <c r="I337" s="59" t="str">
        <f>IFERROR(VLOOKUP($A337,'REF Projects'!$B$2:$N$49,8,FALSE),"N/A")</f>
        <v>N/A</v>
      </c>
      <c r="J337" s="59" t="str">
        <f>IFERROR(VLOOKUP($A337,'REF Projects'!$B$2:$N$49,9,FALSE),"N/A")</f>
        <v>N/A</v>
      </c>
      <c r="K337" t="str">
        <f>IFERROR(VLOOKUP($A337,'REF Projects'!$B$2:$N$49,10,FALSE),"N/A")</f>
        <v>N/A</v>
      </c>
      <c r="M337" t="s">
        <v>1310</v>
      </c>
    </row>
    <row r="338" spans="1:13" x14ac:dyDescent="0.25">
      <c r="A338" t="s">
        <v>137</v>
      </c>
      <c r="B338" s="2">
        <v>2</v>
      </c>
      <c r="C338" s="35" t="s">
        <v>13</v>
      </c>
      <c r="D338" t="str">
        <f>IFERROR(VLOOKUP($A338,'REF Projects'!$B$2:$N$49,2,FALSE),"Reconnaissance")</f>
        <v>Reconnaissance</v>
      </c>
      <c r="E338" s="61" t="str">
        <f>IFERROR(VLOOKUP($A338,'REF Projects'!$B$2:$N$49,4,FALSE),"N/A")</f>
        <v>N/A</v>
      </c>
      <c r="F338" s="61" t="str">
        <f>IFERROR(VLOOKUP($A338,'REF Projects'!$B$2:$N$49,5,FALSE),"N/A")</f>
        <v>N/A</v>
      </c>
      <c r="G338" s="61" t="str">
        <f>IFERROR(VLOOKUP($A338,'REF Projects'!$B$2:$N$49,6,FALSE),"N/A")</f>
        <v>N/A</v>
      </c>
      <c r="H338" s="59" t="str">
        <f>IFERROR(VLOOKUP($A338,'REF Projects'!$B$2:$N$49,7,FALSE),"N/A")</f>
        <v>N/A</v>
      </c>
      <c r="I338" s="59" t="str">
        <f>IFERROR(VLOOKUP($A338,'REF Projects'!$B$2:$N$49,8,FALSE),"N/A")</f>
        <v>N/A</v>
      </c>
      <c r="J338" s="59" t="str">
        <f>IFERROR(VLOOKUP($A338,'REF Projects'!$B$2:$N$49,9,FALSE),"N/A")</f>
        <v>N/A</v>
      </c>
      <c r="K338" t="str">
        <f>IFERROR(VLOOKUP($A338,'REF Projects'!$B$2:$N$49,10,FALSE),"N/A")</f>
        <v>N/A</v>
      </c>
      <c r="M338" t="s">
        <v>1312</v>
      </c>
    </row>
    <row r="339" spans="1:13" x14ac:dyDescent="0.25">
      <c r="A339" t="s">
        <v>248</v>
      </c>
      <c r="B339" s="2">
        <v>3</v>
      </c>
      <c r="C339" s="35" t="s">
        <v>13</v>
      </c>
      <c r="D339" t="str">
        <f>IFERROR(VLOOKUP($A339,'REF Projects'!$B$2:$N$49,2,FALSE),"Reconnaissance")</f>
        <v>Reconnaissance</v>
      </c>
      <c r="E339" s="61" t="str">
        <f>IFERROR(VLOOKUP($A339,'REF Projects'!$B$2:$N$49,4,FALSE),"N/A")</f>
        <v>N/A</v>
      </c>
      <c r="F339" s="61" t="str">
        <f>IFERROR(VLOOKUP($A339,'REF Projects'!$B$2:$N$49,5,FALSE),"N/A")</f>
        <v>N/A</v>
      </c>
      <c r="G339" s="61" t="str">
        <f>IFERROR(VLOOKUP($A339,'REF Projects'!$B$2:$N$49,6,FALSE),"N/A")</f>
        <v>N/A</v>
      </c>
      <c r="H339" s="59" t="str">
        <f>IFERROR(VLOOKUP($A339,'REF Projects'!$B$2:$N$49,7,FALSE),"N/A")</f>
        <v>N/A</v>
      </c>
      <c r="I339" s="59" t="str">
        <f>IFERROR(VLOOKUP($A339,'REF Projects'!$B$2:$N$49,8,FALSE),"N/A")</f>
        <v>N/A</v>
      </c>
      <c r="J339" s="59" t="str">
        <f>IFERROR(VLOOKUP($A339,'REF Projects'!$B$2:$N$49,9,FALSE),"N/A")</f>
        <v>N/A</v>
      </c>
      <c r="K339" t="str">
        <f>IFERROR(VLOOKUP($A339,'REF Projects'!$B$2:$N$49,10,FALSE),"N/A")</f>
        <v>N/A</v>
      </c>
      <c r="M339" t="s">
        <v>1310</v>
      </c>
    </row>
    <row r="340" spans="1:13" x14ac:dyDescent="0.25">
      <c r="A340" t="s">
        <v>343</v>
      </c>
      <c r="B340" s="2">
        <v>6</v>
      </c>
      <c r="C340" s="35" t="s">
        <v>18</v>
      </c>
      <c r="D340" t="str">
        <f>IFERROR(VLOOKUP($A340,'REF Projects'!$B$2:$N$49,2,FALSE),"Reconnaissance")</f>
        <v>Reconnaissance</v>
      </c>
      <c r="E340" s="61" t="str">
        <f>IFERROR(VLOOKUP($A340,'REF Projects'!$B$2:$N$49,4,FALSE),"N/A")</f>
        <v>N/A</v>
      </c>
      <c r="F340" s="61" t="str">
        <f>IFERROR(VLOOKUP($A340,'REF Projects'!$B$2:$N$49,5,FALSE),"N/A")</f>
        <v>N/A</v>
      </c>
      <c r="G340" s="61" t="str">
        <f>IFERROR(VLOOKUP($A340,'REF Projects'!$B$2:$N$49,6,FALSE),"N/A")</f>
        <v>N/A</v>
      </c>
      <c r="H340" s="59" t="str">
        <f>IFERROR(VLOOKUP($A340,'REF Projects'!$B$2:$N$49,7,FALSE),"N/A")</f>
        <v>N/A</v>
      </c>
      <c r="I340" s="59" t="str">
        <f>IFERROR(VLOOKUP($A340,'REF Projects'!$B$2:$N$49,8,FALSE),"N/A")</f>
        <v>N/A</v>
      </c>
      <c r="J340" s="59" t="str">
        <f>IFERROR(VLOOKUP($A340,'REF Projects'!$B$2:$N$49,9,FALSE),"N/A")</f>
        <v>N/A</v>
      </c>
      <c r="K340" t="str">
        <f>IFERROR(VLOOKUP($A340,'REF Projects'!$B$2:$N$49,10,FALSE),"N/A")</f>
        <v>N/A</v>
      </c>
      <c r="M340" t="s">
        <v>1310</v>
      </c>
    </row>
    <row r="341" spans="1:13" x14ac:dyDescent="0.25">
      <c r="A341" t="s">
        <v>357</v>
      </c>
      <c r="B341" s="2">
        <v>7</v>
      </c>
      <c r="C341" s="35" t="s">
        <v>18</v>
      </c>
      <c r="D341" t="str">
        <f>IFERROR(VLOOKUP($A341,'REF Projects'!$B$2:$N$49,2,FALSE),"Reconnaissance")</f>
        <v>Reconnaissance</v>
      </c>
      <c r="E341" s="61" t="str">
        <f>IFERROR(VLOOKUP($A341,'REF Projects'!$B$2:$N$49,4,FALSE),"N/A")</f>
        <v>N/A</v>
      </c>
      <c r="F341" s="61" t="str">
        <f>IFERROR(VLOOKUP($A341,'REF Projects'!$B$2:$N$49,5,FALSE),"N/A")</f>
        <v>N/A</v>
      </c>
      <c r="G341" s="61" t="str">
        <f>IFERROR(VLOOKUP($A341,'REF Projects'!$B$2:$N$49,6,FALSE),"N/A")</f>
        <v>N/A</v>
      </c>
      <c r="H341" s="59" t="str">
        <f>IFERROR(VLOOKUP($A341,'REF Projects'!$B$2:$N$49,7,FALSE),"N/A")</f>
        <v>N/A</v>
      </c>
      <c r="I341" s="59" t="str">
        <f>IFERROR(VLOOKUP($A341,'REF Projects'!$B$2:$N$49,8,FALSE),"N/A")</f>
        <v>N/A</v>
      </c>
      <c r="J341" s="59" t="str">
        <f>IFERROR(VLOOKUP($A341,'REF Projects'!$B$2:$N$49,9,FALSE),"N/A")</f>
        <v>N/A</v>
      </c>
      <c r="K341" t="str">
        <f>IFERROR(VLOOKUP($A341,'REF Projects'!$B$2:$N$49,10,FALSE),"N/A")</f>
        <v>N/A</v>
      </c>
      <c r="M341" t="s">
        <v>1310</v>
      </c>
    </row>
    <row r="342" spans="1:13" x14ac:dyDescent="0.25">
      <c r="A342" t="s">
        <v>55</v>
      </c>
      <c r="B342" s="2">
        <v>1</v>
      </c>
      <c r="C342" s="35" t="s">
        <v>13</v>
      </c>
      <c r="D342" t="str">
        <f>IFERROR(VLOOKUP($A342,'REF Projects'!$B$2:$N$49,2,FALSE),"Reconnaissance")</f>
        <v>Reconnaissance</v>
      </c>
      <c r="E342" s="61" t="str">
        <f>IFERROR(VLOOKUP($A342,'REF Projects'!$B$2:$N$49,4,FALSE),"N/A")</f>
        <v>N/A</v>
      </c>
      <c r="F342" s="61" t="str">
        <f>IFERROR(VLOOKUP($A342,'REF Projects'!$B$2:$N$49,5,FALSE),"N/A")</f>
        <v>N/A</v>
      </c>
      <c r="G342" s="61" t="str">
        <f>IFERROR(VLOOKUP($A342,'REF Projects'!$B$2:$N$49,6,FALSE),"N/A")</f>
        <v>N/A</v>
      </c>
      <c r="H342" s="59" t="str">
        <f>IFERROR(VLOOKUP($A342,'REF Projects'!$B$2:$N$49,7,FALSE),"N/A")</f>
        <v>N/A</v>
      </c>
      <c r="I342" s="59" t="str">
        <f>IFERROR(VLOOKUP($A342,'REF Projects'!$B$2:$N$49,8,FALSE),"N/A")</f>
        <v>N/A</v>
      </c>
      <c r="J342" s="59" t="str">
        <f>IFERROR(VLOOKUP($A342,'REF Projects'!$B$2:$N$49,9,FALSE),"N/A")</f>
        <v>N/A</v>
      </c>
      <c r="K342" t="str">
        <f>IFERROR(VLOOKUP($A342,'REF Projects'!$B$2:$N$49,10,FALSE),"N/A")</f>
        <v>N/A</v>
      </c>
      <c r="M342" t="s">
        <v>1310</v>
      </c>
    </row>
    <row r="343" spans="1:13" x14ac:dyDescent="0.25">
      <c r="A343" t="s">
        <v>152</v>
      </c>
      <c r="B343" s="2">
        <v>4</v>
      </c>
      <c r="C343" s="35" t="s">
        <v>13</v>
      </c>
      <c r="D343" t="str">
        <f>IFERROR(VLOOKUP($A343,'REF Projects'!$B$2:$N$49,2,FALSE),"Reconnaissance")</f>
        <v>Reconnaissance</v>
      </c>
      <c r="E343" s="61">
        <f>IFERROR(VLOOKUP($A343,'REF Projects'!$B$2:$N$49,4,FALSE),"N/A")</f>
        <v>0</v>
      </c>
      <c r="F343" s="61">
        <f>IFERROR(VLOOKUP($A343,'REF Projects'!$B$2:$N$49,5,FALSE),"N/A")</f>
        <v>0</v>
      </c>
      <c r="G343" s="61">
        <f>IFERROR(VLOOKUP($A343,'REF Projects'!$B$2:$N$49,6,FALSE),"N/A")</f>
        <v>0</v>
      </c>
      <c r="H343" s="59">
        <f>IFERROR(VLOOKUP($A343,'REF Projects'!$B$2:$N$49,7,FALSE),"N/A")</f>
        <v>0</v>
      </c>
      <c r="I343" s="59">
        <f>IFERROR(VLOOKUP($A343,'REF Projects'!$B$2:$N$49,8,FALSE),"N/A")</f>
        <v>0</v>
      </c>
      <c r="J343" s="59">
        <f>IFERROR(VLOOKUP($A343,'REF Projects'!$B$2:$N$49,9,FALSE),"N/A")</f>
        <v>0</v>
      </c>
      <c r="K343">
        <f>IFERROR(VLOOKUP($A343,'REF Projects'!$B$2:$N$49,10,FALSE),"N/A")</f>
        <v>0</v>
      </c>
      <c r="M343" t="s">
        <v>1427</v>
      </c>
    </row>
    <row r="344" spans="1:13" x14ac:dyDescent="0.25">
      <c r="A344" t="s">
        <v>365</v>
      </c>
      <c r="B344" s="2">
        <v>7</v>
      </c>
      <c r="C344" s="35" t="s">
        <v>13</v>
      </c>
      <c r="D344" t="str">
        <f>IFERROR(VLOOKUP($A344,'REF Projects'!$B$2:$N$49,2,FALSE),"Reconnaissance")</f>
        <v>Reconnaissance</v>
      </c>
      <c r="E344" s="61" t="str">
        <f>IFERROR(VLOOKUP($A344,'REF Projects'!$B$2:$N$49,4,FALSE),"N/A")</f>
        <v>N/A</v>
      </c>
      <c r="F344" s="61" t="str">
        <f>IFERROR(VLOOKUP($A344,'REF Projects'!$B$2:$N$49,5,FALSE),"N/A")</f>
        <v>N/A</v>
      </c>
      <c r="G344" s="61" t="str">
        <f>IFERROR(VLOOKUP($A344,'REF Projects'!$B$2:$N$49,6,FALSE),"N/A")</f>
        <v>N/A</v>
      </c>
      <c r="H344" s="59" t="str">
        <f>IFERROR(VLOOKUP($A344,'REF Projects'!$B$2:$N$49,7,FALSE),"N/A")</f>
        <v>N/A</v>
      </c>
      <c r="I344" s="59" t="str">
        <f>IFERROR(VLOOKUP($A344,'REF Projects'!$B$2:$N$49,8,FALSE),"N/A")</f>
        <v>N/A</v>
      </c>
      <c r="J344" s="59" t="str">
        <f>IFERROR(VLOOKUP($A344,'REF Projects'!$B$2:$N$49,9,FALSE),"N/A")</f>
        <v>N/A</v>
      </c>
      <c r="K344" t="str">
        <f>IFERROR(VLOOKUP($A344,'REF Projects'!$B$2:$N$49,10,FALSE),"N/A")</f>
        <v>N/A</v>
      </c>
      <c r="M344" t="s">
        <v>1310</v>
      </c>
    </row>
    <row r="345" spans="1:13" x14ac:dyDescent="0.25">
      <c r="A345" t="s">
        <v>105</v>
      </c>
      <c r="B345" s="2">
        <v>2</v>
      </c>
      <c r="C345" s="35" t="s">
        <v>13</v>
      </c>
      <c r="D345" t="str">
        <f>IFERROR(VLOOKUP($A345,'REF Projects'!$B$2:$N$49,2,FALSE),"Reconnaissance")</f>
        <v>Reconnaissance</v>
      </c>
      <c r="E345" s="61" t="str">
        <f>IFERROR(VLOOKUP($A345,'REF Projects'!$B$2:$N$49,4,FALSE),"N/A")</f>
        <v>N/A</v>
      </c>
      <c r="F345" s="61" t="str">
        <f>IFERROR(VLOOKUP($A345,'REF Projects'!$B$2:$N$49,5,FALSE),"N/A")</f>
        <v>N/A</v>
      </c>
      <c r="G345" s="61" t="str">
        <f>IFERROR(VLOOKUP($A345,'REF Projects'!$B$2:$N$49,6,FALSE),"N/A")</f>
        <v>N/A</v>
      </c>
      <c r="H345" s="59" t="str">
        <f>IFERROR(VLOOKUP($A345,'REF Projects'!$B$2:$N$49,7,FALSE),"N/A")</f>
        <v>N/A</v>
      </c>
      <c r="I345" s="59" t="str">
        <f>IFERROR(VLOOKUP($A345,'REF Projects'!$B$2:$N$49,8,FALSE),"N/A")</f>
        <v>N/A</v>
      </c>
      <c r="J345" s="59" t="str">
        <f>IFERROR(VLOOKUP($A345,'REF Projects'!$B$2:$N$49,9,FALSE),"N/A")</f>
        <v>N/A</v>
      </c>
      <c r="K345" t="str">
        <f>IFERROR(VLOOKUP($A345,'REF Projects'!$B$2:$N$49,10,FALSE),"N/A")</f>
        <v>N/A</v>
      </c>
      <c r="M345" t="s">
        <v>1310</v>
      </c>
    </row>
    <row r="346" spans="1:13" x14ac:dyDescent="0.25">
      <c r="A346" t="s">
        <v>146</v>
      </c>
      <c r="B346" s="2">
        <v>1</v>
      </c>
      <c r="C346" s="35" t="s">
        <v>13</v>
      </c>
      <c r="D346" t="str">
        <f>IFERROR(VLOOKUP($A346,'REF Projects'!$B$2:$N$49,2,FALSE),"Reconnaissance")</f>
        <v>Reconnaissance</v>
      </c>
      <c r="E346" s="61" t="str">
        <f>IFERROR(VLOOKUP($A346,'REF Projects'!$B$2:$N$49,4,FALSE),"N/A")</f>
        <v>N/A</v>
      </c>
      <c r="F346" s="61" t="str">
        <f>IFERROR(VLOOKUP($A346,'REF Projects'!$B$2:$N$49,5,FALSE),"N/A")</f>
        <v>N/A</v>
      </c>
      <c r="G346" s="61" t="str">
        <f>IFERROR(VLOOKUP($A346,'REF Projects'!$B$2:$N$49,6,FALSE),"N/A")</f>
        <v>N/A</v>
      </c>
      <c r="H346" s="59" t="str">
        <f>IFERROR(VLOOKUP($A346,'REF Projects'!$B$2:$N$49,7,FALSE),"N/A")</f>
        <v>N/A</v>
      </c>
      <c r="I346" s="59" t="str">
        <f>IFERROR(VLOOKUP($A346,'REF Projects'!$B$2:$N$49,8,FALSE),"N/A")</f>
        <v>N/A</v>
      </c>
      <c r="J346" s="59" t="str">
        <f>IFERROR(VLOOKUP($A346,'REF Projects'!$B$2:$N$49,9,FALSE),"N/A")</f>
        <v>N/A</v>
      </c>
      <c r="K346" t="str">
        <f>IFERROR(VLOOKUP($A346,'REF Projects'!$B$2:$N$49,10,FALSE),"N/A")</f>
        <v>N/A</v>
      </c>
      <c r="M346" t="s">
        <v>1310</v>
      </c>
    </row>
    <row r="347" spans="1:13" x14ac:dyDescent="0.25">
      <c r="A347" t="s">
        <v>110</v>
      </c>
      <c r="B347" s="2">
        <v>1</v>
      </c>
      <c r="C347" s="35" t="s">
        <v>13</v>
      </c>
      <c r="D347" t="str">
        <f>IFERROR(VLOOKUP($A347,'REF Projects'!$B$2:$N$49,2,FALSE),"Reconnaissance")</f>
        <v>Reconnaissance</v>
      </c>
      <c r="E347" s="61" t="str">
        <f>IFERROR(VLOOKUP($A347,'REF Projects'!$B$2:$N$49,4,FALSE),"N/A")</f>
        <v>N/A</v>
      </c>
      <c r="F347" s="61" t="str">
        <f>IFERROR(VLOOKUP($A347,'REF Projects'!$B$2:$N$49,5,FALSE),"N/A")</f>
        <v>N/A</v>
      </c>
      <c r="G347" s="61" t="str">
        <f>IFERROR(VLOOKUP($A347,'REF Projects'!$B$2:$N$49,6,FALSE),"N/A")</f>
        <v>N/A</v>
      </c>
      <c r="H347" s="59" t="str">
        <f>IFERROR(VLOOKUP($A347,'REF Projects'!$B$2:$N$49,7,FALSE),"N/A")</f>
        <v>N/A</v>
      </c>
      <c r="I347" s="59" t="str">
        <f>IFERROR(VLOOKUP($A347,'REF Projects'!$B$2:$N$49,8,FALSE),"N/A")</f>
        <v>N/A</v>
      </c>
      <c r="J347" s="59" t="str">
        <f>IFERROR(VLOOKUP($A347,'REF Projects'!$B$2:$N$49,9,FALSE),"N/A")</f>
        <v>N/A</v>
      </c>
      <c r="K347" t="str">
        <f>IFERROR(VLOOKUP($A347,'REF Projects'!$B$2:$N$49,10,FALSE),"N/A")</f>
        <v>N/A</v>
      </c>
      <c r="M347" t="s">
        <v>1310</v>
      </c>
    </row>
    <row r="348" spans="1:13" x14ac:dyDescent="0.25">
      <c r="A348" t="s">
        <v>111</v>
      </c>
      <c r="B348" s="2">
        <v>1</v>
      </c>
      <c r="C348" s="35" t="s">
        <v>13</v>
      </c>
      <c r="D348" t="str">
        <f>IFERROR(VLOOKUP($A348,'REF Projects'!$B$2:$N$49,2,FALSE),"Reconnaissance")</f>
        <v>Reconnaissance</v>
      </c>
      <c r="E348" s="61" t="str">
        <f>IFERROR(VLOOKUP($A348,'REF Projects'!$B$2:$N$49,4,FALSE),"N/A")</f>
        <v>N/A</v>
      </c>
      <c r="F348" s="61" t="str">
        <f>IFERROR(VLOOKUP($A348,'REF Projects'!$B$2:$N$49,5,FALSE),"N/A")</f>
        <v>N/A</v>
      </c>
      <c r="G348" s="61" t="str">
        <f>IFERROR(VLOOKUP($A348,'REF Projects'!$B$2:$N$49,6,FALSE),"N/A")</f>
        <v>N/A</v>
      </c>
      <c r="H348" s="59" t="str">
        <f>IFERROR(VLOOKUP($A348,'REF Projects'!$B$2:$N$49,7,FALSE),"N/A")</f>
        <v>N/A</v>
      </c>
      <c r="I348" s="59" t="str">
        <f>IFERROR(VLOOKUP($A348,'REF Projects'!$B$2:$N$49,8,FALSE),"N/A")</f>
        <v>N/A</v>
      </c>
      <c r="J348" s="59" t="str">
        <f>IFERROR(VLOOKUP($A348,'REF Projects'!$B$2:$N$49,9,FALSE),"N/A")</f>
        <v>N/A</v>
      </c>
      <c r="K348" t="str">
        <f>IFERROR(VLOOKUP($A348,'REF Projects'!$B$2:$N$49,10,FALSE),"N/A")</f>
        <v>N/A</v>
      </c>
      <c r="M348" t="s">
        <v>1310</v>
      </c>
    </row>
    <row r="349" spans="1:13" x14ac:dyDescent="0.25">
      <c r="A349" t="s">
        <v>217</v>
      </c>
      <c r="B349" s="2">
        <v>1</v>
      </c>
      <c r="C349" s="35" t="s">
        <v>13</v>
      </c>
      <c r="D349" t="str">
        <f>IFERROR(VLOOKUP($A349,'REF Projects'!$B$2:$N$49,2,FALSE),"Reconnaissance")</f>
        <v>Reconnaissance</v>
      </c>
      <c r="E349" s="61" t="str">
        <f>IFERROR(VLOOKUP($A349,'REF Projects'!$B$2:$N$49,4,FALSE),"N/A")</f>
        <v>N/A</v>
      </c>
      <c r="F349" s="61" t="str">
        <f>IFERROR(VLOOKUP($A349,'REF Projects'!$B$2:$N$49,5,FALSE),"N/A")</f>
        <v>N/A</v>
      </c>
      <c r="G349" s="61" t="str">
        <f>IFERROR(VLOOKUP($A349,'REF Projects'!$B$2:$N$49,6,FALSE),"N/A")</f>
        <v>N/A</v>
      </c>
      <c r="H349" s="59" t="str">
        <f>IFERROR(VLOOKUP($A349,'REF Projects'!$B$2:$N$49,7,FALSE),"N/A")</f>
        <v>N/A</v>
      </c>
      <c r="I349" s="59" t="str">
        <f>IFERROR(VLOOKUP($A349,'REF Projects'!$B$2:$N$49,8,FALSE),"N/A")</f>
        <v>N/A</v>
      </c>
      <c r="J349" s="59" t="str">
        <f>IFERROR(VLOOKUP($A349,'REF Projects'!$B$2:$N$49,9,FALSE),"N/A")</f>
        <v>N/A</v>
      </c>
      <c r="K349" t="str">
        <f>IFERROR(VLOOKUP($A349,'REF Projects'!$B$2:$N$49,10,FALSE),"N/A")</f>
        <v>N/A</v>
      </c>
      <c r="M349" t="s">
        <v>1310</v>
      </c>
    </row>
    <row r="350" spans="1:13" x14ac:dyDescent="0.25">
      <c r="A350" t="s">
        <v>368</v>
      </c>
      <c r="B350" s="2">
        <v>4</v>
      </c>
      <c r="C350" s="35" t="s">
        <v>13</v>
      </c>
      <c r="D350" t="str">
        <f>IFERROR(VLOOKUP($A350,'REF Projects'!$B$2:$N$49,2,FALSE),"Reconnaissance")</f>
        <v>Reconnaissance</v>
      </c>
      <c r="E350" s="61" t="str">
        <f>IFERROR(VLOOKUP($A350,'REF Projects'!$B$2:$N$49,4,FALSE),"N/A")</f>
        <v>N/A</v>
      </c>
      <c r="F350" s="61" t="str">
        <f>IFERROR(VLOOKUP($A350,'REF Projects'!$B$2:$N$49,5,FALSE),"N/A")</f>
        <v>N/A</v>
      </c>
      <c r="G350" s="61" t="str">
        <f>IFERROR(VLOOKUP($A350,'REF Projects'!$B$2:$N$49,6,FALSE),"N/A")</f>
        <v>N/A</v>
      </c>
      <c r="H350" s="59" t="str">
        <f>IFERROR(VLOOKUP($A350,'REF Projects'!$B$2:$N$49,7,FALSE),"N/A")</f>
        <v>N/A</v>
      </c>
      <c r="I350" s="59" t="str">
        <f>IFERROR(VLOOKUP($A350,'REF Projects'!$B$2:$N$49,8,FALSE),"N/A")</f>
        <v>N/A</v>
      </c>
      <c r="J350" s="59" t="str">
        <f>IFERROR(VLOOKUP($A350,'REF Projects'!$B$2:$N$49,9,FALSE),"N/A")</f>
        <v>N/A</v>
      </c>
      <c r="K350" t="str">
        <f>IFERROR(VLOOKUP($A350,'REF Projects'!$B$2:$N$49,10,FALSE),"N/A")</f>
        <v>N/A</v>
      </c>
      <c r="M350" t="s">
        <v>1310</v>
      </c>
    </row>
    <row r="351" spans="1:13" x14ac:dyDescent="0.25">
      <c r="A351" t="s">
        <v>17</v>
      </c>
      <c r="B351" s="2">
        <v>1</v>
      </c>
      <c r="C351" s="35" t="s">
        <v>13</v>
      </c>
      <c r="D351" t="str">
        <f>IFERROR(VLOOKUP($A351,'REF Projects'!$B$2:$N$49,2,FALSE),"Reconnaissance")</f>
        <v>Reconnaissance</v>
      </c>
      <c r="E351" s="61" t="str">
        <f>IFERROR(VLOOKUP($A351,'REF Projects'!$B$2:$N$49,4,FALSE),"N/A")</f>
        <v>N/A</v>
      </c>
      <c r="F351" s="61" t="str">
        <f>IFERROR(VLOOKUP($A351,'REF Projects'!$B$2:$N$49,5,FALSE),"N/A")</f>
        <v>N/A</v>
      </c>
      <c r="G351" s="61" t="str">
        <f>IFERROR(VLOOKUP($A351,'REF Projects'!$B$2:$N$49,6,FALSE),"N/A")</f>
        <v>N/A</v>
      </c>
      <c r="H351" s="59" t="str">
        <f>IFERROR(VLOOKUP($A351,'REF Projects'!$B$2:$N$49,7,FALSE),"N/A")</f>
        <v>N/A</v>
      </c>
      <c r="I351" s="59" t="str">
        <f>IFERROR(VLOOKUP($A351,'REF Projects'!$B$2:$N$49,8,FALSE),"N/A")</f>
        <v>N/A</v>
      </c>
      <c r="J351" s="59" t="str">
        <f>IFERROR(VLOOKUP($A351,'REF Projects'!$B$2:$N$49,9,FALSE),"N/A")</f>
        <v>N/A</v>
      </c>
      <c r="K351" t="str">
        <f>IFERROR(VLOOKUP($A351,'REF Projects'!$B$2:$N$49,10,FALSE),"N/A")</f>
        <v>N/A</v>
      </c>
      <c r="M351" t="s">
        <v>1310</v>
      </c>
    </row>
    <row r="352" spans="1:13" x14ac:dyDescent="0.25">
      <c r="A352" t="s">
        <v>124</v>
      </c>
      <c r="B352" s="2">
        <v>1</v>
      </c>
      <c r="C352" s="35" t="s">
        <v>13</v>
      </c>
      <c r="D352" t="str">
        <f>IFERROR(VLOOKUP($A352,'REF Projects'!$B$2:$N$49,2,FALSE),"Reconnaissance")</f>
        <v>Reconnaissance</v>
      </c>
      <c r="E352" s="61" t="str">
        <f>IFERROR(VLOOKUP($A352,'REF Projects'!$B$2:$N$49,4,FALSE),"N/A")</f>
        <v>N/A</v>
      </c>
      <c r="F352" s="61" t="str">
        <f>IFERROR(VLOOKUP($A352,'REF Projects'!$B$2:$N$49,5,FALSE),"N/A")</f>
        <v>N/A</v>
      </c>
      <c r="G352" s="61" t="str">
        <f>IFERROR(VLOOKUP($A352,'REF Projects'!$B$2:$N$49,6,FALSE),"N/A")</f>
        <v>N/A</v>
      </c>
      <c r="H352" s="59" t="str">
        <f>IFERROR(VLOOKUP($A352,'REF Projects'!$B$2:$N$49,7,FALSE),"N/A")</f>
        <v>N/A</v>
      </c>
      <c r="I352" s="59" t="str">
        <f>IFERROR(VLOOKUP($A352,'REF Projects'!$B$2:$N$49,8,FALSE),"N/A")</f>
        <v>N/A</v>
      </c>
      <c r="J352" s="59" t="str">
        <f>IFERROR(VLOOKUP($A352,'REF Projects'!$B$2:$N$49,9,FALSE),"N/A")</f>
        <v>N/A</v>
      </c>
      <c r="K352" t="str">
        <f>IFERROR(VLOOKUP($A352,'REF Projects'!$B$2:$N$49,10,FALSE),"N/A")</f>
        <v>N/A</v>
      </c>
      <c r="M352" t="s">
        <v>1310</v>
      </c>
    </row>
    <row r="353" spans="1:13" x14ac:dyDescent="0.25">
      <c r="A353" t="s">
        <v>215</v>
      </c>
      <c r="B353" s="2">
        <v>1</v>
      </c>
      <c r="C353" s="35" t="s">
        <v>13</v>
      </c>
      <c r="D353" t="str">
        <f>IFERROR(VLOOKUP($A353,'REF Projects'!$B$2:$N$49,2,FALSE),"Reconnaissance")</f>
        <v>Reconnaissance</v>
      </c>
      <c r="E353" s="61" t="str">
        <f>IFERROR(VLOOKUP($A353,'REF Projects'!$B$2:$N$49,4,FALSE),"N/A")</f>
        <v>N/A</v>
      </c>
      <c r="F353" s="61" t="str">
        <f>IFERROR(VLOOKUP($A353,'REF Projects'!$B$2:$N$49,5,FALSE),"N/A")</f>
        <v>N/A</v>
      </c>
      <c r="G353" s="61" t="str">
        <f>IFERROR(VLOOKUP($A353,'REF Projects'!$B$2:$N$49,6,FALSE),"N/A")</f>
        <v>N/A</v>
      </c>
      <c r="H353" s="59" t="str">
        <f>IFERROR(VLOOKUP($A353,'REF Projects'!$B$2:$N$49,7,FALSE),"N/A")</f>
        <v>N/A</v>
      </c>
      <c r="I353" s="59" t="str">
        <f>IFERROR(VLOOKUP($A353,'REF Projects'!$B$2:$N$49,8,FALSE),"N/A")</f>
        <v>N/A</v>
      </c>
      <c r="J353" s="59" t="str">
        <f>IFERROR(VLOOKUP($A353,'REF Projects'!$B$2:$N$49,9,FALSE),"N/A")</f>
        <v>N/A</v>
      </c>
      <c r="K353" t="str">
        <f>IFERROR(VLOOKUP($A353,'REF Projects'!$B$2:$N$49,10,FALSE),"N/A")</f>
        <v>N/A</v>
      </c>
      <c r="M353" t="s">
        <v>1310</v>
      </c>
    </row>
    <row r="354" spans="1:13" x14ac:dyDescent="0.25">
      <c r="A354" t="s">
        <v>323</v>
      </c>
      <c r="B354" s="2">
        <v>5</v>
      </c>
      <c r="C354" s="35" t="s">
        <v>13</v>
      </c>
      <c r="D354" t="str">
        <f>IFERROR(VLOOKUP($A354,'REF Projects'!$B$2:$N$49,2,FALSE),"Reconnaissance")</f>
        <v>Reconnaissance</v>
      </c>
      <c r="E354" s="61" t="str">
        <f>IFERROR(VLOOKUP($A354,'REF Projects'!$B$2:$N$49,4,FALSE),"N/A")</f>
        <v>N/A</v>
      </c>
      <c r="F354" s="61" t="str">
        <f>IFERROR(VLOOKUP($A354,'REF Projects'!$B$2:$N$49,5,FALSE),"N/A")</f>
        <v>N/A</v>
      </c>
      <c r="G354" s="61" t="str">
        <f>IFERROR(VLOOKUP($A354,'REF Projects'!$B$2:$N$49,6,FALSE),"N/A")</f>
        <v>N/A</v>
      </c>
      <c r="H354" s="59" t="str">
        <f>IFERROR(VLOOKUP($A354,'REF Projects'!$B$2:$N$49,7,FALSE),"N/A")</f>
        <v>N/A</v>
      </c>
      <c r="I354" s="59" t="str">
        <f>IFERROR(VLOOKUP($A354,'REF Projects'!$B$2:$N$49,8,FALSE),"N/A")</f>
        <v>N/A</v>
      </c>
      <c r="J354" s="59" t="str">
        <f>IFERROR(VLOOKUP($A354,'REF Projects'!$B$2:$N$49,9,FALSE),"N/A")</f>
        <v>N/A</v>
      </c>
      <c r="K354" t="str">
        <f>IFERROR(VLOOKUP($A354,'REF Projects'!$B$2:$N$49,10,FALSE),"N/A")</f>
        <v>N/A</v>
      </c>
      <c r="M354" t="s">
        <v>1310</v>
      </c>
    </row>
    <row r="355" spans="1:13" x14ac:dyDescent="0.25">
      <c r="A355" t="s">
        <v>282</v>
      </c>
      <c r="B355" s="2">
        <v>1</v>
      </c>
      <c r="C355" s="35" t="s">
        <v>13</v>
      </c>
      <c r="D355" t="str">
        <f>IFERROR(VLOOKUP($A355,'REF Projects'!$B$2:$N$49,2,FALSE),"Reconnaissance")</f>
        <v>Reconnaissance</v>
      </c>
      <c r="E355" s="61" t="str">
        <f>IFERROR(VLOOKUP($A355,'REF Projects'!$B$2:$N$49,4,FALSE),"N/A")</f>
        <v>N/A</v>
      </c>
      <c r="F355" s="61" t="str">
        <f>IFERROR(VLOOKUP($A355,'REF Projects'!$B$2:$N$49,5,FALSE),"N/A")</f>
        <v>N/A</v>
      </c>
      <c r="G355" s="61" t="str">
        <f>IFERROR(VLOOKUP($A355,'REF Projects'!$B$2:$N$49,6,FALSE),"N/A")</f>
        <v>N/A</v>
      </c>
      <c r="H355" s="59" t="str">
        <f>IFERROR(VLOOKUP($A355,'REF Projects'!$B$2:$N$49,7,FALSE),"N/A")</f>
        <v>N/A</v>
      </c>
      <c r="I355" s="59" t="str">
        <f>IFERROR(VLOOKUP($A355,'REF Projects'!$B$2:$N$49,8,FALSE),"N/A")</f>
        <v>N/A</v>
      </c>
      <c r="J355" s="59" t="str">
        <f>IFERROR(VLOOKUP($A355,'REF Projects'!$B$2:$N$49,9,FALSE),"N/A")</f>
        <v>N/A</v>
      </c>
      <c r="K355" t="str">
        <f>IFERROR(VLOOKUP($A355,'REF Projects'!$B$2:$N$49,10,FALSE),"N/A")</f>
        <v>N/A</v>
      </c>
      <c r="M355" t="s">
        <v>1310</v>
      </c>
    </row>
    <row r="356" spans="1:13" x14ac:dyDescent="0.25">
      <c r="A356" t="s">
        <v>100</v>
      </c>
      <c r="B356" s="2">
        <v>1</v>
      </c>
      <c r="C356" s="35" t="s">
        <v>13</v>
      </c>
      <c r="D356" t="str">
        <f>IFERROR(VLOOKUP($A356,'REF Projects'!$B$2:$N$49,2,FALSE),"Reconnaissance")</f>
        <v>Reconnaissance</v>
      </c>
      <c r="E356" s="61" t="str">
        <f>IFERROR(VLOOKUP($A356,'REF Projects'!$B$2:$N$49,4,FALSE),"N/A")</f>
        <v>N/A</v>
      </c>
      <c r="F356" s="61" t="str">
        <f>IFERROR(VLOOKUP($A356,'REF Projects'!$B$2:$N$49,5,FALSE),"N/A")</f>
        <v>N/A</v>
      </c>
      <c r="G356" s="61" t="str">
        <f>IFERROR(VLOOKUP($A356,'REF Projects'!$B$2:$N$49,6,FALSE),"N/A")</f>
        <v>N/A</v>
      </c>
      <c r="H356" s="59" t="str">
        <f>IFERROR(VLOOKUP($A356,'REF Projects'!$B$2:$N$49,7,FALSE),"N/A")</f>
        <v>N/A</v>
      </c>
      <c r="I356" s="59" t="str">
        <f>IFERROR(VLOOKUP($A356,'REF Projects'!$B$2:$N$49,8,FALSE),"N/A")</f>
        <v>N/A</v>
      </c>
      <c r="J356" s="59" t="str">
        <f>IFERROR(VLOOKUP($A356,'REF Projects'!$B$2:$N$49,9,FALSE),"N/A")</f>
        <v>N/A</v>
      </c>
      <c r="K356" t="str">
        <f>IFERROR(VLOOKUP($A356,'REF Projects'!$B$2:$N$49,10,FALSE),"N/A")</f>
        <v>N/A</v>
      </c>
      <c r="M356" t="s">
        <v>1310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E1" sqref="E1:K1"/>
    </sheetView>
  </sheetViews>
  <sheetFormatPr defaultRowHeight="15" x14ac:dyDescent="0.25"/>
  <cols>
    <col min="1" max="3" width="22.42578125" style="1" customWidth="1"/>
    <col min="4" max="4" width="8.5703125" style="1" customWidth="1"/>
    <col min="5" max="5" width="12.28515625" style="1" customWidth="1"/>
    <col min="6" max="6" width="12.140625" style="1" customWidth="1"/>
    <col min="7" max="7" width="13" style="1" customWidth="1"/>
    <col min="8" max="8" width="14.140625" style="1" customWidth="1"/>
    <col min="9" max="9" width="13.28515625" style="1" customWidth="1"/>
    <col min="10" max="10" width="14.5703125" style="1" customWidth="1"/>
    <col min="11" max="11" width="15.85546875" style="1" customWidth="1"/>
    <col min="12" max="12" width="13.5703125" style="1" customWidth="1"/>
    <col min="13" max="13" width="14.7109375" style="1" customWidth="1"/>
    <col min="14" max="14" width="50.28515625" style="1" customWidth="1"/>
  </cols>
  <sheetData>
    <row r="1" spans="1:14" s="41" customFormat="1" ht="48.75" customHeight="1" x14ac:dyDescent="0.25">
      <c r="A1" s="41" t="s">
        <v>1318</v>
      </c>
      <c r="B1" s="41" t="s">
        <v>0</v>
      </c>
      <c r="C1" s="41" t="s">
        <v>394</v>
      </c>
      <c r="D1" s="41" t="s">
        <v>1319</v>
      </c>
      <c r="E1" s="41" t="s">
        <v>1320</v>
      </c>
      <c r="F1" s="41" t="s">
        <v>1321</v>
      </c>
      <c r="G1" s="41" t="s">
        <v>1322</v>
      </c>
      <c r="H1" s="41" t="s">
        <v>1323</v>
      </c>
      <c r="I1" s="41" t="s">
        <v>1324</v>
      </c>
      <c r="J1" s="41" t="s">
        <v>1325</v>
      </c>
      <c r="K1" s="41" t="s">
        <v>1326</v>
      </c>
      <c r="L1" s="41" t="s">
        <v>1327</v>
      </c>
      <c r="M1" s="41" t="s">
        <v>1328</v>
      </c>
      <c r="N1" s="41" t="s">
        <v>1329</v>
      </c>
    </row>
    <row r="2" spans="1:14" ht="60" x14ac:dyDescent="0.25">
      <c r="A2" s="1" t="s">
        <v>1358</v>
      </c>
      <c r="B2" s="1" t="s">
        <v>125</v>
      </c>
      <c r="C2" s="1" t="s">
        <v>1428</v>
      </c>
      <c r="D2" s="56">
        <v>3</v>
      </c>
      <c r="L2" s="1" t="s">
        <v>1359</v>
      </c>
      <c r="M2" s="1" t="s">
        <v>1360</v>
      </c>
    </row>
    <row r="3" spans="1:14" x14ac:dyDescent="0.25">
      <c r="A3" s="1" t="s">
        <v>1424</v>
      </c>
      <c r="B3" s="1" t="s">
        <v>125</v>
      </c>
    </row>
    <row r="4" spans="1:14" ht="135" x14ac:dyDescent="0.25">
      <c r="A4" s="1" t="s">
        <v>1346</v>
      </c>
      <c r="B4" s="1" t="s">
        <v>166</v>
      </c>
      <c r="C4" s="1" t="s">
        <v>1428</v>
      </c>
      <c r="D4" s="1">
        <v>4</v>
      </c>
      <c r="E4" s="1">
        <v>100</v>
      </c>
      <c r="F4" s="1">
        <v>916584</v>
      </c>
      <c r="H4" s="55">
        <v>3197985</v>
      </c>
      <c r="L4" s="1" t="s">
        <v>1347</v>
      </c>
      <c r="M4" s="1" t="s">
        <v>1348</v>
      </c>
      <c r="N4" s="1" t="s">
        <v>1349</v>
      </c>
    </row>
    <row r="5" spans="1:14" ht="45" x14ac:dyDescent="0.25">
      <c r="A5" s="1" t="s">
        <v>1417</v>
      </c>
      <c r="B5" s="1" t="s">
        <v>166</v>
      </c>
    </row>
    <row r="6" spans="1:14" ht="30" x14ac:dyDescent="0.25">
      <c r="A6" s="1" t="s">
        <v>1418</v>
      </c>
      <c r="B6" s="1" t="s">
        <v>166</v>
      </c>
    </row>
    <row r="7" spans="1:14" ht="135" x14ac:dyDescent="0.25">
      <c r="A7" s="1" t="s">
        <v>1334</v>
      </c>
      <c r="B7" s="1" t="s">
        <v>153</v>
      </c>
      <c r="C7" s="1" t="s">
        <v>1428</v>
      </c>
      <c r="D7" s="1">
        <v>3</v>
      </c>
      <c r="E7" s="1">
        <v>200</v>
      </c>
      <c r="F7" s="1">
        <v>466826</v>
      </c>
      <c r="G7" s="1">
        <v>26800</v>
      </c>
      <c r="H7" s="55">
        <v>3365000</v>
      </c>
      <c r="I7" s="55">
        <v>1000000</v>
      </c>
      <c r="K7" s="1">
        <v>2</v>
      </c>
      <c r="L7" s="1" t="s">
        <v>1335</v>
      </c>
      <c r="M7" s="1" t="s">
        <v>1336</v>
      </c>
      <c r="N7" s="1" t="s">
        <v>1337</v>
      </c>
    </row>
    <row r="8" spans="1:14" ht="30" x14ac:dyDescent="0.25">
      <c r="A8" s="1" t="s">
        <v>1401</v>
      </c>
      <c r="B8" s="1" t="s">
        <v>234</v>
      </c>
    </row>
    <row r="9" spans="1:14" ht="60" x14ac:dyDescent="0.25">
      <c r="A9" s="1" t="s">
        <v>1338</v>
      </c>
      <c r="B9" s="1" t="s">
        <v>355</v>
      </c>
      <c r="C9" s="1" t="s">
        <v>395</v>
      </c>
      <c r="D9" s="1">
        <v>5</v>
      </c>
      <c r="L9" s="1" t="s">
        <v>1339</v>
      </c>
      <c r="M9" s="1" t="s">
        <v>1340</v>
      </c>
      <c r="N9" s="1" t="s">
        <v>1341</v>
      </c>
    </row>
    <row r="10" spans="1:14" ht="30" x14ac:dyDescent="0.25">
      <c r="A10" s="1" t="s">
        <v>1423</v>
      </c>
      <c r="B10" s="1" t="s">
        <v>281</v>
      </c>
      <c r="C10" s="1" t="s">
        <v>1428</v>
      </c>
    </row>
    <row r="11" spans="1:14" ht="30" x14ac:dyDescent="0.25">
      <c r="A11" s="1" t="s">
        <v>1412</v>
      </c>
      <c r="B11" s="1" t="s">
        <v>354</v>
      </c>
    </row>
    <row r="12" spans="1:14" ht="105" x14ac:dyDescent="0.25">
      <c r="A12" s="1" t="s">
        <v>1343</v>
      </c>
      <c r="B12" s="1" t="s">
        <v>75</v>
      </c>
      <c r="M12" s="1" t="s">
        <v>1344</v>
      </c>
      <c r="N12" s="1" t="s">
        <v>1345</v>
      </c>
    </row>
    <row r="13" spans="1:14" ht="30" x14ac:dyDescent="0.25">
      <c r="A13" s="1" t="s">
        <v>1404</v>
      </c>
      <c r="B13" s="1" t="s">
        <v>138</v>
      </c>
    </row>
    <row r="14" spans="1:14" x14ac:dyDescent="0.25">
      <c r="A14" s="1" t="s">
        <v>1405</v>
      </c>
      <c r="B14" s="1" t="s">
        <v>154</v>
      </c>
    </row>
    <row r="15" spans="1:14" ht="30" x14ac:dyDescent="0.25">
      <c r="A15" s="1" t="s">
        <v>1422</v>
      </c>
      <c r="B15" s="1" t="s">
        <v>218</v>
      </c>
    </row>
    <row r="16" spans="1:14" x14ac:dyDescent="0.25">
      <c r="A16" s="1" t="s">
        <v>1406</v>
      </c>
      <c r="B16" s="1" t="s">
        <v>226</v>
      </c>
    </row>
    <row r="17" spans="1:14" ht="30" x14ac:dyDescent="0.25">
      <c r="A17" s="1" t="s">
        <v>1410</v>
      </c>
      <c r="B17" s="1" t="s">
        <v>367</v>
      </c>
    </row>
    <row r="18" spans="1:14" ht="45" x14ac:dyDescent="0.25">
      <c r="A18" s="1" t="s">
        <v>1330</v>
      </c>
      <c r="B18" s="1" t="s">
        <v>271</v>
      </c>
      <c r="C18" s="1" t="s">
        <v>1428</v>
      </c>
      <c r="D18" s="1">
        <v>6</v>
      </c>
      <c r="E18" s="1">
        <v>120</v>
      </c>
      <c r="F18" s="1">
        <v>539000</v>
      </c>
      <c r="G18" s="1">
        <v>750</v>
      </c>
      <c r="H18" s="55">
        <v>1900000</v>
      </c>
      <c r="I18" s="55">
        <v>0</v>
      </c>
      <c r="J18" s="55">
        <v>10700</v>
      </c>
      <c r="K18" s="1">
        <v>1</v>
      </c>
      <c r="L18" s="1" t="s">
        <v>1331</v>
      </c>
      <c r="M18" s="1" t="s">
        <v>1332</v>
      </c>
      <c r="N18" s="1" t="s">
        <v>1333</v>
      </c>
    </row>
    <row r="19" spans="1:14" ht="45" x14ac:dyDescent="0.25">
      <c r="A19" s="1" t="s">
        <v>1420</v>
      </c>
      <c r="B19" s="1" t="s">
        <v>1426</v>
      </c>
    </row>
    <row r="20" spans="1:14" ht="30" x14ac:dyDescent="0.25">
      <c r="A20" s="1" t="s">
        <v>1416</v>
      </c>
      <c r="B20" s="1" t="s">
        <v>257</v>
      </c>
    </row>
    <row r="21" spans="1:14" x14ac:dyDescent="0.25">
      <c r="A21" s="1" t="s">
        <v>1357</v>
      </c>
      <c r="B21" s="1" t="s">
        <v>90</v>
      </c>
    </row>
    <row r="22" spans="1:14" ht="45" x14ac:dyDescent="0.25">
      <c r="A22" s="1" t="s">
        <v>1403</v>
      </c>
      <c r="B22" s="1" t="s">
        <v>187</v>
      </c>
    </row>
    <row r="23" spans="1:14" ht="45" x14ac:dyDescent="0.25">
      <c r="A23" s="1" t="s">
        <v>1419</v>
      </c>
      <c r="B23" s="1" t="s">
        <v>273</v>
      </c>
    </row>
    <row r="24" spans="1:14" ht="30" x14ac:dyDescent="0.25">
      <c r="A24" s="1" t="s">
        <v>1413</v>
      </c>
      <c r="B24" s="1" t="s">
        <v>98</v>
      </c>
    </row>
    <row r="25" spans="1:14" ht="30" x14ac:dyDescent="0.25">
      <c r="A25" s="1" t="s">
        <v>1407</v>
      </c>
      <c r="B25" s="1" t="s">
        <v>139</v>
      </c>
    </row>
    <row r="26" spans="1:14" ht="30" x14ac:dyDescent="0.25">
      <c r="A26" s="1" t="s">
        <v>1409</v>
      </c>
      <c r="B26" s="1" t="s">
        <v>133</v>
      </c>
    </row>
    <row r="27" spans="1:14" ht="30" x14ac:dyDescent="0.25">
      <c r="A27" s="1" t="s">
        <v>1421</v>
      </c>
      <c r="B27" s="1" t="s">
        <v>99</v>
      </c>
    </row>
    <row r="28" spans="1:14" ht="45" x14ac:dyDescent="0.25">
      <c r="A28" s="1" t="s">
        <v>1408</v>
      </c>
      <c r="B28" s="1" t="s">
        <v>293</v>
      </c>
    </row>
    <row r="29" spans="1:14" ht="45" x14ac:dyDescent="0.25">
      <c r="A29" s="1" t="s">
        <v>1373</v>
      </c>
      <c r="B29" s="1" t="s">
        <v>225</v>
      </c>
      <c r="C29" s="1" t="s">
        <v>1428</v>
      </c>
      <c r="D29" s="1">
        <v>5</v>
      </c>
      <c r="L29" s="1" t="s">
        <v>1374</v>
      </c>
      <c r="N29" s="1" t="s">
        <v>1372</v>
      </c>
    </row>
    <row r="30" spans="1:14" ht="30" x14ac:dyDescent="0.25">
      <c r="A30" s="1" t="s">
        <v>1414</v>
      </c>
      <c r="B30" s="1" t="s">
        <v>167</v>
      </c>
    </row>
    <row r="31" spans="1:14" ht="30" x14ac:dyDescent="0.25">
      <c r="A31" s="1" t="s">
        <v>1411</v>
      </c>
      <c r="B31" s="1" t="s">
        <v>251</v>
      </c>
    </row>
    <row r="32" spans="1:14" ht="60" x14ac:dyDescent="0.25">
      <c r="A32" s="1" t="s">
        <v>1389</v>
      </c>
      <c r="B32" s="1" t="s">
        <v>140</v>
      </c>
      <c r="L32" s="1" t="s">
        <v>1390</v>
      </c>
      <c r="M32" s="1" t="s">
        <v>1391</v>
      </c>
      <c r="N32" s="1" t="s">
        <v>1392</v>
      </c>
    </row>
    <row r="33" spans="1:14" ht="30" x14ac:dyDescent="0.25">
      <c r="A33" s="1" t="s">
        <v>1356</v>
      </c>
      <c r="B33" s="1" t="s">
        <v>171</v>
      </c>
    </row>
    <row r="34" spans="1:14" ht="75" x14ac:dyDescent="0.25">
      <c r="A34" s="1" t="s">
        <v>1350</v>
      </c>
      <c r="B34" s="1" t="s">
        <v>329</v>
      </c>
      <c r="C34" s="1" t="s">
        <v>1428</v>
      </c>
      <c r="E34" s="1">
        <v>65</v>
      </c>
      <c r="H34" s="55">
        <v>478512.24</v>
      </c>
      <c r="M34" s="1" t="s">
        <v>1351</v>
      </c>
      <c r="N34" s="1" t="s">
        <v>1352</v>
      </c>
    </row>
    <row r="35" spans="1:14" ht="45" x14ac:dyDescent="0.25">
      <c r="A35" s="1" t="s">
        <v>1425</v>
      </c>
      <c r="B35" s="1" t="s">
        <v>244</v>
      </c>
    </row>
    <row r="36" spans="1:14" ht="120" x14ac:dyDescent="0.25">
      <c r="A36" s="1" t="s">
        <v>1361</v>
      </c>
      <c r="B36" s="1" t="s">
        <v>208</v>
      </c>
      <c r="C36" s="1" t="s">
        <v>1430</v>
      </c>
      <c r="D36" s="1">
        <v>4</v>
      </c>
      <c r="F36" s="1">
        <v>290000</v>
      </c>
      <c r="G36" s="1">
        <v>7250</v>
      </c>
      <c r="H36" s="55">
        <v>545700</v>
      </c>
      <c r="I36" s="55">
        <v>246540</v>
      </c>
      <c r="J36" s="55">
        <v>300760</v>
      </c>
      <c r="K36" s="1">
        <v>1</v>
      </c>
      <c r="L36" s="1" t="s">
        <v>1362</v>
      </c>
      <c r="M36" s="1" t="s">
        <v>1363</v>
      </c>
      <c r="N36" s="1" t="s">
        <v>1364</v>
      </c>
    </row>
    <row r="37" spans="1:14" ht="30" x14ac:dyDescent="0.25">
      <c r="A37" s="1" t="s">
        <v>1400</v>
      </c>
      <c r="B37" s="1" t="s">
        <v>267</v>
      </c>
    </row>
    <row r="38" spans="1:14" ht="105" x14ac:dyDescent="0.25">
      <c r="A38" s="1" t="s">
        <v>1369</v>
      </c>
      <c r="B38" s="1" t="s">
        <v>211</v>
      </c>
      <c r="C38" s="1" t="s">
        <v>1428</v>
      </c>
      <c r="D38" s="1">
        <v>4</v>
      </c>
      <c r="L38" s="1" t="s">
        <v>1370</v>
      </c>
      <c r="M38" s="1" t="s">
        <v>1371</v>
      </c>
      <c r="N38" s="1" t="s">
        <v>1372</v>
      </c>
    </row>
    <row r="39" spans="1:14" ht="30" x14ac:dyDescent="0.25">
      <c r="A39" s="1" t="s">
        <v>1415</v>
      </c>
      <c r="B39" s="1" t="s">
        <v>250</v>
      </c>
    </row>
    <row r="40" spans="1:14" ht="105" x14ac:dyDescent="0.25">
      <c r="A40" s="1" t="s">
        <v>1353</v>
      </c>
      <c r="B40" s="1" t="s">
        <v>347</v>
      </c>
      <c r="C40" s="1" t="s">
        <v>1431</v>
      </c>
      <c r="D40" s="1">
        <v>7</v>
      </c>
      <c r="E40" s="1">
        <v>36</v>
      </c>
      <c r="F40" s="1">
        <v>300000</v>
      </c>
      <c r="G40" s="1">
        <v>8000</v>
      </c>
      <c r="H40" s="1">
        <v>1362000</v>
      </c>
      <c r="I40" s="1">
        <v>1830000</v>
      </c>
      <c r="K40" s="1">
        <v>2</v>
      </c>
      <c r="L40" s="1" t="s">
        <v>1354</v>
      </c>
      <c r="M40" s="1" t="s">
        <v>1355</v>
      </c>
    </row>
    <row r="41" spans="1:14" ht="120" x14ac:dyDescent="0.25">
      <c r="A41" s="1" t="s">
        <v>1382</v>
      </c>
      <c r="B41" s="1" t="s">
        <v>223</v>
      </c>
      <c r="C41" s="1" t="s">
        <v>1430</v>
      </c>
      <c r="D41" s="1">
        <v>6</v>
      </c>
      <c r="E41" s="1">
        <v>120</v>
      </c>
      <c r="F41" s="1">
        <v>345100</v>
      </c>
      <c r="G41" s="1">
        <v>8000</v>
      </c>
      <c r="H41" s="55">
        <v>4440000</v>
      </c>
      <c r="I41" s="55">
        <v>260000</v>
      </c>
      <c r="J41" s="55">
        <v>42000</v>
      </c>
      <c r="K41" s="1">
        <v>2</v>
      </c>
      <c r="L41" s="1" t="s">
        <v>1383</v>
      </c>
      <c r="M41" s="1" t="s">
        <v>1384</v>
      </c>
      <c r="N41" s="1" t="s">
        <v>1385</v>
      </c>
    </row>
    <row r="42" spans="1:14" ht="135" x14ac:dyDescent="0.25">
      <c r="A42" s="1" t="s">
        <v>1393</v>
      </c>
      <c r="B42" s="1" t="s">
        <v>192</v>
      </c>
      <c r="C42" s="1" t="s">
        <v>1430</v>
      </c>
      <c r="D42" s="1">
        <v>6</v>
      </c>
      <c r="E42" s="1">
        <v>400</v>
      </c>
      <c r="F42" s="1">
        <v>1106920</v>
      </c>
      <c r="G42" s="1">
        <v>7000</v>
      </c>
      <c r="H42" s="55">
        <v>4030000</v>
      </c>
      <c r="L42" s="1" t="s">
        <v>1394</v>
      </c>
      <c r="M42" s="1" t="s">
        <v>1395</v>
      </c>
      <c r="N42" s="1" t="s">
        <v>1396</v>
      </c>
    </row>
    <row r="43" spans="1:14" ht="30" x14ac:dyDescent="0.25">
      <c r="A43" s="1" t="s">
        <v>1402</v>
      </c>
      <c r="B43" s="1" t="s">
        <v>300</v>
      </c>
    </row>
    <row r="44" spans="1:14" ht="105" x14ac:dyDescent="0.25">
      <c r="A44" s="1" t="s">
        <v>1386</v>
      </c>
      <c r="B44" s="1" t="s">
        <v>299</v>
      </c>
      <c r="C44" s="1" t="s">
        <v>395</v>
      </c>
      <c r="D44" s="1">
        <v>5</v>
      </c>
      <c r="L44" s="1" t="s">
        <v>1387</v>
      </c>
      <c r="M44" s="1" t="s">
        <v>1388</v>
      </c>
      <c r="N44" s="1" t="s">
        <v>1372</v>
      </c>
    </row>
    <row r="45" spans="1:14" ht="75" x14ac:dyDescent="0.25">
      <c r="A45" s="1" t="s">
        <v>1397</v>
      </c>
      <c r="B45" s="1" t="s">
        <v>304</v>
      </c>
      <c r="C45" s="1" t="s">
        <v>395</v>
      </c>
      <c r="D45" s="1">
        <v>1</v>
      </c>
      <c r="G45" s="1">
        <v>1500</v>
      </c>
      <c r="M45" s="1" t="s">
        <v>1398</v>
      </c>
      <c r="N45" s="1" t="s">
        <v>1399</v>
      </c>
    </row>
    <row r="46" spans="1:14" ht="75" x14ac:dyDescent="0.25">
      <c r="A46" s="1" t="s">
        <v>1379</v>
      </c>
      <c r="B46" s="1" t="s">
        <v>230</v>
      </c>
      <c r="C46" s="1" t="s">
        <v>1428</v>
      </c>
      <c r="D46" s="1">
        <v>3</v>
      </c>
      <c r="G46" s="1">
        <v>13000</v>
      </c>
      <c r="L46" s="1" t="s">
        <v>1380</v>
      </c>
      <c r="M46" s="1" t="s">
        <v>1381</v>
      </c>
      <c r="N46" s="1" t="s">
        <v>1372</v>
      </c>
    </row>
    <row r="47" spans="1:14" ht="75" x14ac:dyDescent="0.25">
      <c r="A47" s="1" t="s">
        <v>1375</v>
      </c>
      <c r="B47" s="1" t="s">
        <v>30</v>
      </c>
      <c r="C47" s="1" t="s">
        <v>1428</v>
      </c>
      <c r="D47" s="1">
        <v>4</v>
      </c>
      <c r="L47" s="1" t="s">
        <v>1376</v>
      </c>
      <c r="M47" s="1" t="s">
        <v>1377</v>
      </c>
      <c r="N47" s="1" t="s">
        <v>1378</v>
      </c>
    </row>
    <row r="48" spans="1:14" ht="105" x14ac:dyDescent="0.25">
      <c r="A48" s="1" t="s">
        <v>1365</v>
      </c>
      <c r="B48" s="1" t="s">
        <v>152</v>
      </c>
      <c r="C48" s="1" t="s">
        <v>395</v>
      </c>
      <c r="D48" s="1">
        <v>4</v>
      </c>
      <c r="L48" s="1" t="s">
        <v>1366</v>
      </c>
      <c r="M48" s="1" t="s">
        <v>1367</v>
      </c>
      <c r="N48" s="1" t="s">
        <v>1368</v>
      </c>
    </row>
    <row r="49" spans="1:1" ht="30" x14ac:dyDescent="0.25">
      <c r="A49" s="1" t="s">
        <v>1342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activeCell="B2" sqref="B2"/>
    </sheetView>
  </sheetViews>
  <sheetFormatPr defaultRowHeight="15" x14ac:dyDescent="0.25"/>
  <cols>
    <col min="1" max="1" width="22.42578125" customWidth="1"/>
    <col min="2" max="2" width="9.140625" style="2"/>
    <col min="4" max="4" width="17.85546875" bestFit="1" customWidth="1"/>
    <col min="5" max="5" width="16.42578125" bestFit="1" customWidth="1"/>
    <col min="6" max="6" width="15.28515625" bestFit="1" customWidth="1"/>
    <col min="7" max="7" width="11" bestFit="1" customWidth="1"/>
    <col min="8" max="8" width="10.7109375" bestFit="1" customWidth="1"/>
    <col min="9" max="9" width="13.5703125" bestFit="1" customWidth="1"/>
    <col min="10" max="10" width="12" bestFit="1" customWidth="1"/>
    <col min="11" max="11" width="12.85546875" bestFit="1" customWidth="1"/>
    <col min="12" max="15" width="9" bestFit="1" customWidth="1"/>
    <col min="16" max="16" width="16.7109375" bestFit="1" customWidth="1"/>
    <col min="17" max="17" width="11.28515625" bestFit="1" customWidth="1"/>
    <col min="18" max="18" width="9" bestFit="1" customWidth="1"/>
    <col min="19" max="19" width="12.85546875" bestFit="1" customWidth="1"/>
  </cols>
  <sheetData>
    <row r="1" spans="1:19" s="1" customFormat="1" ht="90" x14ac:dyDescent="0.25">
      <c r="A1" s="1" t="s">
        <v>1275</v>
      </c>
      <c r="B1" s="35" t="s">
        <v>1276</v>
      </c>
      <c r="C1" s="1" t="s">
        <v>1277</v>
      </c>
      <c r="D1" s="1" t="s">
        <v>1278</v>
      </c>
      <c r="E1" s="1" t="s">
        <v>1278</v>
      </c>
      <c r="F1" s="1" t="s">
        <v>1278</v>
      </c>
      <c r="G1" s="1" t="s">
        <v>1278</v>
      </c>
      <c r="H1" s="1" t="s">
        <v>1278</v>
      </c>
      <c r="I1" s="1" t="s">
        <v>1278</v>
      </c>
      <c r="J1" s="1" t="s">
        <v>1278</v>
      </c>
      <c r="K1" s="1" t="s">
        <v>1278</v>
      </c>
      <c r="L1" s="1" t="s">
        <v>1278</v>
      </c>
      <c r="M1" s="1" t="s">
        <v>1278</v>
      </c>
      <c r="N1" s="1" t="s">
        <v>1278</v>
      </c>
      <c r="O1" s="1" t="s">
        <v>1278</v>
      </c>
      <c r="P1" s="1" t="s">
        <v>1278</v>
      </c>
      <c r="Q1" s="1" t="s">
        <v>1278</v>
      </c>
      <c r="R1" s="1" t="s">
        <v>1278</v>
      </c>
      <c r="S1" s="1" t="s">
        <v>1278</v>
      </c>
    </row>
    <row r="2" spans="1:19" x14ac:dyDescent="0.25">
      <c r="A2" t="s">
        <v>1279</v>
      </c>
      <c r="B2" s="2">
        <v>4</v>
      </c>
      <c r="C2" t="s">
        <v>1280</v>
      </c>
      <c r="D2" t="s">
        <v>116</v>
      </c>
      <c r="E2" t="s">
        <v>120</v>
      </c>
    </row>
    <row r="3" spans="1:19" x14ac:dyDescent="0.25">
      <c r="A3" t="s">
        <v>1281</v>
      </c>
      <c r="B3" s="2">
        <v>2</v>
      </c>
      <c r="C3" t="s">
        <v>1282</v>
      </c>
      <c r="D3" t="s">
        <v>27</v>
      </c>
      <c r="E3" t="s">
        <v>39</v>
      </c>
      <c r="F3" t="s">
        <v>25</v>
      </c>
    </row>
    <row r="4" spans="1:19" x14ac:dyDescent="0.25">
      <c r="A4" t="s">
        <v>1283</v>
      </c>
      <c r="B4" s="2">
        <v>4</v>
      </c>
      <c r="C4" t="s">
        <v>1282</v>
      </c>
      <c r="D4" t="s">
        <v>168</v>
      </c>
      <c r="E4" t="s">
        <v>191</v>
      </c>
      <c r="F4" t="s">
        <v>166</v>
      </c>
    </row>
    <row r="5" spans="1:19" x14ac:dyDescent="0.25">
      <c r="A5" t="s">
        <v>1284</v>
      </c>
      <c r="B5" s="2">
        <v>3</v>
      </c>
      <c r="C5" t="s">
        <v>1282</v>
      </c>
      <c r="D5" t="s">
        <v>76</v>
      </c>
      <c r="E5" t="s">
        <v>103</v>
      </c>
    </row>
    <row r="6" spans="1:19" x14ac:dyDescent="0.25">
      <c r="A6" t="s">
        <v>1285</v>
      </c>
      <c r="B6" s="2">
        <v>1</v>
      </c>
      <c r="C6" t="s">
        <v>1282</v>
      </c>
      <c r="D6" t="s">
        <v>210</v>
      </c>
      <c r="E6" t="s">
        <v>1133</v>
      </c>
    </row>
    <row r="7" spans="1:19" x14ac:dyDescent="0.25">
      <c r="A7" t="s">
        <v>1286</v>
      </c>
      <c r="B7" s="2">
        <v>7</v>
      </c>
      <c r="C7" t="s">
        <v>1282</v>
      </c>
      <c r="D7" t="s">
        <v>261</v>
      </c>
      <c r="E7" t="s">
        <v>249</v>
      </c>
      <c r="F7" t="s">
        <v>80</v>
      </c>
      <c r="G7" t="s">
        <v>240</v>
      </c>
      <c r="H7" t="s">
        <v>241</v>
      </c>
      <c r="I7" t="s">
        <v>201</v>
      </c>
      <c r="J7" t="s">
        <v>290</v>
      </c>
    </row>
    <row r="8" spans="1:19" x14ac:dyDescent="0.25">
      <c r="A8" t="s">
        <v>1287</v>
      </c>
      <c r="B8" s="2">
        <v>6</v>
      </c>
      <c r="C8" t="s">
        <v>1282</v>
      </c>
      <c r="D8" t="s">
        <v>268</v>
      </c>
      <c r="E8" t="s">
        <v>138</v>
      </c>
    </row>
    <row r="9" spans="1:19" x14ac:dyDescent="0.25">
      <c r="A9" t="s">
        <v>1288</v>
      </c>
      <c r="B9" s="2">
        <v>4</v>
      </c>
      <c r="C9" t="s">
        <v>1282</v>
      </c>
      <c r="D9" t="s">
        <v>135</v>
      </c>
      <c r="E9" t="s">
        <v>134</v>
      </c>
    </row>
    <row r="10" spans="1:19" x14ac:dyDescent="0.25">
      <c r="A10" t="s">
        <v>1289</v>
      </c>
      <c r="B10" s="2">
        <v>4</v>
      </c>
      <c r="C10" t="s">
        <v>1282</v>
      </c>
      <c r="D10" t="s">
        <v>32</v>
      </c>
      <c r="E10" t="s">
        <v>33</v>
      </c>
      <c r="F10" t="s">
        <v>58</v>
      </c>
      <c r="G10" t="s">
        <v>198</v>
      </c>
      <c r="H10" t="s">
        <v>69</v>
      </c>
      <c r="I10" t="s">
        <v>46</v>
      </c>
      <c r="J10" t="s">
        <v>77</v>
      </c>
      <c r="K10" t="s">
        <v>59</v>
      </c>
      <c r="L10" t="s">
        <v>36</v>
      </c>
      <c r="M10" t="s">
        <v>262</v>
      </c>
      <c r="N10" t="s">
        <v>77</v>
      </c>
      <c r="O10" t="s">
        <v>357</v>
      </c>
      <c r="P10" t="s">
        <v>1290</v>
      </c>
      <c r="Q10" t="s">
        <v>474</v>
      </c>
      <c r="R10" t="s">
        <v>285</v>
      </c>
      <c r="S10" t="s">
        <v>124</v>
      </c>
    </row>
    <row r="11" spans="1:19" x14ac:dyDescent="0.25">
      <c r="A11" t="s">
        <v>1291</v>
      </c>
      <c r="B11" s="2">
        <v>3</v>
      </c>
      <c r="C11" t="s">
        <v>1282</v>
      </c>
      <c r="D11" t="s">
        <v>207</v>
      </c>
      <c r="E11" t="s">
        <v>284</v>
      </c>
      <c r="F11" t="s">
        <v>331</v>
      </c>
      <c r="G11" t="s">
        <v>283</v>
      </c>
    </row>
    <row r="12" spans="1:19" x14ac:dyDescent="0.25">
      <c r="A12" t="s">
        <v>1292</v>
      </c>
      <c r="B12" s="2">
        <v>6</v>
      </c>
      <c r="C12" t="s">
        <v>1282</v>
      </c>
      <c r="D12" t="s">
        <v>221</v>
      </c>
      <c r="E12" t="s">
        <v>229</v>
      </c>
    </row>
    <row r="13" spans="1:19" x14ac:dyDescent="0.25">
      <c r="A13" t="s">
        <v>1293</v>
      </c>
      <c r="B13" s="2">
        <v>6</v>
      </c>
      <c r="C13" t="s">
        <v>1282</v>
      </c>
      <c r="D13" t="s">
        <v>275</v>
      </c>
      <c r="E13" t="s">
        <v>282</v>
      </c>
      <c r="F13" t="s">
        <v>246</v>
      </c>
      <c r="G13" t="s">
        <v>315</v>
      </c>
    </row>
    <row r="14" spans="1:19" x14ac:dyDescent="0.25">
      <c r="A14" t="s">
        <v>1294</v>
      </c>
      <c r="B14" s="2">
        <v>3</v>
      </c>
      <c r="C14" t="s">
        <v>1282</v>
      </c>
      <c r="D14" t="s">
        <v>245</v>
      </c>
      <c r="E14" t="s">
        <v>109</v>
      </c>
    </row>
    <row r="15" spans="1:19" x14ac:dyDescent="0.25">
      <c r="A15" t="s">
        <v>1295</v>
      </c>
      <c r="B15" s="2">
        <v>6</v>
      </c>
      <c r="C15" t="s">
        <v>1282</v>
      </c>
      <c r="D15" t="s">
        <v>323</v>
      </c>
      <c r="E15" t="s">
        <v>322</v>
      </c>
      <c r="F15" t="s">
        <v>294</v>
      </c>
      <c r="G15" t="s">
        <v>316</v>
      </c>
    </row>
    <row r="16" spans="1:19" x14ac:dyDescent="0.25">
      <c r="A16" t="s">
        <v>1296</v>
      </c>
      <c r="B16" s="2">
        <v>4</v>
      </c>
      <c r="C16" t="s">
        <v>1282</v>
      </c>
      <c r="D16" t="s">
        <v>186</v>
      </c>
      <c r="E16" t="s">
        <v>61</v>
      </c>
    </row>
    <row r="17" spans="1:10" x14ac:dyDescent="0.25">
      <c r="A17" t="s">
        <v>1297</v>
      </c>
      <c r="B17" s="2">
        <v>4</v>
      </c>
      <c r="C17" t="s">
        <v>1282</v>
      </c>
      <c r="D17" t="s">
        <v>106</v>
      </c>
      <c r="E17" t="s">
        <v>159</v>
      </c>
      <c r="F17" t="s">
        <v>158</v>
      </c>
    </row>
    <row r="18" spans="1:10" x14ac:dyDescent="0.25">
      <c r="A18" t="s">
        <v>1298</v>
      </c>
      <c r="B18" s="2">
        <v>4</v>
      </c>
      <c r="C18" t="s">
        <v>1282</v>
      </c>
      <c r="D18" t="s">
        <v>253</v>
      </c>
      <c r="E18" t="s">
        <v>296</v>
      </c>
      <c r="F18" t="s">
        <v>232</v>
      </c>
    </row>
    <row r="19" spans="1:10" x14ac:dyDescent="0.25">
      <c r="A19" t="s">
        <v>1299</v>
      </c>
      <c r="B19" s="2">
        <v>2</v>
      </c>
      <c r="C19" t="s">
        <v>1282</v>
      </c>
      <c r="D19" t="s">
        <v>68</v>
      </c>
      <c r="E19" t="s">
        <v>12</v>
      </c>
      <c r="F19" t="s">
        <v>14</v>
      </c>
    </row>
    <row r="20" spans="1:10" x14ac:dyDescent="0.25">
      <c r="A20" t="s">
        <v>1300</v>
      </c>
      <c r="B20" s="2">
        <v>6</v>
      </c>
      <c r="C20" t="s">
        <v>1282</v>
      </c>
      <c r="D20" t="s">
        <v>216</v>
      </c>
      <c r="E20" t="s">
        <v>223</v>
      </c>
      <c r="J20" t="s">
        <v>1301</v>
      </c>
    </row>
    <row r="21" spans="1:10" x14ac:dyDescent="0.25">
      <c r="A21" t="s">
        <v>1302</v>
      </c>
      <c r="B21" s="2">
        <v>4</v>
      </c>
      <c r="C21" t="s">
        <v>1282</v>
      </c>
      <c r="D21" t="s">
        <v>72</v>
      </c>
      <c r="E21" t="s">
        <v>301</v>
      </c>
      <c r="F21" t="s">
        <v>276</v>
      </c>
    </row>
    <row r="22" spans="1:10" x14ac:dyDescent="0.25">
      <c r="A22" t="s">
        <v>1303</v>
      </c>
      <c r="B22" s="2">
        <v>4</v>
      </c>
      <c r="C22" t="s">
        <v>1282</v>
      </c>
      <c r="D22" t="s">
        <v>43</v>
      </c>
      <c r="E22" t="s">
        <v>95</v>
      </c>
      <c r="F22" t="s">
        <v>62</v>
      </c>
      <c r="G22" t="s">
        <v>224</v>
      </c>
      <c r="H22" t="s">
        <v>30</v>
      </c>
    </row>
    <row r="23" spans="1:10" x14ac:dyDescent="0.25">
      <c r="A23" t="s">
        <v>1304</v>
      </c>
      <c r="B23" s="2">
        <v>6</v>
      </c>
      <c r="C23" t="s">
        <v>1282</v>
      </c>
      <c r="D23" t="s">
        <v>292</v>
      </c>
      <c r="E23" t="s">
        <v>335</v>
      </c>
      <c r="F23"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D357"/>
  <sheetViews>
    <sheetView topLeftCell="A2" workbookViewId="0">
      <selection activeCell="A8" sqref="A8:A335"/>
    </sheetView>
  </sheetViews>
  <sheetFormatPr defaultRowHeight="15" x14ac:dyDescent="0.25"/>
  <cols>
    <col min="1" max="1" width="24.42578125" bestFit="1" customWidth="1"/>
    <col min="2" max="6" width="2" bestFit="1" customWidth="1"/>
    <col min="7" max="7" width="4.7109375" style="2" bestFit="1" customWidth="1"/>
    <col min="8" max="9" width="14.28515625" style="2" customWidth="1"/>
    <col min="10" max="10" width="15.5703125" style="2" customWidth="1"/>
    <col min="11" max="11" width="12.28515625" style="2" customWidth="1"/>
    <col min="13" max="13" width="73" customWidth="1"/>
    <col min="14" max="14" width="19.42578125" style="2" bestFit="1" customWidth="1"/>
    <col min="17" max="17" width="19.42578125" bestFit="1" customWidth="1"/>
    <col min="18" max="20" width="19.42578125" customWidth="1"/>
    <col min="25" max="25" width="60" customWidth="1"/>
  </cols>
  <sheetData>
    <row r="1" spans="1:30" ht="47.25" customHeight="1" x14ac:dyDescent="0.25">
      <c r="Z1" s="62" t="s">
        <v>393</v>
      </c>
      <c r="AA1" s="62"/>
      <c r="AB1" s="62"/>
      <c r="AC1" s="62"/>
      <c r="AD1" s="62"/>
    </row>
    <row r="2" spans="1:30" ht="75" x14ac:dyDescent="0.25">
      <c r="A2" t="s">
        <v>0</v>
      </c>
      <c r="B2">
        <v>1</v>
      </c>
      <c r="C2">
        <v>2</v>
      </c>
      <c r="D2">
        <v>3</v>
      </c>
      <c r="E2">
        <v>4</v>
      </c>
      <c r="F2">
        <v>5</v>
      </c>
      <c r="G2" s="2" t="s">
        <v>1308</v>
      </c>
      <c r="H2" s="35" t="s">
        <v>1313</v>
      </c>
      <c r="I2" s="35" t="s">
        <v>1316</v>
      </c>
      <c r="J2" s="35" t="s">
        <v>1315</v>
      </c>
      <c r="K2" s="35" t="s">
        <v>392</v>
      </c>
      <c r="L2" s="35" t="s">
        <v>1305</v>
      </c>
      <c r="M2" s="35" t="s">
        <v>1314</v>
      </c>
      <c r="N2" s="35" t="s">
        <v>1309</v>
      </c>
      <c r="O2" s="35"/>
      <c r="P2" s="35"/>
      <c r="Q2" s="35" t="s">
        <v>1306</v>
      </c>
      <c r="R2" s="35" t="s">
        <v>1307</v>
      </c>
      <c r="S2" s="35" t="s">
        <v>1314</v>
      </c>
      <c r="T2" s="35"/>
      <c r="U2" s="3" t="s">
        <v>392</v>
      </c>
      <c r="V2" s="35" t="s">
        <v>1305</v>
      </c>
      <c r="W2" s="35" t="s">
        <v>1306</v>
      </c>
      <c r="X2" s="35" t="s">
        <v>1307</v>
      </c>
      <c r="Y2" s="35" t="s">
        <v>1314</v>
      </c>
      <c r="Z2">
        <v>1</v>
      </c>
      <c r="AA2">
        <v>2</v>
      </c>
      <c r="AB2">
        <v>3</v>
      </c>
      <c r="AC2">
        <v>4</v>
      </c>
      <c r="AD2">
        <v>5</v>
      </c>
    </row>
    <row r="3" spans="1:30" hidden="1" x14ac:dyDescent="0.25">
      <c r="A3" t="s">
        <v>359</v>
      </c>
      <c r="B3">
        <v>6</v>
      </c>
      <c r="C3">
        <v>7</v>
      </c>
      <c r="D3" t="s">
        <v>391</v>
      </c>
      <c r="E3" t="s">
        <v>391</v>
      </c>
      <c r="F3" t="s">
        <v>391</v>
      </c>
      <c r="G3" s="2">
        <f>MAX(B3:F3)</f>
        <v>7</v>
      </c>
      <c r="H3" s="2">
        <f t="shared" ref="H3:H8" si="0">VLOOKUP(A3,$Q$3:$R$169,2,FALSE)</f>
        <v>6</v>
      </c>
      <c r="I3" s="2" t="s">
        <v>13</v>
      </c>
      <c r="J3" s="2">
        <f>VLOOKUP(A3,'Cross ref wind potential'!$B$2:$R$238,17,FALSE)</f>
        <v>0</v>
      </c>
      <c r="K3" s="2">
        <f>VLOOKUP(A3,$Q$3:$U$169,5,FALSE)</f>
        <v>6</v>
      </c>
      <c r="L3" t="str">
        <f>VLOOKUP(A3,'Wind Reg Plan'!$A$3:$V$4094,16,FALSE)</f>
        <v>H</v>
      </c>
      <c r="M3" t="str">
        <f>VLOOKUP(A3,'Wind Reg Plan'!$A$3:$W$4094,23,FALSE)</f>
        <v>CONCERN ON EXISTING GEN OVERSIZED</v>
      </c>
      <c r="N3" s="2" t="str">
        <f t="shared" ref="N3:N8" si="1">VLOOKUP(A3,$Q$3:$S$169,3,FALSE)</f>
        <v>NREL Wind Map</v>
      </c>
      <c r="Q3" t="s">
        <v>359</v>
      </c>
      <c r="R3">
        <v>6</v>
      </c>
      <c r="S3" t="s">
        <v>1310</v>
      </c>
      <c r="T3">
        <f>VLOOKUP(Q3,'Cross ref wind potential'!$B$2:$R$238,17,FALSE)</f>
        <v>0</v>
      </c>
      <c r="U3" s="2">
        <v>6</v>
      </c>
      <c r="V3" s="2" t="str">
        <f>VLOOKUP(Q3,'Wind Reg Plan'!$A$3:$V$4094,16,FALSE)</f>
        <v>H</v>
      </c>
      <c r="W3" s="2">
        <f>VLOOKUP(Q3,$A$3:$F$357,2,FALSE)</f>
        <v>6</v>
      </c>
      <c r="X3" s="2">
        <f>VLOOKUP(Q3,$A$3:$G$357,7,FALSE)</f>
        <v>7</v>
      </c>
      <c r="Y3" s="36" t="str">
        <f>VLOOKUP(Q3,'Wind Reg Plan'!$A$3:$W$4094,23,FALSE)</f>
        <v>CONCERN ON EXISTING GEN OVERSIZED</v>
      </c>
      <c r="Z3">
        <f t="shared" ref="Z3:AD12" si="2">IFERROR($U3-VLOOKUP($Q3,$A$3:$F$357,1+Z$2,FALSE),"")</f>
        <v>0</v>
      </c>
      <c r="AA3">
        <f t="shared" si="2"/>
        <v>-1</v>
      </c>
      <c r="AB3" t="str">
        <f t="shared" si="2"/>
        <v/>
      </c>
      <c r="AC3" t="str">
        <f t="shared" si="2"/>
        <v/>
      </c>
      <c r="AD3" t="str">
        <f t="shared" si="2"/>
        <v/>
      </c>
    </row>
    <row r="4" spans="1:30" hidden="1" x14ac:dyDescent="0.25">
      <c r="A4" t="s">
        <v>349</v>
      </c>
      <c r="B4">
        <v>6</v>
      </c>
      <c r="C4">
        <v>7</v>
      </c>
      <c r="D4" t="s">
        <v>391</v>
      </c>
      <c r="E4" t="s">
        <v>391</v>
      </c>
      <c r="F4" t="s">
        <v>391</v>
      </c>
      <c r="G4" s="2">
        <f t="shared" ref="G4:G67" si="3">MAX(B4:F4)</f>
        <v>7</v>
      </c>
      <c r="H4" s="2">
        <f t="shared" si="0"/>
        <v>6</v>
      </c>
      <c r="I4" s="2" t="s">
        <v>13</v>
      </c>
      <c r="J4" s="2">
        <f>VLOOKUP(A4,'Cross ref wind potential'!$B$2:$R$238,17,FALSE)</f>
        <v>0</v>
      </c>
      <c r="K4" s="2">
        <f t="shared" ref="K4:K67" si="4">VLOOKUP(A4,$Q$3:$U$169,5,FALSE)</f>
        <v>4</v>
      </c>
      <c r="L4" t="str">
        <f>VLOOKUP(A4,'Wind Reg Plan'!$A$3:$V$4094,16,FALSE)</f>
        <v>M</v>
      </c>
      <c r="M4" t="str">
        <f>VLOOKUP(A4,'Wind Reg Plan'!$A$3:$W$4094,23,FALSE)</f>
        <v>POSSIBLY HIGHER WIND RESOURCE ON RIDGE 500' ELEV TO THE WEST</v>
      </c>
      <c r="N4" s="2" t="str">
        <f t="shared" si="1"/>
        <v>NREL Wind Map</v>
      </c>
      <c r="Q4" t="s">
        <v>349</v>
      </c>
      <c r="R4">
        <v>6</v>
      </c>
      <c r="S4" t="s">
        <v>1310</v>
      </c>
      <c r="T4">
        <f>VLOOKUP(Q4,'Cross ref wind potential'!$B$2:$R$238,17,FALSE)</f>
        <v>0</v>
      </c>
      <c r="U4" s="2">
        <v>4</v>
      </c>
      <c r="V4" s="2" t="str">
        <f>VLOOKUP(Q4,'Wind Reg Plan'!$A$3:$V$4094,16,FALSE)</f>
        <v>M</v>
      </c>
      <c r="W4" s="2">
        <f t="shared" ref="W4:W67" si="5">VLOOKUP(Q4,$A$3:$F$357,2,FALSE)</f>
        <v>6</v>
      </c>
      <c r="X4" s="2">
        <f t="shared" ref="X4:X67" si="6">VLOOKUP(Q4,$A$3:$G$357,7,FALSE)</f>
        <v>7</v>
      </c>
      <c r="Y4" s="36" t="str">
        <f>VLOOKUP(Q4,'Wind Reg Plan'!$A$3:$W$4094,23,FALSE)</f>
        <v>POSSIBLY HIGHER WIND RESOURCE ON RIDGE 500' ELEV TO THE WEST</v>
      </c>
      <c r="Z4">
        <f t="shared" si="2"/>
        <v>-2</v>
      </c>
      <c r="AA4">
        <f t="shared" si="2"/>
        <v>-3</v>
      </c>
      <c r="AB4" t="str">
        <f t="shared" si="2"/>
        <v/>
      </c>
      <c r="AC4" t="str">
        <f t="shared" si="2"/>
        <v/>
      </c>
      <c r="AD4" t="str">
        <f t="shared" si="2"/>
        <v/>
      </c>
    </row>
    <row r="5" spans="1:30" hidden="1" x14ac:dyDescent="0.25">
      <c r="A5" t="s">
        <v>125</v>
      </c>
      <c r="B5">
        <v>2</v>
      </c>
      <c r="C5" t="s">
        <v>391</v>
      </c>
      <c r="D5" t="s">
        <v>391</v>
      </c>
      <c r="E5" t="s">
        <v>391</v>
      </c>
      <c r="F5" t="s">
        <v>391</v>
      </c>
      <c r="G5" s="2">
        <f t="shared" si="3"/>
        <v>2</v>
      </c>
      <c r="H5" s="2">
        <f t="shared" si="0"/>
        <v>2</v>
      </c>
      <c r="I5" s="2" t="s">
        <v>13</v>
      </c>
      <c r="J5" s="2">
        <f>VLOOKUP(A5,'Cross ref wind potential'!$B$2:$R$238,17,FALSE)</f>
        <v>0</v>
      </c>
      <c r="K5" s="2">
        <f t="shared" si="4"/>
        <v>2</v>
      </c>
      <c r="L5" t="str">
        <f>VLOOKUP(A5,'Wind Reg Plan'!$A$3:$V$4094,16,FALSE)</f>
        <v>L</v>
      </c>
      <c r="M5">
        <f>VLOOKUP(A5,'Wind Reg Plan'!$A$3:$W$4094,23,FALSE)</f>
        <v>0</v>
      </c>
      <c r="N5" s="2" t="str">
        <f t="shared" si="1"/>
        <v>NREL Wind Map</v>
      </c>
      <c r="Q5" t="s">
        <v>125</v>
      </c>
      <c r="R5">
        <v>2</v>
      </c>
      <c r="S5" t="s">
        <v>1310</v>
      </c>
      <c r="T5">
        <f>VLOOKUP(Q5,'Cross ref wind potential'!$B$2:$R$238,17,FALSE)</f>
        <v>0</v>
      </c>
      <c r="U5" s="2">
        <v>2</v>
      </c>
      <c r="V5" s="2" t="str">
        <f>VLOOKUP(Q5,'Wind Reg Plan'!$A$3:$V$4094,16,FALSE)</f>
        <v>L</v>
      </c>
      <c r="W5" s="2">
        <f t="shared" si="5"/>
        <v>2</v>
      </c>
      <c r="X5" s="2">
        <f t="shared" si="6"/>
        <v>2</v>
      </c>
      <c r="Y5" s="36">
        <f>VLOOKUP(Q5,'Wind Reg Plan'!$A$3:$W$4094,23,FALSE)</f>
        <v>0</v>
      </c>
      <c r="Z5">
        <f t="shared" si="2"/>
        <v>0</v>
      </c>
      <c r="AA5" t="str">
        <f t="shared" si="2"/>
        <v/>
      </c>
      <c r="AB5" t="str">
        <f t="shared" si="2"/>
        <v/>
      </c>
      <c r="AC5" t="str">
        <f t="shared" si="2"/>
        <v/>
      </c>
      <c r="AD5" t="str">
        <f t="shared" si="2"/>
        <v/>
      </c>
    </row>
    <row r="6" spans="1:30" hidden="1" x14ac:dyDescent="0.25">
      <c r="A6" t="s">
        <v>112</v>
      </c>
      <c r="B6">
        <v>1</v>
      </c>
      <c r="C6" t="s">
        <v>391</v>
      </c>
      <c r="D6">
        <v>2</v>
      </c>
      <c r="E6" t="s">
        <v>391</v>
      </c>
      <c r="F6" t="s">
        <v>391</v>
      </c>
      <c r="G6" s="2">
        <f t="shared" si="3"/>
        <v>2</v>
      </c>
      <c r="H6" s="2">
        <f t="shared" si="0"/>
        <v>1</v>
      </c>
      <c r="I6" s="2" t="s">
        <v>13</v>
      </c>
      <c r="J6" s="2">
        <f>VLOOKUP(A6,'Cross ref wind potential'!$B$2:$R$238,17,FALSE)</f>
        <v>0</v>
      </c>
      <c r="K6" s="2">
        <f t="shared" si="4"/>
        <v>2</v>
      </c>
      <c r="L6" t="str">
        <f>VLOOKUP(A6,'Wind Reg Plan'!$A$3:$V$4094,16,FALSE)</f>
        <v>L</v>
      </c>
      <c r="M6">
        <f>VLOOKUP(A6,'Wind Reg Plan'!$A$3:$W$4094,23,FALSE)</f>
        <v>0</v>
      </c>
      <c r="N6" s="2" t="str">
        <f t="shared" si="1"/>
        <v>NREL Wind Map</v>
      </c>
      <c r="Q6" t="s">
        <v>112</v>
      </c>
      <c r="R6">
        <v>1</v>
      </c>
      <c r="S6" t="s">
        <v>1310</v>
      </c>
      <c r="T6">
        <f>VLOOKUP(Q6,'Cross ref wind potential'!$B$2:$R$238,17,FALSE)</f>
        <v>0</v>
      </c>
      <c r="U6" s="2">
        <v>2</v>
      </c>
      <c r="V6" s="2" t="str">
        <f>VLOOKUP(Q6,'Wind Reg Plan'!$A$3:$V$4094,16,FALSE)</f>
        <v>L</v>
      </c>
      <c r="W6" s="2">
        <f t="shared" si="5"/>
        <v>1</v>
      </c>
      <c r="X6" s="2">
        <f t="shared" si="6"/>
        <v>2</v>
      </c>
      <c r="Y6" s="36">
        <f>VLOOKUP(Q6,'Wind Reg Plan'!$A$3:$W$4094,23,FALSE)</f>
        <v>0</v>
      </c>
      <c r="Z6">
        <f t="shared" si="2"/>
        <v>1</v>
      </c>
      <c r="AA6" t="str">
        <f t="shared" si="2"/>
        <v/>
      </c>
      <c r="AB6">
        <f t="shared" si="2"/>
        <v>0</v>
      </c>
      <c r="AC6" t="str">
        <f t="shared" si="2"/>
        <v/>
      </c>
      <c r="AD6" t="str">
        <f t="shared" si="2"/>
        <v/>
      </c>
    </row>
    <row r="7" spans="1:30" hidden="1" x14ac:dyDescent="0.25">
      <c r="A7" t="s">
        <v>363</v>
      </c>
      <c r="B7">
        <v>7</v>
      </c>
      <c r="C7" t="s">
        <v>391</v>
      </c>
      <c r="D7" t="s">
        <v>391</v>
      </c>
      <c r="E7" t="s">
        <v>391</v>
      </c>
      <c r="F7" t="s">
        <v>391</v>
      </c>
      <c r="G7" s="2">
        <f t="shared" si="3"/>
        <v>7</v>
      </c>
      <c r="H7" s="2">
        <f t="shared" si="0"/>
        <v>7</v>
      </c>
      <c r="I7" s="2" t="s">
        <v>13</v>
      </c>
      <c r="J7" s="2">
        <f>VLOOKUP(A7,'Cross ref wind potential'!$B$2:$R$238,17,FALSE)</f>
        <v>0</v>
      </c>
      <c r="K7" s="2">
        <f t="shared" si="4"/>
        <v>6</v>
      </c>
      <c r="L7" t="str">
        <f>VLOOKUP(A7,'Wind Reg Plan'!$A$3:$V$4094,16,FALSE)</f>
        <v>H</v>
      </c>
      <c r="M7" t="str">
        <f>VLOOKUP(A7,'Wind Reg Plan'!$A$3:$W$4094,23,FALSE)</f>
        <v>LOAD &lt;100 KW</v>
      </c>
      <c r="N7" s="2" t="str">
        <f t="shared" si="1"/>
        <v>NREL Wind Map</v>
      </c>
      <c r="Q7" t="s">
        <v>363</v>
      </c>
      <c r="R7">
        <v>7</v>
      </c>
      <c r="S7" t="s">
        <v>1310</v>
      </c>
      <c r="T7">
        <f>VLOOKUP(Q7,'Cross ref wind potential'!$B$2:$R$238,17,FALSE)</f>
        <v>0</v>
      </c>
      <c r="U7" s="2">
        <v>6</v>
      </c>
      <c r="V7" s="2" t="str">
        <f>VLOOKUP(Q7,'Wind Reg Plan'!$A$3:$V$4094,16,FALSE)</f>
        <v>H</v>
      </c>
      <c r="W7" s="2">
        <f t="shared" si="5"/>
        <v>7</v>
      </c>
      <c r="X7" s="2">
        <f t="shared" si="6"/>
        <v>7</v>
      </c>
      <c r="Y7" s="36" t="str">
        <f>VLOOKUP(Q7,'Wind Reg Plan'!$A$3:$W$4094,23,FALSE)</f>
        <v>LOAD &lt;100 KW</v>
      </c>
      <c r="Z7">
        <f t="shared" si="2"/>
        <v>-1</v>
      </c>
      <c r="AA7" t="str">
        <f t="shared" si="2"/>
        <v/>
      </c>
      <c r="AB7" t="str">
        <f t="shared" si="2"/>
        <v/>
      </c>
      <c r="AC7" t="str">
        <f t="shared" si="2"/>
        <v/>
      </c>
      <c r="AD7" t="str">
        <f t="shared" si="2"/>
        <v/>
      </c>
    </row>
    <row r="8" spans="1:30" x14ac:dyDescent="0.25">
      <c r="A8" t="s">
        <v>120</v>
      </c>
      <c r="B8">
        <v>2</v>
      </c>
      <c r="C8" t="s">
        <v>391</v>
      </c>
      <c r="D8" t="s">
        <v>391</v>
      </c>
      <c r="E8" t="s">
        <v>391</v>
      </c>
      <c r="F8" t="s">
        <v>391</v>
      </c>
      <c r="G8" s="2">
        <f t="shared" si="3"/>
        <v>2</v>
      </c>
      <c r="H8" s="2">
        <f t="shared" si="0"/>
        <v>4</v>
      </c>
      <c r="I8" s="2" t="s">
        <v>13</v>
      </c>
      <c r="J8" s="2">
        <f>VLOOKUP(A8,'Cross ref wind potential'!$B$2:$R$238,17,FALSE)</f>
        <v>0</v>
      </c>
      <c r="K8" s="2">
        <f t="shared" si="4"/>
        <v>4</v>
      </c>
      <c r="L8" t="str">
        <f>VLOOKUP(A8,'Wind Reg Plan'!$A$3:$V$4094,16,FALSE)</f>
        <v>M</v>
      </c>
      <c r="M8" t="str">
        <f>VLOOKUP(A8,'Wind Reg Plan'!$A$3:$W$4094,23,FALSE)</f>
        <v>OPERATING</v>
      </c>
      <c r="N8" s="2" t="str">
        <f t="shared" si="1"/>
        <v>Regional Planners</v>
      </c>
      <c r="Q8" t="s">
        <v>120</v>
      </c>
      <c r="R8">
        <v>4</v>
      </c>
      <c r="S8" t="s">
        <v>1311</v>
      </c>
      <c r="T8">
        <f>VLOOKUP(Q8,'Cross ref wind potential'!$B$2:$R$238,17,FALSE)</f>
        <v>0</v>
      </c>
      <c r="U8" s="2">
        <v>4</v>
      </c>
      <c r="V8" s="2" t="str">
        <f>VLOOKUP(Q8,'Wind Reg Plan'!$A$3:$V$4094,16,FALSE)</f>
        <v>M</v>
      </c>
      <c r="W8" s="2">
        <f t="shared" si="5"/>
        <v>2</v>
      </c>
      <c r="X8" s="2">
        <f t="shared" si="6"/>
        <v>2</v>
      </c>
      <c r="Y8" s="36" t="str">
        <f>VLOOKUP(Q8,'Wind Reg Plan'!$A$3:$W$4094,23,FALSE)</f>
        <v>OPERATING</v>
      </c>
      <c r="Z8">
        <f t="shared" si="2"/>
        <v>2</v>
      </c>
      <c r="AA8" t="str">
        <f t="shared" si="2"/>
        <v/>
      </c>
      <c r="AB8" t="str">
        <f t="shared" si="2"/>
        <v/>
      </c>
      <c r="AC8" t="str">
        <f t="shared" si="2"/>
        <v/>
      </c>
      <c r="AD8" t="str">
        <f t="shared" si="2"/>
        <v/>
      </c>
    </row>
    <row r="9" spans="1:30" hidden="1" x14ac:dyDescent="0.25">
      <c r="A9" t="s">
        <v>27</v>
      </c>
      <c r="B9">
        <v>1</v>
      </c>
      <c r="C9" t="s">
        <v>391</v>
      </c>
      <c r="D9" t="s">
        <v>391</v>
      </c>
      <c r="E9" t="s">
        <v>391</v>
      </c>
      <c r="F9" t="s">
        <v>391</v>
      </c>
      <c r="G9" s="2">
        <f t="shared" si="3"/>
        <v>1</v>
      </c>
      <c r="H9" s="2">
        <v>1</v>
      </c>
      <c r="I9" s="2" t="s">
        <v>13</v>
      </c>
      <c r="J9" s="2">
        <f>VLOOKUP(A9,'Cross ref wind potential'!$B$2:$R$238,17,FALSE)</f>
        <v>0</v>
      </c>
      <c r="K9" s="2" t="e">
        <f t="shared" si="4"/>
        <v>#N/A</v>
      </c>
      <c r="L9" t="str">
        <f>VLOOKUP(A9,'Wind Reg Plan'!$A$3:$V$4094,16,FALSE)</f>
        <v>L</v>
      </c>
      <c r="M9">
        <f>VLOOKUP(A9,'Wind Reg Plan'!$A$3:$W$4094,23,FALSE)</f>
        <v>0</v>
      </c>
      <c r="N9" s="2" t="s">
        <v>1310</v>
      </c>
      <c r="Q9" t="s">
        <v>25</v>
      </c>
      <c r="R9">
        <v>1</v>
      </c>
      <c r="S9" t="s">
        <v>1310</v>
      </c>
      <c r="T9">
        <f>VLOOKUP(Q9,'Cross ref wind potential'!$B$2:$R$238,17,FALSE)</f>
        <v>0</v>
      </c>
      <c r="U9" s="2">
        <v>2</v>
      </c>
      <c r="V9" s="2" t="str">
        <f>VLOOKUP(Q9,'Wind Reg Plan'!$A$3:$V$4094,16,FALSE)</f>
        <v>L</v>
      </c>
      <c r="W9" s="2">
        <f t="shared" si="5"/>
        <v>1</v>
      </c>
      <c r="X9" s="2">
        <f t="shared" si="6"/>
        <v>1</v>
      </c>
      <c r="Y9" s="36">
        <f>VLOOKUP(Q9,'Wind Reg Plan'!$A$3:$W$4094,23,FALSE)</f>
        <v>0</v>
      </c>
      <c r="Z9">
        <f t="shared" si="2"/>
        <v>1</v>
      </c>
      <c r="AA9" t="str">
        <f t="shared" si="2"/>
        <v/>
      </c>
      <c r="AB9" t="str">
        <f t="shared" si="2"/>
        <v/>
      </c>
      <c r="AC9" t="str">
        <f t="shared" si="2"/>
        <v/>
      </c>
      <c r="AD9" t="str">
        <f t="shared" si="2"/>
        <v/>
      </c>
    </row>
    <row r="10" spans="1:30" hidden="1" x14ac:dyDescent="0.25">
      <c r="A10" t="s">
        <v>29</v>
      </c>
      <c r="B10">
        <v>1</v>
      </c>
      <c r="C10" t="s">
        <v>391</v>
      </c>
      <c r="D10" t="s">
        <v>391</v>
      </c>
      <c r="E10" t="s">
        <v>391</v>
      </c>
      <c r="F10" t="s">
        <v>391</v>
      </c>
      <c r="G10" s="2">
        <f t="shared" si="3"/>
        <v>1</v>
      </c>
      <c r="H10" s="2">
        <v>1</v>
      </c>
      <c r="I10" s="2" t="s">
        <v>13</v>
      </c>
      <c r="J10" s="2">
        <f>VLOOKUP(A10,'Cross ref wind potential'!$B$2:$R$238,17,FALSE)</f>
        <v>0</v>
      </c>
      <c r="K10" s="2" t="e">
        <f t="shared" si="4"/>
        <v>#N/A</v>
      </c>
      <c r="L10">
        <f>VLOOKUP(A10,'Wind Reg Plan'!$A$3:$V$4094,16,FALSE)</f>
        <v>0</v>
      </c>
      <c r="M10">
        <f>VLOOKUP(A10,'Wind Reg Plan'!$A$3:$W$4094,23,FALSE)</f>
        <v>0</v>
      </c>
      <c r="N10" s="2" t="s">
        <v>1310</v>
      </c>
      <c r="Q10" t="s">
        <v>65</v>
      </c>
      <c r="R10">
        <v>1</v>
      </c>
      <c r="S10" t="s">
        <v>1310</v>
      </c>
      <c r="T10">
        <f>VLOOKUP(Q10,'Cross ref wind potential'!$B$2:$R$238,17,FALSE)</f>
        <v>0</v>
      </c>
      <c r="U10" s="2">
        <v>1</v>
      </c>
      <c r="V10" s="2">
        <f>VLOOKUP(Q10,'Wind Reg Plan'!$A$3:$V$4094,16,FALSE)</f>
        <v>0</v>
      </c>
      <c r="W10" s="2">
        <f t="shared" si="5"/>
        <v>1</v>
      </c>
      <c r="X10" s="2">
        <f t="shared" si="6"/>
        <v>1</v>
      </c>
      <c r="Y10" s="36">
        <f>VLOOKUP(Q10,'Wind Reg Plan'!$A$3:$W$4094,23,FALSE)</f>
        <v>0</v>
      </c>
      <c r="Z10">
        <f t="shared" si="2"/>
        <v>0</v>
      </c>
      <c r="AA10" t="str">
        <f t="shared" si="2"/>
        <v/>
      </c>
      <c r="AB10" t="str">
        <f t="shared" si="2"/>
        <v/>
      </c>
      <c r="AC10" t="str">
        <f t="shared" si="2"/>
        <v/>
      </c>
      <c r="AD10" t="str">
        <f t="shared" si="2"/>
        <v/>
      </c>
    </row>
    <row r="11" spans="1:30" hidden="1" x14ac:dyDescent="0.25">
      <c r="A11" t="s">
        <v>268</v>
      </c>
      <c r="B11">
        <v>1</v>
      </c>
      <c r="C11">
        <v>3</v>
      </c>
      <c r="D11">
        <v>6</v>
      </c>
      <c r="E11" t="s">
        <v>391</v>
      </c>
      <c r="F11" t="s">
        <v>391</v>
      </c>
      <c r="G11" s="2">
        <f t="shared" si="3"/>
        <v>6</v>
      </c>
      <c r="H11" s="2">
        <v>1</v>
      </c>
      <c r="I11" s="2" t="s">
        <v>13</v>
      </c>
      <c r="J11" s="2">
        <f>VLOOKUP(A11,'Cross ref wind potential'!$B$2:$R$238,17,FALSE)</f>
        <v>0</v>
      </c>
      <c r="K11" s="2" t="e">
        <f t="shared" si="4"/>
        <v>#N/A</v>
      </c>
      <c r="L11" t="str">
        <f>VLOOKUP(A11,'Wind Reg Plan'!$A$3:$V$4094,16,FALSE)</f>
        <v>H</v>
      </c>
      <c r="M11" t="str">
        <f>VLOOKUP(A11,'Wind Reg Plan'!$A$3:$W$4094,23,FALSE)</f>
        <v xml:space="preserve">TIE TO DILLINGHAM.  HIGH RESOURCE IN CINNABAR MT.  POSS LARGER WTGS ON CINNABAR. </v>
      </c>
      <c r="N11" s="2" t="s">
        <v>1310</v>
      </c>
      <c r="Q11" t="s">
        <v>328</v>
      </c>
      <c r="R11">
        <v>1</v>
      </c>
      <c r="S11" t="s">
        <v>1310</v>
      </c>
      <c r="T11">
        <f>VLOOKUP(Q11,'Cross ref wind potential'!$B$2:$R$238,17,FALSE)</f>
        <v>0</v>
      </c>
      <c r="U11" s="2">
        <v>2</v>
      </c>
      <c r="V11" s="2">
        <f>VLOOKUP(Q11,'Wind Reg Plan'!$A$3:$V$4094,16,FALSE)</f>
        <v>0</v>
      </c>
      <c r="W11" s="2">
        <f t="shared" si="5"/>
        <v>1</v>
      </c>
      <c r="X11" s="2">
        <f t="shared" si="6"/>
        <v>7</v>
      </c>
      <c r="Y11" s="36">
        <f>VLOOKUP(Q11,'Wind Reg Plan'!$A$3:$W$4094,23,FALSE)</f>
        <v>0</v>
      </c>
      <c r="Z11">
        <f t="shared" si="2"/>
        <v>1</v>
      </c>
      <c r="AA11">
        <f t="shared" si="2"/>
        <v>-3</v>
      </c>
      <c r="AB11">
        <f t="shared" si="2"/>
        <v>-5</v>
      </c>
      <c r="AC11" t="str">
        <f t="shared" si="2"/>
        <v/>
      </c>
      <c r="AD11" t="str">
        <f t="shared" si="2"/>
        <v/>
      </c>
    </row>
    <row r="12" spans="1:30" hidden="1" x14ac:dyDescent="0.25">
      <c r="A12" t="s">
        <v>297</v>
      </c>
      <c r="B12">
        <v>3</v>
      </c>
      <c r="C12">
        <v>7</v>
      </c>
      <c r="D12" t="s">
        <v>391</v>
      </c>
      <c r="E12" t="s">
        <v>391</v>
      </c>
      <c r="F12" t="s">
        <v>391</v>
      </c>
      <c r="G12" s="2">
        <f t="shared" si="3"/>
        <v>7</v>
      </c>
      <c r="H12" s="2">
        <v>3</v>
      </c>
      <c r="I12" s="2" t="s">
        <v>13</v>
      </c>
      <c r="J12" s="2" t="e">
        <f>VLOOKUP(A12,'Cross ref wind potential'!$B$2:$R$238,17,FALSE)</f>
        <v>#N/A</v>
      </c>
      <c r="K12" s="2" t="e">
        <f t="shared" si="4"/>
        <v>#N/A</v>
      </c>
      <c r="L12">
        <f>VLOOKUP(A12,'Wind Reg Plan'!$A$3:$V$4094,16,FALSE)</f>
        <v>0</v>
      </c>
      <c r="M12">
        <f>VLOOKUP(A12,'Wind Reg Plan'!$A$3:$W$4094,23,FALSE)</f>
        <v>0</v>
      </c>
      <c r="N12" s="2" t="s">
        <v>1310</v>
      </c>
      <c r="Q12" t="s">
        <v>123</v>
      </c>
      <c r="R12">
        <v>1</v>
      </c>
      <c r="S12" t="s">
        <v>1310</v>
      </c>
      <c r="T12">
        <f>VLOOKUP(Q12,'Cross ref wind potential'!$B$2:$R$238,17,FALSE)</f>
        <v>0</v>
      </c>
      <c r="U12" s="2">
        <v>2</v>
      </c>
      <c r="V12" s="2">
        <f>VLOOKUP(Q12,'Wind Reg Plan'!$A$3:$V$4094,16,FALSE)</f>
        <v>0</v>
      </c>
      <c r="W12" s="2">
        <f t="shared" si="5"/>
        <v>1</v>
      </c>
      <c r="X12" s="2">
        <f t="shared" si="6"/>
        <v>2</v>
      </c>
      <c r="Y12" s="36">
        <f>VLOOKUP(Q12,'Wind Reg Plan'!$A$3:$W$4094,23,FALSE)</f>
        <v>0</v>
      </c>
      <c r="Z12">
        <f t="shared" si="2"/>
        <v>1</v>
      </c>
      <c r="AA12" t="str">
        <f t="shared" si="2"/>
        <v/>
      </c>
      <c r="AB12">
        <f t="shared" si="2"/>
        <v>0</v>
      </c>
      <c r="AC12" t="str">
        <f t="shared" si="2"/>
        <v/>
      </c>
      <c r="AD12" t="str">
        <f t="shared" si="2"/>
        <v/>
      </c>
    </row>
    <row r="13" spans="1:30" hidden="1" x14ac:dyDescent="0.25">
      <c r="A13" t="s">
        <v>25</v>
      </c>
      <c r="B13">
        <v>1</v>
      </c>
      <c r="C13" t="s">
        <v>391</v>
      </c>
      <c r="D13" t="s">
        <v>391</v>
      </c>
      <c r="E13" t="s">
        <v>391</v>
      </c>
      <c r="F13" t="s">
        <v>391</v>
      </c>
      <c r="G13" s="2">
        <f t="shared" si="3"/>
        <v>1</v>
      </c>
      <c r="H13" s="2">
        <f>VLOOKUP(A13,$Q$3:$R$169,2,FALSE)</f>
        <v>1</v>
      </c>
      <c r="I13" s="2" t="s">
        <v>13</v>
      </c>
      <c r="J13" s="2">
        <f>VLOOKUP(A13,'Cross ref wind potential'!$B$2:$R$238,17,FALSE)</f>
        <v>0</v>
      </c>
      <c r="K13" s="2">
        <f t="shared" si="4"/>
        <v>2</v>
      </c>
      <c r="L13" t="str">
        <f>VLOOKUP(A13,'Wind Reg Plan'!$A$3:$V$4094,16,FALSE)</f>
        <v>L</v>
      </c>
      <c r="M13">
        <f>VLOOKUP(A13,'Wind Reg Plan'!$A$3:$W$4094,23,FALSE)</f>
        <v>0</v>
      </c>
      <c r="N13" s="2" t="s">
        <v>1310</v>
      </c>
      <c r="Q13" t="s">
        <v>129</v>
      </c>
      <c r="R13">
        <v>1</v>
      </c>
      <c r="S13" t="s">
        <v>1310</v>
      </c>
      <c r="T13">
        <f>VLOOKUP(Q13,'Cross ref wind potential'!$B$2:$R$238,17,FALSE)</f>
        <v>0</v>
      </c>
      <c r="U13" s="2">
        <v>2</v>
      </c>
      <c r="V13" s="2" t="str">
        <f>VLOOKUP(Q13,'Wind Reg Plan'!$A$3:$V$4094,16,FALSE)</f>
        <v>L</v>
      </c>
      <c r="W13" s="2">
        <f t="shared" si="5"/>
        <v>1</v>
      </c>
      <c r="X13" s="2">
        <f t="shared" si="6"/>
        <v>2</v>
      </c>
      <c r="Y13" s="36" t="str">
        <f>VLOOKUP(Q13,'Wind Reg Plan'!$A$3:$W$4094,23,FALSE)</f>
        <v>BETTER RESOURCE ACROSS RIVER BUT NEED SUB CABLE</v>
      </c>
      <c r="Z13">
        <f t="shared" ref="Z13:AD22" si="7">IFERROR($U13-VLOOKUP($Q13,$A$3:$F$357,1+Z$2,FALSE),"")</f>
        <v>1</v>
      </c>
      <c r="AA13" t="str">
        <f t="shared" si="7"/>
        <v/>
      </c>
      <c r="AB13">
        <f t="shared" si="7"/>
        <v>0</v>
      </c>
      <c r="AC13" t="str">
        <f t="shared" si="7"/>
        <v/>
      </c>
      <c r="AD13" t="str">
        <f t="shared" si="7"/>
        <v/>
      </c>
    </row>
    <row r="14" spans="1:30" hidden="1" x14ac:dyDescent="0.25">
      <c r="A14" t="s">
        <v>65</v>
      </c>
      <c r="B14">
        <v>1</v>
      </c>
      <c r="C14" t="s">
        <v>391</v>
      </c>
      <c r="D14" t="s">
        <v>391</v>
      </c>
      <c r="E14" t="s">
        <v>391</v>
      </c>
      <c r="F14" t="s">
        <v>391</v>
      </c>
      <c r="G14" s="2">
        <f t="shared" si="3"/>
        <v>1</v>
      </c>
      <c r="H14" s="2">
        <f>VLOOKUP(A14,$Q$3:$R$169,2,FALSE)</f>
        <v>1</v>
      </c>
      <c r="I14" s="2" t="s">
        <v>13</v>
      </c>
      <c r="J14" s="2">
        <f>VLOOKUP(A14,'Cross ref wind potential'!$B$2:$R$238,17,FALSE)</f>
        <v>0</v>
      </c>
      <c r="K14" s="2">
        <f t="shared" si="4"/>
        <v>1</v>
      </c>
      <c r="L14">
        <f>VLOOKUP(A14,'Wind Reg Plan'!$A$3:$V$4094,16,FALSE)</f>
        <v>0</v>
      </c>
      <c r="M14">
        <f>VLOOKUP(A14,'Wind Reg Plan'!$A$3:$W$4094,23,FALSE)</f>
        <v>0</v>
      </c>
      <c r="N14" s="2" t="s">
        <v>1310</v>
      </c>
      <c r="Q14" t="s">
        <v>73</v>
      </c>
      <c r="R14">
        <v>1</v>
      </c>
      <c r="S14" t="s">
        <v>1310</v>
      </c>
      <c r="T14">
        <f>VLOOKUP(Q14,'Cross ref wind potential'!$B$2:$R$238,17,FALSE)</f>
        <v>0</v>
      </c>
      <c r="U14" s="2">
        <v>2</v>
      </c>
      <c r="V14" s="2" t="str">
        <f>VLOOKUP(Q14,'Wind Reg Plan'!$A$3:$V$4094,16,FALSE)</f>
        <v>L</v>
      </c>
      <c r="W14" s="2">
        <f t="shared" si="5"/>
        <v>1</v>
      </c>
      <c r="X14" s="2">
        <f t="shared" si="6"/>
        <v>1</v>
      </c>
      <c r="Y14" s="36">
        <f>VLOOKUP(Q14,'Wind Reg Plan'!$A$3:$W$4094,23,FALSE)</f>
        <v>0</v>
      </c>
      <c r="Z14">
        <f t="shared" si="7"/>
        <v>1</v>
      </c>
      <c r="AA14" t="str">
        <f t="shared" si="7"/>
        <v/>
      </c>
      <c r="AB14" t="str">
        <f t="shared" si="7"/>
        <v/>
      </c>
      <c r="AC14" t="str">
        <f t="shared" si="7"/>
        <v/>
      </c>
      <c r="AD14" t="str">
        <f t="shared" si="7"/>
        <v/>
      </c>
    </row>
    <row r="15" spans="1:30" hidden="1" x14ac:dyDescent="0.25">
      <c r="A15" t="s">
        <v>328</v>
      </c>
      <c r="B15">
        <v>1</v>
      </c>
      <c r="C15">
        <v>5</v>
      </c>
      <c r="D15">
        <v>7</v>
      </c>
      <c r="E15" t="s">
        <v>391</v>
      </c>
      <c r="F15" t="s">
        <v>391</v>
      </c>
      <c r="G15" s="2">
        <f t="shared" si="3"/>
        <v>7</v>
      </c>
      <c r="H15" s="2">
        <f>VLOOKUP(A15,$Q$3:$R$169,2,FALSE)</f>
        <v>1</v>
      </c>
      <c r="I15" s="2" t="s">
        <v>13</v>
      </c>
      <c r="J15" s="2">
        <f>VLOOKUP(A15,'Cross ref wind potential'!$B$2:$R$238,17,FALSE)</f>
        <v>0</v>
      </c>
      <c r="K15" s="2">
        <f t="shared" si="4"/>
        <v>2</v>
      </c>
      <c r="L15">
        <f>VLOOKUP(A15,'Wind Reg Plan'!$A$3:$V$4094,16,FALSE)</f>
        <v>0</v>
      </c>
      <c r="M15">
        <f>VLOOKUP(A15,'Wind Reg Plan'!$A$3:$W$4094,23,FALSE)</f>
        <v>0</v>
      </c>
      <c r="N15" s="2" t="s">
        <v>1310</v>
      </c>
      <c r="Q15" t="s">
        <v>263</v>
      </c>
      <c r="R15">
        <v>1</v>
      </c>
      <c r="S15" t="s">
        <v>1310</v>
      </c>
      <c r="T15">
        <f>VLOOKUP(Q15,'Cross ref wind potential'!$B$2:$R$238,17,FALSE)</f>
        <v>0</v>
      </c>
      <c r="U15" s="2">
        <v>2</v>
      </c>
      <c r="V15" s="2" t="str">
        <f>VLOOKUP(Q15,'Wind Reg Plan'!$A$3:$V$4094,16,FALSE)</f>
        <v>L</v>
      </c>
      <c r="W15" s="2">
        <f t="shared" si="5"/>
        <v>1</v>
      </c>
      <c r="X15" s="2">
        <f t="shared" si="6"/>
        <v>6</v>
      </c>
      <c r="Y15" s="36">
        <f>VLOOKUP(Q15,'Wind Reg Plan'!$A$3:$W$4094,23,FALSE)</f>
        <v>0</v>
      </c>
      <c r="Z15">
        <f t="shared" si="7"/>
        <v>1</v>
      </c>
      <c r="AA15" t="str">
        <f t="shared" si="7"/>
        <v/>
      </c>
      <c r="AB15" t="str">
        <f t="shared" si="7"/>
        <v/>
      </c>
      <c r="AC15">
        <f t="shared" si="7"/>
        <v>-4</v>
      </c>
      <c r="AD15" t="str">
        <f t="shared" si="7"/>
        <v/>
      </c>
    </row>
    <row r="16" spans="1:30" hidden="1" x14ac:dyDescent="0.25">
      <c r="A16" t="s">
        <v>142</v>
      </c>
      <c r="B16">
        <v>2</v>
      </c>
      <c r="C16">
        <v>3</v>
      </c>
      <c r="D16" t="s">
        <v>391</v>
      </c>
      <c r="E16" t="s">
        <v>391</v>
      </c>
      <c r="F16" t="s">
        <v>391</v>
      </c>
      <c r="G16" s="2">
        <f t="shared" si="3"/>
        <v>3</v>
      </c>
      <c r="H16" s="2">
        <v>2</v>
      </c>
      <c r="I16" s="2" t="s">
        <v>13</v>
      </c>
      <c r="J16" s="2" t="e">
        <f>VLOOKUP(A16,'Cross ref wind potential'!$B$2:$R$238,17,FALSE)</f>
        <v>#N/A</v>
      </c>
      <c r="K16" s="2" t="e">
        <f t="shared" si="4"/>
        <v>#N/A</v>
      </c>
      <c r="L16">
        <f>VLOOKUP(A16,'Wind Reg Plan'!$A$3:$V$4094,16,FALSE)</f>
        <v>0</v>
      </c>
      <c r="M16">
        <f>VLOOKUP(A16,'Wind Reg Plan'!$A$3:$W$4094,23,FALSE)</f>
        <v>0</v>
      </c>
      <c r="N16" s="2" t="s">
        <v>1310</v>
      </c>
      <c r="Q16" t="s">
        <v>353</v>
      </c>
      <c r="R16">
        <v>6</v>
      </c>
      <c r="S16" t="s">
        <v>1310</v>
      </c>
      <c r="T16">
        <f>VLOOKUP(Q16,'Cross ref wind potential'!$B$2:$R$238,17,FALSE)</f>
        <v>0</v>
      </c>
      <c r="U16" s="2">
        <v>6</v>
      </c>
      <c r="V16" s="2" t="str">
        <f>VLOOKUP(Q16,'Wind Reg Plan'!$A$3:$V$4094,16,FALSE)</f>
        <v>H</v>
      </c>
      <c r="W16" s="2">
        <f t="shared" si="5"/>
        <v>6</v>
      </c>
      <c r="X16" s="2">
        <f t="shared" si="6"/>
        <v>7</v>
      </c>
      <c r="Y16" s="36" t="str">
        <f>VLOOKUP(Q16,'Wind Reg Plan'!$A$3:$W$4094,23,FALSE)</f>
        <v>NEED LOAD FROM ATKA PRIDE</v>
      </c>
      <c r="Z16">
        <f t="shared" si="7"/>
        <v>0</v>
      </c>
      <c r="AA16">
        <f t="shared" si="7"/>
        <v>-1</v>
      </c>
      <c r="AB16" t="str">
        <f t="shared" si="7"/>
        <v/>
      </c>
      <c r="AC16" t="str">
        <f t="shared" si="7"/>
        <v/>
      </c>
      <c r="AD16" t="str">
        <f t="shared" si="7"/>
        <v/>
      </c>
    </row>
    <row r="17" spans="1:30" hidden="1" x14ac:dyDescent="0.25">
      <c r="A17" t="s">
        <v>122</v>
      </c>
      <c r="B17">
        <v>1</v>
      </c>
      <c r="C17" t="s">
        <v>391</v>
      </c>
      <c r="D17">
        <v>2</v>
      </c>
      <c r="E17" t="s">
        <v>391</v>
      </c>
      <c r="F17" t="s">
        <v>391</v>
      </c>
      <c r="G17" s="2">
        <f t="shared" si="3"/>
        <v>2</v>
      </c>
      <c r="H17" s="2">
        <v>1</v>
      </c>
      <c r="I17" s="2" t="s">
        <v>13</v>
      </c>
      <c r="J17" s="2" t="e">
        <f>VLOOKUP(A17,'Cross ref wind potential'!$B$2:$R$238,17,FALSE)</f>
        <v>#N/A</v>
      </c>
      <c r="K17" s="2" t="e">
        <f t="shared" si="4"/>
        <v>#N/A</v>
      </c>
      <c r="L17">
        <f>VLOOKUP(A17,'Wind Reg Plan'!$A$3:$V$4094,16,FALSE)</f>
        <v>0</v>
      </c>
      <c r="M17">
        <f>VLOOKUP(A17,'Wind Reg Plan'!$A$3:$W$4094,23,FALSE)</f>
        <v>0</v>
      </c>
      <c r="N17" s="2" t="s">
        <v>1310</v>
      </c>
      <c r="Q17" t="s">
        <v>219</v>
      </c>
      <c r="R17">
        <v>5</v>
      </c>
      <c r="S17" t="s">
        <v>1312</v>
      </c>
      <c r="T17">
        <f>VLOOKUP(Q17,'Cross ref wind potential'!$B$2:$R$238,17,FALSE)</f>
        <v>5</v>
      </c>
      <c r="U17" s="2">
        <v>6</v>
      </c>
      <c r="V17" s="2" t="str">
        <f>VLOOKUP(Q17,'Wind Reg Plan'!$A$3:$V$4094,16,FALSE)</f>
        <v>H</v>
      </c>
      <c r="W17" s="2">
        <f t="shared" si="5"/>
        <v>3</v>
      </c>
      <c r="X17" s="2">
        <f t="shared" si="6"/>
        <v>4</v>
      </c>
      <c r="Y17" s="36" t="str">
        <f>VLOOKUP(Q17,'Wind Reg Plan'!$A$3:$W$4094,23,FALSE)</f>
        <v>LITTLE LAND</v>
      </c>
      <c r="Z17">
        <f t="shared" si="7"/>
        <v>3</v>
      </c>
      <c r="AA17" t="str">
        <f t="shared" si="7"/>
        <v/>
      </c>
      <c r="AB17" t="str">
        <f t="shared" si="7"/>
        <v/>
      </c>
      <c r="AC17">
        <f t="shared" si="7"/>
        <v>2</v>
      </c>
      <c r="AD17" t="str">
        <f t="shared" si="7"/>
        <v/>
      </c>
    </row>
    <row r="18" spans="1:30" hidden="1" x14ac:dyDescent="0.25">
      <c r="A18" t="s">
        <v>38</v>
      </c>
      <c r="B18">
        <v>1</v>
      </c>
      <c r="C18" t="s">
        <v>391</v>
      </c>
      <c r="D18" t="s">
        <v>391</v>
      </c>
      <c r="E18" t="s">
        <v>391</v>
      </c>
      <c r="F18" t="s">
        <v>391</v>
      </c>
      <c r="G18" s="2">
        <f t="shared" si="3"/>
        <v>1</v>
      </c>
      <c r="H18" s="2">
        <v>1</v>
      </c>
      <c r="I18" s="2" t="s">
        <v>13</v>
      </c>
      <c r="J18" s="2" t="e">
        <f>VLOOKUP(A18,'Cross ref wind potential'!$B$2:$R$238,17,FALSE)</f>
        <v>#N/A</v>
      </c>
      <c r="K18" s="2" t="e">
        <f t="shared" si="4"/>
        <v>#N/A</v>
      </c>
      <c r="L18">
        <f>VLOOKUP(A18,'Wind Reg Plan'!$A$3:$V$4094,16,FALSE)</f>
        <v>0</v>
      </c>
      <c r="M18">
        <f>VLOOKUP(A18,'Wind Reg Plan'!$A$3:$W$4094,23,FALSE)</f>
        <v>0</v>
      </c>
      <c r="N18" s="2" t="s">
        <v>1310</v>
      </c>
      <c r="Q18" t="s">
        <v>114</v>
      </c>
      <c r="R18">
        <v>2</v>
      </c>
      <c r="S18" t="s">
        <v>1310</v>
      </c>
      <c r="T18">
        <f>VLOOKUP(Q18,'Cross ref wind potential'!$B$2:$R$238,17,FALSE)</f>
        <v>0</v>
      </c>
      <c r="U18" s="2">
        <v>3</v>
      </c>
      <c r="V18" s="2">
        <f>VLOOKUP(Q18,'Wind Reg Plan'!$A$3:$V$4094,16,FALSE)</f>
        <v>0</v>
      </c>
      <c r="W18" s="2">
        <f t="shared" si="5"/>
        <v>2</v>
      </c>
      <c r="X18" s="2">
        <f t="shared" si="6"/>
        <v>2</v>
      </c>
      <c r="Y18" s="36">
        <f>VLOOKUP(Q18,'Wind Reg Plan'!$A$3:$W$4094,23,FALSE)</f>
        <v>0</v>
      </c>
      <c r="Z18">
        <f t="shared" si="7"/>
        <v>1</v>
      </c>
      <c r="AA18" t="str">
        <f t="shared" si="7"/>
        <v/>
      </c>
      <c r="AB18" t="str">
        <f t="shared" si="7"/>
        <v/>
      </c>
      <c r="AC18" t="str">
        <f t="shared" si="7"/>
        <v/>
      </c>
      <c r="AD18" t="str">
        <f t="shared" si="7"/>
        <v/>
      </c>
    </row>
    <row r="19" spans="1:30" hidden="1" x14ac:dyDescent="0.25">
      <c r="A19" t="s">
        <v>123</v>
      </c>
      <c r="B19">
        <v>1</v>
      </c>
      <c r="C19" t="s">
        <v>391</v>
      </c>
      <c r="D19">
        <v>2</v>
      </c>
      <c r="E19" t="s">
        <v>391</v>
      </c>
      <c r="F19" t="s">
        <v>391</v>
      </c>
      <c r="G19" s="2">
        <f t="shared" si="3"/>
        <v>2</v>
      </c>
      <c r="H19" s="2">
        <f t="shared" ref="H19:H25" si="8">VLOOKUP(A19,$Q$3:$R$169,2,FALSE)</f>
        <v>1</v>
      </c>
      <c r="I19" s="2" t="s">
        <v>13</v>
      </c>
      <c r="J19" s="2">
        <f>VLOOKUP(A19,'Cross ref wind potential'!$B$2:$R$238,17,FALSE)</f>
        <v>0</v>
      </c>
      <c r="K19" s="2">
        <f t="shared" si="4"/>
        <v>2</v>
      </c>
      <c r="L19">
        <f>VLOOKUP(A19,'Wind Reg Plan'!$A$3:$V$4094,16,FALSE)</f>
        <v>0</v>
      </c>
      <c r="M19">
        <f>VLOOKUP(A19,'Wind Reg Plan'!$A$3:$W$4094,23,FALSE)</f>
        <v>0</v>
      </c>
      <c r="N19" s="2" t="str">
        <f t="shared" ref="N19:N25" si="9">VLOOKUP(A19,$Q$3:$S$169,3,FALSE)</f>
        <v>NREL Wind Map</v>
      </c>
      <c r="Q19" t="s">
        <v>179</v>
      </c>
      <c r="R19">
        <v>3</v>
      </c>
      <c r="S19" t="s">
        <v>1310</v>
      </c>
      <c r="T19">
        <f>VLOOKUP(Q19,'Cross ref wind potential'!$B$2:$R$238,17,FALSE)</f>
        <v>0</v>
      </c>
      <c r="U19" s="2">
        <v>4</v>
      </c>
      <c r="V19" s="2">
        <f>VLOOKUP(Q19,'Wind Reg Plan'!$A$3:$V$4094,16,FALSE)</f>
        <v>0</v>
      </c>
      <c r="W19" s="2">
        <f t="shared" si="5"/>
        <v>3</v>
      </c>
      <c r="X19" s="2">
        <f t="shared" si="6"/>
        <v>4</v>
      </c>
      <c r="Y19" s="36">
        <f>VLOOKUP(Q19,'Wind Reg Plan'!$A$3:$W$4094,23,FALSE)</f>
        <v>0</v>
      </c>
      <c r="Z19">
        <f t="shared" si="7"/>
        <v>1</v>
      </c>
      <c r="AA19" t="str">
        <f t="shared" si="7"/>
        <v/>
      </c>
      <c r="AB19" t="str">
        <f t="shared" si="7"/>
        <v/>
      </c>
      <c r="AC19" t="str">
        <f t="shared" si="7"/>
        <v/>
      </c>
      <c r="AD19">
        <f t="shared" si="7"/>
        <v>0</v>
      </c>
    </row>
    <row r="20" spans="1:30" hidden="1" x14ac:dyDescent="0.25">
      <c r="A20" t="s">
        <v>129</v>
      </c>
      <c r="B20">
        <v>1</v>
      </c>
      <c r="C20" t="s">
        <v>391</v>
      </c>
      <c r="D20">
        <v>2</v>
      </c>
      <c r="E20" t="s">
        <v>391</v>
      </c>
      <c r="F20" t="s">
        <v>391</v>
      </c>
      <c r="G20" s="2">
        <f t="shared" si="3"/>
        <v>2</v>
      </c>
      <c r="H20" s="2">
        <f t="shared" si="8"/>
        <v>1</v>
      </c>
      <c r="I20" s="2" t="s">
        <v>13</v>
      </c>
      <c r="J20" s="2">
        <f>VLOOKUP(A20,'Cross ref wind potential'!$B$2:$R$238,17,FALSE)</f>
        <v>0</v>
      </c>
      <c r="K20" s="2">
        <f t="shared" si="4"/>
        <v>2</v>
      </c>
      <c r="L20" t="str">
        <f>VLOOKUP(A20,'Wind Reg Plan'!$A$3:$V$4094,16,FALSE)</f>
        <v>L</v>
      </c>
      <c r="M20" t="str">
        <f>VLOOKUP(A20,'Wind Reg Plan'!$A$3:$W$4094,23,FALSE)</f>
        <v>BETTER RESOURCE ACROSS RIVER BUT NEED SUB CABLE</v>
      </c>
      <c r="N20" s="2" t="str">
        <f t="shared" si="9"/>
        <v>NREL Wind Map</v>
      </c>
      <c r="Q20" t="s">
        <v>56</v>
      </c>
      <c r="R20">
        <v>1</v>
      </c>
      <c r="S20" t="s">
        <v>1310</v>
      </c>
      <c r="T20">
        <f>VLOOKUP(Q20,'Cross ref wind potential'!$B$2:$R$238,17,FALSE)</f>
        <v>0</v>
      </c>
      <c r="U20" s="2">
        <v>2</v>
      </c>
      <c r="V20" s="2" t="str">
        <f>VLOOKUP(Q20,'Wind Reg Plan'!$A$3:$V$4094,16,FALSE)</f>
        <v>L</v>
      </c>
      <c r="W20" s="2">
        <f t="shared" si="5"/>
        <v>1</v>
      </c>
      <c r="X20" s="2">
        <f t="shared" si="6"/>
        <v>1</v>
      </c>
      <c r="Y20" s="36">
        <f>VLOOKUP(Q20,'Wind Reg Plan'!$A$3:$W$4094,23,FALSE)</f>
        <v>0</v>
      </c>
      <c r="Z20">
        <f t="shared" si="7"/>
        <v>1</v>
      </c>
      <c r="AA20" t="str">
        <f t="shared" si="7"/>
        <v/>
      </c>
      <c r="AB20" t="str">
        <f t="shared" si="7"/>
        <v/>
      </c>
      <c r="AC20" t="str">
        <f t="shared" si="7"/>
        <v/>
      </c>
      <c r="AD20" t="str">
        <f t="shared" si="7"/>
        <v/>
      </c>
    </row>
    <row r="21" spans="1:30" hidden="1" x14ac:dyDescent="0.25">
      <c r="A21" t="s">
        <v>73</v>
      </c>
      <c r="B21">
        <v>1</v>
      </c>
      <c r="C21" t="s">
        <v>391</v>
      </c>
      <c r="D21" t="s">
        <v>391</v>
      </c>
      <c r="E21" t="s">
        <v>391</v>
      </c>
      <c r="F21" t="s">
        <v>391</v>
      </c>
      <c r="G21" s="2">
        <f t="shared" si="3"/>
        <v>1</v>
      </c>
      <c r="H21" s="2">
        <f t="shared" si="8"/>
        <v>1</v>
      </c>
      <c r="I21" s="2" t="s">
        <v>13</v>
      </c>
      <c r="J21" s="2">
        <f>VLOOKUP(A21,'Cross ref wind potential'!$B$2:$R$238,17,FALSE)</f>
        <v>0</v>
      </c>
      <c r="K21" s="2">
        <f t="shared" si="4"/>
        <v>2</v>
      </c>
      <c r="L21" t="str">
        <f>VLOOKUP(A21,'Wind Reg Plan'!$A$3:$V$4094,16,FALSE)</f>
        <v>L</v>
      </c>
      <c r="M21">
        <f>VLOOKUP(A21,'Wind Reg Plan'!$A$3:$W$4094,23,FALSE)</f>
        <v>0</v>
      </c>
      <c r="N21" s="2" t="str">
        <f t="shared" si="9"/>
        <v>NREL Wind Map</v>
      </c>
      <c r="Q21" t="s">
        <v>166</v>
      </c>
      <c r="R21">
        <v>4</v>
      </c>
      <c r="S21" t="s">
        <v>1312</v>
      </c>
      <c r="T21">
        <f>VLOOKUP(Q21,'Cross ref wind potential'!$B$2:$R$238,17,FALSE)</f>
        <v>4</v>
      </c>
      <c r="U21" s="2">
        <v>4</v>
      </c>
      <c r="V21" s="2" t="str">
        <f>VLOOKUP(Q21,'Wind Reg Plan'!$A$3:$V$4094,16,FALSE)</f>
        <v>M</v>
      </c>
      <c r="W21" s="2">
        <f t="shared" si="5"/>
        <v>2</v>
      </c>
      <c r="X21" s="2">
        <f t="shared" si="6"/>
        <v>3</v>
      </c>
      <c r="Y21" s="36" t="str">
        <f>VLOOKUP(Q21,'Wind Reg Plan'!$A$3:$W$4094,23,FALSE)</f>
        <v>ECON OF SCALE HIGH in Bethel, therefore potential is high (see criteria).</v>
      </c>
      <c r="Z21">
        <f t="shared" si="7"/>
        <v>2</v>
      </c>
      <c r="AA21" t="str">
        <f t="shared" si="7"/>
        <v/>
      </c>
      <c r="AB21">
        <f t="shared" si="7"/>
        <v>1</v>
      </c>
      <c r="AC21" t="str">
        <f t="shared" si="7"/>
        <v/>
      </c>
      <c r="AD21" t="str">
        <f t="shared" si="7"/>
        <v/>
      </c>
    </row>
    <row r="22" spans="1:30" hidden="1" x14ac:dyDescent="0.25">
      <c r="A22" t="s">
        <v>263</v>
      </c>
      <c r="B22">
        <v>1</v>
      </c>
      <c r="C22" t="s">
        <v>391</v>
      </c>
      <c r="D22" t="s">
        <v>391</v>
      </c>
      <c r="E22">
        <v>6</v>
      </c>
      <c r="F22" t="s">
        <v>391</v>
      </c>
      <c r="G22" s="2">
        <f t="shared" si="3"/>
        <v>6</v>
      </c>
      <c r="H22" s="2">
        <f t="shared" si="8"/>
        <v>1</v>
      </c>
      <c r="I22" s="2" t="s">
        <v>13</v>
      </c>
      <c r="J22" s="2">
        <f>VLOOKUP(A22,'Cross ref wind potential'!$B$2:$R$238,17,FALSE)</f>
        <v>0</v>
      </c>
      <c r="K22" s="2">
        <f t="shared" si="4"/>
        <v>2</v>
      </c>
      <c r="L22" t="str">
        <f>VLOOKUP(A22,'Wind Reg Plan'!$A$3:$V$4094,16,FALSE)</f>
        <v>L</v>
      </c>
      <c r="M22">
        <f>VLOOKUP(A22,'Wind Reg Plan'!$A$3:$W$4094,23,FALSE)</f>
        <v>0</v>
      </c>
      <c r="N22" s="2" t="str">
        <f t="shared" si="9"/>
        <v>NREL Wind Map</v>
      </c>
      <c r="Q22" t="s">
        <v>103</v>
      </c>
      <c r="R22">
        <v>1</v>
      </c>
      <c r="S22" t="s">
        <v>1310</v>
      </c>
      <c r="T22">
        <f>VLOOKUP(Q22,'Cross ref wind potential'!$B$2:$R$238,17,FALSE)</f>
        <v>0</v>
      </c>
      <c r="U22" s="2">
        <v>3</v>
      </c>
      <c r="V22" s="2" t="str">
        <f>VLOOKUP(Q22,'Wind Reg Plan'!$A$3:$V$4094,16,FALSE)</f>
        <v>L</v>
      </c>
      <c r="W22" s="2">
        <f t="shared" si="5"/>
        <v>1</v>
      </c>
      <c r="X22" s="2">
        <f t="shared" si="6"/>
        <v>2</v>
      </c>
      <c r="Y22" s="36">
        <f>VLOOKUP(Q22,'Wind Reg Plan'!$A$3:$W$4094,23,FALSE)</f>
        <v>0</v>
      </c>
      <c r="Z22">
        <f t="shared" si="7"/>
        <v>2</v>
      </c>
      <c r="AA22" t="str">
        <f t="shared" si="7"/>
        <v/>
      </c>
      <c r="AB22" t="str">
        <f t="shared" si="7"/>
        <v/>
      </c>
      <c r="AC22" t="str">
        <f t="shared" si="7"/>
        <v/>
      </c>
      <c r="AD22">
        <f t="shared" si="7"/>
        <v>1</v>
      </c>
    </row>
    <row r="23" spans="1:30" hidden="1" x14ac:dyDescent="0.25">
      <c r="A23" t="s">
        <v>353</v>
      </c>
      <c r="B23">
        <v>6</v>
      </c>
      <c r="C23">
        <v>7</v>
      </c>
      <c r="D23" t="s">
        <v>391</v>
      </c>
      <c r="E23" t="s">
        <v>391</v>
      </c>
      <c r="F23" t="s">
        <v>391</v>
      </c>
      <c r="G23" s="2">
        <f t="shared" si="3"/>
        <v>7</v>
      </c>
      <c r="H23" s="2">
        <f t="shared" si="8"/>
        <v>6</v>
      </c>
      <c r="I23" s="2" t="s">
        <v>13</v>
      </c>
      <c r="J23" s="2">
        <f>VLOOKUP(A23,'Cross ref wind potential'!$B$2:$R$238,17,FALSE)</f>
        <v>0</v>
      </c>
      <c r="K23" s="2">
        <f t="shared" si="4"/>
        <v>6</v>
      </c>
      <c r="L23" t="str">
        <f>VLOOKUP(A23,'Wind Reg Plan'!$A$3:$V$4094,16,FALSE)</f>
        <v>H</v>
      </c>
      <c r="M23" t="str">
        <f>VLOOKUP(A23,'Wind Reg Plan'!$A$3:$W$4094,23,FALSE)</f>
        <v>NEED LOAD FROM ATKA PRIDE</v>
      </c>
      <c r="N23" s="2" t="str">
        <f t="shared" si="9"/>
        <v>NREL Wind Map</v>
      </c>
      <c r="Q23" t="s">
        <v>20</v>
      </c>
      <c r="R23">
        <v>1</v>
      </c>
      <c r="S23" t="s">
        <v>1310</v>
      </c>
      <c r="T23">
        <f>VLOOKUP(Q23,'Cross ref wind potential'!$B$2:$R$238,17,FALSE)</f>
        <v>0</v>
      </c>
      <c r="U23" s="2">
        <v>2</v>
      </c>
      <c r="V23" s="2" t="str">
        <f>VLOOKUP(Q23,'Wind Reg Plan'!$A$3:$V$4094,16,FALSE)</f>
        <v>L</v>
      </c>
      <c r="W23" s="2">
        <f t="shared" si="5"/>
        <v>1</v>
      </c>
      <c r="X23" s="2">
        <f t="shared" si="6"/>
        <v>1</v>
      </c>
      <c r="Y23" s="36">
        <f>VLOOKUP(Q23,'Wind Reg Plan'!$A$3:$W$4094,23,FALSE)</f>
        <v>0</v>
      </c>
      <c r="Z23">
        <f t="shared" ref="Z23:AD32" si="10">IFERROR($U23-VLOOKUP($Q23,$A$3:$F$357,1+Z$2,FALSE),"")</f>
        <v>1</v>
      </c>
      <c r="AA23" t="str">
        <f t="shared" si="10"/>
        <v/>
      </c>
      <c r="AB23" t="str">
        <f t="shared" si="10"/>
        <v/>
      </c>
      <c r="AC23" t="str">
        <f t="shared" si="10"/>
        <v/>
      </c>
      <c r="AD23" t="str">
        <f t="shared" si="10"/>
        <v/>
      </c>
    </row>
    <row r="24" spans="1:30" hidden="1" x14ac:dyDescent="0.25">
      <c r="A24" t="s">
        <v>219</v>
      </c>
      <c r="B24">
        <v>3</v>
      </c>
      <c r="C24" t="s">
        <v>391</v>
      </c>
      <c r="D24" t="s">
        <v>391</v>
      </c>
      <c r="E24">
        <v>4</v>
      </c>
      <c r="F24" t="s">
        <v>391</v>
      </c>
      <c r="G24" s="2">
        <f t="shared" si="3"/>
        <v>4</v>
      </c>
      <c r="H24" s="2">
        <f t="shared" si="8"/>
        <v>5</v>
      </c>
      <c r="I24" s="2" t="s">
        <v>13</v>
      </c>
      <c r="J24" s="2">
        <f>VLOOKUP(A24,'Cross ref wind potential'!$B$2:$R$238,17,FALSE)</f>
        <v>5</v>
      </c>
      <c r="K24" s="2">
        <f t="shared" si="4"/>
        <v>6</v>
      </c>
      <c r="L24" t="str">
        <f>VLOOKUP(A24,'Wind Reg Plan'!$A$3:$V$4094,16,FALSE)</f>
        <v>H</v>
      </c>
      <c r="M24" t="str">
        <f>VLOOKUP(A24,'Wind Reg Plan'!$A$3:$W$4094,23,FALSE)</f>
        <v>LITTLE LAND</v>
      </c>
      <c r="N24" s="2" t="str">
        <f t="shared" si="9"/>
        <v>AEA 30-m met tower</v>
      </c>
      <c r="Q24" t="s">
        <v>317</v>
      </c>
      <c r="R24">
        <v>4</v>
      </c>
      <c r="S24" t="s">
        <v>1310</v>
      </c>
      <c r="T24">
        <f>VLOOKUP(Q24,'Cross ref wind potential'!$B$2:$R$238,17,FALSE)</f>
        <v>0</v>
      </c>
      <c r="U24" s="2">
        <v>7</v>
      </c>
      <c r="V24" s="2">
        <f>VLOOKUP(Q24,'Wind Reg Plan'!$A$3:$V$4094,16,FALSE)</f>
        <v>0</v>
      </c>
      <c r="W24" s="2">
        <f t="shared" si="5"/>
        <v>4</v>
      </c>
      <c r="X24" s="2">
        <f t="shared" si="6"/>
        <v>7</v>
      </c>
      <c r="Y24" s="36">
        <f>VLOOKUP(Q24,'Wind Reg Plan'!$A$3:$W$4094,23,FALSE)</f>
        <v>0</v>
      </c>
      <c r="Z24">
        <f t="shared" si="10"/>
        <v>3</v>
      </c>
      <c r="AA24">
        <f t="shared" si="10"/>
        <v>0</v>
      </c>
      <c r="AB24" t="str">
        <f t="shared" si="10"/>
        <v/>
      </c>
      <c r="AC24" t="str">
        <f t="shared" si="10"/>
        <v/>
      </c>
      <c r="AD24" t="str">
        <f t="shared" si="10"/>
        <v/>
      </c>
    </row>
    <row r="25" spans="1:30" hidden="1" x14ac:dyDescent="0.25">
      <c r="A25" t="s">
        <v>114</v>
      </c>
      <c r="B25">
        <v>2</v>
      </c>
      <c r="C25" t="s">
        <v>391</v>
      </c>
      <c r="D25" t="s">
        <v>391</v>
      </c>
      <c r="E25" t="s">
        <v>391</v>
      </c>
      <c r="F25" t="s">
        <v>391</v>
      </c>
      <c r="G25" s="2">
        <f t="shared" si="3"/>
        <v>2</v>
      </c>
      <c r="H25" s="2">
        <f t="shared" si="8"/>
        <v>2</v>
      </c>
      <c r="I25" s="2" t="s">
        <v>13</v>
      </c>
      <c r="J25" s="2">
        <f>VLOOKUP(A25,'Cross ref wind potential'!$B$2:$R$238,17,FALSE)</f>
        <v>0</v>
      </c>
      <c r="K25" s="2">
        <f t="shared" si="4"/>
        <v>3</v>
      </c>
      <c r="L25">
        <f>VLOOKUP(A25,'Wind Reg Plan'!$A$3:$V$4094,16,FALSE)</f>
        <v>0</v>
      </c>
      <c r="M25">
        <f>VLOOKUP(A25,'Wind Reg Plan'!$A$3:$W$4094,23,FALSE)</f>
        <v>0</v>
      </c>
      <c r="N25" s="2" t="str">
        <f t="shared" si="9"/>
        <v>NREL Wind Map</v>
      </c>
      <c r="Q25" t="s">
        <v>153</v>
      </c>
      <c r="R25">
        <v>1</v>
      </c>
      <c r="S25" t="s">
        <v>1310</v>
      </c>
      <c r="T25">
        <f>VLOOKUP(Q25,'Cross ref wind potential'!$B$2:$R$238,17,FALSE)</f>
        <v>0</v>
      </c>
      <c r="U25" s="2">
        <v>4</v>
      </c>
      <c r="V25" s="2">
        <f>VLOOKUP(Q25,'Wind Reg Plan'!$A$3:$V$4094,16,FALSE)</f>
        <v>0</v>
      </c>
      <c r="W25" s="2">
        <f t="shared" si="5"/>
        <v>1</v>
      </c>
      <c r="X25" s="2">
        <f t="shared" si="6"/>
        <v>3</v>
      </c>
      <c r="Y25" s="36">
        <f>VLOOKUP(Q25,'Wind Reg Plan'!$A$3:$W$4094,23,FALSE)</f>
        <v>0</v>
      </c>
      <c r="Z25">
        <f t="shared" si="10"/>
        <v>3</v>
      </c>
      <c r="AA25">
        <f t="shared" si="10"/>
        <v>2</v>
      </c>
      <c r="AB25" t="str">
        <f t="shared" si="10"/>
        <v/>
      </c>
      <c r="AC25" t="str">
        <f t="shared" si="10"/>
        <v/>
      </c>
      <c r="AD25">
        <f t="shared" si="10"/>
        <v>1</v>
      </c>
    </row>
    <row r="26" spans="1:30" hidden="1" x14ac:dyDescent="0.25">
      <c r="A26" t="s">
        <v>362</v>
      </c>
      <c r="B26">
        <v>7</v>
      </c>
      <c r="C26" t="s">
        <v>391</v>
      </c>
      <c r="D26" t="s">
        <v>391</v>
      </c>
      <c r="E26" t="s">
        <v>391</v>
      </c>
      <c r="F26" t="s">
        <v>391</v>
      </c>
      <c r="G26" s="2">
        <f t="shared" si="3"/>
        <v>7</v>
      </c>
      <c r="H26" s="2">
        <v>7</v>
      </c>
      <c r="I26" s="2" t="s">
        <v>13</v>
      </c>
      <c r="J26" s="2" t="e">
        <f>VLOOKUP(A26,'Cross ref wind potential'!$B$2:$R$238,17,FALSE)</f>
        <v>#N/A</v>
      </c>
      <c r="K26" s="2" t="e">
        <f t="shared" si="4"/>
        <v>#N/A</v>
      </c>
      <c r="L26">
        <f>VLOOKUP(A26,'Wind Reg Plan'!$A$3:$V$4094,16,FALSE)</f>
        <v>0</v>
      </c>
      <c r="M26">
        <f>VLOOKUP(A26,'Wind Reg Plan'!$A$3:$W$4094,23,FALSE)</f>
        <v>0</v>
      </c>
      <c r="N26" s="2" t="s">
        <v>1310</v>
      </c>
      <c r="Q26" t="s">
        <v>37</v>
      </c>
      <c r="R26">
        <v>1</v>
      </c>
      <c r="S26" t="s">
        <v>1310</v>
      </c>
      <c r="T26">
        <f>VLOOKUP(Q26,'Cross ref wind potential'!$B$2:$R$238,17,FALSE)</f>
        <v>0</v>
      </c>
      <c r="U26" s="2">
        <v>2</v>
      </c>
      <c r="V26" s="2" t="str">
        <f>VLOOKUP(Q26,'Wind Reg Plan'!$A$3:$V$4094,16,FALSE)</f>
        <v>L</v>
      </c>
      <c r="W26" s="2">
        <f t="shared" si="5"/>
        <v>1</v>
      </c>
      <c r="X26" s="2">
        <f t="shared" si="6"/>
        <v>1</v>
      </c>
      <c r="Y26" s="36">
        <f>VLOOKUP(Q26,'Wind Reg Plan'!$A$3:$W$4094,23,FALSE)</f>
        <v>0</v>
      </c>
      <c r="Z26">
        <f t="shared" si="10"/>
        <v>1</v>
      </c>
      <c r="AA26" t="str">
        <f t="shared" si="10"/>
        <v/>
      </c>
      <c r="AB26" t="str">
        <f t="shared" si="10"/>
        <v/>
      </c>
      <c r="AC26" t="str">
        <f t="shared" si="10"/>
        <v/>
      </c>
      <c r="AD26" t="str">
        <f t="shared" si="10"/>
        <v/>
      </c>
    </row>
    <row r="27" spans="1:30" hidden="1" x14ac:dyDescent="0.25">
      <c r="A27" t="s">
        <v>22</v>
      </c>
      <c r="B27">
        <v>1</v>
      </c>
      <c r="C27" t="s">
        <v>391</v>
      </c>
      <c r="D27" t="s">
        <v>391</v>
      </c>
      <c r="E27" t="s">
        <v>391</v>
      </c>
      <c r="F27" t="s">
        <v>391</v>
      </c>
      <c r="G27" s="2">
        <f t="shared" si="3"/>
        <v>1</v>
      </c>
      <c r="H27" s="2">
        <v>1</v>
      </c>
      <c r="I27" s="2" t="s">
        <v>13</v>
      </c>
      <c r="J27" s="2" t="e">
        <f>VLOOKUP(A27,'Cross ref wind potential'!$B$2:$R$238,17,FALSE)</f>
        <v>#N/A</v>
      </c>
      <c r="K27" s="2" t="e">
        <f t="shared" si="4"/>
        <v>#N/A</v>
      </c>
      <c r="L27">
        <f>VLOOKUP(A27,'Wind Reg Plan'!$A$3:$V$4094,16,FALSE)</f>
        <v>0</v>
      </c>
      <c r="M27">
        <f>VLOOKUP(A27,'Wind Reg Plan'!$A$3:$W$4094,23,FALSE)</f>
        <v>0</v>
      </c>
      <c r="N27" s="2" t="s">
        <v>1310</v>
      </c>
      <c r="Q27" t="s">
        <v>31</v>
      </c>
      <c r="R27">
        <v>1</v>
      </c>
      <c r="S27" t="s">
        <v>1310</v>
      </c>
      <c r="T27">
        <f>VLOOKUP(Q27,'Cross ref wind potential'!$B$2:$R$238,17,FALSE)</f>
        <v>0</v>
      </c>
      <c r="U27" s="2">
        <v>2</v>
      </c>
      <c r="V27" s="2" t="str">
        <f>VLOOKUP(Q27,'Wind Reg Plan'!$A$3:$V$4094,16,FALSE)</f>
        <v>L</v>
      </c>
      <c r="W27" s="2">
        <f t="shared" si="5"/>
        <v>1</v>
      </c>
      <c r="X27" s="2">
        <f t="shared" si="6"/>
        <v>1</v>
      </c>
      <c r="Y27" s="36">
        <f>VLOOKUP(Q27,'Wind Reg Plan'!$A$3:$W$4094,23,FALSE)</f>
        <v>0</v>
      </c>
      <c r="Z27">
        <f t="shared" si="10"/>
        <v>1</v>
      </c>
      <c r="AA27" t="str">
        <f t="shared" si="10"/>
        <v/>
      </c>
      <c r="AB27" t="str">
        <f t="shared" si="10"/>
        <v/>
      </c>
      <c r="AC27" t="str">
        <f t="shared" si="10"/>
        <v/>
      </c>
      <c r="AD27" t="str">
        <f t="shared" si="10"/>
        <v/>
      </c>
    </row>
    <row r="28" spans="1:30" hidden="1" x14ac:dyDescent="0.25">
      <c r="A28" t="s">
        <v>179</v>
      </c>
      <c r="B28">
        <v>3</v>
      </c>
      <c r="C28" t="s">
        <v>391</v>
      </c>
      <c r="D28" t="s">
        <v>391</v>
      </c>
      <c r="E28" t="s">
        <v>391</v>
      </c>
      <c r="F28">
        <v>4</v>
      </c>
      <c r="G28" s="2">
        <f t="shared" si="3"/>
        <v>4</v>
      </c>
      <c r="H28" s="2">
        <v>3</v>
      </c>
      <c r="I28" s="2" t="s">
        <v>13</v>
      </c>
      <c r="J28" s="2">
        <f>VLOOKUP(A28,'Cross ref wind potential'!$B$2:$R$238,17,FALSE)</f>
        <v>0</v>
      </c>
      <c r="K28" s="2">
        <f t="shared" si="4"/>
        <v>4</v>
      </c>
      <c r="L28">
        <f>VLOOKUP(A28,'Wind Reg Plan'!$A$3:$V$4094,16,FALSE)</f>
        <v>0</v>
      </c>
      <c r="M28">
        <f>VLOOKUP(A28,'Wind Reg Plan'!$A$3:$W$4094,23,FALSE)</f>
        <v>0</v>
      </c>
      <c r="N28" s="2" t="s">
        <v>1310</v>
      </c>
      <c r="Q28" t="s">
        <v>234</v>
      </c>
      <c r="R28">
        <v>4</v>
      </c>
      <c r="S28" t="s">
        <v>1310</v>
      </c>
      <c r="T28">
        <f>VLOOKUP(Q28,'Cross ref wind potential'!$B$2:$R$238,17,FALSE)</f>
        <v>0</v>
      </c>
      <c r="U28" s="2">
        <v>6</v>
      </c>
      <c r="V28" s="2" t="str">
        <f>VLOOKUP(Q28,'Wind Reg Plan'!$A$3:$V$4094,16,FALSE)</f>
        <v>H</v>
      </c>
      <c r="W28" s="2">
        <f t="shared" si="5"/>
        <v>4</v>
      </c>
      <c r="X28" s="2">
        <f t="shared" si="6"/>
        <v>5</v>
      </c>
      <c r="Y28" s="36">
        <f>VLOOKUP(Q28,'Wind Reg Plan'!$A$3:$W$4094,23,FALSE)</f>
        <v>0</v>
      </c>
      <c r="Z28">
        <f t="shared" si="10"/>
        <v>2</v>
      </c>
      <c r="AA28" t="str">
        <f t="shared" si="10"/>
        <v/>
      </c>
      <c r="AB28" t="str">
        <f t="shared" si="10"/>
        <v/>
      </c>
      <c r="AC28" t="str">
        <f t="shared" si="10"/>
        <v/>
      </c>
      <c r="AD28">
        <f t="shared" si="10"/>
        <v>1</v>
      </c>
    </row>
    <row r="29" spans="1:30" hidden="1" x14ac:dyDescent="0.25">
      <c r="A29" t="s">
        <v>336</v>
      </c>
      <c r="B29">
        <v>4</v>
      </c>
      <c r="C29">
        <v>7</v>
      </c>
      <c r="D29" t="s">
        <v>391</v>
      </c>
      <c r="E29" t="s">
        <v>391</v>
      </c>
      <c r="F29" t="s">
        <v>391</v>
      </c>
      <c r="G29" s="2">
        <f t="shared" si="3"/>
        <v>7</v>
      </c>
      <c r="H29" s="2">
        <v>4</v>
      </c>
      <c r="I29" s="2" t="s">
        <v>13</v>
      </c>
      <c r="J29" s="2" t="e">
        <f>VLOOKUP(A29,'Cross ref wind potential'!$B$2:$R$238,17,FALSE)</f>
        <v>#N/A</v>
      </c>
      <c r="K29" s="2" t="e">
        <f t="shared" si="4"/>
        <v>#N/A</v>
      </c>
      <c r="L29">
        <f>VLOOKUP(A29,'Wind Reg Plan'!$A$3:$V$4094,16,FALSE)</f>
        <v>0</v>
      </c>
      <c r="M29">
        <f>VLOOKUP(A29,'Wind Reg Plan'!$A$3:$W$4094,23,FALSE)</f>
        <v>0</v>
      </c>
      <c r="N29" s="2" t="s">
        <v>1310</v>
      </c>
      <c r="Q29" t="s">
        <v>206</v>
      </c>
      <c r="R29">
        <v>6</v>
      </c>
      <c r="S29" t="s">
        <v>1310</v>
      </c>
      <c r="T29">
        <f>VLOOKUP(Q29,'Cross ref wind potential'!$B$2:$R$238,17,FALSE)</f>
        <v>6</v>
      </c>
      <c r="U29" s="2">
        <v>6</v>
      </c>
      <c r="V29" s="2" t="str">
        <f>VLOOKUP(Q29,'Wind Reg Plan'!$A$3:$V$4094,16,FALSE)</f>
        <v>H</v>
      </c>
      <c r="W29" s="2">
        <f t="shared" si="5"/>
        <v>4</v>
      </c>
      <c r="X29" s="2">
        <f t="shared" si="6"/>
        <v>4</v>
      </c>
      <c r="Y29" s="36" t="str">
        <f>VLOOKUP(Q29,'Wind Reg Plan'!$A$3:$W$4094,23,FALSE)</f>
        <v>OPERATING</v>
      </c>
      <c r="Z29">
        <f t="shared" si="10"/>
        <v>2</v>
      </c>
      <c r="AA29" t="str">
        <f t="shared" si="10"/>
        <v/>
      </c>
      <c r="AB29" t="str">
        <f t="shared" si="10"/>
        <v/>
      </c>
      <c r="AC29" t="str">
        <f t="shared" si="10"/>
        <v/>
      </c>
      <c r="AD29" t="str">
        <f t="shared" si="10"/>
        <v/>
      </c>
    </row>
    <row r="30" spans="1:30" hidden="1" x14ac:dyDescent="0.25">
      <c r="A30" t="s">
        <v>56</v>
      </c>
      <c r="B30">
        <v>1</v>
      </c>
      <c r="C30" t="s">
        <v>391</v>
      </c>
      <c r="D30" t="s">
        <v>391</v>
      </c>
      <c r="E30" t="s">
        <v>391</v>
      </c>
      <c r="F30" t="s">
        <v>391</v>
      </c>
      <c r="G30" s="2">
        <f t="shared" si="3"/>
        <v>1</v>
      </c>
      <c r="H30" s="2">
        <f>VLOOKUP(A30,$Q$3:$R$169,2,FALSE)</f>
        <v>1</v>
      </c>
      <c r="I30" s="2" t="s">
        <v>13</v>
      </c>
      <c r="J30" s="2">
        <f>VLOOKUP(A30,'Cross ref wind potential'!$B$2:$R$238,17,FALSE)</f>
        <v>0</v>
      </c>
      <c r="K30" s="2">
        <f t="shared" si="4"/>
        <v>2</v>
      </c>
      <c r="L30" t="str">
        <f>VLOOKUP(A30,'Wind Reg Plan'!$A$3:$V$4094,16,FALSE)</f>
        <v>L</v>
      </c>
      <c r="M30">
        <f>VLOOKUP(A30,'Wind Reg Plan'!$A$3:$W$4094,23,FALSE)</f>
        <v>0</v>
      </c>
      <c r="N30" s="2" t="str">
        <f>VLOOKUP(A30,$Q$3:$S$169,3,FALSE)</f>
        <v>NREL Wind Map</v>
      </c>
      <c r="Q30" t="s">
        <v>366</v>
      </c>
      <c r="R30">
        <v>5</v>
      </c>
      <c r="S30" t="s">
        <v>1310</v>
      </c>
      <c r="T30">
        <f>VLOOKUP(Q30,'Cross ref wind potential'!$B$2:$R$238,17,FALSE)</f>
        <v>5</v>
      </c>
      <c r="U30" s="2">
        <v>6</v>
      </c>
      <c r="V30" s="2" t="str">
        <f>VLOOKUP(Q30,'Wind Reg Plan'!$A$3:$V$4094,16,FALSE)</f>
        <v>H</v>
      </c>
      <c r="W30" s="2">
        <f t="shared" si="5"/>
        <v>7</v>
      </c>
      <c r="X30" s="2">
        <f t="shared" si="6"/>
        <v>7</v>
      </c>
      <c r="Y30" s="36" t="str">
        <f>VLOOKUP(Q30,'Wind Reg Plan'!$A$3:$W$4094,23,FALSE)</f>
        <v>CLASS 5-6 BUT HIGHLY TURBULENT SO NO SITE</v>
      </c>
      <c r="Z30">
        <f t="shared" si="10"/>
        <v>-1</v>
      </c>
      <c r="AA30" t="str">
        <f t="shared" si="10"/>
        <v/>
      </c>
      <c r="AB30" t="str">
        <f t="shared" si="10"/>
        <v/>
      </c>
      <c r="AC30" t="str">
        <f t="shared" si="10"/>
        <v/>
      </c>
      <c r="AD30" t="str">
        <f t="shared" si="10"/>
        <v/>
      </c>
    </row>
    <row r="31" spans="1:30" hidden="1" x14ac:dyDescent="0.25">
      <c r="A31" t="s">
        <v>93</v>
      </c>
      <c r="B31">
        <v>1</v>
      </c>
      <c r="C31" t="s">
        <v>391</v>
      </c>
      <c r="D31">
        <v>2</v>
      </c>
      <c r="E31" t="s">
        <v>391</v>
      </c>
      <c r="F31" t="s">
        <v>391</v>
      </c>
      <c r="G31" s="2">
        <f t="shared" si="3"/>
        <v>2</v>
      </c>
      <c r="H31" s="2">
        <v>1</v>
      </c>
      <c r="I31" s="2" t="s">
        <v>13</v>
      </c>
      <c r="J31" s="2" t="e">
        <f>VLOOKUP(A31,'Cross ref wind potential'!$B$2:$R$238,17,FALSE)</f>
        <v>#N/A</v>
      </c>
      <c r="K31" s="2" t="e">
        <f t="shared" si="4"/>
        <v>#N/A</v>
      </c>
      <c r="L31">
        <f>VLOOKUP(A31,'Wind Reg Plan'!$A$3:$V$4094,16,FALSE)</f>
        <v>0</v>
      </c>
      <c r="M31">
        <f>VLOOKUP(A31,'Wind Reg Plan'!$A$3:$W$4094,23,FALSE)</f>
        <v>0</v>
      </c>
      <c r="N31" s="2" t="s">
        <v>1310</v>
      </c>
      <c r="Q31" t="s">
        <v>348</v>
      </c>
      <c r="R31">
        <v>5</v>
      </c>
      <c r="S31" t="s">
        <v>1310</v>
      </c>
      <c r="T31">
        <f>VLOOKUP(Q31,'Cross ref wind potential'!$B$2:$R$238,17,FALSE)</f>
        <v>0</v>
      </c>
      <c r="U31" s="2">
        <v>2</v>
      </c>
      <c r="V31" s="2" t="str">
        <f>VLOOKUP(Q31,'Wind Reg Plan'!$A$3:$V$4094,16,FALSE)</f>
        <v>L</v>
      </c>
      <c r="W31" s="2">
        <f t="shared" si="5"/>
        <v>5</v>
      </c>
      <c r="X31" s="2">
        <f t="shared" si="6"/>
        <v>7</v>
      </c>
      <c r="Y31" s="36">
        <f>VLOOKUP(Q31,'Wind Reg Plan'!$A$3:$W$4094,23,FALSE)</f>
        <v>0</v>
      </c>
      <c r="Z31">
        <f t="shared" si="10"/>
        <v>-3</v>
      </c>
      <c r="AA31">
        <f t="shared" si="10"/>
        <v>-5</v>
      </c>
      <c r="AB31" t="str">
        <f t="shared" si="10"/>
        <v/>
      </c>
      <c r="AC31" t="str">
        <f t="shared" si="10"/>
        <v/>
      </c>
      <c r="AD31" t="str">
        <f t="shared" si="10"/>
        <v/>
      </c>
    </row>
    <row r="32" spans="1:30" hidden="1" x14ac:dyDescent="0.25">
      <c r="A32" t="s">
        <v>166</v>
      </c>
      <c r="B32">
        <v>2</v>
      </c>
      <c r="C32" t="s">
        <v>391</v>
      </c>
      <c r="D32">
        <v>3</v>
      </c>
      <c r="E32" t="s">
        <v>391</v>
      </c>
      <c r="F32" t="s">
        <v>391</v>
      </c>
      <c r="G32" s="2">
        <f t="shared" si="3"/>
        <v>3</v>
      </c>
      <c r="H32" s="2">
        <v>4</v>
      </c>
      <c r="I32" s="2" t="s">
        <v>13</v>
      </c>
      <c r="J32" s="2">
        <f>VLOOKUP(A32,'Cross ref wind potential'!$B$2:$R$238,17,FALSE)</f>
        <v>4</v>
      </c>
      <c r="K32" s="2">
        <f t="shared" si="4"/>
        <v>4</v>
      </c>
      <c r="L32" t="str">
        <f>VLOOKUP(A32,'Wind Reg Plan'!$A$3:$V$4094,16,FALSE)</f>
        <v>M</v>
      </c>
      <c r="M32" t="str">
        <f>VLOOKUP(A32,'Wind Reg Plan'!$A$3:$W$4094,23,FALSE)</f>
        <v>ECON OF SCALE HIGH in Bethel, therefore potential is high (see criteria).</v>
      </c>
      <c r="N32" s="2" t="str">
        <f>VLOOKUP(A32,$Q$3:$S$169,3,FALSE)</f>
        <v>AEA 30-m met tower</v>
      </c>
      <c r="Q32" t="s">
        <v>355</v>
      </c>
      <c r="R32">
        <v>5</v>
      </c>
      <c r="S32" t="s">
        <v>1310</v>
      </c>
      <c r="T32">
        <f>VLOOKUP(Q32,'Cross ref wind potential'!$B$2:$R$238,17,FALSE)</f>
        <v>0</v>
      </c>
      <c r="U32" s="2">
        <v>4</v>
      </c>
      <c r="V32" s="2" t="str">
        <f>VLOOKUP(Q32,'Wind Reg Plan'!$A$3:$V$4094,16,FALSE)</f>
        <v>M</v>
      </c>
      <c r="W32" s="2">
        <f t="shared" si="5"/>
        <v>5</v>
      </c>
      <c r="X32" s="2">
        <f t="shared" si="6"/>
        <v>7</v>
      </c>
      <c r="Y32" s="36" t="str">
        <f>VLOOKUP(Q32,'Wind Reg Plan'!$A$3:$W$4094,23,FALSE)</f>
        <v xml:space="preserve">See Rich email 4/8/15.  </v>
      </c>
      <c r="Z32">
        <f t="shared" si="10"/>
        <v>-1</v>
      </c>
      <c r="AA32">
        <f t="shared" si="10"/>
        <v>-2</v>
      </c>
      <c r="AB32">
        <f t="shared" si="10"/>
        <v>-3</v>
      </c>
      <c r="AC32" t="str">
        <f t="shared" si="10"/>
        <v/>
      </c>
      <c r="AD32" t="str">
        <f t="shared" si="10"/>
        <v/>
      </c>
    </row>
    <row r="33" spans="1:30" hidden="1" x14ac:dyDescent="0.25">
      <c r="A33" t="s">
        <v>103</v>
      </c>
      <c r="B33">
        <v>1</v>
      </c>
      <c r="C33" t="s">
        <v>391</v>
      </c>
      <c r="D33" t="s">
        <v>391</v>
      </c>
      <c r="E33" t="s">
        <v>391</v>
      </c>
      <c r="F33">
        <v>2</v>
      </c>
      <c r="G33" s="2">
        <f t="shared" si="3"/>
        <v>2</v>
      </c>
      <c r="H33" s="2">
        <f>VLOOKUP(A33,$Q$3:$R$169,2,FALSE)</f>
        <v>1</v>
      </c>
      <c r="I33" s="2" t="s">
        <v>13</v>
      </c>
      <c r="J33" s="2">
        <f>VLOOKUP(A33,'Cross ref wind potential'!$B$2:$R$238,17,FALSE)</f>
        <v>0</v>
      </c>
      <c r="K33" s="2">
        <f t="shared" si="4"/>
        <v>3</v>
      </c>
      <c r="L33" t="str">
        <f>VLOOKUP(A33,'Wind Reg Plan'!$A$3:$V$4094,16,FALSE)</f>
        <v>L</v>
      </c>
      <c r="M33">
        <f>VLOOKUP(A33,'Wind Reg Plan'!$A$3:$W$4094,23,FALSE)</f>
        <v>0</v>
      </c>
      <c r="N33" s="2" t="str">
        <f>VLOOKUP(A33,$Q$3:$S$169,3,FALSE)</f>
        <v>NREL Wind Map</v>
      </c>
      <c r="Q33" t="s">
        <v>173</v>
      </c>
      <c r="R33">
        <v>1</v>
      </c>
      <c r="S33" t="s">
        <v>1310</v>
      </c>
      <c r="T33">
        <f>VLOOKUP(Q33,'Cross ref wind potential'!$B$2:$R$238,17,FALSE)</f>
        <v>0</v>
      </c>
      <c r="U33" s="2">
        <v>4</v>
      </c>
      <c r="V33" s="2" t="str">
        <f>VLOOKUP(Q33,'Wind Reg Plan'!$A$3:$V$4094,16,FALSE)</f>
        <v>M</v>
      </c>
      <c r="W33" s="2">
        <f t="shared" si="5"/>
        <v>1</v>
      </c>
      <c r="X33" s="2">
        <f t="shared" si="6"/>
        <v>3</v>
      </c>
      <c r="Y33" s="36">
        <f>VLOOKUP(Q33,'Wind Reg Plan'!$A$3:$W$4094,23,FALSE)</f>
        <v>0</v>
      </c>
      <c r="Z33">
        <f t="shared" ref="Z33:AD42" si="11">IFERROR($U33-VLOOKUP($Q33,$A$3:$F$357,1+Z$2,FALSE),"")</f>
        <v>3</v>
      </c>
      <c r="AA33">
        <f t="shared" si="11"/>
        <v>2</v>
      </c>
      <c r="AB33">
        <f t="shared" si="11"/>
        <v>1</v>
      </c>
      <c r="AC33" t="str">
        <f t="shared" si="11"/>
        <v/>
      </c>
      <c r="AD33" t="str">
        <f t="shared" si="11"/>
        <v/>
      </c>
    </row>
    <row r="34" spans="1:30" hidden="1" x14ac:dyDescent="0.25">
      <c r="A34" t="s">
        <v>85</v>
      </c>
      <c r="B34">
        <v>1</v>
      </c>
      <c r="C34">
        <v>2</v>
      </c>
      <c r="D34" t="s">
        <v>391</v>
      </c>
      <c r="E34" t="s">
        <v>391</v>
      </c>
      <c r="F34" t="s">
        <v>391</v>
      </c>
      <c r="G34" s="2">
        <f t="shared" si="3"/>
        <v>2</v>
      </c>
      <c r="H34" s="2">
        <v>1</v>
      </c>
      <c r="I34" s="2" t="s">
        <v>13</v>
      </c>
      <c r="J34" s="2" t="e">
        <f>VLOOKUP(A34,'Cross ref wind potential'!$B$2:$R$238,17,FALSE)</f>
        <v>#N/A</v>
      </c>
      <c r="K34" s="2" t="e">
        <f t="shared" si="4"/>
        <v>#N/A</v>
      </c>
      <c r="L34">
        <f>VLOOKUP(A34,'Wind Reg Plan'!$A$3:$V$4094,16,FALSE)</f>
        <v>0</v>
      </c>
      <c r="M34">
        <f>VLOOKUP(A34,'Wind Reg Plan'!$A$3:$W$4094,23,FALSE)</f>
        <v>0</v>
      </c>
      <c r="N34" s="2" t="s">
        <v>1310</v>
      </c>
      <c r="Q34" t="s">
        <v>291</v>
      </c>
      <c r="R34">
        <v>1</v>
      </c>
      <c r="S34" t="s">
        <v>1310</v>
      </c>
      <c r="T34">
        <f>VLOOKUP(Q34,'Cross ref wind potential'!$B$2:$R$238,17,FALSE)</f>
        <v>0</v>
      </c>
      <c r="U34" s="2">
        <v>2</v>
      </c>
      <c r="V34" s="2" t="str">
        <f>VLOOKUP(Q34,'Wind Reg Plan'!$A$3:$V$4094,16,FALSE)</f>
        <v>L</v>
      </c>
      <c r="W34" s="2">
        <f t="shared" si="5"/>
        <v>1</v>
      </c>
      <c r="X34" s="2">
        <f t="shared" si="6"/>
        <v>7</v>
      </c>
      <c r="Y34" s="36">
        <f>VLOOKUP(Q34,'Wind Reg Plan'!$A$3:$W$4094,23,FALSE)</f>
        <v>0</v>
      </c>
      <c r="Z34">
        <f t="shared" si="11"/>
        <v>1</v>
      </c>
      <c r="AA34" t="str">
        <f t="shared" si="11"/>
        <v/>
      </c>
      <c r="AB34">
        <f t="shared" si="11"/>
        <v>0</v>
      </c>
      <c r="AC34">
        <f t="shared" si="11"/>
        <v>-2</v>
      </c>
      <c r="AD34">
        <f t="shared" si="11"/>
        <v>-5</v>
      </c>
    </row>
    <row r="35" spans="1:30" hidden="1" x14ac:dyDescent="0.25">
      <c r="A35" t="s">
        <v>53</v>
      </c>
      <c r="B35">
        <v>1</v>
      </c>
      <c r="C35" t="s">
        <v>391</v>
      </c>
      <c r="D35" t="s">
        <v>391</v>
      </c>
      <c r="E35" t="s">
        <v>391</v>
      </c>
      <c r="F35" t="s">
        <v>391</v>
      </c>
      <c r="G35" s="2">
        <f t="shared" si="3"/>
        <v>1</v>
      </c>
      <c r="H35" s="2">
        <v>1</v>
      </c>
      <c r="I35" s="2" t="s">
        <v>13</v>
      </c>
      <c r="J35" s="2" t="e">
        <f>VLOOKUP(A35,'Cross ref wind potential'!$B$2:$R$238,17,FALSE)</f>
        <v>#N/A</v>
      </c>
      <c r="K35" s="2" t="e">
        <f t="shared" si="4"/>
        <v>#N/A</v>
      </c>
      <c r="L35">
        <f>VLOOKUP(A35,'Wind Reg Plan'!$A$3:$V$4094,16,FALSE)</f>
        <v>0</v>
      </c>
      <c r="M35">
        <f>VLOOKUP(A35,'Wind Reg Plan'!$A$3:$W$4094,23,FALSE)</f>
        <v>0</v>
      </c>
      <c r="N35" s="2" t="s">
        <v>1310</v>
      </c>
      <c r="Q35" t="s">
        <v>28</v>
      </c>
      <c r="R35">
        <v>1</v>
      </c>
      <c r="S35" t="s">
        <v>1310</v>
      </c>
      <c r="T35">
        <f>VLOOKUP(Q35,'Cross ref wind potential'!$B$2:$R$238,17,FALSE)</f>
        <v>0</v>
      </c>
      <c r="U35" s="2">
        <v>2</v>
      </c>
      <c r="V35" s="2" t="str">
        <f>VLOOKUP(Q35,'Wind Reg Plan'!$A$3:$V$4094,16,FALSE)</f>
        <v>L</v>
      </c>
      <c r="W35" s="2">
        <f t="shared" si="5"/>
        <v>1</v>
      </c>
      <c r="X35" s="2">
        <f t="shared" si="6"/>
        <v>1</v>
      </c>
      <c r="Y35" s="36">
        <f>VLOOKUP(Q35,'Wind Reg Plan'!$A$3:$W$4094,23,FALSE)</f>
        <v>0</v>
      </c>
      <c r="Z35">
        <f t="shared" si="11"/>
        <v>1</v>
      </c>
      <c r="AA35" t="str">
        <f t="shared" si="11"/>
        <v/>
      </c>
      <c r="AB35" t="str">
        <f t="shared" si="11"/>
        <v/>
      </c>
      <c r="AC35" t="str">
        <f t="shared" si="11"/>
        <v/>
      </c>
      <c r="AD35" t="str">
        <f t="shared" si="11"/>
        <v/>
      </c>
    </row>
    <row r="36" spans="1:30" hidden="1" x14ac:dyDescent="0.25">
      <c r="A36" t="s">
        <v>20</v>
      </c>
      <c r="B36">
        <v>1</v>
      </c>
      <c r="C36" t="s">
        <v>391</v>
      </c>
      <c r="D36" t="s">
        <v>391</v>
      </c>
      <c r="E36" t="s">
        <v>391</v>
      </c>
      <c r="F36" t="s">
        <v>391</v>
      </c>
      <c r="G36" s="2">
        <f t="shared" si="3"/>
        <v>1</v>
      </c>
      <c r="H36" s="2">
        <f>VLOOKUP(A36,$Q$3:$R$169,2,FALSE)</f>
        <v>1</v>
      </c>
      <c r="I36" s="2" t="s">
        <v>13</v>
      </c>
      <c r="J36" s="2">
        <f>VLOOKUP(A36,'Cross ref wind potential'!$B$2:$R$238,17,FALSE)</f>
        <v>0</v>
      </c>
      <c r="K36" s="2">
        <f t="shared" si="4"/>
        <v>2</v>
      </c>
      <c r="L36" t="str">
        <f>VLOOKUP(A36,'Wind Reg Plan'!$A$3:$V$4094,16,FALSE)</f>
        <v>L</v>
      </c>
      <c r="M36">
        <f>VLOOKUP(A36,'Wind Reg Plan'!$A$3:$W$4094,23,FALSE)</f>
        <v>0</v>
      </c>
      <c r="N36" s="2" t="str">
        <f>VLOOKUP(A36,$Q$3:$S$169,3,FALSE)</f>
        <v>NREL Wind Map</v>
      </c>
      <c r="Q36" t="s">
        <v>354</v>
      </c>
      <c r="R36">
        <v>6</v>
      </c>
      <c r="S36" t="s">
        <v>1310</v>
      </c>
      <c r="T36">
        <f>VLOOKUP(Q36,'Cross ref wind potential'!$B$2:$R$238,17,FALSE)</f>
        <v>0</v>
      </c>
      <c r="U36" s="2">
        <v>6</v>
      </c>
      <c r="V36" s="2" t="str">
        <f>VLOOKUP(Q36,'Wind Reg Plan'!$A$3:$V$4094,16,FALSE)</f>
        <v>H</v>
      </c>
      <c r="W36" s="2">
        <f t="shared" si="5"/>
        <v>6</v>
      </c>
      <c r="X36" s="2">
        <f t="shared" si="6"/>
        <v>7</v>
      </c>
      <c r="Y36" s="36">
        <f>VLOOKUP(Q36,'Wind Reg Plan'!$A$3:$W$4094,23,FALSE)</f>
        <v>0</v>
      </c>
      <c r="Z36">
        <f t="shared" si="11"/>
        <v>0</v>
      </c>
      <c r="AA36" t="str">
        <f t="shared" si="11"/>
        <v/>
      </c>
      <c r="AB36">
        <f t="shared" si="11"/>
        <v>-1</v>
      </c>
      <c r="AC36" t="str">
        <f t="shared" si="11"/>
        <v/>
      </c>
      <c r="AD36" t="str">
        <f t="shared" si="11"/>
        <v/>
      </c>
    </row>
    <row r="37" spans="1:30" hidden="1" x14ac:dyDescent="0.25">
      <c r="A37" t="s">
        <v>317</v>
      </c>
      <c r="B37">
        <v>4</v>
      </c>
      <c r="C37">
        <v>7</v>
      </c>
      <c r="D37" t="s">
        <v>391</v>
      </c>
      <c r="E37" t="s">
        <v>391</v>
      </c>
      <c r="F37" t="s">
        <v>391</v>
      </c>
      <c r="G37" s="2">
        <f t="shared" si="3"/>
        <v>7</v>
      </c>
      <c r="H37" s="2">
        <f>VLOOKUP(A37,$Q$3:$R$169,2,FALSE)</f>
        <v>4</v>
      </c>
      <c r="I37" s="2" t="s">
        <v>13</v>
      </c>
      <c r="J37" s="2">
        <f>VLOOKUP(A37,'Cross ref wind potential'!$B$2:$R$238,17,FALSE)</f>
        <v>0</v>
      </c>
      <c r="K37" s="2">
        <f t="shared" si="4"/>
        <v>7</v>
      </c>
      <c r="L37">
        <f>VLOOKUP(A37,'Wind Reg Plan'!$A$3:$V$4094,16,FALSE)</f>
        <v>0</v>
      </c>
      <c r="M37">
        <f>VLOOKUP(A37,'Wind Reg Plan'!$A$3:$W$4094,23,FALSE)</f>
        <v>0</v>
      </c>
      <c r="N37" s="2" t="str">
        <f>VLOOKUP(A37,$Q$3:$S$169,3,FALSE)</f>
        <v>NREL Wind Map</v>
      </c>
      <c r="Q37" t="s">
        <v>340</v>
      </c>
      <c r="R37">
        <v>4</v>
      </c>
      <c r="S37" t="s">
        <v>1310</v>
      </c>
      <c r="T37">
        <f>VLOOKUP(Q37,'Cross ref wind potential'!$B$2:$R$238,17,FALSE)</f>
        <v>4</v>
      </c>
      <c r="U37" s="2">
        <v>4</v>
      </c>
      <c r="V37" s="2" t="str">
        <f>VLOOKUP(Q37,'Wind Reg Plan'!$A$3:$V$4094,16,FALSE)</f>
        <v>M</v>
      </c>
      <c r="W37" s="2">
        <f t="shared" si="5"/>
        <v>4</v>
      </c>
      <c r="X37" s="2">
        <f t="shared" si="6"/>
        <v>7</v>
      </c>
      <c r="Y37" s="36">
        <f>VLOOKUP(Q37,'Wind Reg Plan'!$A$3:$W$4094,23,FALSE)</f>
        <v>0</v>
      </c>
      <c r="Z37">
        <f t="shared" si="11"/>
        <v>0</v>
      </c>
      <c r="AA37">
        <f t="shared" si="11"/>
        <v>-2</v>
      </c>
      <c r="AB37">
        <f t="shared" si="11"/>
        <v>-3</v>
      </c>
      <c r="AC37" t="str">
        <f t="shared" si="11"/>
        <v/>
      </c>
      <c r="AD37" t="str">
        <f t="shared" si="11"/>
        <v/>
      </c>
    </row>
    <row r="38" spans="1:30" hidden="1" x14ac:dyDescent="0.25">
      <c r="A38" t="s">
        <v>153</v>
      </c>
      <c r="B38">
        <v>1</v>
      </c>
      <c r="C38">
        <v>2</v>
      </c>
      <c r="D38" t="s">
        <v>391</v>
      </c>
      <c r="E38" t="s">
        <v>391</v>
      </c>
      <c r="F38">
        <v>3</v>
      </c>
      <c r="G38" s="2">
        <f t="shared" si="3"/>
        <v>3</v>
      </c>
      <c r="H38" s="2">
        <f>VLOOKUP(A38,$Q$3:$R$169,2,FALSE)</f>
        <v>1</v>
      </c>
      <c r="I38" s="2" t="s">
        <v>13</v>
      </c>
      <c r="J38" s="2">
        <f>VLOOKUP(A38,'Cross ref wind potential'!$B$2:$R$238,17,FALSE)</f>
        <v>0</v>
      </c>
      <c r="K38" s="2">
        <f t="shared" si="4"/>
        <v>4</v>
      </c>
      <c r="L38">
        <f>VLOOKUP(A38,'Wind Reg Plan'!$A$3:$V$4094,16,FALSE)</f>
        <v>0</v>
      </c>
      <c r="M38">
        <f>VLOOKUP(A38,'Wind Reg Plan'!$A$3:$W$4094,23,FALSE)</f>
        <v>0</v>
      </c>
      <c r="N38" s="2" t="str">
        <f>VLOOKUP(A38,$Q$3:$S$169,3,FALSE)</f>
        <v>NREL Wind Map</v>
      </c>
      <c r="Q38" t="s">
        <v>290</v>
      </c>
      <c r="R38">
        <v>2</v>
      </c>
      <c r="S38" t="s">
        <v>1310</v>
      </c>
      <c r="T38">
        <f>VLOOKUP(Q38,'Cross ref wind potential'!$B$2:$R$238,17,FALSE)</f>
        <v>0</v>
      </c>
      <c r="U38" s="2">
        <v>7</v>
      </c>
      <c r="V38" s="2">
        <f>VLOOKUP(Q38,'Wind Reg Plan'!$A$3:$V$4094,16,FALSE)</f>
        <v>0</v>
      </c>
      <c r="W38" s="2">
        <f t="shared" si="5"/>
        <v>2</v>
      </c>
      <c r="X38" s="2">
        <f t="shared" si="6"/>
        <v>7</v>
      </c>
      <c r="Y38" s="36">
        <f>VLOOKUP(Q38,'Wind Reg Plan'!$A$3:$W$4094,23,FALSE)</f>
        <v>0</v>
      </c>
      <c r="Z38">
        <f t="shared" si="11"/>
        <v>5</v>
      </c>
      <c r="AA38">
        <f t="shared" si="11"/>
        <v>3</v>
      </c>
      <c r="AB38">
        <f t="shared" si="11"/>
        <v>0</v>
      </c>
      <c r="AC38" t="str">
        <f t="shared" si="11"/>
        <v/>
      </c>
      <c r="AD38" t="str">
        <f t="shared" si="11"/>
        <v/>
      </c>
    </row>
    <row r="39" spans="1:30" hidden="1" x14ac:dyDescent="0.25">
      <c r="A39" t="s">
        <v>256</v>
      </c>
      <c r="B39">
        <v>1</v>
      </c>
      <c r="C39">
        <v>2</v>
      </c>
      <c r="D39">
        <v>4</v>
      </c>
      <c r="E39">
        <v>5</v>
      </c>
      <c r="F39">
        <v>6</v>
      </c>
      <c r="G39" s="2">
        <f t="shared" si="3"/>
        <v>6</v>
      </c>
      <c r="H39" s="2">
        <v>1</v>
      </c>
      <c r="I39" s="2" t="s">
        <v>13</v>
      </c>
      <c r="J39" s="2" t="e">
        <f>VLOOKUP(A39,'Cross ref wind potential'!$B$2:$R$238,17,FALSE)</f>
        <v>#N/A</v>
      </c>
      <c r="K39" s="2" t="e">
        <f t="shared" si="4"/>
        <v>#N/A</v>
      </c>
      <c r="L39">
        <f>VLOOKUP(A39,'Wind Reg Plan'!$A$3:$V$4094,16,FALSE)</f>
        <v>0</v>
      </c>
      <c r="M39">
        <f>VLOOKUP(A39,'Wind Reg Plan'!$A$3:$W$4094,23,FALSE)</f>
        <v>0</v>
      </c>
      <c r="N39" s="2" t="s">
        <v>1310</v>
      </c>
      <c r="Q39" t="s">
        <v>169</v>
      </c>
      <c r="R39">
        <v>3</v>
      </c>
      <c r="S39" t="s">
        <v>1310</v>
      </c>
      <c r="T39">
        <f>VLOOKUP(Q39,'Cross ref wind potential'!$B$2:$R$238,17,FALSE)</f>
        <v>0</v>
      </c>
      <c r="U39" s="2">
        <v>2</v>
      </c>
      <c r="V39" s="2" t="str">
        <f>VLOOKUP(Q39,'Wind Reg Plan'!$A$3:$V$4094,16,FALSE)</f>
        <v>L</v>
      </c>
      <c r="W39" s="2">
        <f t="shared" si="5"/>
        <v>3</v>
      </c>
      <c r="X39" s="2">
        <f t="shared" si="6"/>
        <v>3</v>
      </c>
      <c r="Y39" s="36">
        <f>VLOOKUP(Q39,'Wind Reg Plan'!$A$3:$W$4094,23,FALSE)</f>
        <v>0</v>
      </c>
      <c r="Z39">
        <f t="shared" si="11"/>
        <v>-1</v>
      </c>
      <c r="AA39" t="str">
        <f t="shared" si="11"/>
        <v/>
      </c>
      <c r="AB39" t="str">
        <f t="shared" si="11"/>
        <v/>
      </c>
      <c r="AC39" t="str">
        <f t="shared" si="11"/>
        <v/>
      </c>
      <c r="AD39" t="str">
        <f t="shared" si="11"/>
        <v/>
      </c>
    </row>
    <row r="40" spans="1:30" hidden="1" x14ac:dyDescent="0.25">
      <c r="A40" t="s">
        <v>289</v>
      </c>
      <c r="B40">
        <v>2</v>
      </c>
      <c r="C40" t="s">
        <v>391</v>
      </c>
      <c r="D40" t="s">
        <v>391</v>
      </c>
      <c r="E40">
        <v>6</v>
      </c>
      <c r="F40">
        <v>7</v>
      </c>
      <c r="G40" s="2">
        <f t="shared" si="3"/>
        <v>7</v>
      </c>
      <c r="H40" s="2">
        <v>2</v>
      </c>
      <c r="I40" s="2" t="s">
        <v>13</v>
      </c>
      <c r="J40" s="2" t="e">
        <f>VLOOKUP(A40,'Cross ref wind potential'!$B$2:$R$238,17,FALSE)</f>
        <v>#N/A</v>
      </c>
      <c r="K40" s="2" t="e">
        <f t="shared" si="4"/>
        <v>#N/A</v>
      </c>
      <c r="L40">
        <f>VLOOKUP(A40,'Wind Reg Plan'!$A$3:$V$4094,16,FALSE)</f>
        <v>0</v>
      </c>
      <c r="M40">
        <f>VLOOKUP(A40,'Wind Reg Plan'!$A$3:$W$4094,23,FALSE)</f>
        <v>0</v>
      </c>
      <c r="N40" s="2" t="s">
        <v>1310</v>
      </c>
      <c r="Q40" t="s">
        <v>177</v>
      </c>
      <c r="R40">
        <v>3</v>
      </c>
      <c r="S40" t="s">
        <v>1310</v>
      </c>
      <c r="T40">
        <f>VLOOKUP(Q40,'Cross ref wind potential'!$B$2:$R$238,17,FALSE)</f>
        <v>0</v>
      </c>
      <c r="U40" s="2">
        <v>3</v>
      </c>
      <c r="V40" s="2">
        <f>VLOOKUP(Q40,'Wind Reg Plan'!$A$3:$V$4094,16,FALSE)</f>
        <v>0</v>
      </c>
      <c r="W40" s="2">
        <f t="shared" si="5"/>
        <v>3</v>
      </c>
      <c r="X40" s="2">
        <f t="shared" si="6"/>
        <v>3</v>
      </c>
      <c r="Y40" s="36">
        <f>VLOOKUP(Q40,'Wind Reg Plan'!$A$3:$W$4094,23,FALSE)</f>
        <v>0</v>
      </c>
      <c r="Z40">
        <f t="shared" si="11"/>
        <v>0</v>
      </c>
      <c r="AA40" t="str">
        <f t="shared" si="11"/>
        <v/>
      </c>
      <c r="AB40" t="str">
        <f t="shared" si="11"/>
        <v/>
      </c>
      <c r="AC40" t="str">
        <f t="shared" si="11"/>
        <v/>
      </c>
      <c r="AD40" t="str">
        <f t="shared" si="11"/>
        <v/>
      </c>
    </row>
    <row r="41" spans="1:30" hidden="1" x14ac:dyDescent="0.25">
      <c r="A41" t="s">
        <v>254</v>
      </c>
      <c r="B41">
        <v>1</v>
      </c>
      <c r="C41">
        <v>2</v>
      </c>
      <c r="D41">
        <v>4</v>
      </c>
      <c r="E41" t="s">
        <v>391</v>
      </c>
      <c r="F41">
        <v>6</v>
      </c>
      <c r="G41" s="2">
        <f t="shared" si="3"/>
        <v>6</v>
      </c>
      <c r="H41" s="2">
        <v>1</v>
      </c>
      <c r="I41" s="2" t="s">
        <v>13</v>
      </c>
      <c r="J41" s="2" t="e">
        <f>VLOOKUP(A41,'Cross ref wind potential'!$B$2:$R$238,17,FALSE)</f>
        <v>#N/A</v>
      </c>
      <c r="K41" s="2" t="e">
        <f t="shared" si="4"/>
        <v>#N/A</v>
      </c>
      <c r="L41">
        <f>VLOOKUP(A41,'Wind Reg Plan'!$A$3:$V$4094,16,FALSE)</f>
        <v>0</v>
      </c>
      <c r="M41">
        <f>VLOOKUP(A41,'Wind Reg Plan'!$A$3:$W$4094,23,FALSE)</f>
        <v>0</v>
      </c>
      <c r="N41" s="2" t="s">
        <v>1310</v>
      </c>
      <c r="Q41" t="s">
        <v>138</v>
      </c>
      <c r="R41">
        <v>3</v>
      </c>
      <c r="S41" t="s">
        <v>1310</v>
      </c>
      <c r="T41">
        <f>VLOOKUP(Q41,'Cross ref wind potential'!$B$2:$R$238,17,FALSE)</f>
        <v>3</v>
      </c>
      <c r="U41" s="2">
        <v>6</v>
      </c>
      <c r="V41" s="2" t="str">
        <f>VLOOKUP(Q41,'Wind Reg Plan'!$A$3:$V$4094,16,FALSE)</f>
        <v>M</v>
      </c>
      <c r="W41" s="2">
        <f t="shared" si="5"/>
        <v>3</v>
      </c>
      <c r="X41" s="2">
        <f t="shared" si="6"/>
        <v>3</v>
      </c>
      <c r="Y41" s="36">
        <f>VLOOKUP(Q41,'Wind Reg Plan'!$A$3:$W$4094,23,FALSE)</f>
        <v>0</v>
      </c>
      <c r="Z41">
        <f t="shared" si="11"/>
        <v>3</v>
      </c>
      <c r="AA41" t="str">
        <f t="shared" si="11"/>
        <v/>
      </c>
      <c r="AB41" t="str">
        <f t="shared" si="11"/>
        <v/>
      </c>
      <c r="AC41" t="str">
        <f t="shared" si="11"/>
        <v/>
      </c>
      <c r="AD41" t="str">
        <f t="shared" si="11"/>
        <v/>
      </c>
    </row>
    <row r="42" spans="1:30" hidden="1" x14ac:dyDescent="0.25">
      <c r="A42" t="s">
        <v>37</v>
      </c>
      <c r="B42">
        <v>1</v>
      </c>
      <c r="C42" t="s">
        <v>391</v>
      </c>
      <c r="D42" t="s">
        <v>391</v>
      </c>
      <c r="E42" t="s">
        <v>391</v>
      </c>
      <c r="F42" t="s">
        <v>391</v>
      </c>
      <c r="G42" s="2">
        <f t="shared" si="3"/>
        <v>1</v>
      </c>
      <c r="H42" s="2">
        <f>VLOOKUP(A42,$Q$3:$R$169,2,FALSE)</f>
        <v>1</v>
      </c>
      <c r="I42" s="2" t="s">
        <v>13</v>
      </c>
      <c r="J42" s="2">
        <f>VLOOKUP(A42,'Cross ref wind potential'!$B$2:$R$238,17,FALSE)</f>
        <v>0</v>
      </c>
      <c r="K42" s="2">
        <f t="shared" si="4"/>
        <v>2</v>
      </c>
      <c r="L42" t="str">
        <f>VLOOKUP(A42,'Wind Reg Plan'!$A$3:$V$4094,16,FALSE)</f>
        <v>L</v>
      </c>
      <c r="M42">
        <f>VLOOKUP(A42,'Wind Reg Plan'!$A$3:$W$4094,23,FALSE)</f>
        <v>0</v>
      </c>
      <c r="N42" s="2" t="s">
        <v>1310</v>
      </c>
      <c r="Q42" t="s">
        <v>360</v>
      </c>
      <c r="R42">
        <v>7</v>
      </c>
      <c r="S42" t="s">
        <v>1310</v>
      </c>
      <c r="T42">
        <f>VLOOKUP(Q42,'Cross ref wind potential'!$B$2:$R$238,17,FALSE)</f>
        <v>0</v>
      </c>
      <c r="U42" s="2">
        <v>7</v>
      </c>
      <c r="V42" s="2">
        <f>VLOOKUP(Q42,'Wind Reg Plan'!$A$3:$V$4094,16,FALSE)</f>
        <v>0</v>
      </c>
      <c r="W42" s="2">
        <f t="shared" si="5"/>
        <v>7</v>
      </c>
      <c r="X42" s="2">
        <f t="shared" si="6"/>
        <v>7</v>
      </c>
      <c r="Y42" s="36">
        <f>VLOOKUP(Q42,'Wind Reg Plan'!$A$3:$W$4094,23,FALSE)</f>
        <v>0</v>
      </c>
      <c r="Z42">
        <f t="shared" si="11"/>
        <v>0</v>
      </c>
      <c r="AA42" t="str">
        <f t="shared" si="11"/>
        <v/>
      </c>
      <c r="AB42" t="str">
        <f t="shared" si="11"/>
        <v/>
      </c>
      <c r="AC42" t="str">
        <f t="shared" si="11"/>
        <v/>
      </c>
      <c r="AD42" t="str">
        <f t="shared" si="11"/>
        <v/>
      </c>
    </row>
    <row r="43" spans="1:30" hidden="1" x14ac:dyDescent="0.25">
      <c r="A43" t="s">
        <v>31</v>
      </c>
      <c r="B43">
        <v>1</v>
      </c>
      <c r="C43" t="s">
        <v>391</v>
      </c>
      <c r="D43" t="s">
        <v>391</v>
      </c>
      <c r="E43" t="s">
        <v>391</v>
      </c>
      <c r="F43" t="s">
        <v>391</v>
      </c>
      <c r="G43" s="2">
        <f t="shared" si="3"/>
        <v>1</v>
      </c>
      <c r="H43" s="2">
        <f>VLOOKUP(A43,$Q$3:$R$169,2,FALSE)</f>
        <v>1</v>
      </c>
      <c r="I43" s="2" t="s">
        <v>13</v>
      </c>
      <c r="J43" s="2">
        <f>VLOOKUP(A43,'Cross ref wind potential'!$B$2:$R$238,17,FALSE)</f>
        <v>0</v>
      </c>
      <c r="K43" s="2">
        <f t="shared" si="4"/>
        <v>2</v>
      </c>
      <c r="L43" t="str">
        <f>VLOOKUP(A43,'Wind Reg Plan'!$A$3:$V$4094,16,FALSE)</f>
        <v>L</v>
      </c>
      <c r="M43">
        <f>VLOOKUP(A43,'Wind Reg Plan'!$A$3:$W$4094,23,FALSE)</f>
        <v>0</v>
      </c>
      <c r="N43" s="2" t="s">
        <v>1310</v>
      </c>
      <c r="Q43" t="s">
        <v>134</v>
      </c>
      <c r="R43">
        <v>1</v>
      </c>
      <c r="S43" t="s">
        <v>1310</v>
      </c>
      <c r="T43">
        <f>VLOOKUP(Q43,'Cross ref wind potential'!$B$2:$R$238,17,FALSE)</f>
        <v>0</v>
      </c>
      <c r="U43" s="2">
        <v>4</v>
      </c>
      <c r="V43" s="2" t="str">
        <f>VLOOKUP(Q43,'Wind Reg Plan'!$A$3:$V$4094,16,FALSE)</f>
        <v>L</v>
      </c>
      <c r="W43" s="2">
        <f t="shared" si="5"/>
        <v>1</v>
      </c>
      <c r="X43" s="2">
        <f t="shared" si="6"/>
        <v>2</v>
      </c>
      <c r="Y43" s="36">
        <f>VLOOKUP(Q43,'Wind Reg Plan'!$A$3:$W$4094,23,FALSE)</f>
        <v>0</v>
      </c>
      <c r="Z43">
        <f t="shared" ref="Z43:AD52" si="12">IFERROR($U43-VLOOKUP($Q43,$A$3:$F$357,1+Z$2,FALSE),"")</f>
        <v>3</v>
      </c>
      <c r="AA43" t="str">
        <f t="shared" si="12"/>
        <v/>
      </c>
      <c r="AB43" t="str">
        <f t="shared" si="12"/>
        <v/>
      </c>
      <c r="AC43">
        <f t="shared" si="12"/>
        <v>2</v>
      </c>
      <c r="AD43" t="str">
        <f t="shared" si="12"/>
        <v/>
      </c>
    </row>
    <row r="44" spans="1:30" hidden="1" x14ac:dyDescent="0.25">
      <c r="A44" t="s">
        <v>127</v>
      </c>
      <c r="B44">
        <v>1</v>
      </c>
      <c r="C44" t="s">
        <v>391</v>
      </c>
      <c r="D44" t="s">
        <v>391</v>
      </c>
      <c r="E44" t="s">
        <v>391</v>
      </c>
      <c r="F44">
        <v>2</v>
      </c>
      <c r="G44" s="2">
        <f t="shared" si="3"/>
        <v>2</v>
      </c>
      <c r="H44" s="2">
        <v>1</v>
      </c>
      <c r="I44" s="2" t="s">
        <v>13</v>
      </c>
      <c r="J44" s="2" t="e">
        <f>VLOOKUP(A44,'Cross ref wind potential'!$B$2:$R$238,17,FALSE)</f>
        <v>#N/A</v>
      </c>
      <c r="K44" s="2" t="e">
        <f t="shared" si="4"/>
        <v>#N/A</v>
      </c>
      <c r="L44">
        <f>VLOOKUP(A44,'Wind Reg Plan'!$A$3:$V$4094,16,FALSE)</f>
        <v>0</v>
      </c>
      <c r="M44">
        <f>VLOOKUP(A44,'Wind Reg Plan'!$A$3:$W$4094,23,FALSE)</f>
        <v>0</v>
      </c>
      <c r="N44" s="2" t="s">
        <v>1310</v>
      </c>
      <c r="Q44" t="s">
        <v>154</v>
      </c>
      <c r="R44">
        <v>3</v>
      </c>
      <c r="S44" t="s">
        <v>1310</v>
      </c>
      <c r="T44">
        <f>VLOOKUP(Q44,'Cross ref wind potential'!$B$2:$R$238,17,FALSE)</f>
        <v>0</v>
      </c>
      <c r="U44" s="2">
        <v>4</v>
      </c>
      <c r="V44" s="2" t="str">
        <f>VLOOKUP(Q44,'Wind Reg Plan'!$A$3:$V$4094,16,FALSE)</f>
        <v>M</v>
      </c>
      <c r="W44" s="2">
        <f t="shared" si="5"/>
        <v>3</v>
      </c>
      <c r="X44" s="2">
        <f t="shared" si="6"/>
        <v>3</v>
      </c>
      <c r="Y44" s="36">
        <f>VLOOKUP(Q44,'Wind Reg Plan'!$A$3:$W$4094,23,FALSE)</f>
        <v>0</v>
      </c>
      <c r="Z44">
        <f t="shared" si="12"/>
        <v>1</v>
      </c>
      <c r="AA44" t="str">
        <f t="shared" si="12"/>
        <v/>
      </c>
      <c r="AB44" t="str">
        <f t="shared" si="12"/>
        <v/>
      </c>
      <c r="AC44" t="str">
        <f t="shared" si="12"/>
        <v/>
      </c>
      <c r="AD44" t="str">
        <f t="shared" si="12"/>
        <v/>
      </c>
    </row>
    <row r="45" spans="1:30" hidden="1" x14ac:dyDescent="0.25">
      <c r="A45" t="s">
        <v>234</v>
      </c>
      <c r="B45">
        <v>4</v>
      </c>
      <c r="C45" t="s">
        <v>391</v>
      </c>
      <c r="D45" t="s">
        <v>391</v>
      </c>
      <c r="E45" t="s">
        <v>391</v>
      </c>
      <c r="F45">
        <v>5</v>
      </c>
      <c r="G45" s="2">
        <f t="shared" si="3"/>
        <v>5</v>
      </c>
      <c r="H45" s="2">
        <f>VLOOKUP(A45,$Q$3:$R$169,2,FALSE)</f>
        <v>4</v>
      </c>
      <c r="I45" s="2" t="s">
        <v>13</v>
      </c>
      <c r="J45" s="2">
        <f>VLOOKUP(A45,'Cross ref wind potential'!$B$2:$R$238,17,FALSE)</f>
        <v>0</v>
      </c>
      <c r="K45" s="2">
        <f t="shared" si="4"/>
        <v>6</v>
      </c>
      <c r="L45" t="str">
        <f>VLOOKUP(A45,'Wind Reg Plan'!$A$3:$V$4094,16,FALSE)</f>
        <v>H</v>
      </c>
      <c r="M45">
        <f>VLOOKUP(A45,'Wind Reg Plan'!$A$3:$W$4094,23,FALSE)</f>
        <v>0</v>
      </c>
      <c r="N45" s="2" t="s">
        <v>1310</v>
      </c>
      <c r="Q45" t="s">
        <v>218</v>
      </c>
      <c r="R45">
        <v>4</v>
      </c>
      <c r="S45" t="s">
        <v>1310</v>
      </c>
      <c r="T45">
        <f>VLOOKUP(Q45,'Cross ref wind potential'!$B$2:$R$238,17,FALSE)</f>
        <v>0</v>
      </c>
      <c r="U45" s="2">
        <v>4</v>
      </c>
      <c r="V45" s="2" t="str">
        <f>VLOOKUP(Q45,'Wind Reg Plan'!$A$3:$V$4094,16,FALSE)</f>
        <v>M</v>
      </c>
      <c r="W45" s="2">
        <f t="shared" si="5"/>
        <v>4</v>
      </c>
      <c r="X45" s="2">
        <f t="shared" si="6"/>
        <v>4</v>
      </c>
      <c r="Y45" s="36">
        <f>VLOOKUP(Q45,'Wind Reg Plan'!$A$3:$W$4094,23,FALSE)</f>
        <v>0</v>
      </c>
      <c r="Z45">
        <f t="shared" si="12"/>
        <v>0</v>
      </c>
      <c r="AA45" t="str">
        <f t="shared" si="12"/>
        <v/>
      </c>
      <c r="AB45" t="str">
        <f t="shared" si="12"/>
        <v/>
      </c>
      <c r="AC45" t="str">
        <f t="shared" si="12"/>
        <v/>
      </c>
      <c r="AD45" t="str">
        <f t="shared" si="12"/>
        <v/>
      </c>
    </row>
    <row r="46" spans="1:30" hidden="1" x14ac:dyDescent="0.25">
      <c r="A46" t="s">
        <v>235</v>
      </c>
      <c r="B46">
        <v>4</v>
      </c>
      <c r="C46" t="s">
        <v>391</v>
      </c>
      <c r="D46" t="s">
        <v>391</v>
      </c>
      <c r="E46" t="s">
        <v>391</v>
      </c>
      <c r="F46">
        <v>5</v>
      </c>
      <c r="G46" s="2">
        <f t="shared" si="3"/>
        <v>5</v>
      </c>
      <c r="H46" s="2">
        <v>4</v>
      </c>
      <c r="I46" s="2" t="s">
        <v>13</v>
      </c>
      <c r="J46" s="2" t="e">
        <f>VLOOKUP(A46,'Cross ref wind potential'!$B$2:$R$238,17,FALSE)</f>
        <v>#N/A</v>
      </c>
      <c r="K46" s="2" t="e">
        <f t="shared" si="4"/>
        <v>#N/A</v>
      </c>
      <c r="L46">
        <f>VLOOKUP(A46,'Wind Reg Plan'!$A$3:$V$4094,16,FALSE)</f>
        <v>0</v>
      </c>
      <c r="M46">
        <f>VLOOKUP(A46,'Wind Reg Plan'!$A$3:$W$4094,23,FALSE)</f>
        <v>0</v>
      </c>
      <c r="N46" s="2" t="s">
        <v>1310</v>
      </c>
      <c r="Q46" t="s">
        <v>119</v>
      </c>
      <c r="R46">
        <v>2</v>
      </c>
      <c r="S46" t="s">
        <v>1310</v>
      </c>
      <c r="T46">
        <f>VLOOKUP(Q46,'Cross ref wind potential'!$B$2:$R$238,17,FALSE)</f>
        <v>0</v>
      </c>
      <c r="U46" s="2">
        <v>2</v>
      </c>
      <c r="V46" s="2" t="str">
        <f>VLOOKUP(Q46,'Wind Reg Plan'!$A$3:$V$4094,16,FALSE)</f>
        <v>L</v>
      </c>
      <c r="W46" s="2">
        <f t="shared" si="5"/>
        <v>2</v>
      </c>
      <c r="X46" s="2">
        <f t="shared" si="6"/>
        <v>2</v>
      </c>
      <c r="Y46" s="36" t="str">
        <f>VLOOKUP(Q46,'Wind Reg Plan'!$A$3:$W$4094,23,FALSE)</f>
        <v>POSS TIE TO NEW STUYAKOK.</v>
      </c>
      <c r="Z46">
        <f t="shared" si="12"/>
        <v>0</v>
      </c>
      <c r="AA46" t="str">
        <f t="shared" si="12"/>
        <v/>
      </c>
      <c r="AB46" t="str">
        <f t="shared" si="12"/>
        <v/>
      </c>
      <c r="AC46" t="str">
        <f t="shared" si="12"/>
        <v/>
      </c>
      <c r="AD46" t="str">
        <f t="shared" si="12"/>
        <v/>
      </c>
    </row>
    <row r="47" spans="1:30" hidden="1" x14ac:dyDescent="0.25">
      <c r="A47" t="s">
        <v>231</v>
      </c>
      <c r="B47">
        <v>3</v>
      </c>
      <c r="C47">
        <v>4</v>
      </c>
      <c r="D47" t="s">
        <v>391</v>
      </c>
      <c r="E47" t="s">
        <v>391</v>
      </c>
      <c r="F47">
        <v>5</v>
      </c>
      <c r="G47" s="2">
        <f t="shared" si="3"/>
        <v>5</v>
      </c>
      <c r="H47" s="2">
        <v>3</v>
      </c>
      <c r="I47" s="2" t="s">
        <v>13</v>
      </c>
      <c r="J47" s="2">
        <f>VLOOKUP(A47,'Cross ref wind potential'!$B$2:$R$238,17,FALSE)</f>
        <v>0</v>
      </c>
      <c r="K47" s="2" t="e">
        <f t="shared" si="4"/>
        <v>#N/A</v>
      </c>
      <c r="L47" t="str">
        <f>VLOOKUP(A47,'Wind Reg Plan'!$A$3:$V$4094,16,FALSE)</f>
        <v>L</v>
      </c>
      <c r="M47">
        <f>VLOOKUP(A47,'Wind Reg Plan'!$A$3:$W$4094,23,FALSE)</f>
        <v>0</v>
      </c>
      <c r="N47" s="2" t="s">
        <v>1310</v>
      </c>
      <c r="Q47" t="s">
        <v>321</v>
      </c>
      <c r="R47">
        <v>7</v>
      </c>
      <c r="S47" t="s">
        <v>1310</v>
      </c>
      <c r="T47">
        <f>VLOOKUP(Q47,'Cross ref wind potential'!$B$2:$R$238,17,FALSE)</f>
        <v>0</v>
      </c>
      <c r="U47" s="2">
        <v>7</v>
      </c>
      <c r="V47" s="2">
        <f>VLOOKUP(Q47,'Wind Reg Plan'!$A$3:$V$4094,16,FALSE)</f>
        <v>0</v>
      </c>
      <c r="W47" s="2">
        <f t="shared" si="5"/>
        <v>7</v>
      </c>
      <c r="X47" s="2">
        <f t="shared" si="6"/>
        <v>7</v>
      </c>
      <c r="Y47" s="36">
        <f>VLOOKUP(Q47,'Wind Reg Plan'!$A$3:$W$4094,23,FALSE)</f>
        <v>0</v>
      </c>
      <c r="Z47">
        <f t="shared" si="12"/>
        <v>0</v>
      </c>
      <c r="AA47" t="str">
        <f t="shared" si="12"/>
        <v/>
      </c>
      <c r="AB47" t="str">
        <f t="shared" si="12"/>
        <v/>
      </c>
      <c r="AC47" t="str">
        <f t="shared" si="12"/>
        <v/>
      </c>
      <c r="AD47" t="str">
        <f t="shared" si="12"/>
        <v/>
      </c>
    </row>
    <row r="48" spans="1:30" x14ac:dyDescent="0.25">
      <c r="A48" t="s">
        <v>206</v>
      </c>
      <c r="B48">
        <v>4</v>
      </c>
      <c r="C48" t="s">
        <v>391</v>
      </c>
      <c r="D48" t="s">
        <v>391</v>
      </c>
      <c r="E48" t="s">
        <v>391</v>
      </c>
      <c r="F48" t="s">
        <v>391</v>
      </c>
      <c r="G48" s="2">
        <f t="shared" si="3"/>
        <v>4</v>
      </c>
      <c r="H48" s="2">
        <f>VLOOKUP(A48,$Q$3:$R$169,2,FALSE)</f>
        <v>6</v>
      </c>
      <c r="I48" s="2" t="s">
        <v>13</v>
      </c>
      <c r="J48" s="2">
        <f>VLOOKUP(A48,'Cross ref wind potential'!$B$2:$R$238,17,FALSE)</f>
        <v>6</v>
      </c>
      <c r="K48" s="2">
        <f t="shared" si="4"/>
        <v>6</v>
      </c>
      <c r="L48" t="str">
        <f>VLOOKUP(A48,'Wind Reg Plan'!$A$3:$V$4094,16,FALSE)</f>
        <v>H</v>
      </c>
      <c r="M48" t="str">
        <f>VLOOKUP(A48,'Wind Reg Plan'!$A$3:$W$4094,23,FALSE)</f>
        <v>OPERATING</v>
      </c>
      <c r="N48" s="2" t="s">
        <v>1312</v>
      </c>
      <c r="Q48" t="s">
        <v>226</v>
      </c>
      <c r="R48">
        <v>4</v>
      </c>
      <c r="S48" t="s">
        <v>1310</v>
      </c>
      <c r="T48">
        <f>VLOOKUP(Q48,'Cross ref wind potential'!$B$2:$R$238,17,FALSE)</f>
        <v>0</v>
      </c>
      <c r="U48" s="2">
        <v>4</v>
      </c>
      <c r="V48" s="2">
        <f>VLOOKUP(Q48,'Wind Reg Plan'!$A$3:$V$4094,16,FALSE)</f>
        <v>0</v>
      </c>
      <c r="W48" s="2">
        <f t="shared" si="5"/>
        <v>4</v>
      </c>
      <c r="X48" s="2">
        <f t="shared" si="6"/>
        <v>5</v>
      </c>
      <c r="Y48" s="36">
        <f>VLOOKUP(Q48,'Wind Reg Plan'!$A$3:$W$4094,23,FALSE)</f>
        <v>0</v>
      </c>
      <c r="Z48">
        <f t="shared" si="12"/>
        <v>0</v>
      </c>
      <c r="AA48" t="str">
        <f t="shared" si="12"/>
        <v/>
      </c>
      <c r="AB48" t="str">
        <f t="shared" si="12"/>
        <v/>
      </c>
      <c r="AC48">
        <f t="shared" si="12"/>
        <v>-1</v>
      </c>
      <c r="AD48" t="str">
        <f t="shared" si="12"/>
        <v/>
      </c>
    </row>
    <row r="49" spans="1:30" hidden="1" x14ac:dyDescent="0.25">
      <c r="A49" t="s">
        <v>287</v>
      </c>
      <c r="B49">
        <v>1</v>
      </c>
      <c r="C49" t="s">
        <v>391</v>
      </c>
      <c r="D49">
        <v>3</v>
      </c>
      <c r="E49">
        <v>6</v>
      </c>
      <c r="F49">
        <v>7</v>
      </c>
      <c r="G49" s="2">
        <f t="shared" si="3"/>
        <v>7</v>
      </c>
      <c r="H49" s="2">
        <v>1</v>
      </c>
      <c r="I49" s="2" t="s">
        <v>13</v>
      </c>
      <c r="J49" s="2" t="e">
        <f>VLOOKUP(A49,'Cross ref wind potential'!$B$2:$R$238,17,FALSE)</f>
        <v>#N/A</v>
      </c>
      <c r="K49" s="2" t="e">
        <f t="shared" si="4"/>
        <v>#N/A</v>
      </c>
      <c r="L49">
        <f>VLOOKUP(A49,'Wind Reg Plan'!$A$3:$V$4094,16,FALSE)</f>
        <v>0</v>
      </c>
      <c r="M49">
        <f>VLOOKUP(A49,'Wind Reg Plan'!$A$3:$W$4094,23,FALSE)</f>
        <v>0</v>
      </c>
      <c r="N49" s="2" t="s">
        <v>1310</v>
      </c>
      <c r="Q49" t="s">
        <v>116</v>
      </c>
      <c r="R49">
        <v>2</v>
      </c>
      <c r="S49" t="s">
        <v>1310</v>
      </c>
      <c r="T49">
        <f>VLOOKUP(Q49,'Cross ref wind potential'!$B$2:$R$238,17,FALSE)</f>
        <v>0</v>
      </c>
      <c r="U49" s="2">
        <v>4</v>
      </c>
      <c r="V49" s="2" t="str">
        <f>VLOOKUP(Q49,'Wind Reg Plan'!$A$3:$V$4094,16,FALSE)</f>
        <v>M</v>
      </c>
      <c r="W49" s="2">
        <f t="shared" si="5"/>
        <v>2</v>
      </c>
      <c r="X49" s="2">
        <f t="shared" si="6"/>
        <v>2</v>
      </c>
      <c r="Y49" s="36" t="str">
        <f>VLOOKUP(Q49,'Wind Reg Plan'!$A$3:$W$4094,23,FALSE)</f>
        <v>OPERATING</v>
      </c>
      <c r="Z49">
        <f t="shared" si="12"/>
        <v>2</v>
      </c>
      <c r="AA49" t="str">
        <f t="shared" si="12"/>
        <v/>
      </c>
      <c r="AB49" t="str">
        <f t="shared" si="12"/>
        <v/>
      </c>
      <c r="AC49" t="str">
        <f t="shared" si="12"/>
        <v/>
      </c>
      <c r="AD49" t="str">
        <f t="shared" si="12"/>
        <v/>
      </c>
    </row>
    <row r="50" spans="1:30" hidden="1" x14ac:dyDescent="0.25">
      <c r="A50" t="s">
        <v>47</v>
      </c>
      <c r="B50">
        <v>1</v>
      </c>
      <c r="C50" t="s">
        <v>391</v>
      </c>
      <c r="D50" t="s">
        <v>391</v>
      </c>
      <c r="E50" t="s">
        <v>391</v>
      </c>
      <c r="F50" t="s">
        <v>391</v>
      </c>
      <c r="G50" s="2">
        <f t="shared" si="3"/>
        <v>1</v>
      </c>
      <c r="H50" s="2">
        <v>1</v>
      </c>
      <c r="I50" s="2" t="s">
        <v>13</v>
      </c>
      <c r="J50" s="2">
        <f>VLOOKUP(A50,'Cross ref wind potential'!$B$2:$R$238,17,FALSE)</f>
        <v>0</v>
      </c>
      <c r="K50" s="2" t="e">
        <f t="shared" si="4"/>
        <v>#N/A</v>
      </c>
      <c r="L50">
        <f>VLOOKUP(A50,'Wind Reg Plan'!$A$3:$V$4094,16,FALSE)</f>
        <v>0</v>
      </c>
      <c r="M50">
        <f>VLOOKUP(A50,'Wind Reg Plan'!$A$3:$W$4094,23,FALSE)</f>
        <v>0</v>
      </c>
      <c r="N50" s="2" t="s">
        <v>1310</v>
      </c>
      <c r="Q50" t="s">
        <v>367</v>
      </c>
      <c r="R50">
        <v>7</v>
      </c>
      <c r="S50" t="s">
        <v>1310</v>
      </c>
      <c r="T50">
        <f>VLOOKUP(Q50,'Cross ref wind potential'!$B$2:$R$238,17,FALSE)</f>
        <v>0</v>
      </c>
      <c r="U50" s="2">
        <v>7</v>
      </c>
      <c r="V50" s="2" t="str">
        <f>VLOOKUP(Q50,'Wind Reg Plan'!$A$3:$V$4094,16,FALSE)</f>
        <v>H</v>
      </c>
      <c r="W50" s="2">
        <f t="shared" si="5"/>
        <v>7</v>
      </c>
      <c r="X50" s="2">
        <f t="shared" si="6"/>
        <v>7</v>
      </c>
      <c r="Y50" s="36" t="str">
        <f>VLOOKUP(Q50,'Wind Reg Plan'!$A$3:$W$4094,23,FALSE)</f>
        <v>CDR BY MARSH CR:  NEED RPSU</v>
      </c>
      <c r="Z50">
        <f t="shared" si="12"/>
        <v>0</v>
      </c>
      <c r="AA50" t="str">
        <f t="shared" si="12"/>
        <v/>
      </c>
      <c r="AB50" t="str">
        <f t="shared" si="12"/>
        <v/>
      </c>
      <c r="AC50" t="str">
        <f t="shared" si="12"/>
        <v/>
      </c>
      <c r="AD50" t="str">
        <f t="shared" si="12"/>
        <v/>
      </c>
    </row>
    <row r="51" spans="1:30" hidden="1" x14ac:dyDescent="0.25">
      <c r="A51" t="s">
        <v>366</v>
      </c>
      <c r="B51">
        <v>7</v>
      </c>
      <c r="C51" t="s">
        <v>391</v>
      </c>
      <c r="D51" t="s">
        <v>391</v>
      </c>
      <c r="E51" t="s">
        <v>391</v>
      </c>
      <c r="F51" t="s">
        <v>391</v>
      </c>
      <c r="G51" s="2">
        <f t="shared" si="3"/>
        <v>7</v>
      </c>
      <c r="H51" s="2">
        <f>VLOOKUP(A51,$Q$3:$R$169,2,FALSE)</f>
        <v>5</v>
      </c>
      <c r="I51" s="2" t="s">
        <v>18</v>
      </c>
      <c r="J51" s="2">
        <f>VLOOKUP(A51,'Cross ref wind potential'!$B$2:$R$238,17,FALSE)</f>
        <v>5</v>
      </c>
      <c r="K51" s="2">
        <f t="shared" si="4"/>
        <v>6</v>
      </c>
      <c r="L51" t="str">
        <f>VLOOKUP(A51,'Wind Reg Plan'!$A$3:$V$4094,16,FALSE)</f>
        <v>H</v>
      </c>
      <c r="M51" t="str">
        <f>VLOOKUP(A51,'Wind Reg Plan'!$A$3:$W$4094,23,FALSE)</f>
        <v>CLASS 5-6 BUT HIGHLY TURBULENT SO NO SITE</v>
      </c>
      <c r="N51" s="2" t="s">
        <v>1312</v>
      </c>
      <c r="Q51" t="s">
        <v>41</v>
      </c>
      <c r="R51">
        <v>1</v>
      </c>
      <c r="S51" t="s">
        <v>1310</v>
      </c>
      <c r="T51">
        <f>VLOOKUP(Q51,'Cross ref wind potential'!$B$2:$R$238,17,FALSE)</f>
        <v>0</v>
      </c>
      <c r="U51" s="2">
        <v>2</v>
      </c>
      <c r="V51" s="2" t="str">
        <f>VLOOKUP(Q51,'Wind Reg Plan'!$A$3:$V$4094,16,FALSE)</f>
        <v>L</v>
      </c>
      <c r="W51" s="2">
        <f t="shared" si="5"/>
        <v>1</v>
      </c>
      <c r="X51" s="2">
        <f t="shared" si="6"/>
        <v>1</v>
      </c>
      <c r="Y51" s="36">
        <f>VLOOKUP(Q51,'Wind Reg Plan'!$A$3:$W$4094,23,FALSE)</f>
        <v>0</v>
      </c>
      <c r="Z51">
        <f t="shared" si="12"/>
        <v>1</v>
      </c>
      <c r="AA51" t="str">
        <f t="shared" si="12"/>
        <v/>
      </c>
      <c r="AB51" t="str">
        <f t="shared" si="12"/>
        <v/>
      </c>
      <c r="AC51" t="str">
        <f t="shared" si="12"/>
        <v/>
      </c>
      <c r="AD51" t="str">
        <f t="shared" si="12"/>
        <v/>
      </c>
    </row>
    <row r="52" spans="1:30" hidden="1" x14ac:dyDescent="0.25">
      <c r="A52" t="s">
        <v>348</v>
      </c>
      <c r="B52">
        <v>5</v>
      </c>
      <c r="C52">
        <v>7</v>
      </c>
      <c r="D52" t="s">
        <v>391</v>
      </c>
      <c r="E52" t="s">
        <v>391</v>
      </c>
      <c r="F52" t="s">
        <v>391</v>
      </c>
      <c r="G52" s="2">
        <f t="shared" si="3"/>
        <v>7</v>
      </c>
      <c r="H52" s="2">
        <f>VLOOKUP(A52,$Q$3:$R$169,2,FALSE)</f>
        <v>5</v>
      </c>
      <c r="I52" s="2" t="s">
        <v>13</v>
      </c>
      <c r="J52" s="2">
        <f>VLOOKUP(A52,'Cross ref wind potential'!$B$2:$R$238,17,FALSE)</f>
        <v>0</v>
      </c>
      <c r="K52" s="2">
        <f t="shared" si="4"/>
        <v>2</v>
      </c>
      <c r="L52" t="str">
        <f>VLOOKUP(A52,'Wind Reg Plan'!$A$3:$V$4094,16,FALSE)</f>
        <v>L</v>
      </c>
      <c r="M52">
        <f>VLOOKUP(A52,'Wind Reg Plan'!$A$3:$W$4094,23,FALSE)</f>
        <v>0</v>
      </c>
      <c r="N52" s="2" t="s">
        <v>1310</v>
      </c>
      <c r="Q52" t="s">
        <v>15</v>
      </c>
      <c r="R52">
        <v>1</v>
      </c>
      <c r="S52" t="s">
        <v>1310</v>
      </c>
      <c r="T52">
        <f>VLOOKUP(Q52,'Cross ref wind potential'!$B$2:$R$238,17,FALSE)</f>
        <v>0</v>
      </c>
      <c r="U52" s="2">
        <v>2</v>
      </c>
      <c r="V52" s="2" t="str">
        <f>VLOOKUP(Q52,'Wind Reg Plan'!$A$3:$V$4094,16,FALSE)</f>
        <v>L</v>
      </c>
      <c r="W52" s="2">
        <f t="shared" si="5"/>
        <v>1</v>
      </c>
      <c r="X52" s="2">
        <f t="shared" si="6"/>
        <v>1</v>
      </c>
      <c r="Y52" s="36">
        <f>VLOOKUP(Q52,'Wind Reg Plan'!$A$3:$W$4094,23,FALSE)</f>
        <v>0</v>
      </c>
      <c r="Z52">
        <f t="shared" si="12"/>
        <v>1</v>
      </c>
      <c r="AA52" t="str">
        <f t="shared" si="12"/>
        <v/>
      </c>
      <c r="AB52" t="str">
        <f t="shared" si="12"/>
        <v/>
      </c>
      <c r="AC52" t="str">
        <f t="shared" si="12"/>
        <v/>
      </c>
      <c r="AD52" t="str">
        <f t="shared" si="12"/>
        <v/>
      </c>
    </row>
    <row r="53" spans="1:30" hidden="1" x14ac:dyDescent="0.25">
      <c r="A53" t="s">
        <v>355</v>
      </c>
      <c r="B53">
        <v>5</v>
      </c>
      <c r="C53">
        <v>6</v>
      </c>
      <c r="D53">
        <v>7</v>
      </c>
      <c r="E53" t="s">
        <v>391</v>
      </c>
      <c r="F53" t="s">
        <v>391</v>
      </c>
      <c r="G53" s="2">
        <f t="shared" si="3"/>
        <v>7</v>
      </c>
      <c r="H53" s="2">
        <f>VLOOKUP(A53,$Q$3:$R$169,2,FALSE)</f>
        <v>5</v>
      </c>
      <c r="I53" s="2" t="s">
        <v>13</v>
      </c>
      <c r="J53" s="2">
        <f>VLOOKUP(A53,'Cross ref wind potential'!$B$2:$R$238,17,FALSE)</f>
        <v>0</v>
      </c>
      <c r="K53" s="2">
        <f t="shared" si="4"/>
        <v>4</v>
      </c>
      <c r="L53" t="str">
        <f>VLOOKUP(A53,'Wind Reg Plan'!$A$3:$V$4094,16,FALSE)</f>
        <v>M</v>
      </c>
      <c r="M53" t="str">
        <f>VLOOKUP(A53,'Wind Reg Plan'!$A$3:$W$4094,23,FALSE)</f>
        <v xml:space="preserve">See Rich email 4/8/15.  </v>
      </c>
      <c r="N53" s="2" t="s">
        <v>1310</v>
      </c>
      <c r="Q53" t="s">
        <v>332</v>
      </c>
      <c r="R53">
        <v>7</v>
      </c>
      <c r="S53" t="s">
        <v>1310</v>
      </c>
      <c r="T53">
        <f>VLOOKUP(Q53,'Cross ref wind potential'!$B$2:$R$238,17,FALSE)</f>
        <v>7</v>
      </c>
      <c r="U53" s="2">
        <v>7</v>
      </c>
      <c r="V53" s="2">
        <f>VLOOKUP(Q53,'Wind Reg Plan'!$A$3:$V$4094,16,FALSE)</f>
        <v>0</v>
      </c>
      <c r="W53" s="2">
        <f t="shared" si="5"/>
        <v>7</v>
      </c>
      <c r="X53" s="2">
        <f t="shared" si="6"/>
        <v>7</v>
      </c>
      <c r="Y53" s="36">
        <f>VLOOKUP(Q53,'Wind Reg Plan'!$A$3:$W$4094,23,FALSE)</f>
        <v>0</v>
      </c>
      <c r="Z53">
        <f t="shared" ref="Z53:AD62" si="13">IFERROR($U53-VLOOKUP($Q53,$A$3:$F$357,1+Z$2,FALSE),"")</f>
        <v>0</v>
      </c>
      <c r="AA53" t="str">
        <f t="shared" si="13"/>
        <v/>
      </c>
      <c r="AB53" t="str">
        <f t="shared" si="13"/>
        <v/>
      </c>
      <c r="AC53" t="str">
        <f t="shared" si="13"/>
        <v/>
      </c>
      <c r="AD53" t="str">
        <f t="shared" si="13"/>
        <v/>
      </c>
    </row>
    <row r="54" spans="1:30" hidden="1" x14ac:dyDescent="0.25">
      <c r="A54" t="s">
        <v>242</v>
      </c>
      <c r="B54">
        <v>5</v>
      </c>
      <c r="C54" t="s">
        <v>391</v>
      </c>
      <c r="D54" t="s">
        <v>391</v>
      </c>
      <c r="E54" t="s">
        <v>391</v>
      </c>
      <c r="F54" t="s">
        <v>391</v>
      </c>
      <c r="G54" s="2">
        <f t="shared" si="3"/>
        <v>5</v>
      </c>
      <c r="H54" s="2">
        <v>5</v>
      </c>
      <c r="I54" s="2" t="s">
        <v>13</v>
      </c>
      <c r="J54" s="2">
        <f>VLOOKUP(A54,'Cross ref wind potential'!$B$2:$R$238,17,FALSE)</f>
        <v>0</v>
      </c>
      <c r="K54" s="2" t="e">
        <f t="shared" si="4"/>
        <v>#N/A</v>
      </c>
      <c r="L54">
        <f>VLOOKUP(A54,'Wind Reg Plan'!$A$3:$V$4094,16,FALSE)</f>
        <v>0</v>
      </c>
      <c r="M54">
        <f>VLOOKUP(A54,'Wind Reg Plan'!$A$3:$W$4094,23,FALSE)</f>
        <v>0</v>
      </c>
      <c r="N54" s="2" t="s">
        <v>1310</v>
      </c>
      <c r="Q54" t="s">
        <v>44</v>
      </c>
      <c r="R54">
        <v>1</v>
      </c>
      <c r="S54" t="s">
        <v>1310</v>
      </c>
      <c r="T54">
        <f>VLOOKUP(Q54,'Cross ref wind potential'!$B$2:$R$238,17,FALSE)</f>
        <v>0</v>
      </c>
      <c r="U54" s="2">
        <v>4</v>
      </c>
      <c r="V54" s="2" t="str">
        <f>VLOOKUP(Q54,'Wind Reg Plan'!$A$3:$V$4094,16,FALSE)</f>
        <v>L</v>
      </c>
      <c r="W54" s="2">
        <f t="shared" si="5"/>
        <v>1</v>
      </c>
      <c r="X54" s="2">
        <f t="shared" si="6"/>
        <v>1</v>
      </c>
      <c r="Y54" s="36">
        <f>VLOOKUP(Q54,'Wind Reg Plan'!$A$3:$W$4094,23,FALSE)</f>
        <v>0</v>
      </c>
      <c r="Z54">
        <f t="shared" si="13"/>
        <v>3</v>
      </c>
      <c r="AA54" t="str">
        <f t="shared" si="13"/>
        <v/>
      </c>
      <c r="AB54" t="str">
        <f t="shared" si="13"/>
        <v/>
      </c>
      <c r="AC54" t="str">
        <f t="shared" si="13"/>
        <v/>
      </c>
      <c r="AD54" t="str">
        <f t="shared" si="13"/>
        <v/>
      </c>
    </row>
    <row r="55" spans="1:30" hidden="1" x14ac:dyDescent="0.25">
      <c r="A55" t="s">
        <v>281</v>
      </c>
      <c r="B55">
        <v>1</v>
      </c>
      <c r="C55" t="s">
        <v>391</v>
      </c>
      <c r="D55" t="s">
        <v>391</v>
      </c>
      <c r="E55">
        <v>3</v>
      </c>
      <c r="F55">
        <v>7</v>
      </c>
      <c r="G55" s="2">
        <f t="shared" si="3"/>
        <v>7</v>
      </c>
      <c r="H55" s="2">
        <v>1</v>
      </c>
      <c r="I55" s="2" t="s">
        <v>13</v>
      </c>
      <c r="J55" s="2" t="e">
        <f>VLOOKUP(A55,'Cross ref wind potential'!$B$2:$R$238,17,FALSE)</f>
        <v>#N/A</v>
      </c>
      <c r="K55" s="2" t="e">
        <f t="shared" si="4"/>
        <v>#N/A</v>
      </c>
      <c r="L55">
        <f>VLOOKUP(A55,'Wind Reg Plan'!$A$3:$V$4094,16,FALSE)</f>
        <v>0</v>
      </c>
      <c r="M55">
        <f>VLOOKUP(A55,'Wind Reg Plan'!$A$3:$W$4094,23,FALSE)</f>
        <v>0</v>
      </c>
      <c r="N55" s="2" t="s">
        <v>1310</v>
      </c>
      <c r="Q55" t="s">
        <v>259</v>
      </c>
      <c r="R55">
        <v>3</v>
      </c>
      <c r="S55" t="s">
        <v>1310</v>
      </c>
      <c r="T55">
        <f>VLOOKUP(Q55,'Cross ref wind potential'!$B$2:$R$238,17,FALSE)</f>
        <v>0</v>
      </c>
      <c r="U55" s="2">
        <v>4</v>
      </c>
      <c r="V55" s="2">
        <f>VLOOKUP(Q55,'Wind Reg Plan'!$A$3:$V$4094,16,FALSE)</f>
        <v>0</v>
      </c>
      <c r="W55" s="2">
        <f t="shared" si="5"/>
        <v>3</v>
      </c>
      <c r="X55" s="2">
        <f t="shared" si="6"/>
        <v>6</v>
      </c>
      <c r="Y55" s="36">
        <f>VLOOKUP(Q55,'Wind Reg Plan'!$A$3:$W$4094,23,FALSE)</f>
        <v>0</v>
      </c>
      <c r="Z55">
        <f t="shared" si="13"/>
        <v>1</v>
      </c>
      <c r="AA55" t="str">
        <f t="shared" si="13"/>
        <v/>
      </c>
      <c r="AB55" t="str">
        <f t="shared" si="13"/>
        <v/>
      </c>
      <c r="AC55">
        <f t="shared" si="13"/>
        <v>-2</v>
      </c>
      <c r="AD55" t="str">
        <f t="shared" si="13"/>
        <v/>
      </c>
    </row>
    <row r="56" spans="1:30" hidden="1" x14ac:dyDescent="0.25">
      <c r="A56" t="s">
        <v>72</v>
      </c>
      <c r="B56">
        <v>1</v>
      </c>
      <c r="C56" t="s">
        <v>391</v>
      </c>
      <c r="D56" t="s">
        <v>391</v>
      </c>
      <c r="E56" t="s">
        <v>391</v>
      </c>
      <c r="F56" t="s">
        <v>391</v>
      </c>
      <c r="G56" s="2">
        <f t="shared" si="3"/>
        <v>1</v>
      </c>
      <c r="H56" s="2">
        <v>1</v>
      </c>
      <c r="I56" s="2" t="s">
        <v>13</v>
      </c>
      <c r="J56" s="2">
        <f>VLOOKUP(A56,'Cross ref wind potential'!$B$2:$R$238,17,FALSE)</f>
        <v>0</v>
      </c>
      <c r="K56" s="2" t="e">
        <f t="shared" si="4"/>
        <v>#N/A</v>
      </c>
      <c r="L56" t="str">
        <f>VLOOKUP(A56,'Wind Reg Plan'!$A$3:$V$4094,16,FALSE)</f>
        <v>L</v>
      </c>
      <c r="M56">
        <f>VLOOKUP(A56,'Wind Reg Plan'!$A$3:$W$4094,23,FALSE)</f>
        <v>0</v>
      </c>
      <c r="N56" s="2" t="s">
        <v>1310</v>
      </c>
      <c r="Q56" t="s">
        <v>320</v>
      </c>
      <c r="R56">
        <v>5</v>
      </c>
      <c r="S56" t="s">
        <v>1310</v>
      </c>
      <c r="T56">
        <f>VLOOKUP(Q56,'Cross ref wind potential'!$B$2:$R$238,17,FALSE)</f>
        <v>0</v>
      </c>
      <c r="U56" s="2">
        <v>6</v>
      </c>
      <c r="V56" s="2" t="str">
        <f>VLOOKUP(Q56,'Wind Reg Plan'!$A$3:$V$4094,16,FALSE)</f>
        <v>H</v>
      </c>
      <c r="W56" s="2">
        <f t="shared" si="5"/>
        <v>5</v>
      </c>
      <c r="X56" s="2">
        <f t="shared" si="6"/>
        <v>7</v>
      </c>
      <c r="Y56" s="36">
        <f>VLOOKUP(Q56,'Wind Reg Plan'!$A$3:$W$4094,23,FALSE)</f>
        <v>0</v>
      </c>
      <c r="Z56">
        <f t="shared" si="13"/>
        <v>1</v>
      </c>
      <c r="AA56">
        <f t="shared" si="13"/>
        <v>0</v>
      </c>
      <c r="AB56" t="str">
        <f t="shared" si="13"/>
        <v/>
      </c>
      <c r="AC56">
        <f t="shared" si="13"/>
        <v>-1</v>
      </c>
      <c r="AD56" t="str">
        <f t="shared" si="13"/>
        <v/>
      </c>
    </row>
    <row r="57" spans="1:30" hidden="1" x14ac:dyDescent="0.25">
      <c r="A57" t="s">
        <v>173</v>
      </c>
      <c r="B57">
        <v>1</v>
      </c>
      <c r="C57">
        <v>2</v>
      </c>
      <c r="D57">
        <v>3</v>
      </c>
      <c r="E57" t="s">
        <v>391</v>
      </c>
      <c r="F57" t="s">
        <v>391</v>
      </c>
      <c r="G57" s="2">
        <f t="shared" si="3"/>
        <v>3</v>
      </c>
      <c r="H57" s="2">
        <f>VLOOKUP(A57,$Q$3:$R$169,2,FALSE)</f>
        <v>1</v>
      </c>
      <c r="I57" s="2" t="s">
        <v>13</v>
      </c>
      <c r="J57" s="2">
        <f>VLOOKUP(A57,'Cross ref wind potential'!$B$2:$R$238,17,FALSE)</f>
        <v>0</v>
      </c>
      <c r="K57" s="2">
        <f t="shared" si="4"/>
        <v>4</v>
      </c>
      <c r="L57" t="str">
        <f>VLOOKUP(A57,'Wind Reg Plan'!$A$3:$V$4094,16,FALSE)</f>
        <v>M</v>
      </c>
      <c r="M57">
        <f>VLOOKUP(A57,'Wind Reg Plan'!$A$3:$W$4094,23,FALSE)</f>
        <v>0</v>
      </c>
      <c r="N57" s="2" t="s">
        <v>1310</v>
      </c>
      <c r="Q57" t="s">
        <v>194</v>
      </c>
      <c r="R57">
        <v>1</v>
      </c>
      <c r="S57" t="s">
        <v>1310</v>
      </c>
      <c r="T57">
        <f>VLOOKUP(Q57,'Cross ref wind potential'!$B$2:$R$238,17,FALSE)</f>
        <v>0</v>
      </c>
      <c r="U57" s="2">
        <v>2</v>
      </c>
      <c r="V57" s="2" t="str">
        <f>VLOOKUP(Q57,'Wind Reg Plan'!$A$3:$V$4094,16,FALSE)</f>
        <v>L</v>
      </c>
      <c r="W57" s="2">
        <f t="shared" si="5"/>
        <v>1</v>
      </c>
      <c r="X57" s="2">
        <f t="shared" si="6"/>
        <v>4</v>
      </c>
      <c r="Y57" s="36">
        <f>VLOOKUP(Q57,'Wind Reg Plan'!$A$3:$W$4094,23,FALSE)</f>
        <v>0</v>
      </c>
      <c r="Z57">
        <f t="shared" si="13"/>
        <v>1</v>
      </c>
      <c r="AA57" t="str">
        <f t="shared" si="13"/>
        <v/>
      </c>
      <c r="AB57" t="str">
        <f t="shared" si="13"/>
        <v/>
      </c>
      <c r="AC57">
        <f t="shared" si="13"/>
        <v>0</v>
      </c>
      <c r="AD57">
        <f t="shared" si="13"/>
        <v>-2</v>
      </c>
    </row>
    <row r="58" spans="1:30" hidden="1" x14ac:dyDescent="0.25">
      <c r="A58" t="s">
        <v>291</v>
      </c>
      <c r="B58">
        <v>1</v>
      </c>
      <c r="C58" t="s">
        <v>391</v>
      </c>
      <c r="D58">
        <v>2</v>
      </c>
      <c r="E58">
        <v>4</v>
      </c>
      <c r="F58">
        <v>7</v>
      </c>
      <c r="G58" s="2">
        <f t="shared" si="3"/>
        <v>7</v>
      </c>
      <c r="H58" s="2">
        <f>VLOOKUP(A58,$Q$3:$R$169,2,FALSE)</f>
        <v>1</v>
      </c>
      <c r="I58" s="2" t="s">
        <v>13</v>
      </c>
      <c r="J58" s="2">
        <f>VLOOKUP(A58,'Cross ref wind potential'!$B$2:$R$238,17,FALSE)</f>
        <v>0</v>
      </c>
      <c r="K58" s="2">
        <f t="shared" si="4"/>
        <v>2</v>
      </c>
      <c r="L58" t="str">
        <f>VLOOKUP(A58,'Wind Reg Plan'!$A$3:$V$4094,16,FALSE)</f>
        <v>L</v>
      </c>
      <c r="M58">
        <f>VLOOKUP(A58,'Wind Reg Plan'!$A$3:$W$4094,23,FALSE)</f>
        <v>0</v>
      </c>
      <c r="N58" s="2" t="s">
        <v>1310</v>
      </c>
      <c r="Q58" t="s">
        <v>121</v>
      </c>
      <c r="R58">
        <v>1</v>
      </c>
      <c r="S58" t="s">
        <v>1310</v>
      </c>
      <c r="T58">
        <f>VLOOKUP(Q58,'Cross ref wind potential'!$B$2:$R$238,17,FALSE)</f>
        <v>0</v>
      </c>
      <c r="U58" s="2">
        <v>1</v>
      </c>
      <c r="V58" s="2">
        <f>VLOOKUP(Q58,'Wind Reg Plan'!$A$3:$V$4094,16,FALSE)</f>
        <v>0</v>
      </c>
      <c r="W58" s="2">
        <f t="shared" si="5"/>
        <v>1</v>
      </c>
      <c r="X58" s="2">
        <f t="shared" si="6"/>
        <v>2</v>
      </c>
      <c r="Y58" s="36">
        <f>VLOOKUP(Q58,'Wind Reg Plan'!$A$3:$W$4094,23,FALSE)</f>
        <v>0</v>
      </c>
      <c r="Z58">
        <f t="shared" si="13"/>
        <v>0</v>
      </c>
      <c r="AA58">
        <f t="shared" si="13"/>
        <v>-1</v>
      </c>
      <c r="AB58" t="str">
        <f t="shared" si="13"/>
        <v/>
      </c>
      <c r="AC58" t="str">
        <f t="shared" si="13"/>
        <v/>
      </c>
      <c r="AD58" t="str">
        <f t="shared" si="13"/>
        <v/>
      </c>
    </row>
    <row r="59" spans="1:30" hidden="1" x14ac:dyDescent="0.25">
      <c r="A59" t="s">
        <v>28</v>
      </c>
      <c r="B59">
        <v>1</v>
      </c>
      <c r="C59" t="s">
        <v>391</v>
      </c>
      <c r="D59" t="s">
        <v>391</v>
      </c>
      <c r="E59" t="s">
        <v>391</v>
      </c>
      <c r="F59" t="s">
        <v>391</v>
      </c>
      <c r="G59" s="2">
        <f t="shared" si="3"/>
        <v>1</v>
      </c>
      <c r="H59" s="2">
        <f>VLOOKUP(A59,$Q$3:$R$169,2,FALSE)</f>
        <v>1</v>
      </c>
      <c r="I59" s="2" t="s">
        <v>13</v>
      </c>
      <c r="J59" s="2">
        <f>VLOOKUP(A59,'Cross ref wind potential'!$B$2:$R$238,17,FALSE)</f>
        <v>0</v>
      </c>
      <c r="K59" s="2">
        <f t="shared" si="4"/>
        <v>2</v>
      </c>
      <c r="L59" t="str">
        <f>VLOOKUP(A59,'Wind Reg Plan'!$A$3:$V$4094,16,FALSE)</f>
        <v>L</v>
      </c>
      <c r="M59">
        <f>VLOOKUP(A59,'Wind Reg Plan'!$A$3:$W$4094,23,FALSE)</f>
        <v>0</v>
      </c>
      <c r="N59" s="2" t="s">
        <v>1310</v>
      </c>
      <c r="Q59" t="s">
        <v>283</v>
      </c>
      <c r="R59">
        <v>3</v>
      </c>
      <c r="S59" t="s">
        <v>1310</v>
      </c>
      <c r="T59">
        <f>VLOOKUP(Q59,'Cross ref wind potential'!$B$2:$R$238,17,FALSE)</f>
        <v>0</v>
      </c>
      <c r="U59" s="2">
        <v>3</v>
      </c>
      <c r="V59" s="2">
        <f>VLOOKUP(Q59,'Wind Reg Plan'!$A$3:$V$4094,16,FALSE)</f>
        <v>0</v>
      </c>
      <c r="W59" s="2">
        <f t="shared" si="5"/>
        <v>3</v>
      </c>
      <c r="X59" s="2">
        <f t="shared" si="6"/>
        <v>7</v>
      </c>
      <c r="Y59" s="36">
        <f>VLOOKUP(Q59,'Wind Reg Plan'!$A$3:$W$4094,23,FALSE)</f>
        <v>0</v>
      </c>
      <c r="Z59">
        <f t="shared" si="13"/>
        <v>0</v>
      </c>
      <c r="AA59">
        <f t="shared" si="13"/>
        <v>-2</v>
      </c>
      <c r="AB59" t="str">
        <f t="shared" si="13"/>
        <v/>
      </c>
      <c r="AC59">
        <f t="shared" si="13"/>
        <v>-4</v>
      </c>
      <c r="AD59" t="str">
        <f t="shared" si="13"/>
        <v/>
      </c>
    </row>
    <row r="60" spans="1:30" hidden="1" x14ac:dyDescent="0.25">
      <c r="A60" t="s">
        <v>74</v>
      </c>
      <c r="B60">
        <v>1</v>
      </c>
      <c r="C60" t="s">
        <v>391</v>
      </c>
      <c r="D60" t="s">
        <v>391</v>
      </c>
      <c r="E60" t="s">
        <v>391</v>
      </c>
      <c r="F60" t="s">
        <v>391</v>
      </c>
      <c r="G60" s="2">
        <f t="shared" si="3"/>
        <v>1</v>
      </c>
      <c r="H60" s="2">
        <v>1</v>
      </c>
      <c r="I60" s="2" t="s">
        <v>13</v>
      </c>
      <c r="J60" s="2" t="e">
        <f>VLOOKUP(A60,'Cross ref wind potential'!$B$2:$R$238,17,FALSE)</f>
        <v>#N/A</v>
      </c>
      <c r="K60" s="2" t="e">
        <f t="shared" si="4"/>
        <v>#N/A</v>
      </c>
      <c r="L60">
        <f>VLOOKUP(A60,'Wind Reg Plan'!$A$3:$V$4094,16,FALSE)</f>
        <v>0</v>
      </c>
      <c r="M60">
        <f>VLOOKUP(A60,'Wind Reg Plan'!$A$3:$W$4094,23,FALSE)</f>
        <v>0</v>
      </c>
      <c r="N60" s="2" t="s">
        <v>1310</v>
      </c>
      <c r="Q60" t="s">
        <v>220</v>
      </c>
      <c r="R60">
        <v>2</v>
      </c>
      <c r="S60" t="s">
        <v>1310</v>
      </c>
      <c r="T60">
        <f>VLOOKUP(Q60,'Cross ref wind potential'!$B$2:$R$238,17,FALSE)</f>
        <v>0</v>
      </c>
      <c r="U60" s="2">
        <v>2</v>
      </c>
      <c r="V60" s="2" t="str">
        <f>VLOOKUP(Q60,'Wind Reg Plan'!$A$3:$V$4094,16,FALSE)</f>
        <v>L</v>
      </c>
      <c r="W60" s="2">
        <f t="shared" si="5"/>
        <v>2</v>
      </c>
      <c r="X60" s="2">
        <f t="shared" si="6"/>
        <v>5</v>
      </c>
      <c r="Y60" s="36">
        <f>VLOOKUP(Q60,'Wind Reg Plan'!$A$3:$W$4094,23,FALSE)</f>
        <v>0</v>
      </c>
      <c r="Z60">
        <f t="shared" si="13"/>
        <v>0</v>
      </c>
      <c r="AA60" t="str">
        <f t="shared" si="13"/>
        <v/>
      </c>
      <c r="AB60">
        <f t="shared" si="13"/>
        <v>-1</v>
      </c>
      <c r="AC60">
        <f t="shared" si="13"/>
        <v>-3</v>
      </c>
      <c r="AD60" t="str">
        <f t="shared" si="13"/>
        <v/>
      </c>
    </row>
    <row r="61" spans="1:30" hidden="1" x14ac:dyDescent="0.25">
      <c r="A61" t="s">
        <v>195</v>
      </c>
      <c r="B61">
        <v>3</v>
      </c>
      <c r="C61" t="s">
        <v>391</v>
      </c>
      <c r="D61" t="s">
        <v>391</v>
      </c>
      <c r="E61">
        <v>4</v>
      </c>
      <c r="F61" t="s">
        <v>391</v>
      </c>
      <c r="G61" s="2">
        <f t="shared" si="3"/>
        <v>4</v>
      </c>
      <c r="H61" s="2">
        <v>4</v>
      </c>
      <c r="I61" s="2" t="s">
        <v>13</v>
      </c>
      <c r="J61" s="2">
        <f>VLOOKUP(A61,'Cross ref wind potential'!$B$2:$R$238,17,FALSE)</f>
        <v>4</v>
      </c>
      <c r="K61" s="2" t="e">
        <f t="shared" si="4"/>
        <v>#N/A</v>
      </c>
      <c r="L61" t="str">
        <f>VLOOKUP(A61,'Wind Reg Plan'!$A$3:$V$4094,16,FALSE)</f>
        <v>M</v>
      </c>
      <c r="M61" t="str">
        <f>VLOOKUP(A61,'Wind Reg Plan'!$A$3:$W$4094,23,FALSE)</f>
        <v>POTENTIAL BIRD PERMITTING ISSUES.</v>
      </c>
      <c r="N61" s="2" t="s">
        <v>1312</v>
      </c>
      <c r="Q61" t="s">
        <v>64</v>
      </c>
      <c r="R61">
        <v>1</v>
      </c>
      <c r="S61" t="s">
        <v>1310</v>
      </c>
      <c r="T61">
        <f>VLOOKUP(Q61,'Cross ref wind potential'!$B$2:$R$238,17,FALSE)</f>
        <v>0</v>
      </c>
      <c r="U61" s="2">
        <v>2</v>
      </c>
      <c r="V61" s="2" t="str">
        <f>VLOOKUP(Q61,'Wind Reg Plan'!$A$3:$V$4094,16,FALSE)</f>
        <v>L</v>
      </c>
      <c r="W61" s="2">
        <f t="shared" si="5"/>
        <v>1</v>
      </c>
      <c r="X61" s="2">
        <f t="shared" si="6"/>
        <v>1</v>
      </c>
      <c r="Y61" s="36">
        <f>VLOOKUP(Q61,'Wind Reg Plan'!$A$3:$W$4094,23,FALSE)</f>
        <v>0</v>
      </c>
      <c r="Z61">
        <f t="shared" si="13"/>
        <v>1</v>
      </c>
      <c r="AA61" t="str">
        <f t="shared" si="13"/>
        <v/>
      </c>
      <c r="AB61" t="str">
        <f t="shared" si="13"/>
        <v/>
      </c>
      <c r="AC61" t="str">
        <f t="shared" si="13"/>
        <v/>
      </c>
      <c r="AD61" t="str">
        <f t="shared" si="13"/>
        <v/>
      </c>
    </row>
    <row r="62" spans="1:30" hidden="1" x14ac:dyDescent="0.25">
      <c r="A62" t="s">
        <v>201</v>
      </c>
      <c r="B62">
        <v>2</v>
      </c>
      <c r="C62" t="s">
        <v>391</v>
      </c>
      <c r="D62" t="s">
        <v>391</v>
      </c>
      <c r="E62" t="s">
        <v>391</v>
      </c>
      <c r="F62">
        <v>4</v>
      </c>
      <c r="G62" s="2">
        <f t="shared" si="3"/>
        <v>4</v>
      </c>
      <c r="H62" s="2">
        <v>2</v>
      </c>
      <c r="I62" s="2" t="s">
        <v>13</v>
      </c>
      <c r="J62" s="2">
        <f>VLOOKUP(A62,'Cross ref wind potential'!$B$2:$R$238,17,FALSE)</f>
        <v>0</v>
      </c>
      <c r="K62" s="2" t="e">
        <f t="shared" si="4"/>
        <v>#N/A</v>
      </c>
      <c r="L62">
        <f>VLOOKUP(A62,'Wind Reg Plan'!$A$3:$V$4094,16,FALSE)</f>
        <v>0</v>
      </c>
      <c r="M62">
        <f>VLOOKUP(A62,'Wind Reg Plan'!$A$3:$W$4094,23,FALSE)</f>
        <v>0</v>
      </c>
      <c r="N62" s="2" t="s">
        <v>1310</v>
      </c>
      <c r="Q62" t="s">
        <v>151</v>
      </c>
      <c r="R62">
        <v>2</v>
      </c>
      <c r="S62" t="s">
        <v>1310</v>
      </c>
      <c r="T62">
        <f>VLOOKUP(Q62,'Cross ref wind potential'!$B$2:$R$238,17,FALSE)</f>
        <v>0</v>
      </c>
      <c r="U62" s="2">
        <v>4</v>
      </c>
      <c r="V62" s="2">
        <f>VLOOKUP(Q62,'Wind Reg Plan'!$A$3:$V$4094,16,FALSE)</f>
        <v>0</v>
      </c>
      <c r="W62" s="2">
        <f t="shared" si="5"/>
        <v>2</v>
      </c>
      <c r="X62" s="2">
        <f t="shared" si="6"/>
        <v>3</v>
      </c>
      <c r="Y62" s="36">
        <f>VLOOKUP(Q62,'Wind Reg Plan'!$A$3:$W$4094,23,FALSE)</f>
        <v>0</v>
      </c>
      <c r="Z62">
        <f t="shared" si="13"/>
        <v>2</v>
      </c>
      <c r="AA62" t="str">
        <f t="shared" si="13"/>
        <v/>
      </c>
      <c r="AB62" t="str">
        <f t="shared" si="13"/>
        <v/>
      </c>
      <c r="AC62" t="str">
        <f t="shared" si="13"/>
        <v/>
      </c>
      <c r="AD62">
        <f t="shared" si="13"/>
        <v>1</v>
      </c>
    </row>
    <row r="63" spans="1:30" hidden="1" x14ac:dyDescent="0.25">
      <c r="A63" t="s">
        <v>83</v>
      </c>
      <c r="B63">
        <v>1</v>
      </c>
      <c r="C63">
        <v>2</v>
      </c>
      <c r="D63" t="s">
        <v>391</v>
      </c>
      <c r="E63" t="s">
        <v>391</v>
      </c>
      <c r="F63" t="s">
        <v>391</v>
      </c>
      <c r="G63" s="2">
        <f t="shared" si="3"/>
        <v>2</v>
      </c>
      <c r="H63" s="2">
        <v>1</v>
      </c>
      <c r="I63" s="2" t="s">
        <v>13</v>
      </c>
      <c r="J63" s="2" t="e">
        <f>VLOOKUP(A63,'Cross ref wind potential'!$B$2:$R$238,17,FALSE)</f>
        <v>#N/A</v>
      </c>
      <c r="K63" s="2" t="e">
        <f t="shared" si="4"/>
        <v>#N/A</v>
      </c>
      <c r="L63">
        <f>VLOOKUP(A63,'Wind Reg Plan'!$A$3:$V$4094,16,FALSE)</f>
        <v>0</v>
      </c>
      <c r="M63">
        <f>VLOOKUP(A63,'Wind Reg Plan'!$A$3:$W$4094,23,FALSE)</f>
        <v>0</v>
      </c>
      <c r="N63" s="2" t="s">
        <v>1310</v>
      </c>
      <c r="Q63" t="s">
        <v>271</v>
      </c>
      <c r="R63">
        <v>6</v>
      </c>
      <c r="S63" t="s">
        <v>1310</v>
      </c>
      <c r="T63">
        <f>VLOOKUP(Q63,'Cross ref wind potential'!$B$2:$R$238,17,FALSE)</f>
        <v>0</v>
      </c>
      <c r="U63" s="2">
        <v>6</v>
      </c>
      <c r="V63" s="2" t="str">
        <f>VLOOKUP(Q63,'Wind Reg Plan'!$A$3:$V$4094,16,FALSE)</f>
        <v>H</v>
      </c>
      <c r="W63" s="2">
        <f t="shared" si="5"/>
        <v>6</v>
      </c>
      <c r="X63" s="2">
        <f t="shared" si="6"/>
        <v>6</v>
      </c>
      <c r="Y63" s="36" t="str">
        <f>VLOOKUP(Q63,'Wind Reg Plan'!$A$3:$W$4094,23,FALSE)</f>
        <v>OPERATING</v>
      </c>
      <c r="Z63">
        <f t="shared" ref="Z63:AD72" si="14">IFERROR($U63-VLOOKUP($Q63,$A$3:$F$357,1+Z$2,FALSE),"")</f>
        <v>0</v>
      </c>
      <c r="AA63" t="str">
        <f t="shared" si="14"/>
        <v/>
      </c>
      <c r="AB63" t="str">
        <f t="shared" si="14"/>
        <v/>
      </c>
      <c r="AC63" t="str">
        <f t="shared" si="14"/>
        <v/>
      </c>
      <c r="AD63" t="str">
        <f t="shared" si="14"/>
        <v/>
      </c>
    </row>
    <row r="64" spans="1:30" hidden="1" x14ac:dyDescent="0.25">
      <c r="A64" t="s">
        <v>354</v>
      </c>
      <c r="B64">
        <v>6</v>
      </c>
      <c r="C64" t="s">
        <v>391</v>
      </c>
      <c r="D64">
        <v>7</v>
      </c>
      <c r="E64" t="s">
        <v>391</v>
      </c>
      <c r="F64" t="s">
        <v>391</v>
      </c>
      <c r="G64" s="2">
        <f t="shared" si="3"/>
        <v>7</v>
      </c>
      <c r="H64" s="2">
        <f>VLOOKUP(A64,$Q$3:$R$169,2,FALSE)</f>
        <v>6</v>
      </c>
      <c r="I64" s="2" t="s">
        <v>13</v>
      </c>
      <c r="J64" s="2">
        <f>VLOOKUP(A64,'Cross ref wind potential'!$B$2:$R$238,17,FALSE)</f>
        <v>0</v>
      </c>
      <c r="K64" s="2">
        <f t="shared" si="4"/>
        <v>6</v>
      </c>
      <c r="L64" t="str">
        <f>VLOOKUP(A64,'Wind Reg Plan'!$A$3:$V$4094,16,FALSE)</f>
        <v>H</v>
      </c>
      <c r="M64">
        <f>VLOOKUP(A64,'Wind Reg Plan'!$A$3:$W$4094,23,FALSE)</f>
        <v>0</v>
      </c>
      <c r="N64" s="2" t="s">
        <v>1310</v>
      </c>
      <c r="Q64" t="s">
        <v>163</v>
      </c>
      <c r="R64">
        <v>1</v>
      </c>
      <c r="S64" t="s">
        <v>1310</v>
      </c>
      <c r="T64">
        <f>VLOOKUP(Q64,'Cross ref wind potential'!$B$2:$R$238,17,FALSE)</f>
        <v>0</v>
      </c>
      <c r="U64" s="2">
        <v>2</v>
      </c>
      <c r="V64" s="2" t="str">
        <f>VLOOKUP(Q64,'Wind Reg Plan'!$A$3:$V$4094,16,FALSE)</f>
        <v>L</v>
      </c>
      <c r="W64" s="2">
        <f t="shared" si="5"/>
        <v>1</v>
      </c>
      <c r="X64" s="2">
        <f t="shared" si="6"/>
        <v>3</v>
      </c>
      <c r="Y64" s="36" t="str">
        <f>VLOOKUP(Q64,'Wind Reg Plan'!$A$3:$W$4094,23,FALSE)</f>
        <v>10 M MET TOWER INSTALLED TO VERIFY WIND MAP</v>
      </c>
      <c r="Z64">
        <f t="shared" si="14"/>
        <v>1</v>
      </c>
      <c r="AA64" t="str">
        <f t="shared" si="14"/>
        <v/>
      </c>
      <c r="AB64" t="str">
        <f t="shared" si="14"/>
        <v/>
      </c>
      <c r="AC64" t="str">
        <f t="shared" si="14"/>
        <v/>
      </c>
      <c r="AD64">
        <f t="shared" si="14"/>
        <v>-1</v>
      </c>
    </row>
    <row r="65" spans="1:30" hidden="1" x14ac:dyDescent="0.25">
      <c r="A65" t="s">
        <v>288</v>
      </c>
      <c r="B65">
        <v>1</v>
      </c>
      <c r="C65">
        <v>2</v>
      </c>
      <c r="D65">
        <v>4</v>
      </c>
      <c r="E65">
        <v>6</v>
      </c>
      <c r="F65">
        <v>7</v>
      </c>
      <c r="G65" s="2">
        <f t="shared" si="3"/>
        <v>7</v>
      </c>
      <c r="H65" s="2">
        <v>1</v>
      </c>
      <c r="I65" s="2" t="s">
        <v>13</v>
      </c>
      <c r="J65" s="2" t="e">
        <f>VLOOKUP(A65,'Cross ref wind potential'!$B$2:$R$238,17,FALSE)</f>
        <v>#N/A</v>
      </c>
      <c r="K65" s="2" t="e">
        <f t="shared" si="4"/>
        <v>#N/A</v>
      </c>
      <c r="L65">
        <f>VLOOKUP(A65,'Wind Reg Plan'!$A$3:$V$4094,16,FALSE)</f>
        <v>0</v>
      </c>
      <c r="M65">
        <f>VLOOKUP(A65,'Wind Reg Plan'!$A$3:$W$4094,23,FALSE)</f>
        <v>0</v>
      </c>
      <c r="N65" s="2" t="s">
        <v>1310</v>
      </c>
      <c r="Q65" t="s">
        <v>24</v>
      </c>
      <c r="R65">
        <v>1</v>
      </c>
      <c r="S65" t="s">
        <v>1310</v>
      </c>
      <c r="T65">
        <f>VLOOKUP(Q65,'Cross ref wind potential'!$B$2:$R$238,17,FALSE)</f>
        <v>0</v>
      </c>
      <c r="U65" s="2">
        <v>2</v>
      </c>
      <c r="V65" s="2" t="str">
        <f>VLOOKUP(Q65,'Wind Reg Plan'!$A$3:$V$4094,16,FALSE)</f>
        <v>L</v>
      </c>
      <c r="W65" s="2">
        <f t="shared" si="5"/>
        <v>1</v>
      </c>
      <c r="X65" s="2">
        <f t="shared" si="6"/>
        <v>1</v>
      </c>
      <c r="Y65" s="36">
        <f>VLOOKUP(Q65,'Wind Reg Plan'!$A$3:$W$4094,23,FALSE)</f>
        <v>0</v>
      </c>
      <c r="Z65">
        <f t="shared" si="14"/>
        <v>1</v>
      </c>
      <c r="AA65" t="str">
        <f t="shared" si="14"/>
        <v/>
      </c>
      <c r="AB65" t="str">
        <f t="shared" si="14"/>
        <v/>
      </c>
      <c r="AC65" t="str">
        <f t="shared" si="14"/>
        <v/>
      </c>
      <c r="AD65" t="str">
        <f t="shared" si="14"/>
        <v/>
      </c>
    </row>
    <row r="66" spans="1:30" hidden="1" x14ac:dyDescent="0.25">
      <c r="A66" t="s">
        <v>57</v>
      </c>
      <c r="B66">
        <v>1</v>
      </c>
      <c r="C66" t="s">
        <v>391</v>
      </c>
      <c r="D66" t="s">
        <v>391</v>
      </c>
      <c r="E66" t="s">
        <v>391</v>
      </c>
      <c r="F66" t="s">
        <v>391</v>
      </c>
      <c r="G66" s="2">
        <f t="shared" si="3"/>
        <v>1</v>
      </c>
      <c r="H66" s="2">
        <v>1</v>
      </c>
      <c r="I66" s="2" t="s">
        <v>13</v>
      </c>
      <c r="J66" s="2" t="e">
        <f>VLOOKUP(A66,'Cross ref wind potential'!$B$2:$R$238,17,FALSE)</f>
        <v>#N/A</v>
      </c>
      <c r="K66" s="2" t="e">
        <f t="shared" si="4"/>
        <v>#N/A</v>
      </c>
      <c r="L66">
        <f>VLOOKUP(A66,'Wind Reg Plan'!$A$3:$V$4094,16,FALSE)</f>
        <v>0</v>
      </c>
      <c r="M66">
        <f>VLOOKUP(A66,'Wind Reg Plan'!$A$3:$W$4094,23,FALSE)</f>
        <v>0</v>
      </c>
      <c r="N66" s="2" t="s">
        <v>1310</v>
      </c>
      <c r="Q66" t="s">
        <v>185</v>
      </c>
      <c r="R66">
        <v>2</v>
      </c>
      <c r="S66" t="s">
        <v>1310</v>
      </c>
      <c r="T66">
        <f>VLOOKUP(Q66,'Cross ref wind potential'!$B$2:$R$238,17,FALSE)</f>
        <v>0</v>
      </c>
      <c r="U66" s="2">
        <v>2</v>
      </c>
      <c r="V66" s="2" t="str">
        <f>VLOOKUP(Q66,'Wind Reg Plan'!$A$3:$V$4094,16,FALSE)</f>
        <v>L</v>
      </c>
      <c r="W66" s="2">
        <f t="shared" si="5"/>
        <v>2</v>
      </c>
      <c r="X66" s="2">
        <f t="shared" si="6"/>
        <v>4</v>
      </c>
      <c r="Y66" s="36">
        <f>VLOOKUP(Q66,'Wind Reg Plan'!$A$3:$W$4094,23,FALSE)</f>
        <v>0</v>
      </c>
      <c r="Z66">
        <f t="shared" si="14"/>
        <v>0</v>
      </c>
      <c r="AA66">
        <f t="shared" si="14"/>
        <v>-1</v>
      </c>
      <c r="AB66" t="str">
        <f t="shared" si="14"/>
        <v/>
      </c>
      <c r="AC66" t="str">
        <f t="shared" si="14"/>
        <v/>
      </c>
      <c r="AD66">
        <f t="shared" si="14"/>
        <v>-2</v>
      </c>
    </row>
    <row r="67" spans="1:30" hidden="1" x14ac:dyDescent="0.25">
      <c r="A67" t="s">
        <v>318</v>
      </c>
      <c r="B67">
        <v>1</v>
      </c>
      <c r="C67">
        <v>7</v>
      </c>
      <c r="D67" t="s">
        <v>391</v>
      </c>
      <c r="E67" t="s">
        <v>391</v>
      </c>
      <c r="F67" t="s">
        <v>391</v>
      </c>
      <c r="G67" s="2">
        <f t="shared" si="3"/>
        <v>7</v>
      </c>
      <c r="H67" s="2">
        <v>1</v>
      </c>
      <c r="I67" s="2" t="s">
        <v>13</v>
      </c>
      <c r="J67" s="2" t="e">
        <f>VLOOKUP(A67,'Cross ref wind potential'!$B$2:$R$238,17,FALSE)</f>
        <v>#N/A</v>
      </c>
      <c r="K67" s="2" t="e">
        <f t="shared" si="4"/>
        <v>#N/A</v>
      </c>
      <c r="L67">
        <f>VLOOKUP(A67,'Wind Reg Plan'!$A$3:$V$4094,16,FALSE)</f>
        <v>0</v>
      </c>
      <c r="M67">
        <f>VLOOKUP(A67,'Wind Reg Plan'!$A$3:$W$4094,23,FALSE)</f>
        <v>0</v>
      </c>
      <c r="N67" s="2" t="s">
        <v>1310</v>
      </c>
      <c r="Q67" t="s">
        <v>342</v>
      </c>
      <c r="R67">
        <v>7</v>
      </c>
      <c r="S67" t="s">
        <v>1310</v>
      </c>
      <c r="T67" t="e">
        <f>VLOOKUP(Q67,'Cross ref wind potential'!$B$2:$R$238,17,FALSE)</f>
        <v>#N/A</v>
      </c>
      <c r="U67" s="2">
        <v>6</v>
      </c>
      <c r="V67" s="2">
        <f>VLOOKUP(Q67,'Wind Reg Plan'!$A$3:$V$4094,16,FALSE)</f>
        <v>0</v>
      </c>
      <c r="W67" s="2">
        <f t="shared" si="5"/>
        <v>7</v>
      </c>
      <c r="X67" s="2">
        <f t="shared" si="6"/>
        <v>7</v>
      </c>
      <c r="Y67" s="36">
        <f>VLOOKUP(Q67,'Wind Reg Plan'!$A$3:$W$4094,23,FALSE)</f>
        <v>0</v>
      </c>
      <c r="Z67">
        <f t="shared" si="14"/>
        <v>-1</v>
      </c>
      <c r="AA67" t="str">
        <f t="shared" si="14"/>
        <v/>
      </c>
      <c r="AB67" t="str">
        <f t="shared" si="14"/>
        <v/>
      </c>
      <c r="AC67" t="str">
        <f t="shared" si="14"/>
        <v/>
      </c>
      <c r="AD67" t="str">
        <f t="shared" si="14"/>
        <v/>
      </c>
    </row>
    <row r="68" spans="1:30" hidden="1" x14ac:dyDescent="0.25">
      <c r="A68" t="s">
        <v>58</v>
      </c>
      <c r="B68">
        <v>1</v>
      </c>
      <c r="C68" t="s">
        <v>391</v>
      </c>
      <c r="D68" t="s">
        <v>391</v>
      </c>
      <c r="E68" t="s">
        <v>391</v>
      </c>
      <c r="F68" t="s">
        <v>391</v>
      </c>
      <c r="G68" s="2">
        <f t="shared" ref="G68:G131" si="15">MAX(B68:F68)</f>
        <v>1</v>
      </c>
      <c r="H68" s="2">
        <v>1</v>
      </c>
      <c r="I68" s="2" t="s">
        <v>13</v>
      </c>
      <c r="J68" s="2">
        <f>VLOOKUP(A68,'Cross ref wind potential'!$B$2:$R$238,17,FALSE)</f>
        <v>0</v>
      </c>
      <c r="K68" s="2" t="e">
        <f t="shared" ref="K68:K131" si="16">VLOOKUP(A68,$Q$3:$U$169,5,FALSE)</f>
        <v>#N/A</v>
      </c>
      <c r="L68" t="str">
        <f>VLOOKUP(A68,'Wind Reg Plan'!$A$3:$V$4094,16,FALSE)</f>
        <v>L</v>
      </c>
      <c r="M68">
        <f>VLOOKUP(A68,'Wind Reg Plan'!$A$3:$W$4094,23,FALSE)</f>
        <v>0</v>
      </c>
      <c r="N68" s="2" t="s">
        <v>1310</v>
      </c>
      <c r="Q68" t="s">
        <v>214</v>
      </c>
      <c r="R68">
        <v>1</v>
      </c>
      <c r="S68" t="s">
        <v>1310</v>
      </c>
      <c r="T68">
        <f>VLOOKUP(Q68,'Cross ref wind potential'!$B$2:$R$238,17,FALSE)</f>
        <v>0</v>
      </c>
      <c r="U68" s="2">
        <v>3</v>
      </c>
      <c r="V68" s="2">
        <f>VLOOKUP(Q68,'Wind Reg Plan'!$A$3:$V$4094,16,FALSE)</f>
        <v>0</v>
      </c>
      <c r="W68" s="2">
        <f t="shared" ref="W68:W131" si="17">VLOOKUP(Q68,$A$3:$F$357,2,FALSE)</f>
        <v>1</v>
      </c>
      <c r="X68" s="2">
        <f t="shared" ref="X68:X131" si="18">VLOOKUP(Q68,$A$3:$G$357,7,FALSE)</f>
        <v>4</v>
      </c>
      <c r="Y68" s="36">
        <f>VLOOKUP(Q68,'Wind Reg Plan'!$A$3:$W$4094,23,FALSE)</f>
        <v>0</v>
      </c>
      <c r="Z68">
        <f t="shared" si="14"/>
        <v>2</v>
      </c>
      <c r="AA68" t="str">
        <f t="shared" si="14"/>
        <v/>
      </c>
      <c r="AB68">
        <f t="shared" si="14"/>
        <v>1</v>
      </c>
      <c r="AC68" t="str">
        <f t="shared" si="14"/>
        <v/>
      </c>
      <c r="AD68">
        <f t="shared" si="14"/>
        <v>-1</v>
      </c>
    </row>
    <row r="69" spans="1:30" hidden="1" x14ac:dyDescent="0.25">
      <c r="A69" t="s">
        <v>340</v>
      </c>
      <c r="B69">
        <v>4</v>
      </c>
      <c r="C69">
        <v>6</v>
      </c>
      <c r="D69">
        <v>7</v>
      </c>
      <c r="E69" t="s">
        <v>391</v>
      </c>
      <c r="F69" t="s">
        <v>391</v>
      </c>
      <c r="G69" s="2">
        <f t="shared" si="15"/>
        <v>7</v>
      </c>
      <c r="H69" s="2">
        <f t="shared" ref="H69:H129" si="19">VLOOKUP(A69,$Q$3:$R$169,2,FALSE)</f>
        <v>4</v>
      </c>
      <c r="I69" s="2" t="s">
        <v>13</v>
      </c>
      <c r="J69" s="2">
        <f>VLOOKUP(A69,'Cross ref wind potential'!$B$2:$R$238,17,FALSE)</f>
        <v>4</v>
      </c>
      <c r="K69" s="2">
        <f t="shared" si="16"/>
        <v>4</v>
      </c>
      <c r="L69" t="str">
        <f>VLOOKUP(A69,'Wind Reg Plan'!$A$3:$V$4094,16,FALSE)</f>
        <v>M</v>
      </c>
      <c r="M69">
        <f>VLOOKUP(A69,'Wind Reg Plan'!$A$3:$W$4094,23,FALSE)</f>
        <v>0</v>
      </c>
      <c r="N69" s="2" t="s">
        <v>1312</v>
      </c>
      <c r="Q69" t="s">
        <v>257</v>
      </c>
      <c r="R69">
        <v>6</v>
      </c>
      <c r="S69" t="s">
        <v>1310</v>
      </c>
      <c r="T69">
        <f>VLOOKUP(Q69,'Cross ref wind potential'!$B$2:$R$238,17,FALSE)</f>
        <v>0</v>
      </c>
      <c r="U69" s="2">
        <v>5</v>
      </c>
      <c r="V69" s="2">
        <f>VLOOKUP(Q69,'Wind Reg Plan'!$A$3:$V$4094,16,FALSE)</f>
        <v>0</v>
      </c>
      <c r="W69" s="2">
        <f t="shared" si="17"/>
        <v>6</v>
      </c>
      <c r="X69" s="2">
        <f t="shared" si="18"/>
        <v>6</v>
      </c>
      <c r="Y69" s="36">
        <f>VLOOKUP(Q69,'Wind Reg Plan'!$A$3:$W$4094,23,FALSE)</f>
        <v>0</v>
      </c>
      <c r="Z69">
        <f t="shared" si="14"/>
        <v>-1</v>
      </c>
      <c r="AA69" t="str">
        <f t="shared" si="14"/>
        <v/>
      </c>
      <c r="AB69" t="str">
        <f t="shared" si="14"/>
        <v/>
      </c>
      <c r="AC69" t="str">
        <f t="shared" si="14"/>
        <v/>
      </c>
      <c r="AD69" t="str">
        <f t="shared" si="14"/>
        <v/>
      </c>
    </row>
    <row r="70" spans="1:30" hidden="1" x14ac:dyDescent="0.25">
      <c r="A70" t="s">
        <v>207</v>
      </c>
      <c r="B70">
        <v>1</v>
      </c>
      <c r="C70" t="s">
        <v>391</v>
      </c>
      <c r="D70">
        <v>2</v>
      </c>
      <c r="E70">
        <v>4</v>
      </c>
      <c r="F70" t="s">
        <v>391</v>
      </c>
      <c r="G70" s="2">
        <f t="shared" si="15"/>
        <v>4</v>
      </c>
      <c r="H70" s="2">
        <v>1</v>
      </c>
      <c r="I70" s="2" t="s">
        <v>13</v>
      </c>
      <c r="J70" s="2">
        <f>VLOOKUP(A70,'Cross ref wind potential'!$B$2:$R$238,17,FALSE)</f>
        <v>0</v>
      </c>
      <c r="K70" s="2" t="e">
        <f t="shared" si="16"/>
        <v>#N/A</v>
      </c>
      <c r="L70">
        <f>VLOOKUP(A70,'Wind Reg Plan'!$A$3:$V$4094,16,FALSE)</f>
        <v>0</v>
      </c>
      <c r="M70">
        <f>VLOOKUP(A70,'Wind Reg Plan'!$A$3:$W$4094,23,FALSE)</f>
        <v>0</v>
      </c>
      <c r="N70" s="2" t="s">
        <v>1310</v>
      </c>
      <c r="Q70" t="s">
        <v>172</v>
      </c>
      <c r="R70">
        <v>1</v>
      </c>
      <c r="S70" t="s">
        <v>1310</v>
      </c>
      <c r="T70">
        <f>VLOOKUP(Q70,'Cross ref wind potential'!$B$2:$R$238,17,FALSE)</f>
        <v>0</v>
      </c>
      <c r="U70" s="2">
        <v>2</v>
      </c>
      <c r="V70" s="2" t="str">
        <f>VLOOKUP(Q70,'Wind Reg Plan'!$A$3:$V$4094,16,FALSE)</f>
        <v>L</v>
      </c>
      <c r="W70" s="2">
        <f t="shared" si="17"/>
        <v>1</v>
      </c>
      <c r="X70" s="2">
        <f t="shared" si="18"/>
        <v>3</v>
      </c>
      <c r="Y70" s="36">
        <f>VLOOKUP(Q70,'Wind Reg Plan'!$A$3:$W$4094,23,FALSE)</f>
        <v>0</v>
      </c>
      <c r="Z70">
        <f t="shared" si="14"/>
        <v>1</v>
      </c>
      <c r="AA70" t="str">
        <f t="shared" si="14"/>
        <v/>
      </c>
      <c r="AB70" t="str">
        <f t="shared" si="14"/>
        <v/>
      </c>
      <c r="AC70">
        <f t="shared" si="14"/>
        <v>0</v>
      </c>
      <c r="AD70">
        <f t="shared" si="14"/>
        <v>-1</v>
      </c>
    </row>
    <row r="71" spans="1:30" hidden="1" x14ac:dyDescent="0.25">
      <c r="A71" t="s">
        <v>290</v>
      </c>
      <c r="B71">
        <v>2</v>
      </c>
      <c r="C71">
        <v>4</v>
      </c>
      <c r="D71">
        <v>7</v>
      </c>
      <c r="E71" t="s">
        <v>391</v>
      </c>
      <c r="F71" t="s">
        <v>391</v>
      </c>
      <c r="G71" s="2">
        <f t="shared" si="15"/>
        <v>7</v>
      </c>
      <c r="H71" s="2">
        <f t="shared" si="19"/>
        <v>2</v>
      </c>
      <c r="I71" s="2" t="s">
        <v>13</v>
      </c>
      <c r="J71" s="2">
        <f>VLOOKUP(A71,'Cross ref wind potential'!$B$2:$R$238,17,FALSE)</f>
        <v>0</v>
      </c>
      <c r="K71" s="2">
        <f t="shared" si="16"/>
        <v>7</v>
      </c>
      <c r="L71">
        <f>VLOOKUP(A71,'Wind Reg Plan'!$A$3:$V$4094,16,FALSE)</f>
        <v>0</v>
      </c>
      <c r="M71">
        <f>VLOOKUP(A71,'Wind Reg Plan'!$A$3:$W$4094,23,FALSE)</f>
        <v>0</v>
      </c>
      <c r="N71" s="2" t="s">
        <v>1310</v>
      </c>
      <c r="Q71" t="s">
        <v>324</v>
      </c>
      <c r="R71">
        <v>7</v>
      </c>
      <c r="S71" t="s">
        <v>1310</v>
      </c>
      <c r="T71">
        <f>VLOOKUP(Q71,'Cross ref wind potential'!$B$2:$R$238,17,FALSE)</f>
        <v>0</v>
      </c>
      <c r="U71" s="2">
        <v>2</v>
      </c>
      <c r="V71" s="2" t="str">
        <f>VLOOKUP(Q71,'Wind Reg Plan'!$A$3:$V$4094,16,FALSE)</f>
        <v>L</v>
      </c>
      <c r="W71" s="2">
        <f t="shared" si="17"/>
        <v>7</v>
      </c>
      <c r="X71" s="2">
        <f t="shared" si="18"/>
        <v>7</v>
      </c>
      <c r="Y71" s="36" t="str">
        <f>VLOOKUP(Q71,'Wind Reg Plan'!$A$3:$W$4094,23,FALSE)</f>
        <v>LIKELY STRONG BUT SEVERE WIND RESOURCE ON RIDGE</v>
      </c>
      <c r="Z71">
        <f t="shared" si="14"/>
        <v>-5</v>
      </c>
      <c r="AA71" t="str">
        <f t="shared" si="14"/>
        <v/>
      </c>
      <c r="AB71" t="str">
        <f t="shared" si="14"/>
        <v/>
      </c>
      <c r="AC71" t="str">
        <f t="shared" si="14"/>
        <v/>
      </c>
      <c r="AD71" t="str">
        <f t="shared" si="14"/>
        <v/>
      </c>
    </row>
    <row r="72" spans="1:30" hidden="1" x14ac:dyDescent="0.25">
      <c r="A72" t="s">
        <v>169</v>
      </c>
      <c r="B72">
        <v>3</v>
      </c>
      <c r="C72" t="s">
        <v>391</v>
      </c>
      <c r="D72" t="s">
        <v>391</v>
      </c>
      <c r="E72" t="s">
        <v>391</v>
      </c>
      <c r="F72" t="s">
        <v>391</v>
      </c>
      <c r="G72" s="2">
        <f t="shared" si="15"/>
        <v>3</v>
      </c>
      <c r="H72" s="2">
        <f t="shared" si="19"/>
        <v>3</v>
      </c>
      <c r="I72" s="2" t="s">
        <v>13</v>
      </c>
      <c r="J72" s="2">
        <f>VLOOKUP(A72,'Cross ref wind potential'!$B$2:$R$238,17,FALSE)</f>
        <v>0</v>
      </c>
      <c r="K72" s="2">
        <f t="shared" si="16"/>
        <v>2</v>
      </c>
      <c r="L72" t="str">
        <f>VLOOKUP(A72,'Wind Reg Plan'!$A$3:$V$4094,16,FALSE)</f>
        <v>L</v>
      </c>
      <c r="M72">
        <f>VLOOKUP(A72,'Wind Reg Plan'!$A$3:$W$4094,23,FALSE)</f>
        <v>0</v>
      </c>
      <c r="N72" s="2" t="s">
        <v>1310</v>
      </c>
      <c r="Q72" t="s">
        <v>229</v>
      </c>
      <c r="R72">
        <v>3</v>
      </c>
      <c r="S72" t="s">
        <v>1310</v>
      </c>
      <c r="T72">
        <f>VLOOKUP(Q72,'Cross ref wind potential'!$B$2:$R$238,17,FALSE)</f>
        <v>0</v>
      </c>
      <c r="U72" s="2">
        <v>6</v>
      </c>
      <c r="V72" s="2" t="str">
        <f>VLOOKUP(Q72,'Wind Reg Plan'!$A$3:$V$4094,16,FALSE)</f>
        <v>H</v>
      </c>
      <c r="W72" s="2">
        <f t="shared" si="17"/>
        <v>3</v>
      </c>
      <c r="X72" s="2">
        <f t="shared" si="18"/>
        <v>5</v>
      </c>
      <c r="Y72" s="36" t="str">
        <f>VLOOKUP(Q72,'Wind Reg Plan'!$A$3:$W$4094,23,FALSE)</f>
        <v>OPERATING</v>
      </c>
      <c r="Z72">
        <f t="shared" si="14"/>
        <v>3</v>
      </c>
      <c r="AA72">
        <f t="shared" si="14"/>
        <v>2</v>
      </c>
      <c r="AB72" t="str">
        <f t="shared" si="14"/>
        <v/>
      </c>
      <c r="AC72" t="str">
        <f t="shared" si="14"/>
        <v/>
      </c>
      <c r="AD72">
        <f t="shared" si="14"/>
        <v>1</v>
      </c>
    </row>
    <row r="73" spans="1:30" hidden="1" x14ac:dyDescent="0.25">
      <c r="A73" t="s">
        <v>351</v>
      </c>
      <c r="B73">
        <v>1</v>
      </c>
      <c r="C73">
        <v>6</v>
      </c>
      <c r="D73">
        <v>7</v>
      </c>
      <c r="E73" t="s">
        <v>391</v>
      </c>
      <c r="F73" t="s">
        <v>391</v>
      </c>
      <c r="G73" s="2">
        <f t="shared" si="15"/>
        <v>7</v>
      </c>
      <c r="H73" s="2">
        <v>1</v>
      </c>
      <c r="I73" s="2" t="s">
        <v>13</v>
      </c>
      <c r="J73" s="2" t="e">
        <f>VLOOKUP(A73,'Cross ref wind potential'!$B$2:$R$238,17,FALSE)</f>
        <v>#N/A</v>
      </c>
      <c r="K73" s="2" t="e">
        <f t="shared" si="16"/>
        <v>#N/A</v>
      </c>
      <c r="L73">
        <f>VLOOKUP(A73,'Wind Reg Plan'!$A$3:$V$4094,16,FALSE)</f>
        <v>0</v>
      </c>
      <c r="M73">
        <f>VLOOKUP(A73,'Wind Reg Plan'!$A$3:$W$4094,23,FALSE)</f>
        <v>0</v>
      </c>
      <c r="N73" s="2" t="s">
        <v>1310</v>
      </c>
      <c r="Q73" t="s">
        <v>315</v>
      </c>
      <c r="R73">
        <v>1</v>
      </c>
      <c r="S73" t="s">
        <v>1310</v>
      </c>
      <c r="T73">
        <f>VLOOKUP(Q73,'Cross ref wind potential'!$B$2:$R$238,17,FALSE)</f>
        <v>0</v>
      </c>
      <c r="U73" s="2">
        <v>6</v>
      </c>
      <c r="V73" s="2">
        <f>VLOOKUP(Q73,'Wind Reg Plan'!$A$3:$V$4094,16,FALSE)</f>
        <v>0</v>
      </c>
      <c r="W73" s="2">
        <f t="shared" si="17"/>
        <v>1</v>
      </c>
      <c r="X73" s="2">
        <f t="shared" si="18"/>
        <v>7</v>
      </c>
      <c r="Y73" s="36">
        <f>VLOOKUP(Q73,'Wind Reg Plan'!$A$3:$W$4094,23,FALSE)</f>
        <v>0</v>
      </c>
      <c r="Z73">
        <f t="shared" ref="Z73:AD82" si="20">IFERROR($U73-VLOOKUP($Q73,$A$3:$F$357,1+Z$2,FALSE),"")</f>
        <v>5</v>
      </c>
      <c r="AA73">
        <f t="shared" si="20"/>
        <v>0</v>
      </c>
      <c r="AB73">
        <f t="shared" si="20"/>
        <v>-1</v>
      </c>
      <c r="AC73" t="str">
        <f t="shared" si="20"/>
        <v/>
      </c>
      <c r="AD73" t="str">
        <f t="shared" si="20"/>
        <v/>
      </c>
    </row>
    <row r="74" spans="1:30" hidden="1" x14ac:dyDescent="0.25">
      <c r="A74" t="s">
        <v>177</v>
      </c>
      <c r="B74">
        <v>3</v>
      </c>
      <c r="C74" t="s">
        <v>391</v>
      </c>
      <c r="D74" t="s">
        <v>391</v>
      </c>
      <c r="E74" t="s">
        <v>391</v>
      </c>
      <c r="F74" t="s">
        <v>391</v>
      </c>
      <c r="G74" s="2">
        <f t="shared" si="15"/>
        <v>3</v>
      </c>
      <c r="H74" s="2">
        <f t="shared" si="19"/>
        <v>3</v>
      </c>
      <c r="I74" s="2" t="s">
        <v>13</v>
      </c>
      <c r="J74" s="2">
        <f>VLOOKUP(A74,'Cross ref wind potential'!$B$2:$R$238,17,FALSE)</f>
        <v>0</v>
      </c>
      <c r="K74" s="2">
        <f t="shared" si="16"/>
        <v>3</v>
      </c>
      <c r="L74">
        <f>VLOOKUP(A74,'Wind Reg Plan'!$A$3:$V$4094,16,FALSE)</f>
        <v>0</v>
      </c>
      <c r="M74">
        <f>VLOOKUP(A74,'Wind Reg Plan'!$A$3:$W$4094,23,FALSE)</f>
        <v>0</v>
      </c>
      <c r="N74" s="2" t="s">
        <v>1310</v>
      </c>
      <c r="Q74" t="s">
        <v>175</v>
      </c>
      <c r="R74">
        <v>1</v>
      </c>
      <c r="S74" t="s">
        <v>1310</v>
      </c>
      <c r="T74">
        <f>VLOOKUP(Q74,'Cross ref wind potential'!$B$2:$R$238,17,FALSE)</f>
        <v>0</v>
      </c>
      <c r="U74" s="2">
        <v>2</v>
      </c>
      <c r="V74" s="2">
        <f>VLOOKUP(Q74,'Wind Reg Plan'!$A$3:$V$4094,16,FALSE)</f>
        <v>0</v>
      </c>
      <c r="W74" s="2">
        <f t="shared" si="17"/>
        <v>1</v>
      </c>
      <c r="X74" s="2">
        <f t="shared" si="18"/>
        <v>3</v>
      </c>
      <c r="Y74" s="36">
        <f>VLOOKUP(Q74,'Wind Reg Plan'!$A$3:$W$4094,23,FALSE)</f>
        <v>0</v>
      </c>
      <c r="Z74">
        <f t="shared" si="20"/>
        <v>1</v>
      </c>
      <c r="AA74" t="str">
        <f t="shared" si="20"/>
        <v/>
      </c>
      <c r="AB74">
        <f t="shared" si="20"/>
        <v>0</v>
      </c>
      <c r="AC74">
        <f t="shared" si="20"/>
        <v>-1</v>
      </c>
      <c r="AD74" t="str">
        <f t="shared" si="20"/>
        <v/>
      </c>
    </row>
    <row r="75" spans="1:30" hidden="1" x14ac:dyDescent="0.25">
      <c r="A75" t="s">
        <v>75</v>
      </c>
      <c r="B75">
        <v>1</v>
      </c>
      <c r="C75" t="s">
        <v>391</v>
      </c>
      <c r="D75" t="s">
        <v>391</v>
      </c>
      <c r="E75" t="s">
        <v>391</v>
      </c>
      <c r="F75" t="s">
        <v>391</v>
      </c>
      <c r="G75" s="2">
        <f t="shared" si="15"/>
        <v>1</v>
      </c>
      <c r="H75" s="2">
        <v>1</v>
      </c>
      <c r="I75" s="2" t="s">
        <v>13</v>
      </c>
      <c r="J75" s="2" t="e">
        <f>VLOOKUP(A75,'Cross ref wind potential'!$B$2:$R$238,17,FALSE)</f>
        <v>#N/A</v>
      </c>
      <c r="K75" s="2" t="e">
        <f t="shared" si="16"/>
        <v>#N/A</v>
      </c>
      <c r="L75">
        <f>VLOOKUP(A75,'Wind Reg Plan'!$A$3:$V$4094,16,FALSE)</f>
        <v>0</v>
      </c>
      <c r="M75">
        <f>VLOOKUP(A75,'Wind Reg Plan'!$A$3:$W$4094,23,FALSE)</f>
        <v>0</v>
      </c>
      <c r="N75" s="2" t="s">
        <v>1310</v>
      </c>
      <c r="Q75" t="s">
        <v>361</v>
      </c>
      <c r="R75">
        <v>7</v>
      </c>
      <c r="S75" t="s">
        <v>1310</v>
      </c>
      <c r="T75">
        <f>VLOOKUP(Q75,'Cross ref wind potential'!$B$2:$R$238,17,FALSE)</f>
        <v>0</v>
      </c>
      <c r="U75" s="2">
        <v>6</v>
      </c>
      <c r="V75" s="2" t="str">
        <f>VLOOKUP(Q75,'Wind Reg Plan'!$A$3:$V$4094,16,FALSE)</f>
        <v>H</v>
      </c>
      <c r="W75" s="2">
        <f t="shared" si="17"/>
        <v>7</v>
      </c>
      <c r="X75" s="2">
        <f t="shared" si="18"/>
        <v>7</v>
      </c>
      <c r="Y75" s="36" t="str">
        <f>VLOOKUP(Q75,'Wind Reg Plan'!$A$3:$W$4094,23,FALSE)</f>
        <v>ONE NET STUDY FOUND TURBULENCE, OTHER SITES LIKELY AVAIL BUT NOT STUDIED</v>
      </c>
      <c r="Z75">
        <f t="shared" si="20"/>
        <v>-1</v>
      </c>
      <c r="AA75" t="str">
        <f t="shared" si="20"/>
        <v/>
      </c>
      <c r="AB75" t="str">
        <f t="shared" si="20"/>
        <v/>
      </c>
      <c r="AC75" t="str">
        <f t="shared" si="20"/>
        <v/>
      </c>
      <c r="AD75" t="str">
        <f t="shared" si="20"/>
        <v/>
      </c>
    </row>
    <row r="76" spans="1:30" hidden="1" x14ac:dyDescent="0.25">
      <c r="A76" t="s">
        <v>176</v>
      </c>
      <c r="B76">
        <v>1</v>
      </c>
      <c r="C76" t="s">
        <v>391</v>
      </c>
      <c r="D76" t="s">
        <v>391</v>
      </c>
      <c r="E76" t="s">
        <v>391</v>
      </c>
      <c r="F76">
        <v>3</v>
      </c>
      <c r="G76" s="2">
        <f t="shared" si="15"/>
        <v>3</v>
      </c>
      <c r="H76" s="2">
        <v>1</v>
      </c>
      <c r="I76" s="2" t="s">
        <v>13</v>
      </c>
      <c r="J76" s="2" t="e">
        <f>VLOOKUP(A76,'Cross ref wind potential'!$B$2:$R$238,17,FALSE)</f>
        <v>#N/A</v>
      </c>
      <c r="K76" s="2" t="e">
        <f t="shared" si="16"/>
        <v>#N/A</v>
      </c>
      <c r="L76">
        <f>VLOOKUP(A76,'Wind Reg Plan'!$A$3:$V$4094,16,FALSE)</f>
        <v>0</v>
      </c>
      <c r="M76">
        <f>VLOOKUP(A76,'Wind Reg Plan'!$A$3:$W$4094,23,FALSE)</f>
        <v>0</v>
      </c>
      <c r="N76" s="2" t="s">
        <v>1310</v>
      </c>
      <c r="Q76" t="s">
        <v>243</v>
      </c>
      <c r="R76">
        <v>4</v>
      </c>
      <c r="S76" t="s">
        <v>1310</v>
      </c>
      <c r="T76">
        <f>VLOOKUP(Q76,'Cross ref wind potential'!$B$2:$R$238,17,FALSE)</f>
        <v>0</v>
      </c>
      <c r="U76" s="2">
        <v>6</v>
      </c>
      <c r="V76" s="2" t="str">
        <f>VLOOKUP(Q76,'Wind Reg Plan'!$A$3:$V$4094,16,FALSE)</f>
        <v>H</v>
      </c>
      <c r="W76" s="2">
        <f t="shared" si="17"/>
        <v>4</v>
      </c>
      <c r="X76" s="2">
        <f t="shared" si="18"/>
        <v>5</v>
      </c>
      <c r="Y76" s="36" t="str">
        <f>VLOOKUP(Q76,'Wind Reg Plan'!$A$3:$W$4094,23,FALSE)</f>
        <v>CONFLICT IN COMMUNITY BETWEEN CITY AND TRIBE</v>
      </c>
      <c r="Z76">
        <f t="shared" si="20"/>
        <v>2</v>
      </c>
      <c r="AA76" t="str">
        <f t="shared" si="20"/>
        <v/>
      </c>
      <c r="AB76">
        <f t="shared" si="20"/>
        <v>1</v>
      </c>
      <c r="AC76" t="str">
        <f t="shared" si="20"/>
        <v/>
      </c>
      <c r="AD76" t="str">
        <f t="shared" si="20"/>
        <v/>
      </c>
    </row>
    <row r="77" spans="1:30" hidden="1" x14ac:dyDescent="0.25">
      <c r="A77" t="s">
        <v>164</v>
      </c>
      <c r="B77">
        <v>2</v>
      </c>
      <c r="C77" t="s">
        <v>391</v>
      </c>
      <c r="D77" t="s">
        <v>391</v>
      </c>
      <c r="E77">
        <v>3</v>
      </c>
      <c r="F77" t="s">
        <v>391</v>
      </c>
      <c r="G77" s="2">
        <f t="shared" si="15"/>
        <v>3</v>
      </c>
      <c r="H77" s="2">
        <v>2</v>
      </c>
      <c r="I77" s="2" t="s">
        <v>13</v>
      </c>
      <c r="J77" s="2" t="e">
        <f>VLOOKUP(A77,'Cross ref wind potential'!$B$2:$R$238,17,FALSE)</f>
        <v>#N/A</v>
      </c>
      <c r="K77" s="2" t="e">
        <f t="shared" si="16"/>
        <v>#N/A</v>
      </c>
      <c r="L77">
        <f>VLOOKUP(A77,'Wind Reg Plan'!$A$3:$V$4094,16,FALSE)</f>
        <v>0</v>
      </c>
      <c r="M77">
        <f>VLOOKUP(A77,'Wind Reg Plan'!$A$3:$W$4094,23,FALSE)</f>
        <v>0</v>
      </c>
      <c r="N77" s="2" t="s">
        <v>1310</v>
      </c>
      <c r="Q77" t="s">
        <v>187</v>
      </c>
      <c r="R77">
        <v>3</v>
      </c>
      <c r="S77" t="s">
        <v>1310</v>
      </c>
      <c r="T77">
        <f>VLOOKUP(Q77,'Cross ref wind potential'!$B$2:$R$238,17,FALSE)</f>
        <v>0</v>
      </c>
      <c r="U77" s="2">
        <v>5</v>
      </c>
      <c r="V77" s="2">
        <f>VLOOKUP(Q77,'Wind Reg Plan'!$A$3:$V$4094,16,FALSE)</f>
        <v>0</v>
      </c>
      <c r="W77" s="2">
        <f t="shared" si="17"/>
        <v>3</v>
      </c>
      <c r="X77" s="2">
        <f t="shared" si="18"/>
        <v>4</v>
      </c>
      <c r="Y77" s="36">
        <f>VLOOKUP(Q77,'Wind Reg Plan'!$A$3:$W$4094,23,FALSE)</f>
        <v>0</v>
      </c>
      <c r="Z77">
        <f t="shared" si="20"/>
        <v>2</v>
      </c>
      <c r="AA77" t="str">
        <f t="shared" si="20"/>
        <v/>
      </c>
      <c r="AB77">
        <f t="shared" si="20"/>
        <v>1</v>
      </c>
      <c r="AC77" t="str">
        <f t="shared" si="20"/>
        <v/>
      </c>
      <c r="AD77" t="str">
        <f t="shared" si="20"/>
        <v/>
      </c>
    </row>
    <row r="78" spans="1:30" hidden="1" x14ac:dyDescent="0.25">
      <c r="A78" t="s">
        <v>138</v>
      </c>
      <c r="B78">
        <v>3</v>
      </c>
      <c r="C78" t="s">
        <v>391</v>
      </c>
      <c r="D78" t="s">
        <v>391</v>
      </c>
      <c r="E78" t="s">
        <v>391</v>
      </c>
      <c r="F78" t="s">
        <v>391</v>
      </c>
      <c r="G78" s="2">
        <f t="shared" si="15"/>
        <v>3</v>
      </c>
      <c r="H78" s="2">
        <f t="shared" si="19"/>
        <v>3</v>
      </c>
      <c r="I78" s="2" t="s">
        <v>13</v>
      </c>
      <c r="J78" s="2">
        <f>VLOOKUP(A78,'Cross ref wind potential'!$B$2:$R$238,17,FALSE)</f>
        <v>3</v>
      </c>
      <c r="K78" s="2">
        <f t="shared" si="16"/>
        <v>6</v>
      </c>
      <c r="L78" t="str">
        <f>VLOOKUP(A78,'Wind Reg Plan'!$A$3:$V$4094,16,FALSE)</f>
        <v>M</v>
      </c>
      <c r="M78">
        <f>VLOOKUP(A78,'Wind Reg Plan'!$A$3:$W$4094,23,FALSE)</f>
        <v>0</v>
      </c>
      <c r="N78" s="2" t="s">
        <v>1312</v>
      </c>
      <c r="Q78" t="s">
        <v>210</v>
      </c>
      <c r="R78">
        <v>1</v>
      </c>
      <c r="S78" t="s">
        <v>1310</v>
      </c>
      <c r="T78">
        <f>VLOOKUP(Q78,'Cross ref wind potential'!$B$2:$R$238,17,FALSE)</f>
        <v>0</v>
      </c>
      <c r="U78" s="2">
        <v>1</v>
      </c>
      <c r="V78" s="2">
        <f>VLOOKUP(Q78,'Wind Reg Plan'!$A$3:$V$4094,16,FALSE)</f>
        <v>0</v>
      </c>
      <c r="W78" s="2">
        <f t="shared" si="17"/>
        <v>1</v>
      </c>
      <c r="X78" s="2">
        <f t="shared" si="18"/>
        <v>4</v>
      </c>
      <c r="Y78" s="36">
        <f>VLOOKUP(Q78,'Wind Reg Plan'!$A$3:$W$4094,23,FALSE)</f>
        <v>0</v>
      </c>
      <c r="Z78">
        <f t="shared" si="20"/>
        <v>0</v>
      </c>
      <c r="AA78">
        <f t="shared" si="20"/>
        <v>-2</v>
      </c>
      <c r="AB78">
        <f t="shared" si="20"/>
        <v>-3</v>
      </c>
      <c r="AC78" t="str">
        <f t="shared" si="20"/>
        <v/>
      </c>
      <c r="AD78" t="str">
        <f t="shared" si="20"/>
        <v/>
      </c>
    </row>
    <row r="79" spans="1:30" hidden="1" x14ac:dyDescent="0.25">
      <c r="A79" t="s">
        <v>360</v>
      </c>
      <c r="B79">
        <v>7</v>
      </c>
      <c r="C79" t="s">
        <v>391</v>
      </c>
      <c r="D79" t="s">
        <v>391</v>
      </c>
      <c r="E79" t="s">
        <v>391</v>
      </c>
      <c r="F79" t="s">
        <v>391</v>
      </c>
      <c r="G79" s="2">
        <f t="shared" si="15"/>
        <v>7</v>
      </c>
      <c r="H79" s="2">
        <f t="shared" si="19"/>
        <v>7</v>
      </c>
      <c r="I79" s="2" t="s">
        <v>13</v>
      </c>
      <c r="J79" s="2">
        <f>VLOOKUP(A79,'Cross ref wind potential'!$B$2:$R$238,17,FALSE)</f>
        <v>0</v>
      </c>
      <c r="K79" s="2">
        <f t="shared" si="16"/>
        <v>7</v>
      </c>
      <c r="L79">
        <f>VLOOKUP(A79,'Wind Reg Plan'!$A$3:$V$4094,16,FALSE)</f>
        <v>0</v>
      </c>
      <c r="M79">
        <f>VLOOKUP(A79,'Wind Reg Plan'!$A$3:$W$4094,23,FALSE)</f>
        <v>0</v>
      </c>
      <c r="N79" s="2" t="s">
        <v>1310</v>
      </c>
      <c r="Q79" t="s">
        <v>316</v>
      </c>
      <c r="R79">
        <v>7</v>
      </c>
      <c r="S79" t="s">
        <v>1310</v>
      </c>
      <c r="T79">
        <f>VLOOKUP(Q79,'Cross ref wind potential'!$B$2:$R$238,17,FALSE)</f>
        <v>7</v>
      </c>
      <c r="U79" s="2">
        <v>6</v>
      </c>
      <c r="V79" s="2" t="str">
        <f>VLOOKUP(Q79,'Wind Reg Plan'!$A$3:$V$4094,16,FALSE)</f>
        <v>H</v>
      </c>
      <c r="W79" s="2">
        <f t="shared" si="17"/>
        <v>7</v>
      </c>
      <c r="X79" s="2">
        <f t="shared" si="18"/>
        <v>7</v>
      </c>
      <c r="Y79" s="36" t="str">
        <f>VLOOKUP(Q79,'Wind Reg Plan'!$A$3:$W$4094,23,FALSE)</f>
        <v>RENEWABLE ENERGY PENETRATION AT 99%.  ADDITIONAL LOAD FOR WIND IS AN ISSUE.</v>
      </c>
      <c r="Z79">
        <f t="shared" si="20"/>
        <v>-1</v>
      </c>
      <c r="AA79" t="str">
        <f t="shared" si="20"/>
        <v/>
      </c>
      <c r="AB79" t="str">
        <f t="shared" si="20"/>
        <v/>
      </c>
      <c r="AC79" t="str">
        <f t="shared" si="20"/>
        <v/>
      </c>
      <c r="AD79" t="str">
        <f t="shared" si="20"/>
        <v/>
      </c>
    </row>
    <row r="80" spans="1:30" hidden="1" x14ac:dyDescent="0.25">
      <c r="A80" t="s">
        <v>224</v>
      </c>
      <c r="B80">
        <v>1</v>
      </c>
      <c r="C80">
        <v>4</v>
      </c>
      <c r="D80">
        <v>5</v>
      </c>
      <c r="E80" t="s">
        <v>391</v>
      </c>
      <c r="F80" t="s">
        <v>391</v>
      </c>
      <c r="G80" s="2">
        <f t="shared" si="15"/>
        <v>5</v>
      </c>
      <c r="H80" s="2">
        <v>1</v>
      </c>
      <c r="I80" s="2" t="s">
        <v>13</v>
      </c>
      <c r="J80" s="2">
        <f>VLOOKUP(A80,'Cross ref wind potential'!$B$2:$R$238,17,FALSE)</f>
        <v>0</v>
      </c>
      <c r="K80" s="2" t="e">
        <f t="shared" si="16"/>
        <v>#N/A</v>
      </c>
      <c r="L80" t="str">
        <f>VLOOKUP(A80,'Wind Reg Plan'!$A$3:$V$4094,16,FALSE)</f>
        <v>L</v>
      </c>
      <c r="M80" t="str">
        <f>VLOOKUP(A80,'Wind Reg Plan'!$A$3:$W$4094,23,FALSE)</f>
        <v>TIE TO TOK</v>
      </c>
      <c r="N80" s="2" t="s">
        <v>1310</v>
      </c>
      <c r="Q80" t="s">
        <v>273</v>
      </c>
      <c r="R80">
        <v>5</v>
      </c>
      <c r="S80" t="s">
        <v>1310</v>
      </c>
      <c r="T80">
        <f>VLOOKUP(Q80,'Cross ref wind potential'!$B$2:$R$238,17,FALSE)</f>
        <v>6</v>
      </c>
      <c r="U80" s="2">
        <v>6</v>
      </c>
      <c r="V80" s="2" t="str">
        <f>VLOOKUP(Q80,'Wind Reg Plan'!$A$3:$V$4094,16,FALSE)</f>
        <v>H</v>
      </c>
      <c r="W80" s="2">
        <f t="shared" si="17"/>
        <v>5</v>
      </c>
      <c r="X80" s="2">
        <f t="shared" si="18"/>
        <v>6</v>
      </c>
      <c r="Y80" s="36" t="str">
        <f>VLOOKUP(Q80,'Wind Reg Plan'!$A$3:$W$4094,23,FALSE)</f>
        <v>OPERATING</v>
      </c>
      <c r="Z80">
        <f t="shared" si="20"/>
        <v>1</v>
      </c>
      <c r="AA80">
        <f t="shared" si="20"/>
        <v>0</v>
      </c>
      <c r="AB80" t="str">
        <f t="shared" si="20"/>
        <v/>
      </c>
      <c r="AC80" t="str">
        <f t="shared" si="20"/>
        <v/>
      </c>
      <c r="AD80" t="str">
        <f t="shared" si="20"/>
        <v/>
      </c>
    </row>
    <row r="81" spans="1:30" hidden="1" x14ac:dyDescent="0.25">
      <c r="A81" t="s">
        <v>62</v>
      </c>
      <c r="B81">
        <v>1</v>
      </c>
      <c r="C81" t="s">
        <v>391</v>
      </c>
      <c r="D81" t="s">
        <v>391</v>
      </c>
      <c r="E81" t="s">
        <v>391</v>
      </c>
      <c r="F81" t="s">
        <v>391</v>
      </c>
      <c r="G81" s="2">
        <f t="shared" si="15"/>
        <v>1</v>
      </c>
      <c r="H81" s="2">
        <v>1</v>
      </c>
      <c r="I81" s="2" t="s">
        <v>13</v>
      </c>
      <c r="J81" s="2">
        <f>VLOOKUP(A81,'Cross ref wind potential'!$B$2:$R$238,17,FALSE)</f>
        <v>0</v>
      </c>
      <c r="K81" s="2" t="e">
        <f t="shared" si="16"/>
        <v>#N/A</v>
      </c>
      <c r="L81">
        <f>VLOOKUP(A81,'Wind Reg Plan'!$A$3:$V$4094,16,FALSE)</f>
        <v>0</v>
      </c>
      <c r="M81">
        <f>VLOOKUP(A81,'Wind Reg Plan'!$A$3:$W$4094,23,FALSE)</f>
        <v>0</v>
      </c>
      <c r="N81" s="2" t="s">
        <v>1310</v>
      </c>
      <c r="Q81" t="s">
        <v>98</v>
      </c>
      <c r="R81">
        <v>2</v>
      </c>
      <c r="S81" t="s">
        <v>1310</v>
      </c>
      <c r="T81">
        <f>VLOOKUP(Q81,'Cross ref wind potential'!$B$2:$R$238,17,FALSE)</f>
        <v>4</v>
      </c>
      <c r="U81" s="2">
        <v>4</v>
      </c>
      <c r="V81" s="2" t="str">
        <f>VLOOKUP(Q81,'Wind Reg Plan'!$A$3:$V$4094,16,FALSE)</f>
        <v>M</v>
      </c>
      <c r="W81" s="2">
        <f t="shared" si="17"/>
        <v>2</v>
      </c>
      <c r="X81" s="2">
        <f t="shared" si="18"/>
        <v>2</v>
      </c>
      <c r="Y81" s="36">
        <f>VLOOKUP(Q81,'Wind Reg Plan'!$A$3:$W$4094,23,FALSE)</f>
        <v>0</v>
      </c>
      <c r="Z81">
        <f t="shared" si="20"/>
        <v>2</v>
      </c>
      <c r="AA81" t="str">
        <f t="shared" si="20"/>
        <v/>
      </c>
      <c r="AB81" t="str">
        <f t="shared" si="20"/>
        <v/>
      </c>
      <c r="AC81" t="str">
        <f t="shared" si="20"/>
        <v/>
      </c>
      <c r="AD81" t="str">
        <f t="shared" si="20"/>
        <v/>
      </c>
    </row>
    <row r="82" spans="1:30" hidden="1" x14ac:dyDescent="0.25">
      <c r="A82" t="s">
        <v>319</v>
      </c>
      <c r="B82">
        <v>7</v>
      </c>
      <c r="C82" t="s">
        <v>391</v>
      </c>
      <c r="D82" t="s">
        <v>391</v>
      </c>
      <c r="E82" t="s">
        <v>391</v>
      </c>
      <c r="F82" t="s">
        <v>391</v>
      </c>
      <c r="G82" s="2">
        <f t="shared" si="15"/>
        <v>7</v>
      </c>
      <c r="H82" s="2">
        <v>7</v>
      </c>
      <c r="I82" s="2" t="s">
        <v>13</v>
      </c>
      <c r="J82" s="2" t="e">
        <f>VLOOKUP(A82,'Cross ref wind potential'!$B$2:$R$238,17,FALSE)</f>
        <v>#N/A</v>
      </c>
      <c r="K82" s="2" t="e">
        <f t="shared" si="16"/>
        <v>#N/A</v>
      </c>
      <c r="L82">
        <f>VLOOKUP(A82,'Wind Reg Plan'!$A$3:$V$4094,16,FALSE)</f>
        <v>0</v>
      </c>
      <c r="M82">
        <f>VLOOKUP(A82,'Wind Reg Plan'!$A$3:$W$4094,23,FALSE)</f>
        <v>0</v>
      </c>
      <c r="N82" s="2" t="s">
        <v>1310</v>
      </c>
      <c r="Q82" t="s">
        <v>237</v>
      </c>
      <c r="R82">
        <v>5</v>
      </c>
      <c r="S82" t="s">
        <v>1310</v>
      </c>
      <c r="T82">
        <f>VLOOKUP(Q82,'Cross ref wind potential'!$B$2:$R$238,17,FALSE)</f>
        <v>6</v>
      </c>
      <c r="U82" s="2">
        <v>6</v>
      </c>
      <c r="V82" s="2" t="str">
        <f>VLOOKUP(Q82,'Wind Reg Plan'!$A$3:$V$4094,16,FALSE)</f>
        <v>H</v>
      </c>
      <c r="W82" s="2">
        <f t="shared" si="17"/>
        <v>5</v>
      </c>
      <c r="X82" s="2">
        <f t="shared" si="18"/>
        <v>5</v>
      </c>
      <c r="Y82" s="36" t="str">
        <f>VLOOKUP(Q82,'Wind Reg Plan'!$A$3:$W$4094,23,FALSE)</f>
        <v>OPERATING</v>
      </c>
      <c r="Z82">
        <f t="shared" si="20"/>
        <v>1</v>
      </c>
      <c r="AA82" t="str">
        <f t="shared" si="20"/>
        <v/>
      </c>
      <c r="AB82" t="str">
        <f t="shared" si="20"/>
        <v/>
      </c>
      <c r="AC82" t="str">
        <f t="shared" si="20"/>
        <v/>
      </c>
      <c r="AD82" t="str">
        <f t="shared" si="20"/>
        <v/>
      </c>
    </row>
    <row r="83" spans="1:30" hidden="1" x14ac:dyDescent="0.25">
      <c r="A83" t="s">
        <v>134</v>
      </c>
      <c r="B83">
        <v>1</v>
      </c>
      <c r="C83" t="s">
        <v>391</v>
      </c>
      <c r="D83" t="s">
        <v>391</v>
      </c>
      <c r="E83">
        <v>2</v>
      </c>
      <c r="F83" t="s">
        <v>391</v>
      </c>
      <c r="G83" s="2">
        <f t="shared" si="15"/>
        <v>2</v>
      </c>
      <c r="H83" s="2">
        <f t="shared" si="19"/>
        <v>1</v>
      </c>
      <c r="I83" s="2" t="s">
        <v>13</v>
      </c>
      <c r="J83" s="2">
        <f>VLOOKUP(A83,'Cross ref wind potential'!$B$2:$R$238,17,FALSE)</f>
        <v>0</v>
      </c>
      <c r="K83" s="2">
        <f t="shared" si="16"/>
        <v>4</v>
      </c>
      <c r="L83" t="str">
        <f>VLOOKUP(A83,'Wind Reg Plan'!$A$3:$V$4094,16,FALSE)</f>
        <v>L</v>
      </c>
      <c r="M83">
        <f>VLOOKUP(A83,'Wind Reg Plan'!$A$3:$W$4094,23,FALSE)</f>
        <v>0</v>
      </c>
      <c r="N83" s="2" t="s">
        <v>1310</v>
      </c>
      <c r="Q83" t="s">
        <v>178</v>
      </c>
      <c r="R83">
        <v>2</v>
      </c>
      <c r="S83" t="s">
        <v>1310</v>
      </c>
      <c r="T83">
        <f>VLOOKUP(Q83,'Cross ref wind potential'!$B$2:$R$238,17,FALSE)</f>
        <v>0</v>
      </c>
      <c r="U83" s="2">
        <v>4</v>
      </c>
      <c r="V83" s="2" t="str">
        <f>VLOOKUP(Q83,'Wind Reg Plan'!$A$3:$V$4094,16,FALSE)</f>
        <v>M</v>
      </c>
      <c r="W83" s="2">
        <f t="shared" si="17"/>
        <v>2</v>
      </c>
      <c r="X83" s="2">
        <f t="shared" si="18"/>
        <v>3</v>
      </c>
      <c r="Y83" s="36">
        <f>VLOOKUP(Q83,'Wind Reg Plan'!$A$3:$W$4094,23,FALSE)</f>
        <v>0</v>
      </c>
      <c r="Z83">
        <f t="shared" ref="Z83:AD92" si="21">IFERROR($U83-VLOOKUP($Q83,$A$3:$F$357,1+Z$2,FALSE),"")</f>
        <v>2</v>
      </c>
      <c r="AA83" t="str">
        <f t="shared" si="21"/>
        <v/>
      </c>
      <c r="AB83">
        <f t="shared" si="21"/>
        <v>1</v>
      </c>
      <c r="AC83" t="str">
        <f t="shared" si="21"/>
        <v/>
      </c>
      <c r="AD83" t="str">
        <f t="shared" si="21"/>
        <v/>
      </c>
    </row>
    <row r="84" spans="1:30" hidden="1" x14ac:dyDescent="0.25">
      <c r="A84" t="s">
        <v>135</v>
      </c>
      <c r="B84">
        <v>2</v>
      </c>
      <c r="C84" t="s">
        <v>391</v>
      </c>
      <c r="D84" t="s">
        <v>391</v>
      </c>
      <c r="E84" t="s">
        <v>391</v>
      </c>
      <c r="F84" t="s">
        <v>391</v>
      </c>
      <c r="G84" s="2">
        <f t="shared" si="15"/>
        <v>2</v>
      </c>
      <c r="H84" s="2">
        <v>2</v>
      </c>
      <c r="I84" s="2" t="s">
        <v>13</v>
      </c>
      <c r="J84" s="2">
        <f>VLOOKUP(A84,'Cross ref wind potential'!$B$2:$R$238,17,FALSE)</f>
        <v>0</v>
      </c>
      <c r="K84" s="2" t="e">
        <f t="shared" si="16"/>
        <v>#N/A</v>
      </c>
      <c r="L84">
        <f>VLOOKUP(A84,'Wind Reg Plan'!$A$3:$V$4094,16,FALSE)</f>
        <v>0</v>
      </c>
      <c r="M84">
        <f>VLOOKUP(A84,'Wind Reg Plan'!$A$3:$W$4094,23,FALSE)</f>
        <v>0</v>
      </c>
      <c r="N84" s="2" t="s">
        <v>1310</v>
      </c>
      <c r="Q84" t="s">
        <v>199</v>
      </c>
      <c r="R84">
        <v>3</v>
      </c>
      <c r="S84" t="s">
        <v>1310</v>
      </c>
      <c r="T84">
        <f>VLOOKUP(Q84,'Cross ref wind potential'!$B$2:$R$238,17,FALSE)</f>
        <v>0</v>
      </c>
      <c r="U84" s="2">
        <v>4</v>
      </c>
      <c r="V84" s="2">
        <f>VLOOKUP(Q84,'Wind Reg Plan'!$A$3:$V$4094,16,FALSE)</f>
        <v>0</v>
      </c>
      <c r="W84" s="2">
        <f t="shared" si="17"/>
        <v>3</v>
      </c>
      <c r="X84" s="2">
        <f t="shared" si="18"/>
        <v>4</v>
      </c>
      <c r="Y84" s="36">
        <f>VLOOKUP(Q84,'Wind Reg Plan'!$A$3:$W$4094,23,FALSE)</f>
        <v>0</v>
      </c>
      <c r="Z84">
        <f t="shared" si="21"/>
        <v>1</v>
      </c>
      <c r="AA84" t="str">
        <f t="shared" si="21"/>
        <v/>
      </c>
      <c r="AB84" t="str">
        <f t="shared" si="21"/>
        <v/>
      </c>
      <c r="AC84" t="str">
        <f t="shared" si="21"/>
        <v/>
      </c>
      <c r="AD84">
        <f t="shared" si="21"/>
        <v>0</v>
      </c>
    </row>
    <row r="85" spans="1:30" hidden="1" x14ac:dyDescent="0.25">
      <c r="A85" t="s">
        <v>150</v>
      </c>
      <c r="B85">
        <v>2</v>
      </c>
      <c r="C85">
        <v>3</v>
      </c>
      <c r="D85" t="s">
        <v>391</v>
      </c>
      <c r="E85" t="s">
        <v>391</v>
      </c>
      <c r="F85" t="s">
        <v>391</v>
      </c>
      <c r="G85" s="2">
        <f t="shared" si="15"/>
        <v>3</v>
      </c>
      <c r="H85" s="2">
        <v>2</v>
      </c>
      <c r="I85" s="2" t="s">
        <v>13</v>
      </c>
      <c r="J85" s="2" t="e">
        <f>VLOOKUP(A85,'Cross ref wind potential'!$B$2:$R$238,17,FALSE)</f>
        <v>#N/A</v>
      </c>
      <c r="K85" s="2" t="e">
        <f t="shared" si="16"/>
        <v>#N/A</v>
      </c>
      <c r="L85">
        <f>VLOOKUP(A85,'Wind Reg Plan'!$A$3:$V$4094,16,FALSE)</f>
        <v>0</v>
      </c>
      <c r="M85">
        <f>VLOOKUP(A85,'Wind Reg Plan'!$A$3:$W$4094,23,FALSE)</f>
        <v>0</v>
      </c>
      <c r="N85" s="2" t="s">
        <v>1310</v>
      </c>
      <c r="Q85" t="s">
        <v>139</v>
      </c>
      <c r="R85">
        <v>2</v>
      </c>
      <c r="S85" t="s">
        <v>1310</v>
      </c>
      <c r="T85">
        <f>VLOOKUP(Q85,'Cross ref wind potential'!$B$2:$R$238,17,FALSE)</f>
        <v>0</v>
      </c>
      <c r="U85" s="2">
        <v>4</v>
      </c>
      <c r="V85" s="2">
        <f>VLOOKUP(Q85,'Wind Reg Plan'!$A$3:$V$4094,16,FALSE)</f>
        <v>0</v>
      </c>
      <c r="W85" s="2">
        <f t="shared" si="17"/>
        <v>2</v>
      </c>
      <c r="X85" s="2">
        <f t="shared" si="18"/>
        <v>3</v>
      </c>
      <c r="Y85" s="36">
        <f>VLOOKUP(Q85,'Wind Reg Plan'!$A$3:$W$4094,23,FALSE)</f>
        <v>0</v>
      </c>
      <c r="Z85">
        <f t="shared" si="21"/>
        <v>2</v>
      </c>
      <c r="AA85" t="str">
        <f t="shared" si="21"/>
        <v/>
      </c>
      <c r="AB85" t="str">
        <f t="shared" si="21"/>
        <v/>
      </c>
      <c r="AC85">
        <f t="shared" si="21"/>
        <v>1</v>
      </c>
      <c r="AD85" t="str">
        <f t="shared" si="21"/>
        <v/>
      </c>
    </row>
    <row r="86" spans="1:30" hidden="1" x14ac:dyDescent="0.25">
      <c r="A86" t="s">
        <v>154</v>
      </c>
      <c r="B86">
        <v>3</v>
      </c>
      <c r="C86" t="s">
        <v>391</v>
      </c>
      <c r="D86" t="s">
        <v>391</v>
      </c>
      <c r="E86" t="s">
        <v>391</v>
      </c>
      <c r="F86" t="s">
        <v>391</v>
      </c>
      <c r="G86" s="2">
        <f t="shared" si="15"/>
        <v>3</v>
      </c>
      <c r="H86" s="2">
        <f t="shared" si="19"/>
        <v>3</v>
      </c>
      <c r="I86" s="2" t="s">
        <v>13</v>
      </c>
      <c r="J86" s="2">
        <f>VLOOKUP(A86,'Cross ref wind potential'!$B$2:$R$238,17,FALSE)</f>
        <v>0</v>
      </c>
      <c r="K86" s="2">
        <f t="shared" si="16"/>
        <v>4</v>
      </c>
      <c r="L86" t="str">
        <f>VLOOKUP(A86,'Wind Reg Plan'!$A$3:$V$4094,16,FALSE)</f>
        <v>M</v>
      </c>
      <c r="M86">
        <f>VLOOKUP(A86,'Wind Reg Plan'!$A$3:$W$4094,23,FALSE)</f>
        <v>0</v>
      </c>
      <c r="N86" s="2" t="s">
        <v>1310</v>
      </c>
      <c r="Q86" t="s">
        <v>66</v>
      </c>
      <c r="R86">
        <v>1</v>
      </c>
      <c r="S86" t="s">
        <v>1310</v>
      </c>
      <c r="T86">
        <f>VLOOKUP(Q86,'Cross ref wind potential'!$B$2:$R$238,17,FALSE)</f>
        <v>0</v>
      </c>
      <c r="U86" s="2">
        <v>2</v>
      </c>
      <c r="V86" s="2" t="str">
        <f>VLOOKUP(Q86,'Wind Reg Plan'!$A$3:$V$4094,16,FALSE)</f>
        <v>L</v>
      </c>
      <c r="W86" s="2">
        <f t="shared" si="17"/>
        <v>1</v>
      </c>
      <c r="X86" s="2">
        <f t="shared" si="18"/>
        <v>1</v>
      </c>
      <c r="Y86" s="36" t="str">
        <f>VLOOKUP(Q86,'Wind Reg Plan'!$A$3:$W$4094,23,FALSE)</f>
        <v>HIGH TERRAIN NEARBY MAY HOLD WIND RESOURCE</v>
      </c>
      <c r="Z86">
        <f t="shared" si="21"/>
        <v>1</v>
      </c>
      <c r="AA86" t="str">
        <f t="shared" si="21"/>
        <v/>
      </c>
      <c r="AB86" t="str">
        <f t="shared" si="21"/>
        <v/>
      </c>
      <c r="AC86" t="str">
        <f t="shared" si="21"/>
        <v/>
      </c>
      <c r="AD86" t="str">
        <f t="shared" si="21"/>
        <v/>
      </c>
    </row>
    <row r="87" spans="1:30" hidden="1" x14ac:dyDescent="0.25">
      <c r="A87" t="s">
        <v>218</v>
      </c>
      <c r="B87">
        <v>4</v>
      </c>
      <c r="C87" t="s">
        <v>391</v>
      </c>
      <c r="D87" t="s">
        <v>391</v>
      </c>
      <c r="E87" t="s">
        <v>391</v>
      </c>
      <c r="F87" t="s">
        <v>391</v>
      </c>
      <c r="G87" s="2">
        <f t="shared" si="15"/>
        <v>4</v>
      </c>
      <c r="H87" s="2">
        <f t="shared" si="19"/>
        <v>4</v>
      </c>
      <c r="I87" s="2" t="s">
        <v>13</v>
      </c>
      <c r="J87" s="2">
        <f>VLOOKUP(A87,'Cross ref wind potential'!$B$2:$R$238,17,FALSE)</f>
        <v>0</v>
      </c>
      <c r="K87" s="2">
        <f t="shared" si="16"/>
        <v>4</v>
      </c>
      <c r="L87" t="str">
        <f>VLOOKUP(A87,'Wind Reg Plan'!$A$3:$V$4094,16,FALSE)</f>
        <v>M</v>
      </c>
      <c r="M87">
        <f>VLOOKUP(A87,'Wind Reg Plan'!$A$3:$W$4094,23,FALSE)</f>
        <v>0</v>
      </c>
      <c r="N87" s="2" t="s">
        <v>1310</v>
      </c>
      <c r="Q87" t="s">
        <v>133</v>
      </c>
      <c r="R87">
        <v>2</v>
      </c>
      <c r="S87" t="s">
        <v>1310</v>
      </c>
      <c r="T87">
        <f>VLOOKUP(Q87,'Cross ref wind potential'!$B$2:$R$238,17,FALSE)</f>
        <v>0</v>
      </c>
      <c r="U87" s="2">
        <v>2</v>
      </c>
      <c r="V87" s="2" t="str">
        <f>VLOOKUP(Q87,'Wind Reg Plan'!$A$3:$V$4094,16,FALSE)</f>
        <v>L</v>
      </c>
      <c r="W87" s="2">
        <f t="shared" si="17"/>
        <v>2</v>
      </c>
      <c r="X87" s="2">
        <f t="shared" si="18"/>
        <v>2</v>
      </c>
      <c r="Y87" s="36" t="str">
        <f>VLOOKUP(Q87,'Wind Reg Plan'!$A$3:$W$4094,23,FALSE)</f>
        <v>LOCAL GOVT SLOW ON REPORTS, NO GOOD WIND SITES</v>
      </c>
      <c r="Z87">
        <f t="shared" si="21"/>
        <v>0</v>
      </c>
      <c r="AA87" t="str">
        <f t="shared" si="21"/>
        <v/>
      </c>
      <c r="AB87" t="str">
        <f t="shared" si="21"/>
        <v/>
      </c>
      <c r="AC87" t="str">
        <f t="shared" si="21"/>
        <v/>
      </c>
      <c r="AD87" t="str">
        <f t="shared" si="21"/>
        <v/>
      </c>
    </row>
    <row r="88" spans="1:30" hidden="1" x14ac:dyDescent="0.25">
      <c r="A88" t="s">
        <v>23</v>
      </c>
      <c r="B88">
        <v>1</v>
      </c>
      <c r="C88" t="s">
        <v>391</v>
      </c>
      <c r="D88" t="s">
        <v>391</v>
      </c>
      <c r="E88" t="s">
        <v>391</v>
      </c>
      <c r="F88" t="s">
        <v>391</v>
      </c>
      <c r="G88" s="2">
        <f t="shared" si="15"/>
        <v>1</v>
      </c>
      <c r="H88" s="2">
        <v>1</v>
      </c>
      <c r="I88" s="2" t="s">
        <v>13</v>
      </c>
      <c r="J88" s="2" t="e">
        <f>VLOOKUP(A88,'Cross ref wind potential'!$B$2:$R$238,17,FALSE)</f>
        <v>#N/A</v>
      </c>
      <c r="K88" s="2" t="e">
        <f t="shared" si="16"/>
        <v>#N/A</v>
      </c>
      <c r="L88">
        <f>VLOOKUP(A88,'Wind Reg Plan'!$A$3:$V$4094,16,FALSE)</f>
        <v>0</v>
      </c>
      <c r="M88">
        <f>VLOOKUP(A88,'Wind Reg Plan'!$A$3:$W$4094,23,FALSE)</f>
        <v>0</v>
      </c>
      <c r="N88" s="2" t="s">
        <v>1310</v>
      </c>
      <c r="Q88" t="s">
        <v>238</v>
      </c>
      <c r="R88">
        <v>5</v>
      </c>
      <c r="S88" t="s">
        <v>1310</v>
      </c>
      <c r="T88">
        <f>VLOOKUP(Q88,'Cross ref wind potential'!$B$2:$R$238,17,FALSE)</f>
        <v>0</v>
      </c>
      <c r="U88" s="2">
        <v>6</v>
      </c>
      <c r="V88" s="2" t="str">
        <f>VLOOKUP(Q88,'Wind Reg Plan'!$A$3:$V$4094,16,FALSE)</f>
        <v>H</v>
      </c>
      <c r="W88" s="2">
        <f t="shared" si="17"/>
        <v>5</v>
      </c>
      <c r="X88" s="2">
        <f t="shared" si="18"/>
        <v>5</v>
      </c>
      <c r="Y88" s="36" t="str">
        <f>VLOOKUP(Q88,'Wind Reg Plan'!$A$3:$W$4094,23,FALSE)</f>
        <v>OPERATING</v>
      </c>
      <c r="Z88">
        <f t="shared" si="21"/>
        <v>1</v>
      </c>
      <c r="AA88" t="str">
        <f t="shared" si="21"/>
        <v/>
      </c>
      <c r="AB88" t="str">
        <f t="shared" si="21"/>
        <v/>
      </c>
      <c r="AC88" t="str">
        <f t="shared" si="21"/>
        <v/>
      </c>
      <c r="AD88" t="str">
        <f t="shared" si="21"/>
        <v/>
      </c>
    </row>
    <row r="89" spans="1:30" hidden="1" x14ac:dyDescent="0.25">
      <c r="A89" t="s">
        <v>119</v>
      </c>
      <c r="B89">
        <v>2</v>
      </c>
      <c r="C89" t="s">
        <v>391</v>
      </c>
      <c r="D89" t="s">
        <v>391</v>
      </c>
      <c r="E89" t="s">
        <v>391</v>
      </c>
      <c r="F89" t="s">
        <v>391</v>
      </c>
      <c r="G89" s="2">
        <f t="shared" si="15"/>
        <v>2</v>
      </c>
      <c r="H89" s="2">
        <f t="shared" si="19"/>
        <v>2</v>
      </c>
      <c r="I89" s="2" t="s">
        <v>13</v>
      </c>
      <c r="J89" s="2">
        <f>VLOOKUP(A89,'Cross ref wind potential'!$B$2:$R$238,17,FALSE)</f>
        <v>0</v>
      </c>
      <c r="K89" s="2">
        <f t="shared" si="16"/>
        <v>2</v>
      </c>
      <c r="L89" t="str">
        <f>VLOOKUP(A89,'Wind Reg Plan'!$A$3:$V$4094,16,FALSE)</f>
        <v>L</v>
      </c>
      <c r="M89" t="str">
        <f>VLOOKUP(A89,'Wind Reg Plan'!$A$3:$W$4094,23,FALSE)</f>
        <v>POSS TIE TO NEW STUYAKOK.</v>
      </c>
      <c r="N89" s="2" t="s">
        <v>1310</v>
      </c>
      <c r="Q89" t="s">
        <v>306</v>
      </c>
      <c r="R89">
        <v>1</v>
      </c>
      <c r="S89" t="s">
        <v>1310</v>
      </c>
      <c r="T89">
        <f>VLOOKUP(Q89,'Cross ref wind potential'!$B$2:$R$238,17,FALSE)</f>
        <v>0</v>
      </c>
      <c r="U89" s="2">
        <v>4</v>
      </c>
      <c r="V89" s="2" t="str">
        <f>VLOOKUP(Q89,'Wind Reg Plan'!$A$3:$V$4094,16,FALSE)</f>
        <v>M</v>
      </c>
      <c r="W89" s="2">
        <f t="shared" si="17"/>
        <v>1</v>
      </c>
      <c r="X89" s="2">
        <f t="shared" si="18"/>
        <v>7</v>
      </c>
      <c r="Y89" s="36">
        <f>VLOOKUP(Q89,'Wind Reg Plan'!$A$3:$W$4094,23,FALSE)</f>
        <v>0</v>
      </c>
      <c r="Z89">
        <f t="shared" si="21"/>
        <v>3</v>
      </c>
      <c r="AA89">
        <f t="shared" si="21"/>
        <v>-2</v>
      </c>
      <c r="AB89">
        <f t="shared" si="21"/>
        <v>-3</v>
      </c>
      <c r="AC89" t="str">
        <f t="shared" si="21"/>
        <v/>
      </c>
      <c r="AD89" t="str">
        <f t="shared" si="21"/>
        <v/>
      </c>
    </row>
    <row r="90" spans="1:30" hidden="1" x14ac:dyDescent="0.25">
      <c r="A90" t="s">
        <v>321</v>
      </c>
      <c r="B90">
        <v>7</v>
      </c>
      <c r="C90" t="s">
        <v>391</v>
      </c>
      <c r="D90" t="s">
        <v>391</v>
      </c>
      <c r="E90" t="s">
        <v>391</v>
      </c>
      <c r="F90" t="s">
        <v>391</v>
      </c>
      <c r="G90" s="2">
        <f t="shared" si="15"/>
        <v>7</v>
      </c>
      <c r="H90" s="2">
        <f t="shared" si="19"/>
        <v>7</v>
      </c>
      <c r="I90" s="2" t="s">
        <v>13</v>
      </c>
      <c r="J90" s="2">
        <f>VLOOKUP(A90,'Cross ref wind potential'!$B$2:$R$238,17,FALSE)</f>
        <v>0</v>
      </c>
      <c r="K90" s="2">
        <f t="shared" si="16"/>
        <v>7</v>
      </c>
      <c r="L90">
        <f>VLOOKUP(A90,'Wind Reg Plan'!$A$3:$V$4094,16,FALSE)</f>
        <v>0</v>
      </c>
      <c r="M90">
        <f>VLOOKUP(A90,'Wind Reg Plan'!$A$3:$W$4094,23,FALSE)</f>
        <v>0</v>
      </c>
      <c r="N90" s="2" t="s">
        <v>1310</v>
      </c>
      <c r="Q90" t="s">
        <v>99</v>
      </c>
      <c r="R90">
        <v>2</v>
      </c>
      <c r="S90" t="s">
        <v>1310</v>
      </c>
      <c r="T90">
        <f>VLOOKUP(Q90,'Cross ref wind potential'!$B$2:$R$238,17,FALSE)</f>
        <v>0</v>
      </c>
      <c r="U90" s="2">
        <v>2</v>
      </c>
      <c r="V90" s="2" t="str">
        <f>VLOOKUP(Q90,'Wind Reg Plan'!$A$3:$V$4094,16,FALSE)</f>
        <v>L</v>
      </c>
      <c r="W90" s="2">
        <f t="shared" si="17"/>
        <v>2</v>
      </c>
      <c r="X90" s="2">
        <f t="shared" si="18"/>
        <v>2</v>
      </c>
      <c r="Y90" s="36">
        <f>VLOOKUP(Q90,'Wind Reg Plan'!$A$3:$W$4094,23,FALSE)</f>
        <v>0</v>
      </c>
      <c r="Z90">
        <f t="shared" si="21"/>
        <v>0</v>
      </c>
      <c r="AA90" t="str">
        <f t="shared" si="21"/>
        <v/>
      </c>
      <c r="AB90" t="str">
        <f t="shared" si="21"/>
        <v/>
      </c>
      <c r="AC90" t="str">
        <f t="shared" si="21"/>
        <v/>
      </c>
      <c r="AD90" t="str">
        <f t="shared" si="21"/>
        <v/>
      </c>
    </row>
    <row r="91" spans="1:30" hidden="1" x14ac:dyDescent="0.25">
      <c r="A91" t="s">
        <v>226</v>
      </c>
      <c r="B91">
        <v>4</v>
      </c>
      <c r="C91" t="s">
        <v>391</v>
      </c>
      <c r="D91" t="s">
        <v>391</v>
      </c>
      <c r="E91">
        <v>5</v>
      </c>
      <c r="F91" t="s">
        <v>391</v>
      </c>
      <c r="G91" s="2">
        <f t="shared" si="15"/>
        <v>5</v>
      </c>
      <c r="H91" s="2">
        <f t="shared" si="19"/>
        <v>4</v>
      </c>
      <c r="I91" s="2" t="s">
        <v>13</v>
      </c>
      <c r="J91" s="2">
        <f>VLOOKUP(A91,'Cross ref wind potential'!$B$2:$R$238,17,FALSE)</f>
        <v>0</v>
      </c>
      <c r="K91" s="2">
        <f t="shared" si="16"/>
        <v>4</v>
      </c>
      <c r="L91">
        <f>VLOOKUP(A91,'Wind Reg Plan'!$A$3:$V$4094,16,FALSE)</f>
        <v>0</v>
      </c>
      <c r="M91">
        <f>VLOOKUP(A91,'Wind Reg Plan'!$A$3:$W$4094,23,FALSE)</f>
        <v>0</v>
      </c>
      <c r="N91" s="2" t="s">
        <v>1310</v>
      </c>
      <c r="Q91" t="s">
        <v>269</v>
      </c>
      <c r="R91">
        <v>1</v>
      </c>
      <c r="S91" t="s">
        <v>1310</v>
      </c>
      <c r="T91">
        <f>VLOOKUP(Q91,'Cross ref wind potential'!$B$2:$R$238,17,FALSE)</f>
        <v>0</v>
      </c>
      <c r="U91" s="2">
        <v>2</v>
      </c>
      <c r="V91" s="2" t="str">
        <f>VLOOKUP(Q91,'Wind Reg Plan'!$A$3:$V$4094,16,FALSE)</f>
        <v>L</v>
      </c>
      <c r="W91" s="2">
        <f t="shared" si="17"/>
        <v>1</v>
      </c>
      <c r="X91" s="2">
        <f t="shared" si="18"/>
        <v>6</v>
      </c>
      <c r="Y91" s="36">
        <f>VLOOKUP(Q91,'Wind Reg Plan'!$A$3:$W$4094,23,FALSE)</f>
        <v>0</v>
      </c>
      <c r="Z91">
        <f t="shared" si="21"/>
        <v>1</v>
      </c>
      <c r="AA91" t="str">
        <f t="shared" si="21"/>
        <v/>
      </c>
      <c r="AB91">
        <f t="shared" si="21"/>
        <v>0</v>
      </c>
      <c r="AC91">
        <f t="shared" si="21"/>
        <v>-4</v>
      </c>
      <c r="AD91" t="str">
        <f t="shared" si="21"/>
        <v/>
      </c>
    </row>
    <row r="92" spans="1:30" x14ac:dyDescent="0.25">
      <c r="A92" t="s">
        <v>116</v>
      </c>
      <c r="B92">
        <v>2</v>
      </c>
      <c r="C92" t="s">
        <v>391</v>
      </c>
      <c r="D92" t="s">
        <v>391</v>
      </c>
      <c r="E92" t="s">
        <v>391</v>
      </c>
      <c r="F92" t="s">
        <v>391</v>
      </c>
      <c r="G92" s="2">
        <f t="shared" si="15"/>
        <v>2</v>
      </c>
      <c r="H92" s="2">
        <f t="shared" si="19"/>
        <v>2</v>
      </c>
      <c r="I92" s="2" t="s">
        <v>13</v>
      </c>
      <c r="J92" s="2">
        <f>VLOOKUP(A92,'Cross ref wind potential'!$B$2:$R$238,17,FALSE)</f>
        <v>0</v>
      </c>
      <c r="K92" s="2">
        <f t="shared" si="16"/>
        <v>4</v>
      </c>
      <c r="L92" t="str">
        <f>VLOOKUP(A92,'Wind Reg Plan'!$A$3:$V$4094,16,FALSE)</f>
        <v>M</v>
      </c>
      <c r="M92" t="str">
        <f>VLOOKUP(A92,'Wind Reg Plan'!$A$3:$W$4094,23,FALSE)</f>
        <v>OPERATING</v>
      </c>
      <c r="N92" s="2" t="s">
        <v>1310</v>
      </c>
      <c r="Q92" t="s">
        <v>255</v>
      </c>
      <c r="R92">
        <v>1</v>
      </c>
      <c r="S92" t="s">
        <v>1310</v>
      </c>
      <c r="T92">
        <f>VLOOKUP(Q92,'Cross ref wind potential'!$B$2:$R$238,17,FALSE)</f>
        <v>0</v>
      </c>
      <c r="U92" s="2">
        <v>4</v>
      </c>
      <c r="V92" s="2" t="str">
        <f>VLOOKUP(Q92,'Wind Reg Plan'!$A$3:$V$4094,16,FALSE)</f>
        <v>M</v>
      </c>
      <c r="W92" s="2">
        <f t="shared" si="17"/>
        <v>1</v>
      </c>
      <c r="X92" s="2">
        <f t="shared" si="18"/>
        <v>6</v>
      </c>
      <c r="Y92" s="36">
        <f>VLOOKUP(Q92,'Wind Reg Plan'!$A$3:$W$4094,23,FALSE)</f>
        <v>0</v>
      </c>
      <c r="Z92">
        <f t="shared" si="21"/>
        <v>3</v>
      </c>
      <c r="AA92">
        <f t="shared" si="21"/>
        <v>1</v>
      </c>
      <c r="AB92">
        <f t="shared" si="21"/>
        <v>0</v>
      </c>
      <c r="AC92">
        <f t="shared" si="21"/>
        <v>-2</v>
      </c>
      <c r="AD92" t="str">
        <f t="shared" si="21"/>
        <v/>
      </c>
    </row>
    <row r="93" spans="1:30" hidden="1" x14ac:dyDescent="0.25">
      <c r="A93" t="s">
        <v>117</v>
      </c>
      <c r="B93">
        <v>1</v>
      </c>
      <c r="C93" t="s">
        <v>391</v>
      </c>
      <c r="D93">
        <v>2</v>
      </c>
      <c r="E93" t="s">
        <v>391</v>
      </c>
      <c r="F93" t="s">
        <v>391</v>
      </c>
      <c r="G93" s="2">
        <f t="shared" si="15"/>
        <v>2</v>
      </c>
      <c r="H93" s="2">
        <v>1</v>
      </c>
      <c r="I93" s="2" t="s">
        <v>13</v>
      </c>
      <c r="J93" s="2" t="e">
        <f>VLOOKUP(A93,'Cross ref wind potential'!$B$2:$R$238,17,FALSE)</f>
        <v>#N/A</v>
      </c>
      <c r="K93" s="2" t="e">
        <f t="shared" si="16"/>
        <v>#N/A</v>
      </c>
      <c r="L93">
        <f>VLOOKUP(A93,'Wind Reg Plan'!$A$3:$V$4094,16,FALSE)</f>
        <v>0</v>
      </c>
      <c r="M93">
        <f>VLOOKUP(A93,'Wind Reg Plan'!$A$3:$W$4094,23,FALSE)</f>
        <v>0</v>
      </c>
      <c r="N93" s="2" t="s">
        <v>1310</v>
      </c>
      <c r="Q93" t="s">
        <v>279</v>
      </c>
      <c r="R93">
        <v>4</v>
      </c>
      <c r="S93" t="s">
        <v>1310</v>
      </c>
      <c r="T93">
        <f>VLOOKUP(Q93,'Cross ref wind potential'!$B$2:$R$238,17,FALSE)</f>
        <v>0</v>
      </c>
      <c r="U93" s="2">
        <v>4</v>
      </c>
      <c r="V93" s="2" t="str">
        <f>VLOOKUP(Q93,'Wind Reg Plan'!$A$3:$V$4094,16,FALSE)</f>
        <v>M</v>
      </c>
      <c r="W93" s="2">
        <f t="shared" si="17"/>
        <v>4</v>
      </c>
      <c r="X93" s="2">
        <f t="shared" si="18"/>
        <v>7</v>
      </c>
      <c r="Y93" s="36" t="str">
        <f>VLOOKUP(Q93,'Wind Reg Plan'!$A$3:$W$4094,23,FALSE)</f>
        <v>POSS TIE DILLINGHAM</v>
      </c>
      <c r="Z93">
        <f t="shared" ref="Z93:AD102" si="22">IFERROR($U93-VLOOKUP($Q93,$A$3:$F$357,1+Z$2,FALSE),"")</f>
        <v>0</v>
      </c>
      <c r="AA93" t="str">
        <f t="shared" si="22"/>
        <v/>
      </c>
      <c r="AB93">
        <f t="shared" si="22"/>
        <v>-2</v>
      </c>
      <c r="AC93" t="str">
        <f t="shared" si="22"/>
        <v/>
      </c>
      <c r="AD93">
        <f t="shared" si="22"/>
        <v>-3</v>
      </c>
    </row>
    <row r="94" spans="1:30" hidden="1" x14ac:dyDescent="0.25">
      <c r="A94" t="s">
        <v>118</v>
      </c>
      <c r="B94">
        <v>1</v>
      </c>
      <c r="C94" t="s">
        <v>391</v>
      </c>
      <c r="D94">
        <v>2</v>
      </c>
      <c r="E94" t="s">
        <v>391</v>
      </c>
      <c r="F94" t="s">
        <v>391</v>
      </c>
      <c r="G94" s="2">
        <f t="shared" si="15"/>
        <v>2</v>
      </c>
      <c r="H94" s="2">
        <v>1</v>
      </c>
      <c r="I94" s="2" t="s">
        <v>13</v>
      </c>
      <c r="J94" s="2" t="e">
        <f>VLOOKUP(A94,'Cross ref wind potential'!$B$2:$R$238,17,FALSE)</f>
        <v>#N/A</v>
      </c>
      <c r="K94" s="2" t="e">
        <f t="shared" si="16"/>
        <v>#N/A</v>
      </c>
      <c r="L94">
        <f>VLOOKUP(A94,'Wind Reg Plan'!$A$3:$V$4094,16,FALSE)</f>
        <v>0</v>
      </c>
      <c r="M94">
        <f>VLOOKUP(A94,'Wind Reg Plan'!$A$3:$W$4094,23,FALSE)</f>
        <v>0</v>
      </c>
      <c r="N94" s="2" t="s">
        <v>1310</v>
      </c>
      <c r="Q94" t="s">
        <v>293</v>
      </c>
      <c r="R94">
        <v>3</v>
      </c>
      <c r="S94" t="s">
        <v>1310</v>
      </c>
      <c r="T94">
        <f>VLOOKUP(Q94,'Cross ref wind potential'!$B$2:$R$238,17,FALSE)</f>
        <v>0</v>
      </c>
      <c r="U94" s="2">
        <v>4</v>
      </c>
      <c r="V94" s="2" t="str">
        <f>VLOOKUP(Q94,'Wind Reg Plan'!$A$3:$V$4094,16,FALSE)</f>
        <v>M</v>
      </c>
      <c r="W94" s="2">
        <f t="shared" si="17"/>
        <v>3</v>
      </c>
      <c r="X94" s="2">
        <f t="shared" si="18"/>
        <v>7</v>
      </c>
      <c r="Y94" s="36">
        <f>VLOOKUP(Q94,'Wind Reg Plan'!$A$3:$W$4094,23,FALSE)</f>
        <v>0</v>
      </c>
      <c r="Z94">
        <f t="shared" si="22"/>
        <v>1</v>
      </c>
      <c r="AA94" t="str">
        <f t="shared" si="22"/>
        <v/>
      </c>
      <c r="AB94">
        <f t="shared" si="22"/>
        <v>0</v>
      </c>
      <c r="AC94">
        <f t="shared" si="22"/>
        <v>-2</v>
      </c>
      <c r="AD94">
        <f t="shared" si="22"/>
        <v>-3</v>
      </c>
    </row>
    <row r="95" spans="1:30" hidden="1" x14ac:dyDescent="0.25">
      <c r="A95" t="s">
        <v>76</v>
      </c>
      <c r="B95">
        <v>1</v>
      </c>
      <c r="C95" t="s">
        <v>391</v>
      </c>
      <c r="D95" t="s">
        <v>391</v>
      </c>
      <c r="E95" t="s">
        <v>391</v>
      </c>
      <c r="F95" t="s">
        <v>391</v>
      </c>
      <c r="G95" s="2">
        <f t="shared" si="15"/>
        <v>1</v>
      </c>
      <c r="H95" s="2">
        <v>1</v>
      </c>
      <c r="I95" s="2" t="s">
        <v>13</v>
      </c>
      <c r="J95" s="2">
        <f>VLOOKUP(A95,'Cross ref wind potential'!$B$2:$R$238,17,FALSE)</f>
        <v>0</v>
      </c>
      <c r="K95" s="2" t="e">
        <f t="shared" si="16"/>
        <v>#N/A</v>
      </c>
      <c r="L95">
        <f>VLOOKUP(A95,'Wind Reg Plan'!$A$3:$V$4094,16,FALSE)</f>
        <v>0</v>
      </c>
      <c r="M95">
        <f>VLOOKUP(A95,'Wind Reg Plan'!$A$3:$W$4094,23,FALSE)</f>
        <v>0</v>
      </c>
      <c r="N95" s="2" t="s">
        <v>1310</v>
      </c>
      <c r="Q95" t="s">
        <v>96</v>
      </c>
      <c r="R95">
        <v>1</v>
      </c>
      <c r="S95" t="s">
        <v>1310</v>
      </c>
      <c r="T95">
        <f>VLOOKUP(Q95,'Cross ref wind potential'!$B$2:$R$238,17,FALSE)</f>
        <v>0</v>
      </c>
      <c r="U95" s="2">
        <v>2</v>
      </c>
      <c r="V95" s="2" t="str">
        <f>VLOOKUP(Q95,'Wind Reg Plan'!$A$3:$V$4094,16,FALSE)</f>
        <v>L</v>
      </c>
      <c r="W95" s="2">
        <f t="shared" si="17"/>
        <v>1</v>
      </c>
      <c r="X95" s="2">
        <f t="shared" si="18"/>
        <v>2</v>
      </c>
      <c r="Y95" s="36">
        <f>VLOOKUP(Q95,'Wind Reg Plan'!$A$3:$W$4094,23,FALSE)</f>
        <v>0</v>
      </c>
      <c r="Z95">
        <f t="shared" si="22"/>
        <v>1</v>
      </c>
      <c r="AA95" t="str">
        <f t="shared" si="22"/>
        <v/>
      </c>
      <c r="AB95" t="str">
        <f t="shared" si="22"/>
        <v/>
      </c>
      <c r="AC95" t="str">
        <f t="shared" si="22"/>
        <v/>
      </c>
      <c r="AD95">
        <f t="shared" si="22"/>
        <v>0</v>
      </c>
    </row>
    <row r="96" spans="1:30" hidden="1" x14ac:dyDescent="0.25">
      <c r="A96" t="s">
        <v>303</v>
      </c>
      <c r="B96">
        <v>4</v>
      </c>
      <c r="C96">
        <v>6</v>
      </c>
      <c r="D96">
        <v>7</v>
      </c>
      <c r="E96" t="s">
        <v>391</v>
      </c>
      <c r="F96" t="s">
        <v>391</v>
      </c>
      <c r="G96" s="2">
        <f t="shared" si="15"/>
        <v>7</v>
      </c>
      <c r="H96" s="2">
        <v>4</v>
      </c>
      <c r="I96" s="2" t="s">
        <v>13</v>
      </c>
      <c r="J96" s="2" t="e">
        <f>VLOOKUP(A96,'Cross ref wind potential'!$B$2:$R$238,17,FALSE)</f>
        <v>#N/A</v>
      </c>
      <c r="K96" s="2" t="e">
        <f t="shared" si="16"/>
        <v>#N/A</v>
      </c>
      <c r="L96">
        <f>VLOOKUP(A96,'Wind Reg Plan'!$A$3:$V$4094,16,FALSE)</f>
        <v>0</v>
      </c>
      <c r="M96">
        <f>VLOOKUP(A96,'Wind Reg Plan'!$A$3:$W$4094,23,FALSE)</f>
        <v>0</v>
      </c>
      <c r="N96" s="2" t="s">
        <v>1310</v>
      </c>
      <c r="Q96" t="s">
        <v>266</v>
      </c>
      <c r="R96">
        <v>5</v>
      </c>
      <c r="S96" t="s">
        <v>1310</v>
      </c>
      <c r="T96">
        <f>VLOOKUP(Q96,'Cross ref wind potential'!$B$2:$R$238,17,FALSE)</f>
        <v>6</v>
      </c>
      <c r="U96" s="2">
        <v>6</v>
      </c>
      <c r="V96" s="2" t="str">
        <f>VLOOKUP(Q96,'Wind Reg Plan'!$A$3:$V$4094,16,FALSE)</f>
        <v>H</v>
      </c>
      <c r="W96" s="2">
        <f t="shared" si="17"/>
        <v>5</v>
      </c>
      <c r="X96" s="2">
        <f t="shared" si="18"/>
        <v>6</v>
      </c>
      <c r="Y96" s="36" t="str">
        <f>VLOOKUP(Q96,'Wind Reg Plan'!$A$3:$W$4094,23,FALSE)</f>
        <v>OPERATING</v>
      </c>
      <c r="Z96">
        <f t="shared" si="22"/>
        <v>1</v>
      </c>
      <c r="AA96">
        <f t="shared" si="22"/>
        <v>0</v>
      </c>
      <c r="AB96" t="str">
        <f t="shared" si="22"/>
        <v/>
      </c>
      <c r="AC96" t="str">
        <f t="shared" si="22"/>
        <v/>
      </c>
      <c r="AD96" t="str">
        <f t="shared" si="22"/>
        <v/>
      </c>
    </row>
    <row r="97" spans="1:30" hidden="1" x14ac:dyDescent="0.25">
      <c r="A97" t="s">
        <v>48</v>
      </c>
      <c r="B97">
        <v>1</v>
      </c>
      <c r="C97" t="s">
        <v>391</v>
      </c>
      <c r="D97" t="s">
        <v>391</v>
      </c>
      <c r="E97" t="s">
        <v>391</v>
      </c>
      <c r="F97" t="s">
        <v>391</v>
      </c>
      <c r="G97" s="2">
        <f t="shared" si="15"/>
        <v>1</v>
      </c>
      <c r="H97" s="2">
        <v>1</v>
      </c>
      <c r="I97" s="2" t="s">
        <v>13</v>
      </c>
      <c r="J97" s="2" t="e">
        <f>VLOOKUP(A97,'Cross ref wind potential'!$B$2:$R$238,17,FALSE)</f>
        <v>#N/A</v>
      </c>
      <c r="K97" s="2" t="e">
        <f t="shared" si="16"/>
        <v>#N/A</v>
      </c>
      <c r="L97">
        <f>VLOOKUP(A97,'Wind Reg Plan'!$A$3:$V$4094,16,FALSE)</f>
        <v>0</v>
      </c>
      <c r="M97">
        <f>VLOOKUP(A97,'Wind Reg Plan'!$A$3:$W$4094,23,FALSE)</f>
        <v>0</v>
      </c>
      <c r="N97" s="2" t="s">
        <v>1310</v>
      </c>
      <c r="Q97" t="s">
        <v>278</v>
      </c>
      <c r="R97">
        <v>1</v>
      </c>
      <c r="S97" t="s">
        <v>1310</v>
      </c>
      <c r="T97">
        <f>VLOOKUP(Q97,'Cross ref wind potential'!$B$2:$R$238,17,FALSE)</f>
        <v>0</v>
      </c>
      <c r="U97" s="2">
        <v>3</v>
      </c>
      <c r="V97" s="2">
        <f>VLOOKUP(Q97,'Wind Reg Plan'!$A$3:$V$4094,16,FALSE)</f>
        <v>0</v>
      </c>
      <c r="W97" s="2">
        <f t="shared" si="17"/>
        <v>1</v>
      </c>
      <c r="X97" s="2">
        <f t="shared" si="18"/>
        <v>6</v>
      </c>
      <c r="Y97" s="36">
        <f>VLOOKUP(Q97,'Wind Reg Plan'!$A$3:$W$4094,23,FALSE)</f>
        <v>0</v>
      </c>
      <c r="Z97">
        <f t="shared" si="22"/>
        <v>2</v>
      </c>
      <c r="AA97">
        <f t="shared" si="22"/>
        <v>0</v>
      </c>
      <c r="AB97">
        <f t="shared" si="22"/>
        <v>-3</v>
      </c>
      <c r="AC97" t="str">
        <f t="shared" si="22"/>
        <v/>
      </c>
      <c r="AD97" t="str">
        <f t="shared" si="22"/>
        <v/>
      </c>
    </row>
    <row r="98" spans="1:30" hidden="1" x14ac:dyDescent="0.25">
      <c r="A98" t="s">
        <v>367</v>
      </c>
      <c r="B98">
        <v>7</v>
      </c>
      <c r="C98" t="s">
        <v>391</v>
      </c>
      <c r="D98" t="s">
        <v>391</v>
      </c>
      <c r="E98" t="s">
        <v>391</v>
      </c>
      <c r="F98" t="s">
        <v>391</v>
      </c>
      <c r="G98" s="2">
        <f t="shared" si="15"/>
        <v>7</v>
      </c>
      <c r="H98" s="2">
        <f t="shared" si="19"/>
        <v>7</v>
      </c>
      <c r="I98" s="2" t="s">
        <v>13</v>
      </c>
      <c r="J98" s="2">
        <f>VLOOKUP(A98,'Cross ref wind potential'!$B$2:$R$238,17,FALSE)</f>
        <v>0</v>
      </c>
      <c r="K98" s="2">
        <f t="shared" si="16"/>
        <v>7</v>
      </c>
      <c r="L98" t="str">
        <f>VLOOKUP(A98,'Wind Reg Plan'!$A$3:$V$4094,16,FALSE)</f>
        <v>H</v>
      </c>
      <c r="M98" t="str">
        <f>VLOOKUP(A98,'Wind Reg Plan'!$A$3:$W$4094,23,FALSE)</f>
        <v>CDR BY MARSH CR:  NEED RPSU</v>
      </c>
      <c r="N98" s="2" t="s">
        <v>1310</v>
      </c>
      <c r="Q98" t="s">
        <v>228</v>
      </c>
      <c r="R98">
        <v>2</v>
      </c>
      <c r="S98" t="s">
        <v>1310</v>
      </c>
      <c r="T98">
        <f>VLOOKUP(Q98,'Cross ref wind potential'!$B$2:$R$238,17,FALSE)</f>
        <v>0</v>
      </c>
      <c r="U98" s="2">
        <v>4</v>
      </c>
      <c r="V98" s="2" t="str">
        <f>VLOOKUP(Q98,'Wind Reg Plan'!$A$3:$V$4094,16,FALSE)</f>
        <v>M</v>
      </c>
      <c r="W98" s="2">
        <f t="shared" si="17"/>
        <v>2</v>
      </c>
      <c r="X98" s="2">
        <f t="shared" si="18"/>
        <v>5</v>
      </c>
      <c r="Y98" s="36">
        <f>VLOOKUP(Q98,'Wind Reg Plan'!$A$3:$W$4094,23,FALSE)</f>
        <v>0</v>
      </c>
      <c r="Z98">
        <f t="shared" si="22"/>
        <v>2</v>
      </c>
      <c r="AA98" t="str">
        <f t="shared" si="22"/>
        <v/>
      </c>
      <c r="AB98" t="str">
        <f t="shared" si="22"/>
        <v/>
      </c>
      <c r="AC98">
        <f t="shared" si="22"/>
        <v>1</v>
      </c>
      <c r="AD98">
        <f t="shared" si="22"/>
        <v>-1</v>
      </c>
    </row>
    <row r="99" spans="1:30" hidden="1" x14ac:dyDescent="0.25">
      <c r="A99" t="s">
        <v>143</v>
      </c>
      <c r="B99">
        <v>3</v>
      </c>
      <c r="C99" t="s">
        <v>391</v>
      </c>
      <c r="D99" t="s">
        <v>391</v>
      </c>
      <c r="E99" t="s">
        <v>391</v>
      </c>
      <c r="F99" t="s">
        <v>391</v>
      </c>
      <c r="G99" s="2">
        <f t="shared" si="15"/>
        <v>3</v>
      </c>
      <c r="H99" s="2">
        <v>3</v>
      </c>
      <c r="I99" s="2" t="s">
        <v>13</v>
      </c>
      <c r="J99" s="2" t="e">
        <f>VLOOKUP(A99,'Cross ref wind potential'!$B$2:$R$238,17,FALSE)</f>
        <v>#N/A</v>
      </c>
      <c r="K99" s="2" t="e">
        <f t="shared" si="16"/>
        <v>#N/A</v>
      </c>
      <c r="L99">
        <f>VLOOKUP(A99,'Wind Reg Plan'!$A$3:$V$4094,16,FALSE)</f>
        <v>0</v>
      </c>
      <c r="M99">
        <f>VLOOKUP(A99,'Wind Reg Plan'!$A$3:$W$4094,23,FALSE)</f>
        <v>0</v>
      </c>
      <c r="N99" s="2" t="s">
        <v>1310</v>
      </c>
      <c r="Q99" t="s">
        <v>225</v>
      </c>
      <c r="R99">
        <v>5</v>
      </c>
      <c r="S99" t="s">
        <v>1310</v>
      </c>
      <c r="T99">
        <f>VLOOKUP(Q99,'Cross ref wind potential'!$B$2:$R$238,17,FALSE)</f>
        <v>0</v>
      </c>
      <c r="U99" s="2">
        <v>6</v>
      </c>
      <c r="V99" s="2" t="str">
        <f>VLOOKUP(Q99,'Wind Reg Plan'!$A$3:$V$4094,16,FALSE)</f>
        <v>H</v>
      </c>
      <c r="W99" s="2">
        <f t="shared" si="17"/>
        <v>5</v>
      </c>
      <c r="X99" s="2">
        <f t="shared" si="18"/>
        <v>5</v>
      </c>
      <c r="Y99" s="36" t="str">
        <f>VLOOKUP(Q99,'Wind Reg Plan'!$A$3:$W$4094,23,FALSE)</f>
        <v>FEAS UNDERWAY, WIND STABLE, NEED FEAS COMPLETE</v>
      </c>
      <c r="Z99">
        <f t="shared" si="22"/>
        <v>1</v>
      </c>
      <c r="AA99" t="str">
        <f t="shared" si="22"/>
        <v/>
      </c>
      <c r="AB99" t="str">
        <f t="shared" si="22"/>
        <v/>
      </c>
      <c r="AC99" t="str">
        <f t="shared" si="22"/>
        <v/>
      </c>
      <c r="AD99" t="str">
        <f t="shared" si="22"/>
        <v/>
      </c>
    </row>
    <row r="100" spans="1:30" hidden="1" x14ac:dyDescent="0.25">
      <c r="A100" t="s">
        <v>144</v>
      </c>
      <c r="B100">
        <v>3</v>
      </c>
      <c r="C100" t="s">
        <v>391</v>
      </c>
      <c r="D100" t="s">
        <v>391</v>
      </c>
      <c r="E100" t="s">
        <v>391</v>
      </c>
      <c r="F100" t="s">
        <v>391</v>
      </c>
      <c r="G100" s="2">
        <f t="shared" si="15"/>
        <v>3</v>
      </c>
      <c r="H100" s="2">
        <v>3</v>
      </c>
      <c r="I100" s="2" t="s">
        <v>13</v>
      </c>
      <c r="J100" s="2" t="e">
        <f>VLOOKUP(A100,'Cross ref wind potential'!$B$2:$R$238,17,FALSE)</f>
        <v>#N/A</v>
      </c>
      <c r="K100" s="2" t="e">
        <f t="shared" si="16"/>
        <v>#N/A</v>
      </c>
      <c r="L100">
        <f>VLOOKUP(A100,'Wind Reg Plan'!$A$3:$V$4094,16,FALSE)</f>
        <v>0</v>
      </c>
      <c r="M100">
        <f>VLOOKUP(A100,'Wind Reg Plan'!$A$3:$W$4094,23,FALSE)</f>
        <v>0</v>
      </c>
      <c r="N100" s="2" t="s">
        <v>1310</v>
      </c>
      <c r="Q100" t="s">
        <v>158</v>
      </c>
      <c r="R100">
        <v>3</v>
      </c>
      <c r="S100" t="s">
        <v>1310</v>
      </c>
      <c r="T100">
        <f>VLOOKUP(Q100,'Cross ref wind potential'!$B$2:$R$238,17,FALSE)</f>
        <v>4</v>
      </c>
      <c r="U100" s="2">
        <v>4</v>
      </c>
      <c r="V100" s="2" t="str">
        <f>VLOOKUP(Q100,'Wind Reg Plan'!$A$3:$V$4094,16,FALSE)</f>
        <v>M</v>
      </c>
      <c r="W100" s="2">
        <f t="shared" si="17"/>
        <v>3</v>
      </c>
      <c r="X100" s="2">
        <f t="shared" si="18"/>
        <v>3</v>
      </c>
      <c r="Y100" s="36" t="str">
        <f>VLOOKUP(Q100,'Wind Reg Plan'!$A$3:$W$4094,23,FALSE)</f>
        <v>TIE TO NAKNEK, KING SALMON AND S NAKNEK</v>
      </c>
      <c r="Z100">
        <f t="shared" si="22"/>
        <v>1</v>
      </c>
      <c r="AA100" t="str">
        <f t="shared" si="22"/>
        <v/>
      </c>
      <c r="AB100" t="str">
        <f t="shared" si="22"/>
        <v/>
      </c>
      <c r="AC100" t="str">
        <f t="shared" si="22"/>
        <v/>
      </c>
      <c r="AD100" t="str">
        <f t="shared" si="22"/>
        <v/>
      </c>
    </row>
    <row r="101" spans="1:30" hidden="1" x14ac:dyDescent="0.25">
      <c r="A101" t="s">
        <v>277</v>
      </c>
      <c r="B101">
        <v>6</v>
      </c>
      <c r="C101" t="s">
        <v>391</v>
      </c>
      <c r="D101" t="s">
        <v>391</v>
      </c>
      <c r="E101" t="s">
        <v>391</v>
      </c>
      <c r="F101" t="s">
        <v>391</v>
      </c>
      <c r="G101" s="2">
        <f t="shared" si="15"/>
        <v>6</v>
      </c>
      <c r="H101" s="2">
        <v>6</v>
      </c>
      <c r="I101" s="2" t="s">
        <v>13</v>
      </c>
      <c r="J101" s="2" t="e">
        <f>VLOOKUP(A101,'Cross ref wind potential'!$B$2:$R$238,17,FALSE)</f>
        <v>#N/A</v>
      </c>
      <c r="K101" s="2" t="e">
        <f t="shared" si="16"/>
        <v>#N/A</v>
      </c>
      <c r="L101">
        <f>VLOOKUP(A101,'Wind Reg Plan'!$A$3:$V$4094,16,FALSE)</f>
        <v>0</v>
      </c>
      <c r="M101">
        <f>VLOOKUP(A101,'Wind Reg Plan'!$A$3:$W$4094,23,FALSE)</f>
        <v>0</v>
      </c>
      <c r="N101" s="2" t="s">
        <v>1310</v>
      </c>
      <c r="Q101" t="s">
        <v>167</v>
      </c>
      <c r="R101">
        <v>2</v>
      </c>
      <c r="S101" t="s">
        <v>1310</v>
      </c>
      <c r="T101">
        <f>VLOOKUP(Q101,'Cross ref wind potential'!$B$2:$R$238,17,FALSE)</f>
        <v>0</v>
      </c>
      <c r="U101" s="2">
        <v>2</v>
      </c>
      <c r="V101" s="2" t="str">
        <f>VLOOKUP(Q101,'Wind Reg Plan'!$A$3:$V$4094,16,FALSE)</f>
        <v>L</v>
      </c>
      <c r="W101" s="2">
        <f t="shared" si="17"/>
        <v>2</v>
      </c>
      <c r="X101" s="2">
        <f t="shared" si="18"/>
        <v>3</v>
      </c>
      <c r="Y101" s="36">
        <f>VLOOKUP(Q101,'Wind Reg Plan'!$A$3:$W$4094,23,FALSE)</f>
        <v>0</v>
      </c>
      <c r="Z101">
        <f t="shared" si="22"/>
        <v>0</v>
      </c>
      <c r="AA101" t="str">
        <f t="shared" si="22"/>
        <v/>
      </c>
      <c r="AB101" t="str">
        <f t="shared" si="22"/>
        <v/>
      </c>
      <c r="AC101">
        <f t="shared" si="22"/>
        <v>-1</v>
      </c>
      <c r="AD101" t="str">
        <f t="shared" si="22"/>
        <v/>
      </c>
    </row>
    <row r="102" spans="1:30" hidden="1" x14ac:dyDescent="0.25">
      <c r="A102" t="s">
        <v>272</v>
      </c>
      <c r="B102">
        <v>1</v>
      </c>
      <c r="C102">
        <v>5</v>
      </c>
      <c r="D102" t="s">
        <v>391</v>
      </c>
      <c r="E102" t="s">
        <v>391</v>
      </c>
      <c r="F102">
        <v>6</v>
      </c>
      <c r="G102" s="2">
        <f t="shared" si="15"/>
        <v>6</v>
      </c>
      <c r="H102" s="2">
        <v>1</v>
      </c>
      <c r="I102" s="2" t="s">
        <v>13</v>
      </c>
      <c r="J102" s="2" t="e">
        <f>VLOOKUP(A102,'Cross ref wind potential'!$B$2:$R$238,17,FALSE)</f>
        <v>#N/A</v>
      </c>
      <c r="K102" s="2" t="e">
        <f t="shared" si="16"/>
        <v>#N/A</v>
      </c>
      <c r="L102">
        <f>VLOOKUP(A102,'Wind Reg Plan'!$A$3:$V$4094,16,FALSE)</f>
        <v>0</v>
      </c>
      <c r="M102">
        <f>VLOOKUP(A102,'Wind Reg Plan'!$A$3:$W$4094,23,FALSE)</f>
        <v>0</v>
      </c>
      <c r="N102" s="2" t="s">
        <v>1310</v>
      </c>
      <c r="Q102" t="s">
        <v>82</v>
      </c>
      <c r="R102">
        <v>1</v>
      </c>
      <c r="S102" t="s">
        <v>1310</v>
      </c>
      <c r="T102">
        <f>VLOOKUP(Q102,'Cross ref wind potential'!$B$2:$R$238,17,FALSE)</f>
        <v>0</v>
      </c>
      <c r="U102" s="2">
        <v>0</v>
      </c>
      <c r="V102" s="2">
        <f>VLOOKUP(Q102,'Wind Reg Plan'!$A$3:$V$4094,16,FALSE)</f>
        <v>0</v>
      </c>
      <c r="W102" s="2">
        <f t="shared" si="17"/>
        <v>1</v>
      </c>
      <c r="X102" s="2">
        <f t="shared" si="18"/>
        <v>2</v>
      </c>
      <c r="Y102" s="36">
        <f>VLOOKUP(Q102,'Wind Reg Plan'!$A$3:$W$4094,23,FALSE)</f>
        <v>0</v>
      </c>
      <c r="Z102">
        <f t="shared" si="22"/>
        <v>-1</v>
      </c>
      <c r="AA102">
        <f t="shared" si="22"/>
        <v>-2</v>
      </c>
      <c r="AB102" t="str">
        <f t="shared" si="22"/>
        <v/>
      </c>
      <c r="AC102" t="str">
        <f t="shared" si="22"/>
        <v/>
      </c>
      <c r="AD102" t="str">
        <f t="shared" si="22"/>
        <v/>
      </c>
    </row>
    <row r="103" spans="1:30" hidden="1" x14ac:dyDescent="0.25">
      <c r="A103" t="s">
        <v>239</v>
      </c>
      <c r="B103">
        <v>1</v>
      </c>
      <c r="C103">
        <v>3</v>
      </c>
      <c r="D103">
        <v>4</v>
      </c>
      <c r="E103">
        <v>5</v>
      </c>
      <c r="F103" t="s">
        <v>391</v>
      </c>
      <c r="G103" s="2">
        <f t="shared" si="15"/>
        <v>5</v>
      </c>
      <c r="H103" s="2">
        <v>1</v>
      </c>
      <c r="I103" s="2" t="s">
        <v>13</v>
      </c>
      <c r="J103" s="2" t="e">
        <f>VLOOKUP(A103,'Cross ref wind potential'!$B$2:$R$238,17,FALSE)</f>
        <v>#N/A</v>
      </c>
      <c r="K103" s="2" t="e">
        <f t="shared" si="16"/>
        <v>#N/A</v>
      </c>
      <c r="L103">
        <f>VLOOKUP(A103,'Wind Reg Plan'!$A$3:$V$4094,16,FALSE)</f>
        <v>0</v>
      </c>
      <c r="M103">
        <f>VLOOKUP(A103,'Wind Reg Plan'!$A$3:$W$4094,23,FALSE)</f>
        <v>0</v>
      </c>
      <c r="N103" s="2" t="s">
        <v>1310</v>
      </c>
      <c r="Q103" t="s">
        <v>251</v>
      </c>
      <c r="R103">
        <v>5</v>
      </c>
      <c r="S103" t="s">
        <v>1310</v>
      </c>
      <c r="T103">
        <f>VLOOKUP(Q103,'Cross ref wind potential'!$B$2:$R$238,17,FALSE)</f>
        <v>0</v>
      </c>
      <c r="U103" s="2">
        <v>6</v>
      </c>
      <c r="V103" s="2" t="str">
        <f>VLOOKUP(Q103,'Wind Reg Plan'!$A$3:$V$4094,16,FALSE)</f>
        <v>H</v>
      </c>
      <c r="W103" s="2">
        <f t="shared" si="17"/>
        <v>5</v>
      </c>
      <c r="X103" s="2">
        <f t="shared" si="18"/>
        <v>5</v>
      </c>
      <c r="Y103" s="36" t="str">
        <f>VLOOKUP(Q103,'Wind Reg Plan'!$A$3:$W$4094,23,FALSE)</f>
        <v>PERMITTING DIFFICULT BECAUSE ON SPIT.  MONOPOLE W ANEM, VANE ONSITE.</v>
      </c>
      <c r="Z103">
        <f t="shared" ref="Z103:AD112" si="23">IFERROR($U103-VLOOKUP($Q103,$A$3:$F$357,1+Z$2,FALSE),"")</f>
        <v>1</v>
      </c>
      <c r="AA103" t="str">
        <f t="shared" si="23"/>
        <v/>
      </c>
      <c r="AB103" t="str">
        <f t="shared" si="23"/>
        <v/>
      </c>
      <c r="AC103" t="str">
        <f t="shared" si="23"/>
        <v/>
      </c>
      <c r="AD103" t="str">
        <f t="shared" si="23"/>
        <v/>
      </c>
    </row>
    <row r="104" spans="1:30" hidden="1" x14ac:dyDescent="0.25">
      <c r="A104" t="s">
        <v>252</v>
      </c>
      <c r="B104">
        <v>2</v>
      </c>
      <c r="C104">
        <v>3</v>
      </c>
      <c r="D104">
        <v>4</v>
      </c>
      <c r="E104" t="s">
        <v>391</v>
      </c>
      <c r="F104">
        <v>6</v>
      </c>
      <c r="G104" s="2">
        <f t="shared" si="15"/>
        <v>6</v>
      </c>
      <c r="H104" s="2">
        <v>2</v>
      </c>
      <c r="I104" s="2" t="s">
        <v>13</v>
      </c>
      <c r="J104" s="2" t="e">
        <f>VLOOKUP(A104,'Cross ref wind potential'!$B$2:$R$238,17,FALSE)</f>
        <v>#N/A</v>
      </c>
      <c r="K104" s="2" t="e">
        <f t="shared" si="16"/>
        <v>#N/A</v>
      </c>
      <c r="L104">
        <f>VLOOKUP(A104,'Wind Reg Plan'!$A$3:$V$4094,16,FALSE)</f>
        <v>0</v>
      </c>
      <c r="M104">
        <f>VLOOKUP(A104,'Wind Reg Plan'!$A$3:$W$4094,23,FALSE)</f>
        <v>0</v>
      </c>
      <c r="N104" s="2" t="s">
        <v>1310</v>
      </c>
      <c r="Q104" t="s">
        <v>140</v>
      </c>
      <c r="R104">
        <v>2</v>
      </c>
      <c r="S104" t="s">
        <v>1310</v>
      </c>
      <c r="T104">
        <f>VLOOKUP(Q104,'Cross ref wind potential'!$B$2:$R$238,17,FALSE)</f>
        <v>4</v>
      </c>
      <c r="U104" s="2">
        <v>4</v>
      </c>
      <c r="V104" s="2" t="str">
        <f>VLOOKUP(Q104,'Wind Reg Plan'!$A$3:$V$4094,16,FALSE)</f>
        <v>M</v>
      </c>
      <c r="W104" s="2">
        <f t="shared" si="17"/>
        <v>2</v>
      </c>
      <c r="X104" s="2">
        <f t="shared" si="18"/>
        <v>3</v>
      </c>
      <c r="Y104" s="36" t="str">
        <f>VLOOKUP(Q104,'Wind Reg Plan'!$A$3:$W$4094,23,FALSE)</f>
        <v>POSS TIE EKWOK.  SITING ISSUES AT OLD AIRPORT.</v>
      </c>
      <c r="Z104">
        <f t="shared" si="23"/>
        <v>2</v>
      </c>
      <c r="AA104" t="str">
        <f t="shared" si="23"/>
        <v/>
      </c>
      <c r="AB104" t="str">
        <f t="shared" si="23"/>
        <v/>
      </c>
      <c r="AC104">
        <f t="shared" si="23"/>
        <v>1</v>
      </c>
      <c r="AD104" t="str">
        <f t="shared" si="23"/>
        <v/>
      </c>
    </row>
    <row r="105" spans="1:30" hidden="1" x14ac:dyDescent="0.25">
      <c r="A105" t="s">
        <v>41</v>
      </c>
      <c r="B105">
        <v>1</v>
      </c>
      <c r="C105" t="s">
        <v>391</v>
      </c>
      <c r="D105" t="s">
        <v>391</v>
      </c>
      <c r="E105" t="s">
        <v>391</v>
      </c>
      <c r="F105" t="s">
        <v>391</v>
      </c>
      <c r="G105" s="2">
        <f t="shared" si="15"/>
        <v>1</v>
      </c>
      <c r="H105" s="2">
        <f t="shared" si="19"/>
        <v>1</v>
      </c>
      <c r="I105" s="2" t="s">
        <v>13</v>
      </c>
      <c r="J105" s="2">
        <f>VLOOKUP(A105,'Cross ref wind potential'!$B$2:$R$238,17,FALSE)</f>
        <v>0</v>
      </c>
      <c r="K105" s="2">
        <f t="shared" si="16"/>
        <v>2</v>
      </c>
      <c r="L105" t="str">
        <f>VLOOKUP(A105,'Wind Reg Plan'!$A$3:$V$4094,16,FALSE)</f>
        <v>L</v>
      </c>
      <c r="M105">
        <f>VLOOKUP(A105,'Wind Reg Plan'!$A$3:$W$4094,23,FALSE)</f>
        <v>0</v>
      </c>
      <c r="N105" s="2" t="s">
        <v>1310</v>
      </c>
      <c r="Q105" t="s">
        <v>232</v>
      </c>
      <c r="R105">
        <v>4</v>
      </c>
      <c r="S105" t="s">
        <v>1310</v>
      </c>
      <c r="T105">
        <f>VLOOKUP(Q105,'Cross ref wind potential'!$B$2:$R$238,17,FALSE)</f>
        <v>0</v>
      </c>
      <c r="U105" s="2">
        <v>4</v>
      </c>
      <c r="V105" s="2" t="str">
        <f>VLOOKUP(Q105,'Wind Reg Plan'!$A$3:$V$4094,16,FALSE)</f>
        <v>M</v>
      </c>
      <c r="W105" s="2">
        <f t="shared" si="17"/>
        <v>4</v>
      </c>
      <c r="X105" s="2">
        <f t="shared" si="18"/>
        <v>5</v>
      </c>
      <c r="Y105" s="36" t="str">
        <f>VLOOKUP(Q105,'Wind Reg Plan'!$A$3:$W$4094,23,FALSE)</f>
        <v>TIE TO ILIAMNA NEWHALEN AND NONDALTON</v>
      </c>
      <c r="Z105">
        <f t="shared" si="23"/>
        <v>0</v>
      </c>
      <c r="AA105">
        <f t="shared" si="23"/>
        <v>-1</v>
      </c>
      <c r="AB105" t="str">
        <f t="shared" si="23"/>
        <v/>
      </c>
      <c r="AC105" t="str">
        <f t="shared" si="23"/>
        <v/>
      </c>
      <c r="AD105" t="str">
        <f t="shared" si="23"/>
        <v/>
      </c>
    </row>
    <row r="106" spans="1:30" hidden="1" x14ac:dyDescent="0.25">
      <c r="A106" t="s">
        <v>189</v>
      </c>
      <c r="B106">
        <v>1</v>
      </c>
      <c r="C106">
        <v>4</v>
      </c>
      <c r="D106" t="s">
        <v>391</v>
      </c>
      <c r="E106" t="s">
        <v>391</v>
      </c>
      <c r="F106" t="s">
        <v>391</v>
      </c>
      <c r="G106" s="2">
        <f t="shared" si="15"/>
        <v>4</v>
      </c>
      <c r="H106" s="2">
        <v>4</v>
      </c>
      <c r="I106" s="2" t="s">
        <v>13</v>
      </c>
      <c r="J106" s="2" t="e">
        <f>VLOOKUP(A106,'Cross ref wind potential'!$B$2:$R$238,17,FALSE)</f>
        <v>#N/A</v>
      </c>
      <c r="K106" s="2" t="e">
        <f t="shared" si="16"/>
        <v>#N/A</v>
      </c>
      <c r="L106">
        <f>VLOOKUP(A106,'Wind Reg Plan'!$A$3:$V$4094,16,FALSE)</f>
        <v>0</v>
      </c>
      <c r="M106">
        <f>VLOOKUP(A106,'Wind Reg Plan'!$A$3:$W$4094,23,FALSE)</f>
        <v>0</v>
      </c>
      <c r="N106" s="2" t="s">
        <v>1310</v>
      </c>
      <c r="Q106" t="s">
        <v>222</v>
      </c>
      <c r="R106">
        <v>4</v>
      </c>
      <c r="S106" t="s">
        <v>1310</v>
      </c>
      <c r="T106">
        <f>VLOOKUP(Q106,'Cross ref wind potential'!$B$2:$R$238,17,FALSE)</f>
        <v>3</v>
      </c>
      <c r="U106" s="2">
        <v>6</v>
      </c>
      <c r="V106" s="2" t="str">
        <f>VLOOKUP(Q106,'Wind Reg Plan'!$A$3:$V$4094,16,FALSE)</f>
        <v>H</v>
      </c>
      <c r="W106" s="2">
        <f t="shared" si="17"/>
        <v>4</v>
      </c>
      <c r="X106" s="2">
        <f t="shared" si="18"/>
        <v>5</v>
      </c>
      <c r="Y106" s="36" t="str">
        <f>VLOOKUP(Q106,'Wind Reg Plan'!$A$3:$W$4094,23,FALSE)</f>
        <v>DEVELOPABILITY LOW SINCE MOVING</v>
      </c>
      <c r="Z106">
        <f t="shared" si="23"/>
        <v>2</v>
      </c>
      <c r="AA106" t="str">
        <f t="shared" si="23"/>
        <v/>
      </c>
      <c r="AB106">
        <f t="shared" si="23"/>
        <v>1</v>
      </c>
      <c r="AC106" t="str">
        <f t="shared" si="23"/>
        <v/>
      </c>
      <c r="AD106" t="str">
        <f t="shared" si="23"/>
        <v/>
      </c>
    </row>
    <row r="107" spans="1:30" hidden="1" x14ac:dyDescent="0.25">
      <c r="A107" t="s">
        <v>92</v>
      </c>
      <c r="B107">
        <v>1</v>
      </c>
      <c r="C107">
        <v>2</v>
      </c>
      <c r="D107" t="s">
        <v>391</v>
      </c>
      <c r="E107" t="s">
        <v>391</v>
      </c>
      <c r="F107" t="s">
        <v>391</v>
      </c>
      <c r="G107" s="2">
        <f t="shared" si="15"/>
        <v>2</v>
      </c>
      <c r="H107" s="2">
        <v>1</v>
      </c>
      <c r="I107" s="2" t="s">
        <v>13</v>
      </c>
      <c r="J107" s="2" t="e">
        <f>VLOOKUP(A107,'Cross ref wind potential'!$B$2:$R$238,17,FALSE)</f>
        <v>#N/A</v>
      </c>
      <c r="K107" s="2" t="e">
        <f t="shared" si="16"/>
        <v>#N/A</v>
      </c>
      <c r="L107">
        <f>VLOOKUP(A107,'Wind Reg Plan'!$A$3:$V$4094,16,FALSE)</f>
        <v>0</v>
      </c>
      <c r="M107">
        <f>VLOOKUP(A107,'Wind Reg Plan'!$A$3:$W$4094,23,FALSE)</f>
        <v>0</v>
      </c>
      <c r="N107" s="2" t="s">
        <v>1310</v>
      </c>
      <c r="Q107" t="s">
        <v>26</v>
      </c>
      <c r="R107">
        <v>1</v>
      </c>
      <c r="S107" t="s">
        <v>1310</v>
      </c>
      <c r="T107">
        <f>VLOOKUP(Q107,'Cross ref wind potential'!$B$2:$R$238,17,FALSE)</f>
        <v>0</v>
      </c>
      <c r="U107" s="2">
        <v>2</v>
      </c>
      <c r="V107" s="2" t="str">
        <f>VLOOKUP(Q107,'Wind Reg Plan'!$A$3:$V$4094,16,FALSE)</f>
        <v>L</v>
      </c>
      <c r="W107" s="2">
        <f t="shared" si="17"/>
        <v>1</v>
      </c>
      <c r="X107" s="2">
        <f t="shared" si="18"/>
        <v>1</v>
      </c>
      <c r="Y107" s="36">
        <f>VLOOKUP(Q107,'Wind Reg Plan'!$A$3:$W$4094,23,FALSE)</f>
        <v>0</v>
      </c>
      <c r="Z107">
        <f t="shared" si="23"/>
        <v>1</v>
      </c>
      <c r="AA107" t="str">
        <f t="shared" si="23"/>
        <v/>
      </c>
      <c r="AB107" t="str">
        <f t="shared" si="23"/>
        <v/>
      </c>
      <c r="AC107" t="str">
        <f t="shared" si="23"/>
        <v/>
      </c>
      <c r="AD107" t="str">
        <f t="shared" si="23"/>
        <v/>
      </c>
    </row>
    <row r="108" spans="1:30" hidden="1" x14ac:dyDescent="0.25">
      <c r="A108" t="s">
        <v>190</v>
      </c>
      <c r="B108">
        <v>1</v>
      </c>
      <c r="C108" t="s">
        <v>391</v>
      </c>
      <c r="D108">
        <v>2</v>
      </c>
      <c r="E108" t="s">
        <v>391</v>
      </c>
      <c r="F108">
        <v>4</v>
      </c>
      <c r="G108" s="2">
        <f t="shared" si="15"/>
        <v>4</v>
      </c>
      <c r="H108" s="2">
        <v>1</v>
      </c>
      <c r="I108" s="2" t="s">
        <v>13</v>
      </c>
      <c r="J108" s="2" t="e">
        <f>VLOOKUP(A108,'Cross ref wind potential'!$B$2:$R$238,17,FALSE)</f>
        <v>#N/A</v>
      </c>
      <c r="K108" s="2" t="e">
        <f t="shared" si="16"/>
        <v>#N/A</v>
      </c>
      <c r="L108">
        <f>VLOOKUP(A108,'Wind Reg Plan'!$A$3:$V$4094,16,FALSE)</f>
        <v>0</v>
      </c>
      <c r="M108">
        <f>VLOOKUP(A108,'Wind Reg Plan'!$A$3:$W$4094,23,FALSE)</f>
        <v>0</v>
      </c>
      <c r="N108" s="2" t="s">
        <v>1310</v>
      </c>
      <c r="Q108" t="s">
        <v>329</v>
      </c>
      <c r="R108">
        <v>7</v>
      </c>
      <c r="S108" t="s">
        <v>1310</v>
      </c>
      <c r="T108">
        <f>VLOOKUP(Q108,'Cross ref wind potential'!$B$2:$R$238,17,FALSE)</f>
        <v>7</v>
      </c>
      <c r="U108" s="2">
        <v>6</v>
      </c>
      <c r="V108" s="2" t="str">
        <f>VLOOKUP(Q108,'Wind Reg Plan'!$A$3:$V$4094,16,FALSE)</f>
        <v>H</v>
      </c>
      <c r="W108" s="2">
        <f t="shared" si="17"/>
        <v>7</v>
      </c>
      <c r="X108" s="2">
        <f t="shared" si="18"/>
        <v>7</v>
      </c>
      <c r="Y108" s="36" t="str">
        <f>VLOOKUP(Q108,'Wind Reg Plan'!$A$3:$W$4094,23,FALSE)</f>
        <v>PROJECT IN PLACE BUT NOT FUNCTIONING</v>
      </c>
      <c r="Z108">
        <f t="shared" si="23"/>
        <v>-1</v>
      </c>
      <c r="AA108" t="str">
        <f t="shared" si="23"/>
        <v/>
      </c>
      <c r="AB108" t="str">
        <f t="shared" si="23"/>
        <v/>
      </c>
      <c r="AC108" t="str">
        <f t="shared" si="23"/>
        <v/>
      </c>
      <c r="AD108" t="str">
        <f t="shared" si="23"/>
        <v/>
      </c>
    </row>
    <row r="109" spans="1:30" hidden="1" x14ac:dyDescent="0.25">
      <c r="A109" t="s">
        <v>170</v>
      </c>
      <c r="B109">
        <v>2</v>
      </c>
      <c r="C109">
        <v>3</v>
      </c>
      <c r="D109" t="s">
        <v>391</v>
      </c>
      <c r="E109" t="s">
        <v>391</v>
      </c>
      <c r="F109" t="s">
        <v>391</v>
      </c>
      <c r="G109" s="2">
        <f t="shared" si="15"/>
        <v>3</v>
      </c>
      <c r="H109" s="2">
        <v>2</v>
      </c>
      <c r="I109" s="2" t="s">
        <v>13</v>
      </c>
      <c r="J109" s="2" t="e">
        <f>VLOOKUP(A109,'Cross ref wind potential'!$B$2:$R$238,17,FALSE)</f>
        <v>#N/A</v>
      </c>
      <c r="K109" s="2" t="e">
        <f t="shared" si="16"/>
        <v>#N/A</v>
      </c>
      <c r="L109">
        <f>VLOOKUP(A109,'Wind Reg Plan'!$A$3:$V$4094,16,FALSE)</f>
        <v>0</v>
      </c>
      <c r="M109">
        <f>VLOOKUP(A109,'Wind Reg Plan'!$A$3:$W$4094,23,FALSE)</f>
        <v>0</v>
      </c>
      <c r="N109" s="2" t="s">
        <v>1310</v>
      </c>
      <c r="Q109" t="s">
        <v>81</v>
      </c>
      <c r="R109">
        <v>1</v>
      </c>
      <c r="S109" t="s">
        <v>1310</v>
      </c>
      <c r="T109">
        <f>VLOOKUP(Q109,'Cross ref wind potential'!$B$2:$R$238,17,FALSE)</f>
        <v>0</v>
      </c>
      <c r="U109" s="2">
        <v>1</v>
      </c>
      <c r="V109" s="2">
        <f>VLOOKUP(Q109,'Wind Reg Plan'!$A$3:$V$4094,16,FALSE)</f>
        <v>0</v>
      </c>
      <c r="W109" s="2">
        <f t="shared" si="17"/>
        <v>1</v>
      </c>
      <c r="X109" s="2">
        <f t="shared" si="18"/>
        <v>2</v>
      </c>
      <c r="Y109" s="36">
        <f>VLOOKUP(Q109,'Wind Reg Plan'!$A$3:$W$4094,23,FALSE)</f>
        <v>0</v>
      </c>
      <c r="Z109">
        <f t="shared" si="23"/>
        <v>0</v>
      </c>
      <c r="AA109" t="str">
        <f t="shared" si="23"/>
        <v/>
      </c>
      <c r="AB109" t="str">
        <f t="shared" si="23"/>
        <v/>
      </c>
      <c r="AC109" t="str">
        <f t="shared" si="23"/>
        <v/>
      </c>
      <c r="AD109">
        <f t="shared" si="23"/>
        <v>-1</v>
      </c>
    </row>
    <row r="110" spans="1:30" hidden="1" x14ac:dyDescent="0.25">
      <c r="A110" t="s">
        <v>35</v>
      </c>
      <c r="B110">
        <v>1</v>
      </c>
      <c r="C110" t="s">
        <v>391</v>
      </c>
      <c r="D110" t="s">
        <v>391</v>
      </c>
      <c r="E110" t="s">
        <v>391</v>
      </c>
      <c r="F110" t="s">
        <v>391</v>
      </c>
      <c r="G110" s="2">
        <f t="shared" si="15"/>
        <v>1</v>
      </c>
      <c r="H110" s="2">
        <v>1</v>
      </c>
      <c r="I110" s="2" t="s">
        <v>13</v>
      </c>
      <c r="J110" s="2" t="e">
        <f>VLOOKUP(A110,'Cross ref wind potential'!$B$2:$R$238,17,FALSE)</f>
        <v>#N/A</v>
      </c>
      <c r="K110" s="2" t="e">
        <f t="shared" si="16"/>
        <v>#N/A</v>
      </c>
      <c r="L110">
        <f>VLOOKUP(A110,'Wind Reg Plan'!$A$3:$V$4094,16,FALSE)</f>
        <v>0</v>
      </c>
      <c r="M110">
        <f>VLOOKUP(A110,'Wind Reg Plan'!$A$3:$W$4094,23,FALSE)</f>
        <v>0</v>
      </c>
      <c r="N110" s="2" t="s">
        <v>1310</v>
      </c>
      <c r="Q110" t="s">
        <v>244</v>
      </c>
      <c r="R110">
        <v>3</v>
      </c>
      <c r="S110" t="s">
        <v>1310</v>
      </c>
      <c r="T110">
        <f>VLOOKUP(Q110,'Cross ref wind potential'!$B$2:$R$238,17,FALSE)</f>
        <v>0</v>
      </c>
      <c r="U110" s="2">
        <v>7</v>
      </c>
      <c r="V110" s="2">
        <f>VLOOKUP(Q110,'Wind Reg Plan'!$A$3:$V$4094,16,FALSE)</f>
        <v>0</v>
      </c>
      <c r="W110" s="2">
        <f t="shared" si="17"/>
        <v>3</v>
      </c>
      <c r="X110" s="2">
        <f t="shared" si="18"/>
        <v>5</v>
      </c>
      <c r="Y110" s="36">
        <f>VLOOKUP(Q110,'Wind Reg Plan'!$A$3:$W$4094,23,FALSE)</f>
        <v>0</v>
      </c>
      <c r="Z110">
        <f t="shared" si="23"/>
        <v>4</v>
      </c>
      <c r="AA110" t="str">
        <f t="shared" si="23"/>
        <v/>
      </c>
      <c r="AB110" t="str">
        <f t="shared" si="23"/>
        <v/>
      </c>
      <c r="AC110">
        <f t="shared" si="23"/>
        <v>2</v>
      </c>
      <c r="AD110" t="str">
        <f t="shared" si="23"/>
        <v/>
      </c>
    </row>
    <row r="111" spans="1:30" hidden="1" x14ac:dyDescent="0.25">
      <c r="A111" t="s">
        <v>32</v>
      </c>
      <c r="B111">
        <v>1</v>
      </c>
      <c r="C111" t="s">
        <v>391</v>
      </c>
      <c r="D111" t="s">
        <v>391</v>
      </c>
      <c r="E111" t="s">
        <v>391</v>
      </c>
      <c r="F111" t="s">
        <v>391</v>
      </c>
      <c r="G111" s="2">
        <f t="shared" si="15"/>
        <v>1</v>
      </c>
      <c r="H111" s="2">
        <v>1</v>
      </c>
      <c r="I111" s="2" t="s">
        <v>13</v>
      </c>
      <c r="J111" s="2">
        <f>VLOOKUP(A111,'Cross ref wind potential'!$B$2:$R$238,17,FALSE)</f>
        <v>0</v>
      </c>
      <c r="K111" s="2" t="e">
        <f t="shared" si="16"/>
        <v>#N/A</v>
      </c>
      <c r="L111" t="str">
        <f>VLOOKUP(A111,'Wind Reg Plan'!$A$3:$V$4094,16,FALSE)</f>
        <v>L</v>
      </c>
      <c r="M111" t="str">
        <f>VLOOKUP(A111,'Wind Reg Plan'!$A$3:$W$4094,23,FALSE)</f>
        <v>MET TOWER NEAR GAKONA</v>
      </c>
      <c r="N111" s="2" t="s">
        <v>1310</v>
      </c>
      <c r="Q111" t="s">
        <v>91</v>
      </c>
      <c r="R111">
        <v>1</v>
      </c>
      <c r="S111" t="s">
        <v>1310</v>
      </c>
      <c r="T111">
        <f>VLOOKUP(Q111,'Cross ref wind potential'!$B$2:$R$238,17,FALSE)</f>
        <v>0</v>
      </c>
      <c r="U111" s="2">
        <v>3</v>
      </c>
      <c r="V111" s="2">
        <f>VLOOKUP(Q111,'Wind Reg Plan'!$A$3:$V$4094,16,FALSE)</f>
        <v>0</v>
      </c>
      <c r="W111" s="2">
        <f t="shared" si="17"/>
        <v>1</v>
      </c>
      <c r="X111" s="2">
        <f t="shared" si="18"/>
        <v>2</v>
      </c>
      <c r="Y111" s="36">
        <f>VLOOKUP(Q111,'Wind Reg Plan'!$A$3:$W$4094,23,FALSE)</f>
        <v>0</v>
      </c>
      <c r="Z111">
        <f t="shared" si="23"/>
        <v>2</v>
      </c>
      <c r="AA111" t="str">
        <f t="shared" si="23"/>
        <v/>
      </c>
      <c r="AB111" t="str">
        <f t="shared" si="23"/>
        <v/>
      </c>
      <c r="AC111" t="str">
        <f t="shared" si="23"/>
        <v/>
      </c>
      <c r="AD111">
        <f t="shared" si="23"/>
        <v>1</v>
      </c>
    </row>
    <row r="112" spans="1:30" hidden="1" x14ac:dyDescent="0.25">
      <c r="A112" t="s">
        <v>15</v>
      </c>
      <c r="B112">
        <v>1</v>
      </c>
      <c r="C112" t="s">
        <v>391</v>
      </c>
      <c r="D112" t="s">
        <v>391</v>
      </c>
      <c r="E112" t="s">
        <v>391</v>
      </c>
      <c r="F112" t="s">
        <v>391</v>
      </c>
      <c r="G112" s="2">
        <f t="shared" si="15"/>
        <v>1</v>
      </c>
      <c r="H112" s="2">
        <f t="shared" si="19"/>
        <v>1</v>
      </c>
      <c r="I112" s="2" t="s">
        <v>13</v>
      </c>
      <c r="J112" s="2">
        <f>VLOOKUP(A112,'Cross ref wind potential'!$B$2:$R$238,17,FALSE)</f>
        <v>0</v>
      </c>
      <c r="K112" s="2">
        <f t="shared" si="16"/>
        <v>2</v>
      </c>
      <c r="L112" t="str">
        <f>VLOOKUP(A112,'Wind Reg Plan'!$A$3:$V$4094,16,FALSE)</f>
        <v>L</v>
      </c>
      <c r="M112">
        <f>VLOOKUP(A112,'Wind Reg Plan'!$A$3:$W$4094,23,FALSE)</f>
        <v>0</v>
      </c>
      <c r="N112" s="2" t="s">
        <v>1310</v>
      </c>
      <c r="Q112" t="s">
        <v>14</v>
      </c>
      <c r="R112">
        <v>1</v>
      </c>
      <c r="S112" t="s">
        <v>1310</v>
      </c>
      <c r="T112">
        <f>VLOOKUP(Q112,'Cross ref wind potential'!$B$2:$R$238,17,FALSE)</f>
        <v>0</v>
      </c>
      <c r="U112" s="2">
        <v>2</v>
      </c>
      <c r="V112" s="2" t="str">
        <f>VLOOKUP(Q112,'Wind Reg Plan'!$A$3:$V$4094,16,FALSE)</f>
        <v>L</v>
      </c>
      <c r="W112" s="2">
        <f t="shared" si="17"/>
        <v>1</v>
      </c>
      <c r="X112" s="2">
        <f t="shared" si="18"/>
        <v>1</v>
      </c>
      <c r="Y112" s="36">
        <f>VLOOKUP(Q112,'Wind Reg Plan'!$A$3:$W$4094,23,FALSE)</f>
        <v>0</v>
      </c>
      <c r="Z112">
        <f t="shared" si="23"/>
        <v>1</v>
      </c>
      <c r="AA112" t="str">
        <f t="shared" si="23"/>
        <v/>
      </c>
      <c r="AB112" t="str">
        <f t="shared" si="23"/>
        <v/>
      </c>
      <c r="AC112" t="str">
        <f t="shared" si="23"/>
        <v/>
      </c>
      <c r="AD112" t="str">
        <f t="shared" si="23"/>
        <v/>
      </c>
    </row>
    <row r="113" spans="1:30" hidden="1" x14ac:dyDescent="0.25">
      <c r="A113" t="s">
        <v>332</v>
      </c>
      <c r="B113">
        <v>7</v>
      </c>
      <c r="C113" t="s">
        <v>391</v>
      </c>
      <c r="D113" t="s">
        <v>391</v>
      </c>
      <c r="E113" t="s">
        <v>391</v>
      </c>
      <c r="F113" t="s">
        <v>391</v>
      </c>
      <c r="G113" s="2">
        <f t="shared" si="15"/>
        <v>7</v>
      </c>
      <c r="H113" s="2">
        <f t="shared" si="19"/>
        <v>7</v>
      </c>
      <c r="I113" s="2" t="s">
        <v>13</v>
      </c>
      <c r="J113" s="2">
        <f>VLOOKUP(A113,'Cross ref wind potential'!$B$2:$R$238,17,FALSE)</f>
        <v>7</v>
      </c>
      <c r="K113" s="2">
        <f t="shared" si="16"/>
        <v>7</v>
      </c>
      <c r="L113">
        <f>VLOOKUP(A113,'Wind Reg Plan'!$A$3:$V$4094,16,FALSE)</f>
        <v>0</v>
      </c>
      <c r="M113">
        <f>VLOOKUP(A113,'Wind Reg Plan'!$A$3:$W$4094,23,FALSE)</f>
        <v>0</v>
      </c>
      <c r="N113" s="2" t="s">
        <v>1312</v>
      </c>
      <c r="Q113" t="s">
        <v>136</v>
      </c>
      <c r="R113">
        <v>2</v>
      </c>
      <c r="S113" t="s">
        <v>1310</v>
      </c>
      <c r="T113">
        <f>VLOOKUP(Q113,'Cross ref wind potential'!$B$2:$R$238,17,FALSE)</f>
        <v>0</v>
      </c>
      <c r="U113" s="2">
        <v>3</v>
      </c>
      <c r="V113" s="2">
        <f>VLOOKUP(Q113,'Wind Reg Plan'!$A$3:$V$4094,16,FALSE)</f>
        <v>0</v>
      </c>
      <c r="W113" s="2">
        <f t="shared" si="17"/>
        <v>2</v>
      </c>
      <c r="X113" s="2">
        <f t="shared" si="18"/>
        <v>2</v>
      </c>
      <c r="Y113" s="36">
        <f>VLOOKUP(Q113,'Wind Reg Plan'!$A$3:$W$4094,23,FALSE)</f>
        <v>0</v>
      </c>
      <c r="Z113">
        <f t="shared" ref="Z113:AD122" si="24">IFERROR($U113-VLOOKUP($Q113,$A$3:$F$357,1+Z$2,FALSE),"")</f>
        <v>1</v>
      </c>
      <c r="AA113" t="str">
        <f t="shared" si="24"/>
        <v/>
      </c>
      <c r="AB113" t="str">
        <f t="shared" si="24"/>
        <v/>
      </c>
      <c r="AC113" t="str">
        <f t="shared" si="24"/>
        <v/>
      </c>
      <c r="AD113" t="str">
        <f t="shared" si="24"/>
        <v/>
      </c>
    </row>
    <row r="114" spans="1:30" hidden="1" x14ac:dyDescent="0.25">
      <c r="A114" t="s">
        <v>227</v>
      </c>
      <c r="B114">
        <v>1</v>
      </c>
      <c r="C114">
        <v>2</v>
      </c>
      <c r="D114">
        <v>3</v>
      </c>
      <c r="E114">
        <v>4</v>
      </c>
      <c r="F114">
        <v>5</v>
      </c>
      <c r="G114" s="2">
        <f t="shared" si="15"/>
        <v>5</v>
      </c>
      <c r="H114" s="2">
        <v>1</v>
      </c>
      <c r="I114" s="2" t="s">
        <v>13</v>
      </c>
      <c r="J114" s="2" t="e">
        <f>VLOOKUP(A114,'Cross ref wind potential'!$B$2:$R$238,17,FALSE)</f>
        <v>#N/A</v>
      </c>
      <c r="K114" s="2" t="e">
        <f t="shared" si="16"/>
        <v>#N/A</v>
      </c>
      <c r="L114">
        <f>VLOOKUP(A114,'Wind Reg Plan'!$A$3:$V$4094,16,FALSE)</f>
        <v>0</v>
      </c>
      <c r="M114">
        <f>VLOOKUP(A114,'Wind Reg Plan'!$A$3:$W$4094,23,FALSE)</f>
        <v>0</v>
      </c>
      <c r="N114" s="2" t="s">
        <v>1310</v>
      </c>
      <c r="Q114" t="s">
        <v>49</v>
      </c>
      <c r="R114">
        <v>1</v>
      </c>
      <c r="S114" t="s">
        <v>1310</v>
      </c>
      <c r="T114">
        <f>VLOOKUP(Q114,'Cross ref wind potential'!$B$2:$R$238,17,FALSE)</f>
        <v>0</v>
      </c>
      <c r="U114" s="2">
        <v>2</v>
      </c>
      <c r="V114" s="2" t="str">
        <f>VLOOKUP(Q114,'Wind Reg Plan'!$A$3:$V$4094,16,FALSE)</f>
        <v>L</v>
      </c>
      <c r="W114" s="2">
        <f t="shared" si="17"/>
        <v>1</v>
      </c>
      <c r="X114" s="2">
        <f t="shared" si="18"/>
        <v>1</v>
      </c>
      <c r="Y114" s="36">
        <f>VLOOKUP(Q114,'Wind Reg Plan'!$A$3:$W$4094,23,FALSE)</f>
        <v>0</v>
      </c>
      <c r="Z114">
        <f t="shared" si="24"/>
        <v>1</v>
      </c>
      <c r="AA114" t="str">
        <f t="shared" si="24"/>
        <v/>
      </c>
      <c r="AB114" t="str">
        <f t="shared" si="24"/>
        <v/>
      </c>
      <c r="AC114" t="str">
        <f t="shared" si="24"/>
        <v/>
      </c>
      <c r="AD114" t="str">
        <f t="shared" si="24"/>
        <v/>
      </c>
    </row>
    <row r="115" spans="1:30" hidden="1" x14ac:dyDescent="0.25">
      <c r="A115" t="s">
        <v>102</v>
      </c>
      <c r="B115">
        <v>2</v>
      </c>
      <c r="C115" t="s">
        <v>391</v>
      </c>
      <c r="D115" t="s">
        <v>391</v>
      </c>
      <c r="E115" t="s">
        <v>391</v>
      </c>
      <c r="F115" t="s">
        <v>391</v>
      </c>
      <c r="G115" s="2">
        <f t="shared" si="15"/>
        <v>2</v>
      </c>
      <c r="H115" s="2">
        <v>2</v>
      </c>
      <c r="I115" s="2" t="s">
        <v>13</v>
      </c>
      <c r="J115" s="2" t="e">
        <f>VLOOKUP(A115,'Cross ref wind potential'!$B$2:$R$238,17,FALSE)</f>
        <v>#N/A</v>
      </c>
      <c r="K115" s="2" t="e">
        <f t="shared" si="16"/>
        <v>#N/A</v>
      </c>
      <c r="L115">
        <f>VLOOKUP(A115,'Wind Reg Plan'!$A$3:$V$4094,16,FALSE)</f>
        <v>0</v>
      </c>
      <c r="M115">
        <f>VLOOKUP(A115,'Wind Reg Plan'!$A$3:$W$4094,23,FALSE)</f>
        <v>0</v>
      </c>
      <c r="N115" s="2" t="s">
        <v>1310</v>
      </c>
      <c r="Q115" t="s">
        <v>188</v>
      </c>
      <c r="R115">
        <v>3</v>
      </c>
      <c r="S115" t="s">
        <v>1310</v>
      </c>
      <c r="T115">
        <f>VLOOKUP(Q115,'Cross ref wind potential'!$B$2:$R$238,17,FALSE)</f>
        <v>4</v>
      </c>
      <c r="U115" s="2">
        <v>4</v>
      </c>
      <c r="V115" s="2" t="str">
        <f>VLOOKUP(Q115,'Wind Reg Plan'!$A$3:$V$4094,16,FALSE)</f>
        <v>M</v>
      </c>
      <c r="W115" s="2">
        <f t="shared" si="17"/>
        <v>3</v>
      </c>
      <c r="X115" s="2">
        <f t="shared" si="18"/>
        <v>4</v>
      </c>
      <c r="Y115" s="36" t="str">
        <f>VLOOKUP(Q115,'Wind Reg Plan'!$A$3:$W$4094,23,FALSE)</f>
        <v>LIMITED SITES AND BARELY ENOUGH LOAD.  PURSUING EE AND DIESEL PLANT UPGRADES</v>
      </c>
      <c r="Z115">
        <f t="shared" si="24"/>
        <v>1</v>
      </c>
      <c r="AA115" t="str">
        <f t="shared" si="24"/>
        <v/>
      </c>
      <c r="AB115" t="str">
        <f t="shared" si="24"/>
        <v/>
      </c>
      <c r="AC115" t="str">
        <f t="shared" si="24"/>
        <v/>
      </c>
      <c r="AD115">
        <f t="shared" si="24"/>
        <v>0</v>
      </c>
    </row>
    <row r="116" spans="1:30" hidden="1" x14ac:dyDescent="0.25">
      <c r="A116" t="s">
        <v>89</v>
      </c>
      <c r="B116">
        <v>2</v>
      </c>
      <c r="C116" t="s">
        <v>391</v>
      </c>
      <c r="D116" t="s">
        <v>391</v>
      </c>
      <c r="E116" t="s">
        <v>391</v>
      </c>
      <c r="F116" t="s">
        <v>391</v>
      </c>
      <c r="G116" s="2">
        <f t="shared" si="15"/>
        <v>2</v>
      </c>
      <c r="H116" s="2">
        <v>2</v>
      </c>
      <c r="I116" s="2" t="s">
        <v>13</v>
      </c>
      <c r="J116" s="2" t="e">
        <f>VLOOKUP(A116,'Cross ref wind potential'!$B$2:$R$238,17,FALSE)</f>
        <v>#N/A</v>
      </c>
      <c r="K116" s="2" t="e">
        <f t="shared" si="16"/>
        <v>#N/A</v>
      </c>
      <c r="L116">
        <f>VLOOKUP(A116,'Wind Reg Plan'!$A$3:$V$4094,16,FALSE)</f>
        <v>0</v>
      </c>
      <c r="M116">
        <f>VLOOKUP(A116,'Wind Reg Plan'!$A$3:$W$4094,23,FALSE)</f>
        <v>0</v>
      </c>
      <c r="N116" s="2" t="s">
        <v>1310</v>
      </c>
      <c r="Q116" t="s">
        <v>345</v>
      </c>
      <c r="R116">
        <v>6</v>
      </c>
      <c r="S116" t="s">
        <v>1310</v>
      </c>
      <c r="T116">
        <f>VLOOKUP(Q116,'Cross ref wind potential'!$B$2:$R$238,17,FALSE)</f>
        <v>0</v>
      </c>
      <c r="U116" s="2">
        <v>2</v>
      </c>
      <c r="V116" s="2" t="str">
        <f>VLOOKUP(Q116,'Wind Reg Plan'!$A$3:$V$4094,16,FALSE)</f>
        <v>L</v>
      </c>
      <c r="W116" s="2">
        <f t="shared" si="17"/>
        <v>6</v>
      </c>
      <c r="X116" s="2">
        <f t="shared" si="18"/>
        <v>7</v>
      </c>
      <c r="Y116" s="36" t="str">
        <f>VLOOKUP(Q116,'Wind Reg Plan'!$A$3:$W$4094,23,FALSE)</f>
        <v>AVE LOAD = 97 KW, THUS &lt;100, BUT LOAD ASSUMED ACCEPTABLE.</v>
      </c>
      <c r="Z116">
        <f t="shared" si="24"/>
        <v>-4</v>
      </c>
      <c r="AA116">
        <f t="shared" si="24"/>
        <v>-5</v>
      </c>
      <c r="AB116" t="str">
        <f t="shared" si="24"/>
        <v/>
      </c>
      <c r="AC116" t="str">
        <f t="shared" si="24"/>
        <v/>
      </c>
      <c r="AD116" t="str">
        <f t="shared" si="24"/>
        <v/>
      </c>
    </row>
    <row r="117" spans="1:30" hidden="1" x14ac:dyDescent="0.25">
      <c r="A117" t="s">
        <v>44</v>
      </c>
      <c r="B117">
        <v>1</v>
      </c>
      <c r="C117" t="s">
        <v>391</v>
      </c>
      <c r="D117" t="s">
        <v>391</v>
      </c>
      <c r="E117" t="s">
        <v>391</v>
      </c>
      <c r="F117" t="s">
        <v>391</v>
      </c>
      <c r="G117" s="2">
        <f t="shared" si="15"/>
        <v>1</v>
      </c>
      <c r="H117" s="2">
        <f t="shared" si="19"/>
        <v>1</v>
      </c>
      <c r="I117" s="2" t="s">
        <v>13</v>
      </c>
      <c r="J117" s="2">
        <f>VLOOKUP(A117,'Cross ref wind potential'!$B$2:$R$238,17,FALSE)</f>
        <v>0</v>
      </c>
      <c r="K117" s="2">
        <f t="shared" si="16"/>
        <v>4</v>
      </c>
      <c r="L117" t="str">
        <f>VLOOKUP(A117,'Wind Reg Plan'!$A$3:$V$4094,16,FALSE)</f>
        <v>L</v>
      </c>
      <c r="M117">
        <f>VLOOKUP(A117,'Wind Reg Plan'!$A$3:$W$4094,23,FALSE)</f>
        <v>0</v>
      </c>
      <c r="N117" s="2" t="s">
        <v>1310</v>
      </c>
      <c r="Q117" t="s">
        <v>314</v>
      </c>
      <c r="R117">
        <v>3</v>
      </c>
      <c r="S117" t="s">
        <v>1310</v>
      </c>
      <c r="T117">
        <f>VLOOKUP(Q117,'Cross ref wind potential'!$B$2:$R$238,17,FALSE)</f>
        <v>0</v>
      </c>
      <c r="U117" s="2">
        <v>4</v>
      </c>
      <c r="V117" s="2" t="str">
        <f>VLOOKUP(Q117,'Wind Reg Plan'!$A$3:$V$4094,16,FALSE)</f>
        <v>M</v>
      </c>
      <c r="W117" s="2">
        <f t="shared" si="17"/>
        <v>3</v>
      </c>
      <c r="X117" s="2">
        <f t="shared" si="18"/>
        <v>7</v>
      </c>
      <c r="Y117" s="36">
        <f>VLOOKUP(Q117,'Wind Reg Plan'!$A$3:$W$4094,23,FALSE)</f>
        <v>0</v>
      </c>
      <c r="Z117">
        <f t="shared" si="24"/>
        <v>1</v>
      </c>
      <c r="AA117">
        <f t="shared" si="24"/>
        <v>-1</v>
      </c>
      <c r="AB117">
        <f t="shared" si="24"/>
        <v>-3</v>
      </c>
      <c r="AC117" t="str">
        <f t="shared" si="24"/>
        <v/>
      </c>
      <c r="AD117" t="str">
        <f t="shared" si="24"/>
        <v/>
      </c>
    </row>
    <row r="118" spans="1:30" hidden="1" x14ac:dyDescent="0.25">
      <c r="A118" t="s">
        <v>45</v>
      </c>
      <c r="B118">
        <v>1</v>
      </c>
      <c r="C118" t="s">
        <v>391</v>
      </c>
      <c r="D118" t="s">
        <v>391</v>
      </c>
      <c r="E118" t="s">
        <v>391</v>
      </c>
      <c r="F118" t="s">
        <v>391</v>
      </c>
      <c r="G118" s="2">
        <f t="shared" si="15"/>
        <v>1</v>
      </c>
      <c r="H118" s="2">
        <v>1</v>
      </c>
      <c r="I118" s="2" t="s">
        <v>13</v>
      </c>
      <c r="J118" s="2" t="e">
        <f>VLOOKUP(A118,'Cross ref wind potential'!$B$2:$R$238,17,FALSE)</f>
        <v>#N/A</v>
      </c>
      <c r="K118" s="2" t="e">
        <f t="shared" si="16"/>
        <v>#N/A</v>
      </c>
      <c r="L118">
        <f>VLOOKUP(A118,'Wind Reg Plan'!$A$3:$V$4094,16,FALSE)</f>
        <v>0</v>
      </c>
      <c r="M118">
        <f>VLOOKUP(A118,'Wind Reg Plan'!$A$3:$W$4094,23,FALSE)</f>
        <v>0</v>
      </c>
      <c r="N118" s="2" t="s">
        <v>1310</v>
      </c>
      <c r="Q118" t="s">
        <v>356</v>
      </c>
      <c r="R118">
        <v>4</v>
      </c>
      <c r="S118" t="s">
        <v>1310</v>
      </c>
      <c r="T118">
        <f>VLOOKUP(Q118,'Cross ref wind potential'!$B$2:$R$238,17,FALSE)</f>
        <v>0</v>
      </c>
      <c r="U118" s="2">
        <v>4</v>
      </c>
      <c r="V118" s="2" t="str">
        <f>VLOOKUP(Q118,'Wind Reg Plan'!$A$3:$V$4094,16,FALSE)</f>
        <v>M</v>
      </c>
      <c r="W118" s="2">
        <f t="shared" si="17"/>
        <v>4</v>
      </c>
      <c r="X118" s="2">
        <f t="shared" si="18"/>
        <v>7</v>
      </c>
      <c r="Y118" s="36">
        <f>VLOOKUP(Q118,'Wind Reg Plan'!$A$3:$W$4094,23,FALSE)</f>
        <v>0</v>
      </c>
      <c r="Z118">
        <f t="shared" si="24"/>
        <v>0</v>
      </c>
      <c r="AA118">
        <f t="shared" si="24"/>
        <v>-3</v>
      </c>
      <c r="AB118" t="str">
        <f t="shared" si="24"/>
        <v/>
      </c>
      <c r="AC118" t="str">
        <f t="shared" si="24"/>
        <v/>
      </c>
      <c r="AD118" t="str">
        <f t="shared" si="24"/>
        <v/>
      </c>
    </row>
    <row r="119" spans="1:30" hidden="1" x14ac:dyDescent="0.25">
      <c r="A119" t="s">
        <v>259</v>
      </c>
      <c r="B119">
        <v>3</v>
      </c>
      <c r="C119" t="s">
        <v>391</v>
      </c>
      <c r="D119" t="s">
        <v>391</v>
      </c>
      <c r="E119">
        <v>6</v>
      </c>
      <c r="F119" t="s">
        <v>391</v>
      </c>
      <c r="G119" s="2">
        <f t="shared" si="15"/>
        <v>6</v>
      </c>
      <c r="H119" s="2">
        <f t="shared" si="19"/>
        <v>3</v>
      </c>
      <c r="I119" s="2" t="s">
        <v>13</v>
      </c>
      <c r="J119" s="2">
        <f>VLOOKUP(A119,'Cross ref wind potential'!$B$2:$R$238,17,FALSE)</f>
        <v>0</v>
      </c>
      <c r="K119" s="2">
        <f t="shared" si="16"/>
        <v>4</v>
      </c>
      <c r="L119">
        <f>VLOOKUP(A119,'Wind Reg Plan'!$A$3:$V$4094,16,FALSE)</f>
        <v>0</v>
      </c>
      <c r="M119">
        <f>VLOOKUP(A119,'Wind Reg Plan'!$A$3:$W$4094,23,FALSE)</f>
        <v>0</v>
      </c>
      <c r="N119" s="2" t="s">
        <v>1310</v>
      </c>
      <c r="Q119" t="s">
        <v>312</v>
      </c>
      <c r="R119">
        <v>2</v>
      </c>
      <c r="S119" t="s">
        <v>1310</v>
      </c>
      <c r="T119">
        <f>VLOOKUP(Q119,'Cross ref wind potential'!$B$2:$R$238,17,FALSE)</f>
        <v>0</v>
      </c>
      <c r="U119" s="2">
        <v>3</v>
      </c>
      <c r="V119" s="2">
        <f>VLOOKUP(Q119,'Wind Reg Plan'!$A$3:$V$4094,16,FALSE)</f>
        <v>0</v>
      </c>
      <c r="W119" s="2">
        <f t="shared" si="17"/>
        <v>2</v>
      </c>
      <c r="X119" s="2">
        <f t="shared" si="18"/>
        <v>7</v>
      </c>
      <c r="Y119" s="36">
        <f>VLOOKUP(Q119,'Wind Reg Plan'!$A$3:$W$4094,23,FALSE)</f>
        <v>0</v>
      </c>
      <c r="Z119">
        <f t="shared" si="24"/>
        <v>1</v>
      </c>
      <c r="AA119">
        <f t="shared" si="24"/>
        <v>-4</v>
      </c>
      <c r="AB119" t="str">
        <f t="shared" si="24"/>
        <v/>
      </c>
      <c r="AC119" t="str">
        <f t="shared" si="24"/>
        <v/>
      </c>
      <c r="AD119" t="str">
        <f t="shared" si="24"/>
        <v/>
      </c>
    </row>
    <row r="120" spans="1:30" hidden="1" x14ac:dyDescent="0.25">
      <c r="A120" t="s">
        <v>320</v>
      </c>
      <c r="B120">
        <v>5</v>
      </c>
      <c r="C120">
        <v>6</v>
      </c>
      <c r="D120" t="s">
        <v>391</v>
      </c>
      <c r="E120">
        <v>7</v>
      </c>
      <c r="F120" t="s">
        <v>391</v>
      </c>
      <c r="G120" s="2">
        <f t="shared" si="15"/>
        <v>7</v>
      </c>
      <c r="H120" s="2">
        <f t="shared" si="19"/>
        <v>5</v>
      </c>
      <c r="I120" s="2" t="s">
        <v>13</v>
      </c>
      <c r="J120" s="2">
        <f>VLOOKUP(A120,'Cross ref wind potential'!$B$2:$R$238,17,FALSE)</f>
        <v>0</v>
      </c>
      <c r="K120" s="2">
        <f t="shared" si="16"/>
        <v>6</v>
      </c>
      <c r="L120" t="str">
        <f>VLOOKUP(A120,'Wind Reg Plan'!$A$3:$V$4094,16,FALSE)</f>
        <v>H</v>
      </c>
      <c r="M120">
        <f>VLOOKUP(A120,'Wind Reg Plan'!$A$3:$W$4094,23,FALSE)</f>
        <v>0</v>
      </c>
      <c r="N120" s="2" t="s">
        <v>1310</v>
      </c>
      <c r="Q120" t="s">
        <v>309</v>
      </c>
      <c r="R120">
        <v>3</v>
      </c>
      <c r="S120" t="s">
        <v>1310</v>
      </c>
      <c r="T120">
        <f>VLOOKUP(Q120,'Cross ref wind potential'!$B$2:$R$238,17,FALSE)</f>
        <v>2</v>
      </c>
      <c r="U120" s="2">
        <v>6</v>
      </c>
      <c r="V120" s="2" t="str">
        <f>VLOOKUP(Q120,'Wind Reg Plan'!$A$3:$V$4094,16,FALSE)</f>
        <v>H</v>
      </c>
      <c r="W120" s="2">
        <f t="shared" si="17"/>
        <v>3</v>
      </c>
      <c r="X120" s="2">
        <f t="shared" si="18"/>
        <v>7</v>
      </c>
      <c r="Y120" s="36" t="str">
        <f>VLOOKUP(Q120,'Wind Reg Plan'!$A$3:$W$4094,23,FALSE)</f>
        <v>OPERATING, BUT ONLY 2-PHASE POWER TO WIND FARM, SO UNBALANCED.  Developability assigned M since project in place, despite low load.</v>
      </c>
      <c r="Z120">
        <f t="shared" si="24"/>
        <v>3</v>
      </c>
      <c r="AA120" t="str">
        <f t="shared" si="24"/>
        <v/>
      </c>
      <c r="AB120">
        <f t="shared" si="24"/>
        <v>2</v>
      </c>
      <c r="AC120">
        <f t="shared" si="24"/>
        <v>-1</v>
      </c>
      <c r="AD120" t="str">
        <f t="shared" si="24"/>
        <v/>
      </c>
    </row>
    <row r="121" spans="1:30" hidden="1" x14ac:dyDescent="0.25">
      <c r="A121" t="s">
        <v>194</v>
      </c>
      <c r="B121">
        <v>1</v>
      </c>
      <c r="C121" t="s">
        <v>391</v>
      </c>
      <c r="D121" t="s">
        <v>391</v>
      </c>
      <c r="E121">
        <v>2</v>
      </c>
      <c r="F121">
        <v>4</v>
      </c>
      <c r="G121" s="2">
        <f t="shared" si="15"/>
        <v>4</v>
      </c>
      <c r="H121" s="2">
        <f t="shared" si="19"/>
        <v>1</v>
      </c>
      <c r="I121" s="2" t="s">
        <v>13</v>
      </c>
      <c r="J121" s="2">
        <f>VLOOKUP(A121,'Cross ref wind potential'!$B$2:$R$238,17,FALSE)</f>
        <v>0</v>
      </c>
      <c r="K121" s="2">
        <f t="shared" si="16"/>
        <v>2</v>
      </c>
      <c r="L121" t="str">
        <f>VLOOKUP(A121,'Wind Reg Plan'!$A$3:$V$4094,16,FALSE)</f>
        <v>L</v>
      </c>
      <c r="M121">
        <f>VLOOKUP(A121,'Wind Reg Plan'!$A$3:$W$4094,23,FALSE)</f>
        <v>0</v>
      </c>
      <c r="N121" s="2" t="s">
        <v>1310</v>
      </c>
      <c r="Q121" t="s">
        <v>208</v>
      </c>
      <c r="R121">
        <v>3</v>
      </c>
      <c r="S121" t="s">
        <v>1310</v>
      </c>
      <c r="T121">
        <f>VLOOKUP(Q121,'Cross ref wind potential'!$B$2:$R$238,17,FALSE)</f>
        <v>0</v>
      </c>
      <c r="U121" s="2">
        <v>4</v>
      </c>
      <c r="V121" s="2" t="str">
        <f>VLOOKUP(Q121,'Wind Reg Plan'!$A$3:$V$4094,16,FALSE)</f>
        <v>M</v>
      </c>
      <c r="W121" s="2">
        <f t="shared" si="17"/>
        <v>3</v>
      </c>
      <c r="X121" s="2">
        <f t="shared" si="18"/>
        <v>4</v>
      </c>
      <c r="Y121" s="36" t="str">
        <f>VLOOKUP(Q121,'Wind Reg Plan'!$A$3:$W$4094,23,FALSE)</f>
        <v>OPERATING 10 KW, NON-OPERATING 10 KW</v>
      </c>
      <c r="Z121">
        <f t="shared" si="24"/>
        <v>1</v>
      </c>
      <c r="AA121" t="str">
        <f t="shared" si="24"/>
        <v/>
      </c>
      <c r="AB121" t="str">
        <f t="shared" si="24"/>
        <v/>
      </c>
      <c r="AC121">
        <f t="shared" si="24"/>
        <v>0</v>
      </c>
      <c r="AD121" t="str">
        <f t="shared" si="24"/>
        <v/>
      </c>
    </row>
    <row r="122" spans="1:30" hidden="1" x14ac:dyDescent="0.25">
      <c r="A122" t="s">
        <v>33</v>
      </c>
      <c r="B122">
        <v>1</v>
      </c>
      <c r="C122" t="s">
        <v>391</v>
      </c>
      <c r="D122" t="s">
        <v>391</v>
      </c>
      <c r="E122" t="s">
        <v>391</v>
      </c>
      <c r="F122" t="s">
        <v>391</v>
      </c>
      <c r="G122" s="2">
        <f t="shared" si="15"/>
        <v>1</v>
      </c>
      <c r="H122" s="2">
        <v>1</v>
      </c>
      <c r="I122" s="2" t="s">
        <v>13</v>
      </c>
      <c r="J122" s="2">
        <f>VLOOKUP(A122,'Cross ref wind potential'!$B$2:$R$238,17,FALSE)</f>
        <v>0</v>
      </c>
      <c r="K122" s="2" t="e">
        <f t="shared" si="16"/>
        <v>#N/A</v>
      </c>
      <c r="L122" t="str">
        <f>VLOOKUP(A122,'Wind Reg Plan'!$A$3:$V$4094,16,FALSE)</f>
        <v>L</v>
      </c>
      <c r="M122">
        <f>VLOOKUP(A122,'Wind Reg Plan'!$A$3:$W$4094,23,FALSE)</f>
        <v>0</v>
      </c>
      <c r="N122" s="2" t="s">
        <v>1310</v>
      </c>
      <c r="Q122" t="s">
        <v>181</v>
      </c>
      <c r="R122">
        <v>3</v>
      </c>
      <c r="S122" t="s">
        <v>1310</v>
      </c>
      <c r="T122">
        <f>VLOOKUP(Q122,'Cross ref wind potential'!$B$2:$R$238,17,FALSE)</f>
        <v>0</v>
      </c>
      <c r="U122" s="2">
        <v>4</v>
      </c>
      <c r="V122" s="2" t="str">
        <f>VLOOKUP(Q122,'Wind Reg Plan'!$A$3:$V$4094,16,FALSE)</f>
        <v>M</v>
      </c>
      <c r="W122" s="2">
        <f t="shared" si="17"/>
        <v>3</v>
      </c>
      <c r="X122" s="2">
        <f t="shared" si="18"/>
        <v>4</v>
      </c>
      <c r="Y122" s="36" t="str">
        <f>VLOOKUP(Q122,'Wind Reg Plan'!$A$3:$W$4094,23,FALSE)</f>
        <v xml:space="preserve">CONSIDERED FOR TIE TO ST MARYS, BUT MUSHY AND EXPENSIVE?.    </v>
      </c>
      <c r="Z122">
        <f t="shared" si="24"/>
        <v>1</v>
      </c>
      <c r="AA122" t="str">
        <f t="shared" si="24"/>
        <v/>
      </c>
      <c r="AB122" t="str">
        <f t="shared" si="24"/>
        <v/>
      </c>
      <c r="AC122">
        <f t="shared" si="24"/>
        <v>0</v>
      </c>
      <c r="AD122" t="str">
        <f t="shared" si="24"/>
        <v/>
      </c>
    </row>
    <row r="123" spans="1:30" hidden="1" x14ac:dyDescent="0.25">
      <c r="A123" t="s">
        <v>121</v>
      </c>
      <c r="B123">
        <v>1</v>
      </c>
      <c r="C123">
        <v>2</v>
      </c>
      <c r="D123" t="s">
        <v>391</v>
      </c>
      <c r="E123" t="s">
        <v>391</v>
      </c>
      <c r="F123" t="s">
        <v>391</v>
      </c>
      <c r="G123" s="2">
        <f t="shared" si="15"/>
        <v>2</v>
      </c>
      <c r="H123" s="2">
        <f t="shared" si="19"/>
        <v>1</v>
      </c>
      <c r="I123" s="2" t="s">
        <v>13</v>
      </c>
      <c r="J123" s="2">
        <f>VLOOKUP(A123,'Cross ref wind potential'!$B$2:$R$238,17,FALSE)</f>
        <v>0</v>
      </c>
      <c r="K123" s="2">
        <f t="shared" si="16"/>
        <v>1</v>
      </c>
      <c r="L123">
        <f>VLOOKUP(A123,'Wind Reg Plan'!$A$3:$V$4094,16,FALSE)</f>
        <v>0</v>
      </c>
      <c r="M123">
        <f>VLOOKUP(A123,'Wind Reg Plan'!$A$3:$W$4094,23,FALSE)</f>
        <v>0</v>
      </c>
      <c r="N123" s="2" t="s">
        <v>1310</v>
      </c>
      <c r="Q123" t="s">
        <v>358</v>
      </c>
      <c r="R123">
        <v>5</v>
      </c>
      <c r="S123" t="s">
        <v>1310</v>
      </c>
      <c r="T123">
        <f>VLOOKUP(Q123,'Cross ref wind potential'!$B$2:$R$238,17,FALSE)</f>
        <v>0</v>
      </c>
      <c r="U123" s="2">
        <v>6</v>
      </c>
      <c r="V123" s="2" t="str">
        <f>VLOOKUP(Q123,'Wind Reg Plan'!$A$3:$V$4094,16,FALSE)</f>
        <v>H</v>
      </c>
      <c r="W123" s="2">
        <f t="shared" si="17"/>
        <v>5</v>
      </c>
      <c r="X123" s="2">
        <f t="shared" si="18"/>
        <v>7</v>
      </c>
      <c r="Y123" s="36">
        <f>VLOOKUP(Q123,'Wind Reg Plan'!$A$3:$W$4094,23,FALSE)</f>
        <v>0</v>
      </c>
      <c r="Z123">
        <f t="shared" ref="Z123:AD132" si="25">IFERROR($U123-VLOOKUP($Q123,$A$3:$F$357,1+Z$2,FALSE),"")</f>
        <v>1</v>
      </c>
      <c r="AA123">
        <f t="shared" si="25"/>
        <v>0</v>
      </c>
      <c r="AB123" t="str">
        <f t="shared" si="25"/>
        <v/>
      </c>
      <c r="AC123">
        <f t="shared" si="25"/>
        <v>-1</v>
      </c>
      <c r="AD123" t="str">
        <f t="shared" si="25"/>
        <v/>
      </c>
    </row>
    <row r="124" spans="1:30" hidden="1" x14ac:dyDescent="0.25">
      <c r="A124" t="s">
        <v>283</v>
      </c>
      <c r="B124">
        <v>3</v>
      </c>
      <c r="C124">
        <v>5</v>
      </c>
      <c r="D124" t="s">
        <v>391</v>
      </c>
      <c r="E124">
        <v>7</v>
      </c>
      <c r="F124" t="s">
        <v>391</v>
      </c>
      <c r="G124" s="2">
        <f t="shared" si="15"/>
        <v>7</v>
      </c>
      <c r="H124" s="2">
        <f t="shared" si="19"/>
        <v>3</v>
      </c>
      <c r="I124" s="2" t="s">
        <v>13</v>
      </c>
      <c r="J124" s="2">
        <f>VLOOKUP(A124,'Cross ref wind potential'!$B$2:$R$238,17,FALSE)</f>
        <v>0</v>
      </c>
      <c r="K124" s="2">
        <f t="shared" si="16"/>
        <v>3</v>
      </c>
      <c r="L124">
        <f>VLOOKUP(A124,'Wind Reg Plan'!$A$3:$V$4094,16,FALSE)</f>
        <v>0</v>
      </c>
      <c r="M124">
        <f>VLOOKUP(A124,'Wind Reg Plan'!$A$3:$W$4094,23,FALSE)</f>
        <v>0</v>
      </c>
      <c r="N124" s="2" t="s">
        <v>1310</v>
      </c>
      <c r="Q124" t="s">
        <v>267</v>
      </c>
      <c r="R124">
        <v>6</v>
      </c>
      <c r="S124" t="s">
        <v>1310</v>
      </c>
      <c r="T124">
        <f>VLOOKUP(Q124,'Cross ref wind potential'!$B$2:$R$238,17,FALSE)</f>
        <v>0</v>
      </c>
      <c r="U124" s="2">
        <v>6</v>
      </c>
      <c r="V124" s="2">
        <f>VLOOKUP(Q124,'Wind Reg Plan'!$A$3:$V$4094,16,FALSE)</f>
        <v>0</v>
      </c>
      <c r="W124" s="2">
        <f t="shared" si="17"/>
        <v>6</v>
      </c>
      <c r="X124" s="2">
        <f t="shared" si="18"/>
        <v>6</v>
      </c>
      <c r="Y124" s="36">
        <f>VLOOKUP(Q124,'Wind Reg Plan'!$A$3:$W$4094,23,FALSE)</f>
        <v>0</v>
      </c>
      <c r="Z124">
        <f t="shared" si="25"/>
        <v>0</v>
      </c>
      <c r="AA124" t="str">
        <f t="shared" si="25"/>
        <v/>
      </c>
      <c r="AB124" t="str">
        <f t="shared" si="25"/>
        <v/>
      </c>
      <c r="AC124" t="str">
        <f t="shared" si="25"/>
        <v/>
      </c>
      <c r="AD124" t="str">
        <f t="shared" si="25"/>
        <v/>
      </c>
    </row>
    <row r="125" spans="1:30" hidden="1" x14ac:dyDescent="0.25">
      <c r="A125" t="s">
        <v>364</v>
      </c>
      <c r="B125">
        <v>2</v>
      </c>
      <c r="C125">
        <v>5</v>
      </c>
      <c r="D125">
        <v>7</v>
      </c>
      <c r="E125" t="s">
        <v>391</v>
      </c>
      <c r="F125" t="s">
        <v>391</v>
      </c>
      <c r="G125" s="2">
        <f t="shared" si="15"/>
        <v>7</v>
      </c>
      <c r="H125" s="2">
        <v>2</v>
      </c>
      <c r="I125" s="2" t="s">
        <v>13</v>
      </c>
      <c r="J125" s="2" t="e">
        <f>VLOOKUP(A125,'Cross ref wind potential'!$B$2:$R$238,17,FALSE)</f>
        <v>#N/A</v>
      </c>
      <c r="K125" s="2" t="e">
        <f t="shared" si="16"/>
        <v>#N/A</v>
      </c>
      <c r="L125">
        <f>VLOOKUP(A125,'Wind Reg Plan'!$A$3:$V$4094,16,FALSE)</f>
        <v>0</v>
      </c>
      <c r="M125">
        <f>VLOOKUP(A125,'Wind Reg Plan'!$A$3:$W$4094,23,FALSE)</f>
        <v>0</v>
      </c>
      <c r="N125" s="2" t="s">
        <v>1310</v>
      </c>
      <c r="Q125" t="s">
        <v>211</v>
      </c>
      <c r="R125">
        <v>4</v>
      </c>
      <c r="S125" t="s">
        <v>1310</v>
      </c>
      <c r="T125">
        <f>VLOOKUP(Q125,'Cross ref wind potential'!$B$2:$R$238,17,FALSE)</f>
        <v>0</v>
      </c>
      <c r="U125" s="2">
        <v>5</v>
      </c>
      <c r="V125" s="2">
        <f>VLOOKUP(Q125,'Wind Reg Plan'!$A$3:$V$4094,16,FALSE)</f>
        <v>0</v>
      </c>
      <c r="W125" s="2">
        <f t="shared" si="17"/>
        <v>4</v>
      </c>
      <c r="X125" s="2">
        <f t="shared" si="18"/>
        <v>4</v>
      </c>
      <c r="Y125" s="36">
        <f>VLOOKUP(Q125,'Wind Reg Plan'!$A$3:$W$4094,23,FALSE)</f>
        <v>0</v>
      </c>
      <c r="Z125">
        <f t="shared" si="25"/>
        <v>1</v>
      </c>
      <c r="AA125" t="str">
        <f t="shared" si="25"/>
        <v/>
      </c>
      <c r="AB125" t="str">
        <f t="shared" si="25"/>
        <v/>
      </c>
      <c r="AC125" t="str">
        <f t="shared" si="25"/>
        <v/>
      </c>
      <c r="AD125" t="str">
        <f t="shared" si="25"/>
        <v/>
      </c>
    </row>
    <row r="126" spans="1:30" hidden="1" x14ac:dyDescent="0.25">
      <c r="A126" t="s">
        <v>115</v>
      </c>
      <c r="B126">
        <v>1</v>
      </c>
      <c r="C126">
        <v>2</v>
      </c>
      <c r="D126" t="s">
        <v>391</v>
      </c>
      <c r="E126" t="s">
        <v>391</v>
      </c>
      <c r="F126" t="s">
        <v>391</v>
      </c>
      <c r="G126" s="2">
        <f t="shared" si="15"/>
        <v>2</v>
      </c>
      <c r="H126" s="2">
        <v>1</v>
      </c>
      <c r="I126" s="2" t="s">
        <v>13</v>
      </c>
      <c r="J126" s="2" t="e">
        <f>VLOOKUP(A126,'Cross ref wind potential'!$B$2:$R$238,17,FALSE)</f>
        <v>#N/A</v>
      </c>
      <c r="K126" s="2" t="e">
        <f t="shared" si="16"/>
        <v>#N/A</v>
      </c>
      <c r="L126">
        <f>VLOOKUP(A126,'Wind Reg Plan'!$A$3:$V$4094,16,FALSE)</f>
        <v>0</v>
      </c>
      <c r="M126">
        <f>VLOOKUP(A126,'Wind Reg Plan'!$A$3:$W$4094,23,FALSE)</f>
        <v>0</v>
      </c>
      <c r="N126" s="2" t="s">
        <v>1310</v>
      </c>
      <c r="Q126" t="s">
        <v>330</v>
      </c>
      <c r="R126">
        <v>2</v>
      </c>
      <c r="S126" t="s">
        <v>1310</v>
      </c>
      <c r="T126">
        <f>VLOOKUP(Q126,'Cross ref wind potential'!$B$2:$R$238,17,FALSE)</f>
        <v>0</v>
      </c>
      <c r="U126" s="2">
        <v>2</v>
      </c>
      <c r="V126" s="2" t="str">
        <f>VLOOKUP(Q126,'Wind Reg Plan'!$A$3:$V$4094,16,FALSE)</f>
        <v>L</v>
      </c>
      <c r="W126" s="2">
        <f t="shared" si="17"/>
        <v>2</v>
      </c>
      <c r="X126" s="2">
        <f t="shared" si="18"/>
        <v>7</v>
      </c>
      <c r="Y126" s="36">
        <f>VLOOKUP(Q126,'Wind Reg Plan'!$A$3:$W$4094,23,FALSE)</f>
        <v>0</v>
      </c>
      <c r="Z126">
        <f t="shared" si="25"/>
        <v>0</v>
      </c>
      <c r="AA126">
        <f t="shared" si="25"/>
        <v>-1</v>
      </c>
      <c r="AB126">
        <f t="shared" si="25"/>
        <v>-4</v>
      </c>
      <c r="AC126">
        <f t="shared" si="25"/>
        <v>-5</v>
      </c>
      <c r="AD126" t="str">
        <f t="shared" si="25"/>
        <v/>
      </c>
    </row>
    <row r="127" spans="1:30" hidden="1" x14ac:dyDescent="0.25">
      <c r="A127" t="s">
        <v>174</v>
      </c>
      <c r="B127">
        <v>3</v>
      </c>
      <c r="C127" t="s">
        <v>391</v>
      </c>
      <c r="D127" t="s">
        <v>391</v>
      </c>
      <c r="E127" t="s">
        <v>391</v>
      </c>
      <c r="F127" t="s">
        <v>391</v>
      </c>
      <c r="G127" s="2">
        <f t="shared" si="15"/>
        <v>3</v>
      </c>
      <c r="H127" s="2">
        <v>3</v>
      </c>
      <c r="I127" s="2" t="s">
        <v>13</v>
      </c>
      <c r="J127" s="2" t="e">
        <f>VLOOKUP(A127,'Cross ref wind potential'!$B$2:$R$238,17,FALSE)</f>
        <v>#N/A</v>
      </c>
      <c r="K127" s="2" t="e">
        <f t="shared" si="16"/>
        <v>#N/A</v>
      </c>
      <c r="L127">
        <f>VLOOKUP(A127,'Wind Reg Plan'!$A$3:$V$4094,16,FALSE)</f>
        <v>0</v>
      </c>
      <c r="M127">
        <f>VLOOKUP(A127,'Wind Reg Plan'!$A$3:$W$4094,23,FALSE)</f>
        <v>0</v>
      </c>
      <c r="N127" s="2" t="s">
        <v>1310</v>
      </c>
      <c r="Q127" t="s">
        <v>250</v>
      </c>
      <c r="R127">
        <v>4</v>
      </c>
      <c r="S127" t="s">
        <v>1310</v>
      </c>
      <c r="T127" t="str">
        <f>VLOOKUP(Q127,'Cross ref wind potential'!$B$2:$R$238,17,FALSE)</f>
        <v>5 to 6</v>
      </c>
      <c r="U127" s="2">
        <v>4</v>
      </c>
      <c r="V127" s="2" t="str">
        <f>VLOOKUP(Q127,'Wind Reg Plan'!$A$3:$V$4094,16,FALSE)</f>
        <v>M</v>
      </c>
      <c r="W127" s="2">
        <f t="shared" si="17"/>
        <v>4</v>
      </c>
      <c r="X127" s="2">
        <f t="shared" si="18"/>
        <v>5</v>
      </c>
      <c r="Y127" s="36" t="str">
        <f>VLOOKUP(Q127,'Wind Reg Plan'!$A$3:$W$4094,23,FALSE)</f>
        <v>RPSU CDR IN PROGRESS, WILL CONSIDER WIND</v>
      </c>
      <c r="Z127">
        <f t="shared" si="25"/>
        <v>0</v>
      </c>
      <c r="AA127">
        <f t="shared" si="25"/>
        <v>-1</v>
      </c>
      <c r="AB127" t="str">
        <f t="shared" si="25"/>
        <v/>
      </c>
      <c r="AC127" t="str">
        <f t="shared" si="25"/>
        <v/>
      </c>
      <c r="AD127" t="str">
        <f t="shared" si="25"/>
        <v/>
      </c>
    </row>
    <row r="128" spans="1:30" hidden="1" x14ac:dyDescent="0.25">
      <c r="A128" t="s">
        <v>333</v>
      </c>
      <c r="B128">
        <v>6</v>
      </c>
      <c r="C128" t="s">
        <v>391</v>
      </c>
      <c r="D128">
        <v>7</v>
      </c>
      <c r="E128" t="s">
        <v>391</v>
      </c>
      <c r="F128" t="s">
        <v>391</v>
      </c>
      <c r="G128" s="2">
        <f t="shared" si="15"/>
        <v>7</v>
      </c>
      <c r="H128" s="2">
        <v>6</v>
      </c>
      <c r="I128" s="2" t="s">
        <v>13</v>
      </c>
      <c r="J128" s="2" t="e">
        <f>VLOOKUP(A128,'Cross ref wind potential'!$B$2:$R$238,17,FALSE)</f>
        <v>#N/A</v>
      </c>
      <c r="K128" s="2" t="e">
        <f t="shared" si="16"/>
        <v>#N/A</v>
      </c>
      <c r="L128">
        <f>VLOOKUP(A128,'Wind Reg Plan'!$A$3:$V$4094,16,FALSE)</f>
        <v>0</v>
      </c>
      <c r="M128">
        <f>VLOOKUP(A128,'Wind Reg Plan'!$A$3:$W$4094,23,FALSE)</f>
        <v>0</v>
      </c>
      <c r="N128" s="2" t="s">
        <v>1310</v>
      </c>
      <c r="Q128" t="s">
        <v>183</v>
      </c>
      <c r="R128">
        <v>4</v>
      </c>
      <c r="S128" t="s">
        <v>1310</v>
      </c>
      <c r="T128">
        <f>VLOOKUP(Q128,'Cross ref wind potential'!$B$2:$R$238,17,FALSE)</f>
        <v>3</v>
      </c>
      <c r="U128" s="2">
        <v>6</v>
      </c>
      <c r="V128" s="2" t="str">
        <f>VLOOKUP(Q128,'Wind Reg Plan'!$A$3:$V$4094,16,FALSE)</f>
        <v>H</v>
      </c>
      <c r="W128" s="2">
        <f t="shared" si="17"/>
        <v>4</v>
      </c>
      <c r="X128" s="2">
        <f t="shared" si="18"/>
        <v>4</v>
      </c>
      <c r="Y128" s="36" t="str">
        <f>VLOOKUP(Q128,'Wind Reg Plan'!$A$3:$W$4094,23,FALSE)</f>
        <v>OPERATING</v>
      </c>
      <c r="Z128">
        <f t="shared" si="25"/>
        <v>2</v>
      </c>
      <c r="AA128" t="str">
        <f t="shared" si="25"/>
        <v/>
      </c>
      <c r="AB128" t="str">
        <f t="shared" si="25"/>
        <v/>
      </c>
      <c r="AC128" t="str">
        <f t="shared" si="25"/>
        <v/>
      </c>
      <c r="AD128" t="str">
        <f t="shared" si="25"/>
        <v/>
      </c>
    </row>
    <row r="129" spans="1:30" hidden="1" x14ac:dyDescent="0.25">
      <c r="A129" t="s">
        <v>220</v>
      </c>
      <c r="B129">
        <v>2</v>
      </c>
      <c r="C129" t="s">
        <v>391</v>
      </c>
      <c r="D129">
        <v>3</v>
      </c>
      <c r="E129">
        <v>5</v>
      </c>
      <c r="F129" t="s">
        <v>391</v>
      </c>
      <c r="G129" s="2">
        <f t="shared" si="15"/>
        <v>5</v>
      </c>
      <c r="H129" s="2">
        <f t="shared" si="19"/>
        <v>2</v>
      </c>
      <c r="I129" s="2" t="s">
        <v>13</v>
      </c>
      <c r="J129" s="2">
        <f>VLOOKUP(A129,'Cross ref wind potential'!$B$2:$R$238,17,FALSE)</f>
        <v>0</v>
      </c>
      <c r="K129" s="2">
        <f t="shared" si="16"/>
        <v>2</v>
      </c>
      <c r="L129" t="str">
        <f>VLOOKUP(A129,'Wind Reg Plan'!$A$3:$V$4094,16,FALSE)</f>
        <v>L</v>
      </c>
      <c r="M129">
        <f>VLOOKUP(A129,'Wind Reg Plan'!$A$3:$W$4094,23,FALSE)</f>
        <v>0</v>
      </c>
      <c r="N129" s="2" t="s">
        <v>1310</v>
      </c>
      <c r="Q129" t="s">
        <v>156</v>
      </c>
      <c r="R129">
        <v>1</v>
      </c>
      <c r="S129" t="s">
        <v>1310</v>
      </c>
      <c r="T129">
        <f>VLOOKUP(Q129,'Cross ref wind potential'!$B$2:$R$238,17,FALSE)</f>
        <v>0</v>
      </c>
      <c r="U129" s="2">
        <v>4</v>
      </c>
      <c r="V129" s="2" t="str">
        <f>VLOOKUP(Q129,'Wind Reg Plan'!$A$3:$V$4094,16,FALSE)</f>
        <v>M</v>
      </c>
      <c r="W129" s="2">
        <f t="shared" si="17"/>
        <v>1</v>
      </c>
      <c r="X129" s="2">
        <f t="shared" si="18"/>
        <v>3</v>
      </c>
      <c r="Y129" s="36">
        <f>VLOOKUP(Q129,'Wind Reg Plan'!$A$3:$W$4094,23,FALSE)</f>
        <v>0</v>
      </c>
      <c r="Z129">
        <f t="shared" si="25"/>
        <v>3</v>
      </c>
      <c r="AA129" t="str">
        <f t="shared" si="25"/>
        <v/>
      </c>
      <c r="AB129" t="str">
        <f t="shared" si="25"/>
        <v/>
      </c>
      <c r="AC129">
        <f t="shared" si="25"/>
        <v>1</v>
      </c>
      <c r="AD129" t="str">
        <f t="shared" si="25"/>
        <v/>
      </c>
    </row>
    <row r="130" spans="1:30" hidden="1" x14ac:dyDescent="0.25">
      <c r="A130" t="s">
        <v>147</v>
      </c>
      <c r="B130">
        <v>1</v>
      </c>
      <c r="C130">
        <v>2</v>
      </c>
      <c r="D130">
        <v>3</v>
      </c>
      <c r="E130" t="s">
        <v>391</v>
      </c>
      <c r="F130" t="s">
        <v>391</v>
      </c>
      <c r="G130" s="2">
        <f t="shared" si="15"/>
        <v>3</v>
      </c>
      <c r="H130" s="2">
        <v>1</v>
      </c>
      <c r="I130" s="2" t="s">
        <v>13</v>
      </c>
      <c r="J130" s="2" t="e">
        <f>VLOOKUP(A130,'Cross ref wind potential'!$B$2:$R$238,17,FALSE)</f>
        <v>#N/A</v>
      </c>
      <c r="K130" s="2" t="e">
        <f t="shared" si="16"/>
        <v>#N/A</v>
      </c>
      <c r="L130">
        <f>VLOOKUP(A130,'Wind Reg Plan'!$A$3:$V$4094,16,FALSE)</f>
        <v>0</v>
      </c>
      <c r="M130">
        <f>VLOOKUP(A130,'Wind Reg Plan'!$A$3:$W$4094,23,FALSE)</f>
        <v>0</v>
      </c>
      <c r="N130" s="2" t="s">
        <v>1310</v>
      </c>
      <c r="Q130" t="s">
        <v>87</v>
      </c>
      <c r="R130">
        <v>1</v>
      </c>
      <c r="S130" t="s">
        <v>1310</v>
      </c>
      <c r="T130">
        <f>VLOOKUP(Q130,'Cross ref wind potential'!$B$2:$R$238,17,FALSE)</f>
        <v>0</v>
      </c>
      <c r="U130" s="2">
        <v>2</v>
      </c>
      <c r="V130" s="2" t="str">
        <f>VLOOKUP(Q130,'Wind Reg Plan'!$A$3:$V$4094,16,FALSE)</f>
        <v>L</v>
      </c>
      <c r="W130" s="2">
        <f t="shared" si="17"/>
        <v>1</v>
      </c>
      <c r="X130" s="2">
        <f t="shared" si="18"/>
        <v>2</v>
      </c>
      <c r="Y130" s="36">
        <f>VLOOKUP(Q130,'Wind Reg Plan'!$A$3:$W$4094,23,FALSE)</f>
        <v>0</v>
      </c>
      <c r="Z130">
        <f t="shared" si="25"/>
        <v>1</v>
      </c>
      <c r="AA130" t="str">
        <f t="shared" si="25"/>
        <v/>
      </c>
      <c r="AB130" t="str">
        <f t="shared" si="25"/>
        <v/>
      </c>
      <c r="AC130">
        <f t="shared" si="25"/>
        <v>0</v>
      </c>
      <c r="AD130" t="str">
        <f t="shared" si="25"/>
        <v/>
      </c>
    </row>
    <row r="131" spans="1:30" hidden="1" x14ac:dyDescent="0.25">
      <c r="A131" t="s">
        <v>241</v>
      </c>
      <c r="B131">
        <v>1</v>
      </c>
      <c r="C131">
        <v>3</v>
      </c>
      <c r="D131">
        <v>4</v>
      </c>
      <c r="E131">
        <v>5</v>
      </c>
      <c r="F131" t="s">
        <v>391</v>
      </c>
      <c r="G131" s="2">
        <f t="shared" si="15"/>
        <v>5</v>
      </c>
      <c r="H131" s="2">
        <v>1</v>
      </c>
      <c r="I131" s="2" t="s">
        <v>13</v>
      </c>
      <c r="J131" s="2">
        <f>VLOOKUP(A131,'Cross ref wind potential'!$B$2:$R$238,17,FALSE)</f>
        <v>0</v>
      </c>
      <c r="K131" s="2" t="e">
        <f t="shared" si="16"/>
        <v>#N/A</v>
      </c>
      <c r="L131">
        <f>VLOOKUP(A131,'Wind Reg Plan'!$A$3:$V$4094,16,FALSE)</f>
        <v>0</v>
      </c>
      <c r="M131">
        <f>VLOOKUP(A131,'Wind Reg Plan'!$A$3:$W$4094,23,FALSE)</f>
        <v>0</v>
      </c>
      <c r="N131" s="2" t="s">
        <v>1310</v>
      </c>
      <c r="Q131" t="s">
        <v>107</v>
      </c>
      <c r="R131">
        <v>1</v>
      </c>
      <c r="S131" t="s">
        <v>1310</v>
      </c>
      <c r="T131">
        <f>VLOOKUP(Q131,'Cross ref wind potential'!$B$2:$R$238,17,FALSE)</f>
        <v>0</v>
      </c>
      <c r="U131" s="2">
        <v>2</v>
      </c>
      <c r="V131" s="2" t="str">
        <f>VLOOKUP(Q131,'Wind Reg Plan'!$A$3:$V$4094,16,FALSE)</f>
        <v>L</v>
      </c>
      <c r="W131" s="2">
        <f t="shared" si="17"/>
        <v>1</v>
      </c>
      <c r="X131" s="2">
        <f t="shared" si="18"/>
        <v>2</v>
      </c>
      <c r="Y131" s="36" t="str">
        <f>VLOOKUP(Q131,'Wind Reg Plan'!$A$3:$W$4094,23,FALSE)</f>
        <v>OTHER MET TOWERS NEARBY</v>
      </c>
      <c r="Z131">
        <f t="shared" si="25"/>
        <v>1</v>
      </c>
      <c r="AA131" t="str">
        <f t="shared" si="25"/>
        <v/>
      </c>
      <c r="AB131" t="str">
        <f t="shared" si="25"/>
        <v/>
      </c>
      <c r="AC131">
        <f t="shared" si="25"/>
        <v>0</v>
      </c>
      <c r="AD131" t="str">
        <f t="shared" si="25"/>
        <v/>
      </c>
    </row>
    <row r="132" spans="1:30" hidden="1" x14ac:dyDescent="0.25">
      <c r="A132" t="s">
        <v>64</v>
      </c>
      <c r="B132">
        <v>1</v>
      </c>
      <c r="C132" t="s">
        <v>391</v>
      </c>
      <c r="D132" t="s">
        <v>391</v>
      </c>
      <c r="E132" t="s">
        <v>391</v>
      </c>
      <c r="F132" t="s">
        <v>391</v>
      </c>
      <c r="G132" s="2">
        <f t="shared" ref="G132:G195" si="26">MAX(B132:F132)</f>
        <v>1</v>
      </c>
      <c r="H132" s="2">
        <f t="shared" ref="H132:H195" si="27">VLOOKUP(A132,$Q$3:$R$169,2,FALSE)</f>
        <v>1</v>
      </c>
      <c r="I132" s="2" t="s">
        <v>13</v>
      </c>
      <c r="J132" s="2">
        <f>VLOOKUP(A132,'Cross ref wind potential'!$B$2:$R$238,17,FALSE)</f>
        <v>0</v>
      </c>
      <c r="K132" s="2">
        <f t="shared" ref="K132:K195" si="28">VLOOKUP(A132,$Q$3:$U$169,5,FALSE)</f>
        <v>2</v>
      </c>
      <c r="L132" t="str">
        <f>VLOOKUP(A132,'Wind Reg Plan'!$A$3:$V$4094,16,FALSE)</f>
        <v>L</v>
      </c>
      <c r="M132">
        <f>VLOOKUP(A132,'Wind Reg Plan'!$A$3:$W$4094,23,FALSE)</f>
        <v>0</v>
      </c>
      <c r="N132" s="2" t="s">
        <v>1310</v>
      </c>
      <c r="Q132" t="s">
        <v>347</v>
      </c>
      <c r="R132">
        <v>7</v>
      </c>
      <c r="S132" t="s">
        <v>1310</v>
      </c>
      <c r="T132">
        <f>VLOOKUP(Q132,'Cross ref wind potential'!$B$2:$R$238,17,FALSE)</f>
        <v>7</v>
      </c>
      <c r="U132" s="2">
        <v>6</v>
      </c>
      <c r="V132" s="2" t="str">
        <f>VLOOKUP(Q132,'Wind Reg Plan'!$A$3:$V$4094,16,FALSE)</f>
        <v>H</v>
      </c>
      <c r="W132" s="2">
        <f t="shared" ref="W132:W169" si="29">VLOOKUP(Q132,$A$3:$F$357,2,FALSE)</f>
        <v>7</v>
      </c>
      <c r="X132" s="2">
        <f t="shared" ref="X132:X169" si="30">VLOOKUP(Q132,$A$3:$G$357,7,FALSE)</f>
        <v>7</v>
      </c>
      <c r="Y132" s="36" t="str">
        <f>VLOOKUP(Q132,'Wind Reg Plan'!$A$3:$W$4094,23,FALSE)</f>
        <v>RPSU COMPLETED.  PROJECT SOON TO OPERATE</v>
      </c>
      <c r="Z132">
        <f t="shared" si="25"/>
        <v>-1</v>
      </c>
      <c r="AA132" t="str">
        <f t="shared" si="25"/>
        <v/>
      </c>
      <c r="AB132" t="str">
        <f t="shared" si="25"/>
        <v/>
      </c>
      <c r="AC132" t="str">
        <f t="shared" si="25"/>
        <v/>
      </c>
      <c r="AD132" t="str">
        <f t="shared" si="25"/>
        <v/>
      </c>
    </row>
    <row r="133" spans="1:30" hidden="1" x14ac:dyDescent="0.25">
      <c r="A133" t="s">
        <v>165</v>
      </c>
      <c r="B133">
        <v>2</v>
      </c>
      <c r="C133">
        <v>3</v>
      </c>
      <c r="D133" t="s">
        <v>391</v>
      </c>
      <c r="E133" t="s">
        <v>391</v>
      </c>
      <c r="F133" t="s">
        <v>391</v>
      </c>
      <c r="G133" s="2">
        <f t="shared" si="26"/>
        <v>3</v>
      </c>
      <c r="H133" s="2">
        <v>2</v>
      </c>
      <c r="I133" s="2" t="s">
        <v>13</v>
      </c>
      <c r="J133" s="2" t="e">
        <f>VLOOKUP(A133,'Cross ref wind potential'!$B$2:$R$238,17,FALSE)</f>
        <v>#N/A</v>
      </c>
      <c r="K133" s="2" t="e">
        <f t="shared" si="28"/>
        <v>#N/A</v>
      </c>
      <c r="L133">
        <f>VLOOKUP(A133,'Wind Reg Plan'!$A$3:$V$4094,16,FALSE)</f>
        <v>0</v>
      </c>
      <c r="M133">
        <f>VLOOKUP(A133,'Wind Reg Plan'!$A$3:$W$4094,23,FALSE)</f>
        <v>0</v>
      </c>
      <c r="N133" s="2" t="s">
        <v>1310</v>
      </c>
      <c r="Q133" t="s">
        <v>223</v>
      </c>
      <c r="R133">
        <v>3</v>
      </c>
      <c r="S133" t="s">
        <v>1310</v>
      </c>
      <c r="T133">
        <f>VLOOKUP(Q133,'Cross ref wind potential'!$B$2:$R$238,17,FALSE)</f>
        <v>0</v>
      </c>
      <c r="U133" s="2">
        <v>6</v>
      </c>
      <c r="V133" s="2" t="str">
        <f>VLOOKUP(Q133,'Wind Reg Plan'!$A$3:$V$4094,16,FALSE)</f>
        <v>H</v>
      </c>
      <c r="W133" s="2">
        <f t="shared" si="29"/>
        <v>3</v>
      </c>
      <c r="X133" s="2">
        <f t="shared" si="30"/>
        <v>5</v>
      </c>
      <c r="Y133" s="36" t="str">
        <f>VLOOKUP(Q133,'Wind Reg Plan'!$A$3:$W$4094,23,FALSE)</f>
        <v>THROUGH 65% DESIGN</v>
      </c>
      <c r="Z133">
        <f t="shared" ref="Z133:AD142" si="31">IFERROR($U133-VLOOKUP($Q133,$A$3:$F$357,1+Z$2,FALSE),"")</f>
        <v>3</v>
      </c>
      <c r="AA133" t="str">
        <f t="shared" si="31"/>
        <v/>
      </c>
      <c r="AB133">
        <f t="shared" si="31"/>
        <v>2</v>
      </c>
      <c r="AC133" t="str">
        <f t="shared" si="31"/>
        <v/>
      </c>
      <c r="AD133">
        <f t="shared" si="31"/>
        <v>1</v>
      </c>
    </row>
    <row r="134" spans="1:30" hidden="1" x14ac:dyDescent="0.25">
      <c r="A134" t="s">
        <v>151</v>
      </c>
      <c r="B134">
        <v>2</v>
      </c>
      <c r="C134" t="s">
        <v>391</v>
      </c>
      <c r="D134" t="s">
        <v>391</v>
      </c>
      <c r="E134" t="s">
        <v>391</v>
      </c>
      <c r="F134">
        <v>3</v>
      </c>
      <c r="G134" s="2">
        <f t="shared" si="26"/>
        <v>3</v>
      </c>
      <c r="H134" s="2">
        <f t="shared" si="27"/>
        <v>2</v>
      </c>
      <c r="I134" s="2" t="s">
        <v>13</v>
      </c>
      <c r="J134" s="2">
        <f>VLOOKUP(A134,'Cross ref wind potential'!$B$2:$R$238,17,FALSE)</f>
        <v>0</v>
      </c>
      <c r="K134" s="2">
        <f t="shared" si="28"/>
        <v>4</v>
      </c>
      <c r="L134">
        <f>VLOOKUP(A134,'Wind Reg Plan'!$A$3:$V$4094,16,FALSE)</f>
        <v>0</v>
      </c>
      <c r="M134">
        <f>VLOOKUP(A134,'Wind Reg Plan'!$A$3:$W$4094,23,FALSE)</f>
        <v>0</v>
      </c>
      <c r="N134" s="2" t="s">
        <v>1310</v>
      </c>
      <c r="Q134" t="s">
        <v>192</v>
      </c>
      <c r="R134">
        <v>3</v>
      </c>
      <c r="S134" t="s">
        <v>1310</v>
      </c>
      <c r="T134">
        <f>VLOOKUP(Q134,'Cross ref wind potential'!$B$2:$R$238,17,FALSE)</f>
        <v>0</v>
      </c>
      <c r="U134" s="2">
        <v>5</v>
      </c>
      <c r="V134" s="2">
        <f>VLOOKUP(Q134,'Wind Reg Plan'!$A$3:$V$4094,16,FALSE)</f>
        <v>0</v>
      </c>
      <c r="W134" s="2">
        <f t="shared" si="29"/>
        <v>3</v>
      </c>
      <c r="X134" s="2">
        <f t="shared" si="30"/>
        <v>4</v>
      </c>
      <c r="Y134" s="36">
        <f>VLOOKUP(Q134,'Wind Reg Plan'!$A$3:$W$4094,23,FALSE)</f>
        <v>0</v>
      </c>
      <c r="Z134">
        <f t="shared" si="31"/>
        <v>2</v>
      </c>
      <c r="AA134" t="str">
        <f t="shared" si="31"/>
        <v/>
      </c>
      <c r="AB134" t="str">
        <f t="shared" si="31"/>
        <v/>
      </c>
      <c r="AC134" t="str">
        <f t="shared" si="31"/>
        <v/>
      </c>
      <c r="AD134">
        <f t="shared" si="31"/>
        <v>1</v>
      </c>
    </row>
    <row r="135" spans="1:30" x14ac:dyDescent="0.25">
      <c r="A135" t="s">
        <v>271</v>
      </c>
      <c r="B135">
        <v>6</v>
      </c>
      <c r="C135" t="s">
        <v>391</v>
      </c>
      <c r="D135" t="s">
        <v>391</v>
      </c>
      <c r="E135" t="s">
        <v>391</v>
      </c>
      <c r="F135" t="s">
        <v>391</v>
      </c>
      <c r="G135" s="2">
        <f t="shared" si="26"/>
        <v>6</v>
      </c>
      <c r="H135" s="2">
        <f t="shared" si="27"/>
        <v>6</v>
      </c>
      <c r="I135" s="2" t="s">
        <v>13</v>
      </c>
      <c r="J135" s="2">
        <f>VLOOKUP(A135,'Cross ref wind potential'!$B$2:$R$238,17,FALSE)</f>
        <v>0</v>
      </c>
      <c r="K135" s="2">
        <f t="shared" si="28"/>
        <v>6</v>
      </c>
      <c r="L135" t="str">
        <f>VLOOKUP(A135,'Wind Reg Plan'!$A$3:$V$4094,16,FALSE)</f>
        <v>H</v>
      </c>
      <c r="M135" t="str">
        <f>VLOOKUP(A135,'Wind Reg Plan'!$A$3:$W$4094,23,FALSE)</f>
        <v>OPERATING</v>
      </c>
      <c r="N135" s="2" t="s">
        <v>1310</v>
      </c>
      <c r="Q135" t="s">
        <v>300</v>
      </c>
      <c r="R135">
        <v>6</v>
      </c>
      <c r="S135" t="s">
        <v>1310</v>
      </c>
      <c r="T135">
        <f>VLOOKUP(Q135,'Cross ref wind potential'!$B$2:$R$238,17,FALSE)</f>
        <v>0</v>
      </c>
      <c r="U135" s="2">
        <v>6</v>
      </c>
      <c r="V135" s="2" t="str">
        <f>VLOOKUP(Q135,'Wind Reg Plan'!$A$3:$V$4094,16,FALSE)</f>
        <v>H</v>
      </c>
      <c r="W135" s="2">
        <f t="shared" si="29"/>
        <v>6</v>
      </c>
      <c r="X135" s="2">
        <f t="shared" si="30"/>
        <v>7</v>
      </c>
      <c r="Y135" s="36" t="str">
        <f>VLOOKUP(Q135,'Wind Reg Plan'!$A$3:$W$4094,23,FALSE)</f>
        <v>OPERATING</v>
      </c>
      <c r="Z135">
        <f t="shared" si="31"/>
        <v>0</v>
      </c>
      <c r="AA135">
        <f t="shared" si="31"/>
        <v>-1</v>
      </c>
      <c r="AB135" t="str">
        <f t="shared" si="31"/>
        <v/>
      </c>
      <c r="AC135" t="str">
        <f t="shared" si="31"/>
        <v/>
      </c>
      <c r="AD135" t="str">
        <f t="shared" si="31"/>
        <v/>
      </c>
    </row>
    <row r="136" spans="1:30" hidden="1" x14ac:dyDescent="0.25">
      <c r="A136" t="s">
        <v>327</v>
      </c>
      <c r="B136">
        <v>1</v>
      </c>
      <c r="C136">
        <v>3</v>
      </c>
      <c r="D136">
        <v>7</v>
      </c>
      <c r="E136" t="s">
        <v>391</v>
      </c>
      <c r="F136" t="s">
        <v>391</v>
      </c>
      <c r="G136" s="2">
        <f t="shared" si="26"/>
        <v>7</v>
      </c>
      <c r="H136" s="2">
        <v>1</v>
      </c>
      <c r="I136" s="2" t="s">
        <v>13</v>
      </c>
      <c r="J136" s="2" t="e">
        <f>VLOOKUP(A136,'Cross ref wind potential'!$B$2:$R$238,17,FALSE)</f>
        <v>#N/A</v>
      </c>
      <c r="K136" s="2" t="e">
        <f t="shared" si="28"/>
        <v>#N/A</v>
      </c>
      <c r="L136">
        <f>VLOOKUP(A136,'Wind Reg Plan'!$A$3:$V$4094,16,FALSE)</f>
        <v>0</v>
      </c>
      <c r="M136">
        <f>VLOOKUP(A136,'Wind Reg Plan'!$A$3:$W$4094,23,FALSE)</f>
        <v>0</v>
      </c>
      <c r="N136" s="2" t="s">
        <v>1310</v>
      </c>
      <c r="Q136" t="s">
        <v>326</v>
      </c>
      <c r="R136">
        <v>5</v>
      </c>
      <c r="S136" t="s">
        <v>1310</v>
      </c>
      <c r="T136">
        <f>VLOOKUP(Q136,'Cross ref wind potential'!$B$2:$R$238,17,FALSE)</f>
        <v>0</v>
      </c>
      <c r="U136" s="2">
        <v>6</v>
      </c>
      <c r="V136" s="2" t="str">
        <f>VLOOKUP(Q136,'Wind Reg Plan'!$A$3:$V$4094,16,FALSE)</f>
        <v>H</v>
      </c>
      <c r="W136" s="2">
        <f t="shared" si="29"/>
        <v>5</v>
      </c>
      <c r="X136" s="2">
        <f t="shared" si="30"/>
        <v>7</v>
      </c>
      <c r="Y136" s="36" t="str">
        <f>VLOOKUP(Q136,'Wind Reg Plan'!$A$3:$W$4094,23,FALSE)</f>
        <v>OPERATING</v>
      </c>
      <c r="Z136">
        <f t="shared" si="31"/>
        <v>1</v>
      </c>
      <c r="AA136">
        <f t="shared" si="31"/>
        <v>0</v>
      </c>
      <c r="AB136">
        <f t="shared" si="31"/>
        <v>-1</v>
      </c>
      <c r="AC136" t="str">
        <f t="shared" si="31"/>
        <v/>
      </c>
      <c r="AD136" t="str">
        <f t="shared" si="31"/>
        <v/>
      </c>
    </row>
    <row r="137" spans="1:30" hidden="1" x14ac:dyDescent="0.25">
      <c r="A137" t="s">
        <v>54</v>
      </c>
      <c r="B137">
        <v>1</v>
      </c>
      <c r="C137" t="s">
        <v>391</v>
      </c>
      <c r="D137" t="s">
        <v>391</v>
      </c>
      <c r="E137" t="s">
        <v>391</v>
      </c>
      <c r="F137" t="s">
        <v>391</v>
      </c>
      <c r="G137" s="2">
        <f t="shared" si="26"/>
        <v>1</v>
      </c>
      <c r="H137" s="2">
        <v>1</v>
      </c>
      <c r="I137" s="2" t="s">
        <v>13</v>
      </c>
      <c r="J137" s="2" t="e">
        <f>VLOOKUP(A137,'Cross ref wind potential'!$B$2:$R$238,17,FALSE)</f>
        <v>#N/A</v>
      </c>
      <c r="K137" s="2" t="e">
        <f t="shared" si="28"/>
        <v>#N/A</v>
      </c>
      <c r="L137">
        <f>VLOOKUP(A137,'Wind Reg Plan'!$A$3:$V$4094,16,FALSE)</f>
        <v>0</v>
      </c>
      <c r="M137">
        <f>VLOOKUP(A137,'Wind Reg Plan'!$A$3:$W$4094,23,FALSE)</f>
        <v>0</v>
      </c>
      <c r="N137" s="2" t="s">
        <v>1310</v>
      </c>
      <c r="Q137" t="s">
        <v>280</v>
      </c>
      <c r="R137">
        <v>4</v>
      </c>
      <c r="S137" t="s">
        <v>1310</v>
      </c>
      <c r="T137">
        <f>VLOOKUP(Q137,'Cross ref wind potential'!$B$2:$R$238,17,FALSE)</f>
        <v>6</v>
      </c>
      <c r="U137" s="2">
        <v>6</v>
      </c>
      <c r="V137" s="2">
        <f>VLOOKUP(Q137,'Wind Reg Plan'!$A$3:$V$4094,16,FALSE)</f>
        <v>0</v>
      </c>
      <c r="W137" s="2">
        <f t="shared" si="29"/>
        <v>4</v>
      </c>
      <c r="X137" s="2">
        <f t="shared" si="30"/>
        <v>7</v>
      </c>
      <c r="Y137" s="36">
        <f>VLOOKUP(Q137,'Wind Reg Plan'!$A$3:$W$4094,23,FALSE)</f>
        <v>0</v>
      </c>
      <c r="Z137">
        <f t="shared" si="31"/>
        <v>2</v>
      </c>
      <c r="AA137" t="str">
        <f t="shared" si="31"/>
        <v/>
      </c>
      <c r="AB137" t="str">
        <f t="shared" si="31"/>
        <v/>
      </c>
      <c r="AC137">
        <f t="shared" si="31"/>
        <v>1</v>
      </c>
      <c r="AD137">
        <f t="shared" si="31"/>
        <v>-1</v>
      </c>
    </row>
    <row r="138" spans="1:30" hidden="1" x14ac:dyDescent="0.25">
      <c r="A138" t="s">
        <v>163</v>
      </c>
      <c r="B138">
        <v>1</v>
      </c>
      <c r="C138" t="s">
        <v>391</v>
      </c>
      <c r="D138" t="s">
        <v>391</v>
      </c>
      <c r="E138" t="s">
        <v>391</v>
      </c>
      <c r="F138">
        <v>3</v>
      </c>
      <c r="G138" s="2">
        <f t="shared" si="26"/>
        <v>3</v>
      </c>
      <c r="H138" s="2">
        <f t="shared" si="27"/>
        <v>1</v>
      </c>
      <c r="I138" s="2" t="s">
        <v>13</v>
      </c>
      <c r="J138" s="2">
        <f>VLOOKUP(A138,'Cross ref wind potential'!$B$2:$R$238,17,FALSE)</f>
        <v>0</v>
      </c>
      <c r="K138" s="2">
        <f t="shared" si="28"/>
        <v>2</v>
      </c>
      <c r="L138" t="str">
        <f>VLOOKUP(A138,'Wind Reg Plan'!$A$3:$V$4094,16,FALSE)</f>
        <v>L</v>
      </c>
      <c r="M138" t="str">
        <f>VLOOKUP(A138,'Wind Reg Plan'!$A$3:$W$4094,23,FALSE)</f>
        <v>10 M MET TOWER INSTALLED TO VERIFY WIND MAP</v>
      </c>
      <c r="N138" s="2" t="s">
        <v>1310</v>
      </c>
      <c r="Q138" t="s">
        <v>299</v>
      </c>
      <c r="R138">
        <v>5</v>
      </c>
      <c r="S138" t="s">
        <v>1310</v>
      </c>
      <c r="T138">
        <f>VLOOKUP(Q138,'Cross ref wind potential'!$B$2:$R$238,17,FALSE)</f>
        <v>0</v>
      </c>
      <c r="U138" s="2">
        <v>6</v>
      </c>
      <c r="V138" s="2" t="str">
        <f>VLOOKUP(Q138,'Wind Reg Plan'!$A$3:$V$4094,16,FALSE)</f>
        <v>H</v>
      </c>
      <c r="W138" s="2">
        <f t="shared" si="29"/>
        <v>5</v>
      </c>
      <c r="X138" s="2">
        <f t="shared" si="30"/>
        <v>7</v>
      </c>
      <c r="Y138" s="36" t="str">
        <f>VLOOKUP(Q138,'Wind Reg Plan'!$A$3:$W$4094,23,FALSE)</f>
        <v>NO EXISTING ROAD TO WIND SITE</v>
      </c>
      <c r="Z138">
        <f t="shared" si="31"/>
        <v>1</v>
      </c>
      <c r="AA138">
        <f t="shared" si="31"/>
        <v>0</v>
      </c>
      <c r="AB138">
        <f t="shared" si="31"/>
        <v>-1</v>
      </c>
      <c r="AC138" t="str">
        <f t="shared" si="31"/>
        <v/>
      </c>
      <c r="AD138" t="str">
        <f t="shared" si="31"/>
        <v/>
      </c>
    </row>
    <row r="139" spans="1:30" hidden="1" x14ac:dyDescent="0.25">
      <c r="A139" t="s">
        <v>24</v>
      </c>
      <c r="B139">
        <v>1</v>
      </c>
      <c r="C139" t="s">
        <v>391</v>
      </c>
      <c r="D139" t="s">
        <v>391</v>
      </c>
      <c r="E139" t="s">
        <v>391</v>
      </c>
      <c r="F139" t="s">
        <v>391</v>
      </c>
      <c r="G139" s="2">
        <f t="shared" si="26"/>
        <v>1</v>
      </c>
      <c r="H139" s="2">
        <f t="shared" si="27"/>
        <v>1</v>
      </c>
      <c r="I139" s="2" t="s">
        <v>13</v>
      </c>
      <c r="J139" s="2">
        <f>VLOOKUP(A139,'Cross ref wind potential'!$B$2:$R$238,17,FALSE)</f>
        <v>0</v>
      </c>
      <c r="K139" s="2">
        <f t="shared" si="28"/>
        <v>2</v>
      </c>
      <c r="L139" t="str">
        <f>VLOOKUP(A139,'Wind Reg Plan'!$A$3:$V$4094,16,FALSE)</f>
        <v>L</v>
      </c>
      <c r="M139">
        <f>VLOOKUP(A139,'Wind Reg Plan'!$A$3:$W$4094,23,FALSE)</f>
        <v>0</v>
      </c>
      <c r="N139" s="2" t="s">
        <v>1310</v>
      </c>
      <c r="Q139" t="s">
        <v>108</v>
      </c>
      <c r="R139">
        <v>2</v>
      </c>
      <c r="S139" t="s">
        <v>1310</v>
      </c>
      <c r="T139">
        <f>VLOOKUP(Q139,'Cross ref wind potential'!$B$2:$R$238,17,FALSE)</f>
        <v>0</v>
      </c>
      <c r="U139" s="2">
        <v>3</v>
      </c>
      <c r="V139" s="2">
        <f>VLOOKUP(Q139,'Wind Reg Plan'!$A$3:$V$4094,16,FALSE)</f>
        <v>0</v>
      </c>
      <c r="W139" s="2">
        <f t="shared" si="29"/>
        <v>2</v>
      </c>
      <c r="X139" s="2">
        <f t="shared" si="30"/>
        <v>2</v>
      </c>
      <c r="Y139" s="36">
        <f>VLOOKUP(Q139,'Wind Reg Plan'!$A$3:$W$4094,23,FALSE)</f>
        <v>0</v>
      </c>
      <c r="Z139">
        <f t="shared" si="31"/>
        <v>1</v>
      </c>
      <c r="AA139" t="str">
        <f t="shared" si="31"/>
        <v/>
      </c>
      <c r="AB139" t="str">
        <f t="shared" si="31"/>
        <v/>
      </c>
      <c r="AC139" t="str">
        <f t="shared" si="31"/>
        <v/>
      </c>
      <c r="AD139" t="str">
        <f t="shared" si="31"/>
        <v/>
      </c>
    </row>
    <row r="140" spans="1:30" hidden="1" x14ac:dyDescent="0.25">
      <c r="A140" t="s">
        <v>249</v>
      </c>
      <c r="B140">
        <v>2</v>
      </c>
      <c r="C140">
        <v>3</v>
      </c>
      <c r="D140" t="s">
        <v>391</v>
      </c>
      <c r="E140">
        <v>4</v>
      </c>
      <c r="F140">
        <v>5</v>
      </c>
      <c r="G140" s="2">
        <f t="shared" si="26"/>
        <v>5</v>
      </c>
      <c r="H140" s="2">
        <v>2</v>
      </c>
      <c r="I140" s="2" t="s">
        <v>13</v>
      </c>
      <c r="J140" s="2">
        <f>VLOOKUP(A140,'Cross ref wind potential'!$B$2:$R$238,17,FALSE)</f>
        <v>0</v>
      </c>
      <c r="K140" s="2" t="e">
        <f t="shared" si="28"/>
        <v>#N/A</v>
      </c>
      <c r="L140">
        <f>VLOOKUP(A140,'Wind Reg Plan'!$A$3:$V$4094,16,FALSE)</f>
        <v>0</v>
      </c>
      <c r="M140">
        <f>VLOOKUP(A140,'Wind Reg Plan'!$A$3:$W$4094,23,FALSE)</f>
        <v>0</v>
      </c>
      <c r="N140" s="2" t="s">
        <v>1310</v>
      </c>
      <c r="Q140" t="s">
        <v>126</v>
      </c>
      <c r="R140">
        <v>1</v>
      </c>
      <c r="S140" t="s">
        <v>1310</v>
      </c>
      <c r="T140">
        <f>VLOOKUP(Q140,'Cross ref wind potential'!$B$2:$R$238,17,FALSE)</f>
        <v>0</v>
      </c>
      <c r="U140" s="2">
        <v>2</v>
      </c>
      <c r="V140" s="2" t="str">
        <f>VLOOKUP(Q140,'Wind Reg Plan'!$A$3:$V$4094,16,FALSE)</f>
        <v>L</v>
      </c>
      <c r="W140" s="2">
        <f t="shared" si="29"/>
        <v>1</v>
      </c>
      <c r="X140" s="2">
        <f t="shared" si="30"/>
        <v>2</v>
      </c>
      <c r="Y140" s="36">
        <f>VLOOKUP(Q140,'Wind Reg Plan'!$A$3:$W$4094,23,FALSE)</f>
        <v>0</v>
      </c>
      <c r="Z140">
        <f t="shared" si="31"/>
        <v>1</v>
      </c>
      <c r="AA140" t="str">
        <f t="shared" si="31"/>
        <v/>
      </c>
      <c r="AB140" t="str">
        <f t="shared" si="31"/>
        <v/>
      </c>
      <c r="AC140">
        <f t="shared" si="31"/>
        <v>0</v>
      </c>
      <c r="AD140" t="str">
        <f t="shared" si="31"/>
        <v/>
      </c>
    </row>
    <row r="141" spans="1:30" hidden="1" x14ac:dyDescent="0.25">
      <c r="A141" t="s">
        <v>213</v>
      </c>
      <c r="B141">
        <v>1</v>
      </c>
      <c r="C141">
        <v>2</v>
      </c>
      <c r="D141" t="s">
        <v>391</v>
      </c>
      <c r="E141">
        <v>3</v>
      </c>
      <c r="F141">
        <v>4</v>
      </c>
      <c r="G141" s="2">
        <f t="shared" si="26"/>
        <v>4</v>
      </c>
      <c r="H141" s="2">
        <v>1</v>
      </c>
      <c r="I141" s="2" t="s">
        <v>13</v>
      </c>
      <c r="J141" s="2">
        <f>VLOOKUP(A141,'Cross ref wind potential'!$B$2:$R$238,17,FALSE)</f>
        <v>0</v>
      </c>
      <c r="K141" s="2" t="e">
        <f t="shared" si="28"/>
        <v>#N/A</v>
      </c>
      <c r="L141">
        <f>VLOOKUP(A141,'Wind Reg Plan'!$A$3:$V$4094,16,FALSE)</f>
        <v>0</v>
      </c>
      <c r="M141">
        <f>VLOOKUP(A141,'Wind Reg Plan'!$A$3:$W$4094,23,FALSE)</f>
        <v>0</v>
      </c>
      <c r="N141" s="2" t="s">
        <v>1310</v>
      </c>
      <c r="Q141" t="s">
        <v>155</v>
      </c>
      <c r="R141">
        <v>3</v>
      </c>
      <c r="S141" t="s">
        <v>1310</v>
      </c>
      <c r="T141">
        <f>VLOOKUP(Q141,'Cross ref wind potential'!$B$2:$R$238,17,FALSE)</f>
        <v>0</v>
      </c>
      <c r="U141" s="2">
        <v>4</v>
      </c>
      <c r="V141" s="2">
        <f>VLOOKUP(Q141,'Wind Reg Plan'!$A$3:$V$4094,16,FALSE)</f>
        <v>0</v>
      </c>
      <c r="W141" s="2">
        <f t="shared" si="29"/>
        <v>3</v>
      </c>
      <c r="X141" s="2">
        <f t="shared" si="30"/>
        <v>3</v>
      </c>
      <c r="Y141" s="36">
        <f>VLOOKUP(Q141,'Wind Reg Plan'!$A$3:$W$4094,23,FALSE)</f>
        <v>0</v>
      </c>
      <c r="Z141">
        <f t="shared" si="31"/>
        <v>1</v>
      </c>
      <c r="AA141" t="str">
        <f t="shared" si="31"/>
        <v/>
      </c>
      <c r="AB141" t="str">
        <f t="shared" si="31"/>
        <v/>
      </c>
      <c r="AC141" t="str">
        <f t="shared" si="31"/>
        <v/>
      </c>
      <c r="AD141" t="str">
        <f t="shared" si="31"/>
        <v/>
      </c>
    </row>
    <row r="142" spans="1:30" hidden="1" x14ac:dyDescent="0.25">
      <c r="A142" t="s">
        <v>185</v>
      </c>
      <c r="B142">
        <v>2</v>
      </c>
      <c r="C142">
        <v>3</v>
      </c>
      <c r="D142" t="s">
        <v>391</v>
      </c>
      <c r="E142" t="s">
        <v>391</v>
      </c>
      <c r="F142">
        <v>4</v>
      </c>
      <c r="G142" s="2">
        <f t="shared" si="26"/>
        <v>4</v>
      </c>
      <c r="H142" s="2">
        <f t="shared" si="27"/>
        <v>2</v>
      </c>
      <c r="I142" s="2" t="s">
        <v>13</v>
      </c>
      <c r="J142" s="2">
        <f>VLOOKUP(A142,'Cross ref wind potential'!$B$2:$R$238,17,FALSE)</f>
        <v>0</v>
      </c>
      <c r="K142" s="2">
        <f t="shared" si="28"/>
        <v>2</v>
      </c>
      <c r="L142" t="str">
        <f>VLOOKUP(A142,'Wind Reg Plan'!$A$3:$V$4094,16,FALSE)</f>
        <v>L</v>
      </c>
      <c r="M142">
        <f>VLOOKUP(A142,'Wind Reg Plan'!$A$3:$W$4094,23,FALSE)</f>
        <v>0</v>
      </c>
      <c r="N142" s="2" t="s">
        <v>1310</v>
      </c>
      <c r="Q142" t="s">
        <v>184</v>
      </c>
      <c r="R142">
        <v>3</v>
      </c>
      <c r="S142" t="s">
        <v>1310</v>
      </c>
      <c r="T142">
        <f>VLOOKUP(Q142,'Cross ref wind potential'!$B$2:$R$238,17,FALSE)</f>
        <v>0</v>
      </c>
      <c r="U142" s="2">
        <v>5</v>
      </c>
      <c r="V142" s="2">
        <f>VLOOKUP(Q142,'Wind Reg Plan'!$A$3:$V$4094,16,FALSE)</f>
        <v>0</v>
      </c>
      <c r="W142" s="2">
        <f t="shared" si="29"/>
        <v>3</v>
      </c>
      <c r="X142" s="2">
        <f t="shared" si="30"/>
        <v>4</v>
      </c>
      <c r="Y142" s="36">
        <f>VLOOKUP(Q142,'Wind Reg Plan'!$A$3:$W$4094,23,FALSE)</f>
        <v>0</v>
      </c>
      <c r="Z142">
        <f t="shared" si="31"/>
        <v>2</v>
      </c>
      <c r="AA142" t="str">
        <f t="shared" si="31"/>
        <v/>
      </c>
      <c r="AB142">
        <f t="shared" si="31"/>
        <v>1</v>
      </c>
      <c r="AC142" t="str">
        <f t="shared" si="31"/>
        <v/>
      </c>
      <c r="AD142" t="str">
        <f t="shared" si="31"/>
        <v/>
      </c>
    </row>
    <row r="143" spans="1:30" hidden="1" x14ac:dyDescent="0.25">
      <c r="A143" t="s">
        <v>253</v>
      </c>
      <c r="B143">
        <v>3</v>
      </c>
      <c r="C143">
        <v>4</v>
      </c>
      <c r="D143">
        <v>5</v>
      </c>
      <c r="E143" t="s">
        <v>391</v>
      </c>
      <c r="F143">
        <v>6</v>
      </c>
      <c r="G143" s="2">
        <f t="shared" si="26"/>
        <v>6</v>
      </c>
      <c r="H143" s="2">
        <v>3</v>
      </c>
      <c r="I143" s="2" t="s">
        <v>13</v>
      </c>
      <c r="J143" s="2">
        <f>VLOOKUP(A143,'Cross ref wind potential'!$B$2:$R$238,17,FALSE)</f>
        <v>0</v>
      </c>
      <c r="K143" s="2" t="e">
        <f t="shared" si="28"/>
        <v>#N/A</v>
      </c>
      <c r="L143" t="str">
        <f>VLOOKUP(A143,'Wind Reg Plan'!$A$3:$V$4094,16,FALSE)</f>
        <v>L</v>
      </c>
      <c r="M143" t="str">
        <f>VLOOKUP(A143,'Wind Reg Plan'!$A$3:$W$4094,23,FALSE)</f>
        <v>TIE TO ILIAMNA NEWHALEN AND NONDALTON</v>
      </c>
      <c r="N143" s="2" t="s">
        <v>1310</v>
      </c>
      <c r="Q143" t="s">
        <v>109</v>
      </c>
      <c r="R143">
        <v>1</v>
      </c>
      <c r="S143" t="s">
        <v>1310</v>
      </c>
      <c r="T143">
        <f>VLOOKUP(Q143,'Cross ref wind potential'!$B$2:$R$238,17,FALSE)</f>
        <v>0</v>
      </c>
      <c r="U143" s="2">
        <v>3</v>
      </c>
      <c r="V143" s="2">
        <f>VLOOKUP(Q143,'Wind Reg Plan'!$A$3:$V$4094,16,FALSE)</f>
        <v>0</v>
      </c>
      <c r="W143" s="2">
        <f t="shared" si="29"/>
        <v>1</v>
      </c>
      <c r="X143" s="2">
        <f t="shared" si="30"/>
        <v>2</v>
      </c>
      <c r="Y143" s="36">
        <f>VLOOKUP(Q143,'Wind Reg Plan'!$A$3:$W$4094,23,FALSE)</f>
        <v>0</v>
      </c>
      <c r="Z143">
        <f t="shared" ref="Z143:AD152" si="32">IFERROR($U143-VLOOKUP($Q143,$A$3:$F$357,1+Z$2,FALSE),"")</f>
        <v>2</v>
      </c>
      <c r="AA143" t="str">
        <f t="shared" si="32"/>
        <v/>
      </c>
      <c r="AB143">
        <f t="shared" si="32"/>
        <v>1</v>
      </c>
      <c r="AC143" t="str">
        <f t="shared" si="32"/>
        <v/>
      </c>
      <c r="AD143" t="str">
        <f t="shared" si="32"/>
        <v/>
      </c>
    </row>
    <row r="144" spans="1:30" hidden="1" x14ac:dyDescent="0.25">
      <c r="A144" t="s">
        <v>346</v>
      </c>
      <c r="B144">
        <v>7</v>
      </c>
      <c r="C144" t="s">
        <v>391</v>
      </c>
      <c r="D144" t="s">
        <v>391</v>
      </c>
      <c r="E144" t="s">
        <v>391</v>
      </c>
      <c r="F144" t="s">
        <v>391</v>
      </c>
      <c r="G144" s="2">
        <f t="shared" si="26"/>
        <v>7</v>
      </c>
      <c r="H144" s="2">
        <v>7</v>
      </c>
      <c r="I144" s="2" t="s">
        <v>13</v>
      </c>
      <c r="J144" s="2" t="e">
        <f>VLOOKUP(A144,'Cross ref wind potential'!$B$2:$R$238,17,FALSE)</f>
        <v>#N/A</v>
      </c>
      <c r="K144" s="2" t="e">
        <f t="shared" si="28"/>
        <v>#N/A</v>
      </c>
      <c r="L144">
        <f>VLOOKUP(A144,'Wind Reg Plan'!$A$3:$V$4094,16,FALSE)</f>
        <v>0</v>
      </c>
      <c r="M144">
        <f>VLOOKUP(A144,'Wind Reg Plan'!$A$3:$W$4094,23,FALSE)</f>
        <v>0</v>
      </c>
      <c r="N144" s="2" t="s">
        <v>1310</v>
      </c>
      <c r="Q144" t="s">
        <v>298</v>
      </c>
      <c r="R144">
        <v>1</v>
      </c>
      <c r="S144" t="s">
        <v>1310</v>
      </c>
      <c r="T144">
        <f>VLOOKUP(Q144,'Cross ref wind potential'!$B$2:$R$238,17,FALSE)</f>
        <v>0</v>
      </c>
      <c r="U144" s="2">
        <v>7</v>
      </c>
      <c r="V144" s="2">
        <f>VLOOKUP(Q144,'Wind Reg Plan'!$A$3:$V$4094,16,FALSE)</f>
        <v>0</v>
      </c>
      <c r="W144" s="2">
        <f t="shared" si="29"/>
        <v>1</v>
      </c>
      <c r="X144" s="2">
        <f t="shared" si="30"/>
        <v>7</v>
      </c>
      <c r="Y144" s="36">
        <f>VLOOKUP(Q144,'Wind Reg Plan'!$A$3:$W$4094,23,FALSE)</f>
        <v>0</v>
      </c>
      <c r="Z144">
        <f t="shared" si="32"/>
        <v>6</v>
      </c>
      <c r="AA144">
        <f t="shared" si="32"/>
        <v>1</v>
      </c>
      <c r="AB144" t="str">
        <f t="shared" si="32"/>
        <v/>
      </c>
      <c r="AC144">
        <f t="shared" si="32"/>
        <v>0</v>
      </c>
      <c r="AD144" t="str">
        <f t="shared" si="32"/>
        <v/>
      </c>
    </row>
    <row r="145" spans="1:30" hidden="1" x14ac:dyDescent="0.25">
      <c r="A145" t="s">
        <v>342</v>
      </c>
      <c r="B145">
        <v>7</v>
      </c>
      <c r="C145" t="s">
        <v>391</v>
      </c>
      <c r="D145" t="s">
        <v>391</v>
      </c>
      <c r="E145" t="s">
        <v>391</v>
      </c>
      <c r="F145" t="s">
        <v>391</v>
      </c>
      <c r="G145" s="2">
        <f t="shared" si="26"/>
        <v>7</v>
      </c>
      <c r="H145" s="2">
        <f t="shared" si="27"/>
        <v>7</v>
      </c>
      <c r="I145" s="2" t="s">
        <v>13</v>
      </c>
      <c r="J145" s="2" t="e">
        <f>VLOOKUP(A145,'Cross ref wind potential'!$B$2:$R$238,17,FALSE)</f>
        <v>#N/A</v>
      </c>
      <c r="K145" s="2">
        <f t="shared" si="28"/>
        <v>6</v>
      </c>
      <c r="L145">
        <f>VLOOKUP(A145,'Wind Reg Plan'!$A$3:$V$4094,16,FALSE)</f>
        <v>0</v>
      </c>
      <c r="M145">
        <f>VLOOKUP(A145,'Wind Reg Plan'!$A$3:$W$4094,23,FALSE)</f>
        <v>0</v>
      </c>
      <c r="N145" s="2" t="s">
        <v>1310</v>
      </c>
      <c r="Q145" t="s">
        <v>331</v>
      </c>
      <c r="R145">
        <v>3</v>
      </c>
      <c r="S145" t="s">
        <v>1310</v>
      </c>
      <c r="T145">
        <f>VLOOKUP(Q145,'Cross ref wind potential'!$B$2:$R$238,17,FALSE)</f>
        <v>0</v>
      </c>
      <c r="U145" s="2">
        <v>3</v>
      </c>
      <c r="V145" s="2">
        <f>VLOOKUP(Q145,'Wind Reg Plan'!$A$3:$V$4094,16,FALSE)</f>
        <v>0</v>
      </c>
      <c r="W145" s="2">
        <f t="shared" si="29"/>
        <v>3</v>
      </c>
      <c r="X145" s="2">
        <f t="shared" si="30"/>
        <v>7</v>
      </c>
      <c r="Y145" s="36">
        <f>VLOOKUP(Q145,'Wind Reg Plan'!$A$3:$W$4094,23,FALSE)</f>
        <v>0</v>
      </c>
      <c r="Z145">
        <f t="shared" si="32"/>
        <v>0</v>
      </c>
      <c r="AA145">
        <f t="shared" si="32"/>
        <v>-1</v>
      </c>
      <c r="AB145">
        <f t="shared" si="32"/>
        <v>-4</v>
      </c>
      <c r="AC145" t="str">
        <f t="shared" si="32"/>
        <v/>
      </c>
      <c r="AD145" t="str">
        <f t="shared" si="32"/>
        <v/>
      </c>
    </row>
    <row r="146" spans="1:30" hidden="1" x14ac:dyDescent="0.25">
      <c r="A146" t="s">
        <v>97</v>
      </c>
      <c r="B146">
        <v>2</v>
      </c>
      <c r="C146">
        <v>3</v>
      </c>
      <c r="D146" t="s">
        <v>391</v>
      </c>
      <c r="E146" t="s">
        <v>391</v>
      </c>
      <c r="F146" t="s">
        <v>391</v>
      </c>
      <c r="G146" s="2">
        <f t="shared" si="26"/>
        <v>3</v>
      </c>
      <c r="H146" s="2">
        <v>2</v>
      </c>
      <c r="I146" s="2" t="s">
        <v>13</v>
      </c>
      <c r="J146" s="2" t="e">
        <f>VLOOKUP(A146,'Cross ref wind potential'!$B$2:$R$238,17,FALSE)</f>
        <v>#N/A</v>
      </c>
      <c r="K146" s="2" t="e">
        <f t="shared" si="28"/>
        <v>#N/A</v>
      </c>
      <c r="L146">
        <f>VLOOKUP(A146,'Wind Reg Plan'!$A$3:$V$4094,16,FALSE)</f>
        <v>0</v>
      </c>
      <c r="M146">
        <f>VLOOKUP(A146,'Wind Reg Plan'!$A$3:$W$4094,23,FALSE)</f>
        <v>0</v>
      </c>
      <c r="N146" s="2" t="s">
        <v>1310</v>
      </c>
      <c r="Q146" t="s">
        <v>276</v>
      </c>
      <c r="R146">
        <v>1</v>
      </c>
      <c r="S146" t="s">
        <v>1310</v>
      </c>
      <c r="T146">
        <f>VLOOKUP(Q146,'Cross ref wind potential'!$B$2:$R$238,17,FALSE)</f>
        <v>0</v>
      </c>
      <c r="U146" s="2">
        <v>4</v>
      </c>
      <c r="V146" s="2" t="str">
        <f>VLOOKUP(Q146,'Wind Reg Plan'!$A$3:$V$4094,16,FALSE)</f>
        <v>L</v>
      </c>
      <c r="W146" s="2">
        <f t="shared" si="29"/>
        <v>1</v>
      </c>
      <c r="X146" s="2">
        <f t="shared" si="30"/>
        <v>6</v>
      </c>
      <c r="Y146" s="36">
        <f>VLOOKUP(Q146,'Wind Reg Plan'!$A$3:$W$4094,23,FALSE)</f>
        <v>0</v>
      </c>
      <c r="Z146">
        <f t="shared" si="32"/>
        <v>3</v>
      </c>
      <c r="AA146" t="str">
        <f t="shared" si="32"/>
        <v/>
      </c>
      <c r="AB146">
        <f t="shared" si="32"/>
        <v>0</v>
      </c>
      <c r="AC146">
        <f t="shared" si="32"/>
        <v>-2</v>
      </c>
      <c r="AD146" t="str">
        <f t="shared" si="32"/>
        <v/>
      </c>
    </row>
    <row r="147" spans="1:30" hidden="1" x14ac:dyDescent="0.25">
      <c r="A147" t="s">
        <v>214</v>
      </c>
      <c r="B147">
        <v>1</v>
      </c>
      <c r="C147" t="s">
        <v>391</v>
      </c>
      <c r="D147">
        <v>2</v>
      </c>
      <c r="E147" t="s">
        <v>391</v>
      </c>
      <c r="F147">
        <v>4</v>
      </c>
      <c r="G147" s="2">
        <f t="shared" si="26"/>
        <v>4</v>
      </c>
      <c r="H147" s="2">
        <f t="shared" si="27"/>
        <v>1</v>
      </c>
      <c r="I147" s="2" t="s">
        <v>13</v>
      </c>
      <c r="J147" s="2">
        <f>VLOOKUP(A147,'Cross ref wind potential'!$B$2:$R$238,17,FALSE)</f>
        <v>0</v>
      </c>
      <c r="K147" s="2">
        <f t="shared" si="28"/>
        <v>3</v>
      </c>
      <c r="L147">
        <f>VLOOKUP(A147,'Wind Reg Plan'!$A$3:$V$4094,16,FALSE)</f>
        <v>0</v>
      </c>
      <c r="M147">
        <f>VLOOKUP(A147,'Wind Reg Plan'!$A$3:$W$4094,23,FALSE)</f>
        <v>0</v>
      </c>
      <c r="N147" s="2" t="s">
        <v>1310</v>
      </c>
      <c r="Q147" t="s">
        <v>79</v>
      </c>
      <c r="R147">
        <v>1</v>
      </c>
      <c r="S147" t="s">
        <v>1310</v>
      </c>
      <c r="T147">
        <f>VLOOKUP(Q147,'Cross ref wind potential'!$B$2:$R$238,17,FALSE)</f>
        <v>0</v>
      </c>
      <c r="U147" s="2">
        <v>6</v>
      </c>
      <c r="V147" s="2" t="str">
        <f>VLOOKUP(Q147,'Wind Reg Plan'!$A$3:$V$4094,16,FALSE)</f>
        <v>H</v>
      </c>
      <c r="W147" s="2">
        <f t="shared" si="29"/>
        <v>1</v>
      </c>
      <c r="X147" s="2">
        <f t="shared" si="30"/>
        <v>1</v>
      </c>
      <c r="Y147" s="36">
        <f>VLOOKUP(Q147,'Wind Reg Plan'!$A$3:$W$4094,23,FALSE)</f>
        <v>0</v>
      </c>
      <c r="Z147">
        <f t="shared" si="32"/>
        <v>5</v>
      </c>
      <c r="AA147" t="str">
        <f t="shared" si="32"/>
        <v/>
      </c>
      <c r="AB147" t="str">
        <f t="shared" si="32"/>
        <v/>
      </c>
      <c r="AC147" t="str">
        <f t="shared" si="32"/>
        <v/>
      </c>
      <c r="AD147" t="str">
        <f t="shared" si="32"/>
        <v/>
      </c>
    </row>
    <row r="148" spans="1:30" hidden="1" x14ac:dyDescent="0.25">
      <c r="A148" t="s">
        <v>257</v>
      </c>
      <c r="B148">
        <v>6</v>
      </c>
      <c r="C148" t="s">
        <v>391</v>
      </c>
      <c r="D148" t="s">
        <v>391</v>
      </c>
      <c r="E148" t="s">
        <v>391</v>
      </c>
      <c r="F148" t="s">
        <v>391</v>
      </c>
      <c r="G148" s="2">
        <f t="shared" si="26"/>
        <v>6</v>
      </c>
      <c r="H148" s="2">
        <f t="shared" si="27"/>
        <v>6</v>
      </c>
      <c r="I148" s="2" t="s">
        <v>13</v>
      </c>
      <c r="J148" s="2">
        <f>VLOOKUP(A148,'Cross ref wind potential'!$B$2:$R$238,17,FALSE)</f>
        <v>0</v>
      </c>
      <c r="K148" s="2">
        <f t="shared" si="28"/>
        <v>5</v>
      </c>
      <c r="L148">
        <f>VLOOKUP(A148,'Wind Reg Plan'!$A$3:$V$4094,16,FALSE)</f>
        <v>0</v>
      </c>
      <c r="M148">
        <f>VLOOKUP(A148,'Wind Reg Plan'!$A$3:$W$4094,23,FALSE)</f>
        <v>0</v>
      </c>
      <c r="N148" s="2" t="s">
        <v>1310</v>
      </c>
      <c r="Q148" t="s">
        <v>202</v>
      </c>
      <c r="R148">
        <v>4</v>
      </c>
      <c r="S148" t="s">
        <v>1310</v>
      </c>
      <c r="T148">
        <f>VLOOKUP(Q148,'Cross ref wind potential'!$B$2:$R$238,17,FALSE)</f>
        <v>0</v>
      </c>
      <c r="U148" s="2">
        <v>5</v>
      </c>
      <c r="V148" s="2">
        <f>VLOOKUP(Q148,'Wind Reg Plan'!$A$3:$V$4094,16,FALSE)</f>
        <v>0</v>
      </c>
      <c r="W148" s="2">
        <f t="shared" si="29"/>
        <v>4</v>
      </c>
      <c r="X148" s="2">
        <f t="shared" si="30"/>
        <v>4</v>
      </c>
      <c r="Y148" s="36">
        <f>VLOOKUP(Q148,'Wind Reg Plan'!$A$3:$W$4094,23,FALSE)</f>
        <v>0</v>
      </c>
      <c r="Z148">
        <f t="shared" si="32"/>
        <v>1</v>
      </c>
      <c r="AA148" t="str">
        <f t="shared" si="32"/>
        <v/>
      </c>
      <c r="AB148" t="str">
        <f t="shared" si="32"/>
        <v/>
      </c>
      <c r="AC148" t="str">
        <f t="shared" si="32"/>
        <v/>
      </c>
      <c r="AD148" t="str">
        <f t="shared" si="32"/>
        <v/>
      </c>
    </row>
    <row r="149" spans="1:30" hidden="1" x14ac:dyDescent="0.25">
      <c r="A149" t="s">
        <v>60</v>
      </c>
      <c r="B149">
        <v>1</v>
      </c>
      <c r="C149" t="s">
        <v>391</v>
      </c>
      <c r="D149" t="s">
        <v>391</v>
      </c>
      <c r="E149" t="s">
        <v>391</v>
      </c>
      <c r="F149" t="s">
        <v>391</v>
      </c>
      <c r="G149" s="2">
        <f t="shared" si="26"/>
        <v>1</v>
      </c>
      <c r="H149" s="2">
        <v>1</v>
      </c>
      <c r="I149" s="2" t="s">
        <v>13</v>
      </c>
      <c r="J149" s="2" t="e">
        <f>VLOOKUP(A149,'Cross ref wind potential'!$B$2:$R$238,17,FALSE)</f>
        <v>#N/A</v>
      </c>
      <c r="K149" s="2" t="e">
        <f t="shared" si="28"/>
        <v>#N/A</v>
      </c>
      <c r="L149">
        <f>VLOOKUP(A149,'Wind Reg Plan'!$A$3:$V$4094,16,FALSE)</f>
        <v>0</v>
      </c>
      <c r="M149">
        <f>VLOOKUP(A149,'Wind Reg Plan'!$A$3:$W$4094,23,FALSE)</f>
        <v>0</v>
      </c>
      <c r="N149" s="2" t="s">
        <v>1310</v>
      </c>
      <c r="Q149" t="s">
        <v>16</v>
      </c>
      <c r="R149">
        <v>1</v>
      </c>
      <c r="S149" t="s">
        <v>1310</v>
      </c>
      <c r="T149">
        <f>VLOOKUP(Q149,'Cross ref wind potential'!$B$2:$R$238,17,FALSE)</f>
        <v>0</v>
      </c>
      <c r="U149" s="2">
        <v>2</v>
      </c>
      <c r="V149" s="2" t="str">
        <f>VLOOKUP(Q149,'Wind Reg Plan'!$A$3:$V$4094,16,FALSE)</f>
        <v>L</v>
      </c>
      <c r="W149" s="2">
        <f t="shared" si="29"/>
        <v>1</v>
      </c>
      <c r="X149" s="2">
        <f t="shared" si="30"/>
        <v>1</v>
      </c>
      <c r="Y149" s="36">
        <f>VLOOKUP(Q149,'Wind Reg Plan'!$A$3:$W$4094,23,FALSE)</f>
        <v>0</v>
      </c>
      <c r="Z149">
        <f t="shared" si="32"/>
        <v>1</v>
      </c>
      <c r="AA149" t="str">
        <f t="shared" si="32"/>
        <v/>
      </c>
      <c r="AB149" t="str">
        <f t="shared" si="32"/>
        <v/>
      </c>
      <c r="AC149" t="str">
        <f t="shared" si="32"/>
        <v/>
      </c>
      <c r="AD149" t="str">
        <f t="shared" si="32"/>
        <v/>
      </c>
    </row>
    <row r="150" spans="1:30" hidden="1" x14ac:dyDescent="0.25">
      <c r="A150" t="s">
        <v>61</v>
      </c>
      <c r="B150">
        <v>1</v>
      </c>
      <c r="C150" t="s">
        <v>391</v>
      </c>
      <c r="D150" t="s">
        <v>391</v>
      </c>
      <c r="E150" t="s">
        <v>391</v>
      </c>
      <c r="F150" t="s">
        <v>391</v>
      </c>
      <c r="G150" s="2">
        <f t="shared" si="26"/>
        <v>1</v>
      </c>
      <c r="H150" s="2">
        <v>1</v>
      </c>
      <c r="I150" s="2" t="s">
        <v>13</v>
      </c>
      <c r="J150" s="2" t="e">
        <f>VLOOKUP(A150,'Cross ref wind potential'!$B$2:$R$238,17,FALSE)</f>
        <v>#N/A</v>
      </c>
      <c r="K150" s="2" t="e">
        <f t="shared" si="28"/>
        <v>#N/A</v>
      </c>
      <c r="L150" t="str">
        <f>VLOOKUP(A150,'Wind Reg Plan'!$A$3:$V$4094,16,FALSE)</f>
        <v>M</v>
      </c>
      <c r="M150" t="str">
        <f>VLOOKUP(A150,'Wind Reg Plan'!$A$3:$W$4094,23,FALSE)</f>
        <v>ASSUME THIS IS UPPER KALSKAG</v>
      </c>
      <c r="N150" s="2" t="s">
        <v>1310</v>
      </c>
      <c r="Q150" t="s">
        <v>78</v>
      </c>
      <c r="R150">
        <v>1</v>
      </c>
      <c r="S150" t="s">
        <v>1310</v>
      </c>
      <c r="T150">
        <f>VLOOKUP(Q150,'Cross ref wind potential'!$B$2:$R$238,17,FALSE)</f>
        <v>0</v>
      </c>
      <c r="U150" s="2">
        <v>2</v>
      </c>
      <c r="V150" s="2" t="str">
        <f>VLOOKUP(Q150,'Wind Reg Plan'!$A$3:$V$4094,16,FALSE)</f>
        <v>L</v>
      </c>
      <c r="W150" s="2">
        <f t="shared" si="29"/>
        <v>1</v>
      </c>
      <c r="X150" s="2">
        <f t="shared" si="30"/>
        <v>1</v>
      </c>
      <c r="Y150" s="36">
        <f>VLOOKUP(Q150,'Wind Reg Plan'!$A$3:$W$4094,23,FALSE)</f>
        <v>0</v>
      </c>
      <c r="Z150">
        <f t="shared" si="32"/>
        <v>1</v>
      </c>
      <c r="AA150" t="str">
        <f t="shared" si="32"/>
        <v/>
      </c>
      <c r="AB150" t="str">
        <f t="shared" si="32"/>
        <v/>
      </c>
      <c r="AC150" t="str">
        <f t="shared" si="32"/>
        <v/>
      </c>
      <c r="AD150" t="str">
        <f t="shared" si="32"/>
        <v/>
      </c>
    </row>
    <row r="151" spans="1:30" hidden="1" x14ac:dyDescent="0.25">
      <c r="A151" t="s">
        <v>172</v>
      </c>
      <c r="B151">
        <v>1</v>
      </c>
      <c r="C151" t="s">
        <v>391</v>
      </c>
      <c r="D151" t="s">
        <v>391</v>
      </c>
      <c r="E151">
        <v>2</v>
      </c>
      <c r="F151">
        <v>3</v>
      </c>
      <c r="G151" s="2">
        <f t="shared" si="26"/>
        <v>3</v>
      </c>
      <c r="H151" s="2">
        <f t="shared" si="27"/>
        <v>1</v>
      </c>
      <c r="I151" s="2" t="s">
        <v>13</v>
      </c>
      <c r="J151" s="2">
        <f>VLOOKUP(A151,'Cross ref wind potential'!$B$2:$R$238,17,FALSE)</f>
        <v>0</v>
      </c>
      <c r="K151" s="2">
        <f t="shared" si="28"/>
        <v>2</v>
      </c>
      <c r="L151" t="str">
        <f>VLOOKUP(A151,'Wind Reg Plan'!$A$3:$V$4094,16,FALSE)</f>
        <v>L</v>
      </c>
      <c r="M151">
        <f>VLOOKUP(A151,'Wind Reg Plan'!$A$3:$W$4094,23,FALSE)</f>
        <v>0</v>
      </c>
      <c r="N151" s="2" t="s">
        <v>1310</v>
      </c>
      <c r="Q151" t="s">
        <v>233</v>
      </c>
      <c r="R151">
        <v>1</v>
      </c>
      <c r="S151" t="s">
        <v>1310</v>
      </c>
      <c r="T151">
        <f>VLOOKUP(Q151,'Cross ref wind potential'!$B$2:$R$238,17,FALSE)</f>
        <v>0</v>
      </c>
      <c r="U151" s="2">
        <v>4</v>
      </c>
      <c r="V151" s="2" t="str">
        <f>VLOOKUP(Q151,'Wind Reg Plan'!$A$3:$V$4094,16,FALSE)</f>
        <v>M</v>
      </c>
      <c r="W151" s="2">
        <f t="shared" si="29"/>
        <v>1</v>
      </c>
      <c r="X151" s="2">
        <f t="shared" si="30"/>
        <v>5</v>
      </c>
      <c r="Y151" s="36">
        <f>VLOOKUP(Q151,'Wind Reg Plan'!$A$3:$W$4094,23,FALSE)</f>
        <v>0</v>
      </c>
      <c r="Z151">
        <f t="shared" si="32"/>
        <v>3</v>
      </c>
      <c r="AA151" t="str">
        <f t="shared" si="32"/>
        <v/>
      </c>
      <c r="AB151">
        <f t="shared" si="32"/>
        <v>2</v>
      </c>
      <c r="AC151">
        <f t="shared" si="32"/>
        <v>0</v>
      </c>
      <c r="AD151">
        <f t="shared" si="32"/>
        <v>-1</v>
      </c>
    </row>
    <row r="152" spans="1:30" hidden="1" x14ac:dyDescent="0.25">
      <c r="A152" t="s">
        <v>324</v>
      </c>
      <c r="B152">
        <v>7</v>
      </c>
      <c r="C152" t="s">
        <v>391</v>
      </c>
      <c r="D152" t="s">
        <v>391</v>
      </c>
      <c r="E152" t="s">
        <v>391</v>
      </c>
      <c r="F152" t="s">
        <v>391</v>
      </c>
      <c r="G152" s="2">
        <f t="shared" si="26"/>
        <v>7</v>
      </c>
      <c r="H152" s="2">
        <f t="shared" si="27"/>
        <v>7</v>
      </c>
      <c r="I152" s="2" t="s">
        <v>13</v>
      </c>
      <c r="J152" s="2">
        <f>VLOOKUP(A152,'Cross ref wind potential'!$B$2:$R$238,17,FALSE)</f>
        <v>0</v>
      </c>
      <c r="K152" s="2">
        <f t="shared" si="28"/>
        <v>2</v>
      </c>
      <c r="L152" t="str">
        <f>VLOOKUP(A152,'Wind Reg Plan'!$A$3:$V$4094,16,FALSE)</f>
        <v>L</v>
      </c>
      <c r="M152" t="str">
        <f>VLOOKUP(A152,'Wind Reg Plan'!$A$3:$W$4094,23,FALSE)</f>
        <v>LIKELY STRONG BUT SEVERE WIND RESOURCE ON RIDGE</v>
      </c>
      <c r="N152" s="2" t="s">
        <v>1310</v>
      </c>
      <c r="Q152" t="s">
        <v>149</v>
      </c>
      <c r="R152">
        <v>1</v>
      </c>
      <c r="S152" t="s">
        <v>1310</v>
      </c>
      <c r="T152">
        <f>VLOOKUP(Q152,'Cross ref wind potential'!$B$2:$R$238,17,FALSE)</f>
        <v>0</v>
      </c>
      <c r="U152" s="2">
        <v>4</v>
      </c>
      <c r="V152" s="2" t="str">
        <f>VLOOKUP(Q152,'Wind Reg Plan'!$A$3:$V$4094,16,FALSE)</f>
        <v>M</v>
      </c>
      <c r="W152" s="2">
        <f t="shared" si="29"/>
        <v>1</v>
      </c>
      <c r="X152" s="2">
        <f t="shared" si="30"/>
        <v>3</v>
      </c>
      <c r="Y152" s="36">
        <f>VLOOKUP(Q152,'Wind Reg Plan'!$A$3:$W$4094,23,FALSE)</f>
        <v>0</v>
      </c>
      <c r="Z152">
        <f t="shared" si="32"/>
        <v>3</v>
      </c>
      <c r="AA152">
        <f t="shared" si="32"/>
        <v>2</v>
      </c>
      <c r="AB152">
        <f t="shared" si="32"/>
        <v>1</v>
      </c>
      <c r="AC152" t="str">
        <f t="shared" si="32"/>
        <v/>
      </c>
      <c r="AD152" t="str">
        <f t="shared" si="32"/>
        <v/>
      </c>
    </row>
    <row r="153" spans="1:30" hidden="1" x14ac:dyDescent="0.25">
      <c r="A153" t="s">
        <v>240</v>
      </c>
      <c r="B153">
        <v>2</v>
      </c>
      <c r="C153">
        <v>5</v>
      </c>
      <c r="D153" t="s">
        <v>391</v>
      </c>
      <c r="E153" t="s">
        <v>391</v>
      </c>
      <c r="F153" t="s">
        <v>391</v>
      </c>
      <c r="G153" s="2">
        <f t="shared" si="26"/>
        <v>5</v>
      </c>
      <c r="H153" s="2">
        <v>2</v>
      </c>
      <c r="I153" s="2" t="s">
        <v>13</v>
      </c>
      <c r="J153" s="2">
        <f>VLOOKUP(A153,'Cross ref wind potential'!$B$2:$R$238,17,FALSE)</f>
        <v>0</v>
      </c>
      <c r="K153" s="2" t="e">
        <f t="shared" si="28"/>
        <v>#N/A</v>
      </c>
      <c r="L153">
        <f>VLOOKUP(A153,'Wind Reg Plan'!$A$3:$V$4094,16,FALSE)</f>
        <v>0</v>
      </c>
      <c r="M153">
        <f>VLOOKUP(A153,'Wind Reg Plan'!$A$3:$W$4094,23,FALSE)</f>
        <v>0</v>
      </c>
      <c r="N153" s="2" t="s">
        <v>1310</v>
      </c>
      <c r="Q153" t="s">
        <v>304</v>
      </c>
      <c r="R153">
        <v>1</v>
      </c>
      <c r="S153" t="s">
        <v>1310</v>
      </c>
      <c r="T153">
        <f>VLOOKUP(Q153,'Cross ref wind potential'!$B$2:$R$238,17,FALSE)</f>
        <v>0</v>
      </c>
      <c r="U153" s="2">
        <v>2</v>
      </c>
      <c r="V153" s="2" t="str">
        <f>VLOOKUP(Q153,'Wind Reg Plan'!$A$3:$V$4094,16,FALSE)</f>
        <v>L</v>
      </c>
      <c r="W153" s="2">
        <f t="shared" si="29"/>
        <v>1</v>
      </c>
      <c r="X153" s="2">
        <f t="shared" si="30"/>
        <v>7</v>
      </c>
      <c r="Y153" s="36">
        <f>VLOOKUP(Q153,'Wind Reg Plan'!$A$3:$W$4094,23,FALSE)</f>
        <v>0</v>
      </c>
      <c r="Z153">
        <f t="shared" ref="Z153:AD162" si="33">IFERROR($U153-VLOOKUP($Q153,$A$3:$F$357,1+Z$2,FALSE),"")</f>
        <v>1</v>
      </c>
      <c r="AA153">
        <f t="shared" si="33"/>
        <v>-2</v>
      </c>
      <c r="AB153">
        <f t="shared" si="33"/>
        <v>-5</v>
      </c>
      <c r="AC153" t="str">
        <f t="shared" si="33"/>
        <v/>
      </c>
      <c r="AD153" t="str">
        <f t="shared" si="33"/>
        <v/>
      </c>
    </row>
    <row r="154" spans="1:30" x14ac:dyDescent="0.25">
      <c r="A154" t="s">
        <v>229</v>
      </c>
      <c r="B154">
        <v>3</v>
      </c>
      <c r="C154">
        <v>4</v>
      </c>
      <c r="D154" t="s">
        <v>391</v>
      </c>
      <c r="E154" t="s">
        <v>391</v>
      </c>
      <c r="F154">
        <v>5</v>
      </c>
      <c r="G154" s="2">
        <f t="shared" si="26"/>
        <v>5</v>
      </c>
      <c r="H154" s="2">
        <v>6</v>
      </c>
      <c r="I154" s="2" t="s">
        <v>13</v>
      </c>
      <c r="J154" s="2">
        <f>VLOOKUP(A154,'Cross ref wind potential'!$B$2:$R$238,17,FALSE)</f>
        <v>0</v>
      </c>
      <c r="K154" s="2">
        <f t="shared" si="28"/>
        <v>6</v>
      </c>
      <c r="L154" t="str">
        <f>VLOOKUP(A154,'Wind Reg Plan'!$A$3:$V$4094,16,FALSE)</f>
        <v>H</v>
      </c>
      <c r="M154" t="str">
        <f>VLOOKUP(A154,'Wind Reg Plan'!$A$3:$W$4094,23,FALSE)</f>
        <v>OPERATING</v>
      </c>
      <c r="N154" s="2" t="s">
        <v>1311</v>
      </c>
      <c r="Q154" t="s">
        <v>230</v>
      </c>
      <c r="R154">
        <v>3</v>
      </c>
      <c r="S154" t="s">
        <v>1310</v>
      </c>
      <c r="T154">
        <f>VLOOKUP(Q154,'Cross ref wind potential'!$B$2:$R$238,17,FALSE)</f>
        <v>0</v>
      </c>
      <c r="U154" s="2">
        <v>5</v>
      </c>
      <c r="V154" s="2">
        <f>VLOOKUP(Q154,'Wind Reg Plan'!$A$3:$V$4094,16,FALSE)</f>
        <v>0</v>
      </c>
      <c r="W154" s="2">
        <f t="shared" si="29"/>
        <v>3</v>
      </c>
      <c r="X154" s="2">
        <f t="shared" si="30"/>
        <v>5</v>
      </c>
      <c r="Y154" s="36">
        <f>VLOOKUP(Q154,'Wind Reg Plan'!$A$3:$W$4094,23,FALSE)</f>
        <v>0</v>
      </c>
      <c r="Z154">
        <f t="shared" si="33"/>
        <v>2</v>
      </c>
      <c r="AA154">
        <f t="shared" si="33"/>
        <v>1</v>
      </c>
      <c r="AB154" t="str">
        <f t="shared" si="33"/>
        <v/>
      </c>
      <c r="AC154">
        <f t="shared" si="33"/>
        <v>0</v>
      </c>
      <c r="AD154" t="str">
        <f t="shared" si="33"/>
        <v/>
      </c>
    </row>
    <row r="155" spans="1:30" hidden="1" x14ac:dyDescent="0.25">
      <c r="A155" t="s">
        <v>84</v>
      </c>
      <c r="B155">
        <v>1</v>
      </c>
      <c r="C155" t="s">
        <v>391</v>
      </c>
      <c r="D155" t="s">
        <v>391</v>
      </c>
      <c r="E155">
        <v>2</v>
      </c>
      <c r="F155" t="s">
        <v>391</v>
      </c>
      <c r="G155" s="2">
        <f t="shared" si="26"/>
        <v>2</v>
      </c>
      <c r="H155" s="2">
        <v>1</v>
      </c>
      <c r="I155" s="2" t="s">
        <v>13</v>
      </c>
      <c r="J155" s="2" t="e">
        <f>VLOOKUP(A155,'Cross ref wind potential'!$B$2:$R$238,17,FALSE)</f>
        <v>#N/A</v>
      </c>
      <c r="K155" s="2" t="e">
        <f t="shared" si="28"/>
        <v>#N/A</v>
      </c>
      <c r="L155">
        <f>VLOOKUP(A155,'Wind Reg Plan'!$A$3:$V$4094,16,FALSE)</f>
        <v>0</v>
      </c>
      <c r="M155">
        <f>VLOOKUP(A155,'Wind Reg Plan'!$A$3:$W$4094,23,FALSE)</f>
        <v>0</v>
      </c>
      <c r="N155" s="2" t="s">
        <v>1310</v>
      </c>
      <c r="Q155" t="s">
        <v>270</v>
      </c>
      <c r="R155">
        <v>1</v>
      </c>
      <c r="S155" t="s">
        <v>1310</v>
      </c>
      <c r="T155">
        <f>VLOOKUP(Q155,'Cross ref wind potential'!$B$2:$R$238,17,FALSE)</f>
        <v>0</v>
      </c>
      <c r="U155" s="2">
        <v>3</v>
      </c>
      <c r="V155" s="2">
        <f>VLOOKUP(Q155,'Wind Reg Plan'!$A$3:$V$4094,16,FALSE)</f>
        <v>0</v>
      </c>
      <c r="W155" s="2">
        <f t="shared" si="29"/>
        <v>1</v>
      </c>
      <c r="X155" s="2">
        <f t="shared" si="30"/>
        <v>6</v>
      </c>
      <c r="Y155" s="36">
        <f>VLOOKUP(Q155,'Wind Reg Plan'!$A$3:$W$4094,23,FALSE)</f>
        <v>0</v>
      </c>
      <c r="Z155">
        <f t="shared" si="33"/>
        <v>2</v>
      </c>
      <c r="AA155">
        <f t="shared" si="33"/>
        <v>-1</v>
      </c>
      <c r="AB155">
        <f t="shared" si="33"/>
        <v>-3</v>
      </c>
      <c r="AC155" t="str">
        <f t="shared" si="33"/>
        <v/>
      </c>
      <c r="AD155" t="str">
        <f t="shared" si="33"/>
        <v/>
      </c>
    </row>
    <row r="156" spans="1:30" hidden="1" x14ac:dyDescent="0.25">
      <c r="A156" t="s">
        <v>90</v>
      </c>
      <c r="B156">
        <v>1</v>
      </c>
      <c r="C156">
        <v>2</v>
      </c>
      <c r="D156" t="s">
        <v>391</v>
      </c>
      <c r="E156" t="s">
        <v>391</v>
      </c>
      <c r="F156" t="s">
        <v>391</v>
      </c>
      <c r="G156" s="2">
        <f t="shared" si="26"/>
        <v>2</v>
      </c>
      <c r="H156" s="2">
        <v>1</v>
      </c>
      <c r="I156" s="2" t="s">
        <v>13</v>
      </c>
      <c r="J156" s="2" t="e">
        <f>VLOOKUP(A156,'Cross ref wind potential'!$B$2:$R$238,17,FALSE)</f>
        <v>#N/A</v>
      </c>
      <c r="K156" s="2" t="e">
        <f t="shared" si="28"/>
        <v>#N/A</v>
      </c>
      <c r="L156">
        <f>VLOOKUP(A156,'Wind Reg Plan'!$A$3:$V$4094,16,FALSE)</f>
        <v>0</v>
      </c>
      <c r="M156">
        <f>VLOOKUP(A156,'Wind Reg Plan'!$A$3:$W$4094,23,FALSE)</f>
        <v>0</v>
      </c>
      <c r="N156" s="2" t="s">
        <v>1310</v>
      </c>
      <c r="Q156" t="s">
        <v>258</v>
      </c>
      <c r="R156">
        <v>2</v>
      </c>
      <c r="S156" t="s">
        <v>1310</v>
      </c>
      <c r="T156">
        <f>VLOOKUP(Q156,'Cross ref wind potential'!$B$2:$R$238,17,FALSE)</f>
        <v>3</v>
      </c>
      <c r="U156" s="2">
        <v>4</v>
      </c>
      <c r="V156" s="2" t="str">
        <f>VLOOKUP(Q156,'Wind Reg Plan'!$A$3:$V$4094,16,FALSE)</f>
        <v>M</v>
      </c>
      <c r="W156" s="2">
        <f t="shared" si="29"/>
        <v>2</v>
      </c>
      <c r="X156" s="2">
        <f t="shared" si="30"/>
        <v>6</v>
      </c>
      <c r="Y156" s="36" t="str">
        <f>VLOOKUP(Q156,'Wind Reg Plan'!$A$3:$W$4094,23,FALSE)</f>
        <v>POSS TIE TO TWIN HILLS, TOGIAK</v>
      </c>
      <c r="Z156">
        <f t="shared" si="33"/>
        <v>2</v>
      </c>
      <c r="AA156">
        <f t="shared" si="33"/>
        <v>1</v>
      </c>
      <c r="AB156" t="str">
        <f t="shared" si="33"/>
        <v/>
      </c>
      <c r="AC156">
        <f t="shared" si="33"/>
        <v>0</v>
      </c>
      <c r="AD156">
        <f t="shared" si="33"/>
        <v>-2</v>
      </c>
    </row>
    <row r="157" spans="1:30" hidden="1" x14ac:dyDescent="0.25">
      <c r="A157" t="s">
        <v>198</v>
      </c>
      <c r="B157">
        <v>1</v>
      </c>
      <c r="C157" t="s">
        <v>391</v>
      </c>
      <c r="D157" t="s">
        <v>391</v>
      </c>
      <c r="E157">
        <v>4</v>
      </c>
      <c r="F157" t="s">
        <v>391</v>
      </c>
      <c r="G157" s="2">
        <f t="shared" si="26"/>
        <v>4</v>
      </c>
      <c r="H157" s="2">
        <v>1</v>
      </c>
      <c r="I157" s="2" t="s">
        <v>13</v>
      </c>
      <c r="J157" s="2">
        <f>VLOOKUP(A157,'Cross ref wind potential'!$B$2:$R$238,17,FALSE)</f>
        <v>0</v>
      </c>
      <c r="K157" s="2" t="e">
        <f t="shared" si="28"/>
        <v>#N/A</v>
      </c>
      <c r="L157" t="str">
        <f>VLOOKUP(A157,'Wind Reg Plan'!$A$3:$V$4094,16,FALSE)</f>
        <v>L</v>
      </c>
      <c r="M157">
        <f>VLOOKUP(A157,'Wind Reg Plan'!$A$3:$W$4094,23,FALSE)</f>
        <v>0</v>
      </c>
      <c r="N157" s="2" t="s">
        <v>1310</v>
      </c>
      <c r="Q157" t="s">
        <v>30</v>
      </c>
      <c r="R157">
        <v>1</v>
      </c>
      <c r="S157" t="s">
        <v>1310</v>
      </c>
      <c r="T157">
        <f>VLOOKUP(Q157,'Cross ref wind potential'!$B$2:$R$238,17,FALSE)</f>
        <v>0</v>
      </c>
      <c r="U157" s="2">
        <v>4</v>
      </c>
      <c r="V157" s="2" t="str">
        <f>VLOOKUP(Q157,'Wind Reg Plan'!$A$3:$V$4094,16,FALSE)</f>
        <v>M</v>
      </c>
      <c r="W157" s="2">
        <f t="shared" si="29"/>
        <v>1</v>
      </c>
      <c r="X157" s="2">
        <f t="shared" si="30"/>
        <v>1</v>
      </c>
      <c r="Y157" s="36" t="str">
        <f>VLOOKUP(Q157,'Wind Reg Plan'!$A$3:$W$4094,23,FALSE)</f>
        <v>7-MILE RIDGE MET TOWER</v>
      </c>
      <c r="Z157">
        <f t="shared" si="33"/>
        <v>3</v>
      </c>
      <c r="AA157" t="str">
        <f t="shared" si="33"/>
        <v/>
      </c>
      <c r="AB157" t="str">
        <f t="shared" si="33"/>
        <v/>
      </c>
      <c r="AC157" t="str">
        <f t="shared" si="33"/>
        <v/>
      </c>
      <c r="AD157" t="str">
        <f t="shared" si="33"/>
        <v/>
      </c>
    </row>
    <row r="158" spans="1:30" hidden="1" x14ac:dyDescent="0.25">
      <c r="A158" t="s">
        <v>315</v>
      </c>
      <c r="B158">
        <v>1</v>
      </c>
      <c r="C158">
        <v>6</v>
      </c>
      <c r="D158">
        <v>7</v>
      </c>
      <c r="E158" t="s">
        <v>391</v>
      </c>
      <c r="F158" t="s">
        <v>391</v>
      </c>
      <c r="G158" s="2">
        <f t="shared" si="26"/>
        <v>7</v>
      </c>
      <c r="H158" s="2">
        <f t="shared" si="27"/>
        <v>1</v>
      </c>
      <c r="I158" s="2" t="s">
        <v>13</v>
      </c>
      <c r="J158" s="2">
        <f>VLOOKUP(A158,'Cross ref wind potential'!$B$2:$R$238,17,FALSE)</f>
        <v>0</v>
      </c>
      <c r="K158" s="2">
        <f t="shared" si="28"/>
        <v>6</v>
      </c>
      <c r="L158">
        <f>VLOOKUP(A158,'Wind Reg Plan'!$A$3:$V$4094,16,FALSE)</f>
        <v>0</v>
      </c>
      <c r="M158">
        <f>VLOOKUP(A158,'Wind Reg Plan'!$A$3:$W$4094,23,FALSE)</f>
        <v>0</v>
      </c>
      <c r="N158" s="2" t="s">
        <v>1310</v>
      </c>
      <c r="Q158" t="s">
        <v>307</v>
      </c>
      <c r="R158">
        <v>6</v>
      </c>
      <c r="S158" t="s">
        <v>1310</v>
      </c>
      <c r="T158">
        <f>VLOOKUP(Q158,'Cross ref wind potential'!$B$2:$R$238,17,FALSE)</f>
        <v>6</v>
      </c>
      <c r="U158" s="2">
        <v>6</v>
      </c>
      <c r="V158" s="2" t="str">
        <f>VLOOKUP(Q158,'Wind Reg Plan'!$A$3:$V$4094,16,FALSE)</f>
        <v>H</v>
      </c>
      <c r="W158" s="2">
        <f t="shared" si="29"/>
        <v>6</v>
      </c>
      <c r="X158" s="2">
        <f t="shared" si="30"/>
        <v>7</v>
      </c>
      <c r="Y158" s="36" t="str">
        <f>VLOOKUP(Q158,'Wind Reg Plan'!$A$3:$W$4094,23,FALSE)</f>
        <v>OPERATING</v>
      </c>
      <c r="Z158">
        <f t="shared" si="33"/>
        <v>0</v>
      </c>
      <c r="AA158">
        <f t="shared" si="33"/>
        <v>-1</v>
      </c>
      <c r="AB158" t="str">
        <f t="shared" si="33"/>
        <v/>
      </c>
      <c r="AC158" t="str">
        <f t="shared" si="33"/>
        <v/>
      </c>
      <c r="AD158" t="str">
        <f t="shared" si="33"/>
        <v/>
      </c>
    </row>
    <row r="159" spans="1:30" hidden="1" x14ac:dyDescent="0.25">
      <c r="A159" t="s">
        <v>175</v>
      </c>
      <c r="B159">
        <v>1</v>
      </c>
      <c r="C159" t="s">
        <v>391</v>
      </c>
      <c r="D159">
        <v>2</v>
      </c>
      <c r="E159">
        <v>3</v>
      </c>
      <c r="F159" t="s">
        <v>391</v>
      </c>
      <c r="G159" s="2">
        <f t="shared" si="26"/>
        <v>3</v>
      </c>
      <c r="H159" s="2">
        <f t="shared" si="27"/>
        <v>1</v>
      </c>
      <c r="I159" s="2" t="s">
        <v>13</v>
      </c>
      <c r="J159" s="2">
        <f>VLOOKUP(A159,'Cross ref wind potential'!$B$2:$R$238,17,FALSE)</f>
        <v>0</v>
      </c>
      <c r="K159" s="2">
        <f t="shared" si="28"/>
        <v>2</v>
      </c>
      <c r="L159">
        <f>VLOOKUP(A159,'Wind Reg Plan'!$A$3:$V$4094,16,FALSE)</f>
        <v>0</v>
      </c>
      <c r="M159">
        <f>VLOOKUP(A159,'Wind Reg Plan'!$A$3:$W$4094,23,FALSE)</f>
        <v>0</v>
      </c>
      <c r="N159" s="2" t="s">
        <v>1310</v>
      </c>
      <c r="Q159" t="s">
        <v>94</v>
      </c>
      <c r="R159">
        <v>1</v>
      </c>
      <c r="S159" t="s">
        <v>1310</v>
      </c>
      <c r="T159">
        <f>VLOOKUP(Q159,'Cross ref wind potential'!$B$2:$R$238,17,FALSE)</f>
        <v>0</v>
      </c>
      <c r="U159" s="2">
        <v>4</v>
      </c>
      <c r="V159" s="2" t="str">
        <f>VLOOKUP(Q159,'Wind Reg Plan'!$A$3:$V$4094,16,FALSE)</f>
        <v>M</v>
      </c>
      <c r="W159" s="2">
        <f t="shared" si="29"/>
        <v>1</v>
      </c>
      <c r="X159" s="2">
        <f t="shared" si="30"/>
        <v>2</v>
      </c>
      <c r="Y159" s="36">
        <f>VLOOKUP(Q159,'Wind Reg Plan'!$A$3:$W$4094,23,FALSE)</f>
        <v>0</v>
      </c>
      <c r="Z159">
        <f t="shared" si="33"/>
        <v>3</v>
      </c>
      <c r="AA159" t="str">
        <f t="shared" si="33"/>
        <v/>
      </c>
      <c r="AB159" t="str">
        <f t="shared" si="33"/>
        <v/>
      </c>
      <c r="AC159" t="str">
        <f t="shared" si="33"/>
        <v/>
      </c>
      <c r="AD159">
        <f t="shared" si="33"/>
        <v>2</v>
      </c>
    </row>
    <row r="160" spans="1:30" hidden="1" x14ac:dyDescent="0.25">
      <c r="A160" t="s">
        <v>361</v>
      </c>
      <c r="B160">
        <v>7</v>
      </c>
      <c r="C160" t="s">
        <v>391</v>
      </c>
      <c r="D160" t="s">
        <v>391</v>
      </c>
      <c r="E160" t="s">
        <v>391</v>
      </c>
      <c r="F160" t="s">
        <v>391</v>
      </c>
      <c r="G160" s="2">
        <f t="shared" si="26"/>
        <v>7</v>
      </c>
      <c r="H160" s="2">
        <f t="shared" si="27"/>
        <v>7</v>
      </c>
      <c r="I160" s="2" t="s">
        <v>18</v>
      </c>
      <c r="J160" s="2">
        <f>VLOOKUP(A160,'Cross ref wind potential'!$B$2:$R$238,17,FALSE)</f>
        <v>0</v>
      </c>
      <c r="K160" s="2">
        <f t="shared" si="28"/>
        <v>6</v>
      </c>
      <c r="L160" t="str">
        <f>VLOOKUP(A160,'Wind Reg Plan'!$A$3:$V$4094,16,FALSE)</f>
        <v>H</v>
      </c>
      <c r="M160" t="str">
        <f>VLOOKUP(A160,'Wind Reg Plan'!$A$3:$W$4094,23,FALSE)</f>
        <v>ONE NET STUDY FOUND TURBULENCE, OTHER SITES LIKELY AVAIL BUT NOT STUDIED</v>
      </c>
      <c r="N160" s="2" t="s">
        <v>1310</v>
      </c>
      <c r="Q160" t="s">
        <v>204</v>
      </c>
      <c r="R160">
        <v>3</v>
      </c>
      <c r="S160" t="s">
        <v>1310</v>
      </c>
      <c r="T160">
        <f>VLOOKUP(Q160,'Cross ref wind potential'!$B$2:$R$238,17,FALSE)</f>
        <v>0</v>
      </c>
      <c r="U160" s="2">
        <v>6</v>
      </c>
      <c r="V160" s="2" t="str">
        <f>VLOOKUP(Q160,'Wind Reg Plan'!$A$3:$V$4094,16,FALSE)</f>
        <v>H</v>
      </c>
      <c r="W160" s="2">
        <f t="shared" si="29"/>
        <v>3</v>
      </c>
      <c r="X160" s="2">
        <f t="shared" si="30"/>
        <v>4</v>
      </c>
      <c r="Y160" s="36" t="str">
        <f>VLOOKUP(Q160,'Wind Reg Plan'!$A$3:$W$4094,23,FALSE)</f>
        <v>OPERATING</v>
      </c>
      <c r="Z160">
        <f t="shared" si="33"/>
        <v>3</v>
      </c>
      <c r="AA160" t="str">
        <f t="shared" si="33"/>
        <v/>
      </c>
      <c r="AB160" t="str">
        <f t="shared" si="33"/>
        <v/>
      </c>
      <c r="AC160">
        <f t="shared" si="33"/>
        <v>2</v>
      </c>
      <c r="AD160" t="str">
        <f t="shared" si="33"/>
        <v/>
      </c>
    </row>
    <row r="161" spans="1:30" hidden="1" x14ac:dyDescent="0.25">
      <c r="A161" t="s">
        <v>106</v>
      </c>
      <c r="B161">
        <v>2</v>
      </c>
      <c r="C161" t="s">
        <v>391</v>
      </c>
      <c r="D161" t="s">
        <v>391</v>
      </c>
      <c r="E161" t="s">
        <v>391</v>
      </c>
      <c r="F161" t="s">
        <v>391</v>
      </c>
      <c r="G161" s="2">
        <f t="shared" si="26"/>
        <v>2</v>
      </c>
      <c r="H161" s="2">
        <v>2</v>
      </c>
      <c r="I161" s="2" t="s">
        <v>13</v>
      </c>
      <c r="J161" s="2">
        <f>VLOOKUP(A161,'Cross ref wind potential'!$B$2:$R$238,17,FALSE)</f>
        <v>0</v>
      </c>
      <c r="K161" s="2" t="e">
        <f t="shared" si="28"/>
        <v>#N/A</v>
      </c>
      <c r="L161" t="str">
        <f>VLOOKUP(A161,'Wind Reg Plan'!$A$3:$V$4094,16,FALSE)</f>
        <v>M</v>
      </c>
      <c r="M161" t="str">
        <f>VLOOKUP(A161,'Wind Reg Plan'!$A$3:$W$4094,23,FALSE)</f>
        <v>TIE TO NAKNEK, KING SALMON AND S NAKNEK</v>
      </c>
      <c r="N161" s="2" t="s">
        <v>1310</v>
      </c>
      <c r="Q161" t="s">
        <v>180</v>
      </c>
      <c r="R161">
        <v>3</v>
      </c>
      <c r="S161" t="s">
        <v>1310</v>
      </c>
      <c r="T161">
        <f>VLOOKUP(Q161,'Cross ref wind potential'!$B$2:$R$238,17,FALSE)</f>
        <v>0</v>
      </c>
      <c r="U161" s="2">
        <v>2</v>
      </c>
      <c r="V161" s="2" t="str">
        <f>VLOOKUP(Q161,'Wind Reg Plan'!$A$3:$V$4094,16,FALSE)</f>
        <v>L</v>
      </c>
      <c r="W161" s="2">
        <f t="shared" si="29"/>
        <v>3</v>
      </c>
      <c r="X161" s="2">
        <f t="shared" si="30"/>
        <v>4</v>
      </c>
      <c r="Y161" s="36" t="str">
        <f>VLOOKUP(Q161,'Wind Reg Plan'!$A$3:$W$4094,23,FALSE)</f>
        <v>POSS TIE TO TWIN HILLS, TOGIAK</v>
      </c>
      <c r="Z161">
        <f t="shared" si="33"/>
        <v>-1</v>
      </c>
      <c r="AA161" t="str">
        <f t="shared" si="33"/>
        <v/>
      </c>
      <c r="AB161" t="str">
        <f t="shared" si="33"/>
        <v/>
      </c>
      <c r="AC161" t="str">
        <f t="shared" si="33"/>
        <v/>
      </c>
      <c r="AD161">
        <f t="shared" si="33"/>
        <v>-2</v>
      </c>
    </row>
    <row r="162" spans="1:30" hidden="1" x14ac:dyDescent="0.25">
      <c r="A162" t="s">
        <v>243</v>
      </c>
      <c r="B162">
        <v>4</v>
      </c>
      <c r="C162" t="s">
        <v>391</v>
      </c>
      <c r="D162">
        <v>5</v>
      </c>
      <c r="E162" t="s">
        <v>391</v>
      </c>
      <c r="F162" t="s">
        <v>391</v>
      </c>
      <c r="G162" s="2">
        <f t="shared" si="26"/>
        <v>5</v>
      </c>
      <c r="H162" s="2">
        <f t="shared" si="27"/>
        <v>4</v>
      </c>
      <c r="I162" s="2" t="s">
        <v>13</v>
      </c>
      <c r="J162" s="2">
        <f>VLOOKUP(A162,'Cross ref wind potential'!$B$2:$R$238,17,FALSE)</f>
        <v>0</v>
      </c>
      <c r="K162" s="2">
        <f t="shared" si="28"/>
        <v>6</v>
      </c>
      <c r="L162" t="str">
        <f>VLOOKUP(A162,'Wind Reg Plan'!$A$3:$V$4094,16,FALSE)</f>
        <v>H</v>
      </c>
      <c r="M162" t="str">
        <f>VLOOKUP(A162,'Wind Reg Plan'!$A$3:$W$4094,23,FALSE)</f>
        <v>CONFLICT IN COMMUNITY BETWEEN CITY AND TRIBE</v>
      </c>
      <c r="N162" s="2" t="s">
        <v>1310</v>
      </c>
      <c r="Q162" t="s">
        <v>248</v>
      </c>
      <c r="R162">
        <v>3</v>
      </c>
      <c r="S162" t="s">
        <v>1310</v>
      </c>
      <c r="T162">
        <f>VLOOKUP(Q162,'Cross ref wind potential'!$B$2:$R$238,17,FALSE)</f>
        <v>0</v>
      </c>
      <c r="U162" s="2">
        <v>4</v>
      </c>
      <c r="V162" s="2">
        <f>VLOOKUP(Q162,'Wind Reg Plan'!$A$3:$V$4094,16,FALSE)</f>
        <v>0</v>
      </c>
      <c r="W162" s="2">
        <f t="shared" si="29"/>
        <v>3</v>
      </c>
      <c r="X162" s="2">
        <f t="shared" si="30"/>
        <v>5</v>
      </c>
      <c r="Y162" s="36">
        <f>VLOOKUP(Q162,'Wind Reg Plan'!$A$3:$W$4094,23,FALSE)</f>
        <v>0</v>
      </c>
      <c r="Z162">
        <f t="shared" si="33"/>
        <v>1</v>
      </c>
      <c r="AA162">
        <f t="shared" si="33"/>
        <v>0</v>
      </c>
      <c r="AB162">
        <f t="shared" si="33"/>
        <v>-1</v>
      </c>
      <c r="AC162" t="str">
        <f t="shared" si="33"/>
        <v/>
      </c>
      <c r="AD162" t="str">
        <f t="shared" si="33"/>
        <v/>
      </c>
    </row>
    <row r="163" spans="1:30" hidden="1" x14ac:dyDescent="0.25">
      <c r="A163" t="s">
        <v>187</v>
      </c>
      <c r="B163">
        <v>3</v>
      </c>
      <c r="C163" t="s">
        <v>391</v>
      </c>
      <c r="D163">
        <v>4</v>
      </c>
      <c r="E163" t="s">
        <v>391</v>
      </c>
      <c r="F163" t="s">
        <v>391</v>
      </c>
      <c r="G163" s="2">
        <f t="shared" si="26"/>
        <v>4</v>
      </c>
      <c r="H163" s="2">
        <f t="shared" si="27"/>
        <v>3</v>
      </c>
      <c r="I163" s="2" t="s">
        <v>13</v>
      </c>
      <c r="J163" s="2">
        <f>VLOOKUP(A163,'Cross ref wind potential'!$B$2:$R$238,17,FALSE)</f>
        <v>0</v>
      </c>
      <c r="K163" s="2">
        <f t="shared" si="28"/>
        <v>5</v>
      </c>
      <c r="L163">
        <f>VLOOKUP(A163,'Wind Reg Plan'!$A$3:$V$4094,16,FALSE)</f>
        <v>0</v>
      </c>
      <c r="M163">
        <f>VLOOKUP(A163,'Wind Reg Plan'!$A$3:$W$4094,23,FALSE)</f>
        <v>0</v>
      </c>
      <c r="N163" s="2" t="s">
        <v>1310</v>
      </c>
      <c r="Q163" t="s">
        <v>343</v>
      </c>
      <c r="R163">
        <v>6</v>
      </c>
      <c r="S163" t="s">
        <v>1310</v>
      </c>
      <c r="T163">
        <f>VLOOKUP(Q163,'Cross ref wind potential'!$B$2:$R$238,17,FALSE)</f>
        <v>0</v>
      </c>
      <c r="U163" s="2">
        <v>6</v>
      </c>
      <c r="V163" s="2" t="str">
        <f>VLOOKUP(Q163,'Wind Reg Plan'!$A$3:$V$4094,16,FALSE)</f>
        <v>H</v>
      </c>
      <c r="W163" s="2">
        <f t="shared" si="29"/>
        <v>6</v>
      </c>
      <c r="X163" s="2">
        <f t="shared" si="30"/>
        <v>7</v>
      </c>
      <c r="Y163" s="36" t="str">
        <f>VLOOKUP(Q163,'Wind Reg Plan'!$A$3:$W$4094,23,FALSE)</f>
        <v>1999 STUDY INDICATED TURBULENCE, NO MET TOWER</v>
      </c>
      <c r="Z163">
        <f t="shared" ref="Z163:AD169" si="34">IFERROR($U163-VLOOKUP($Q163,$A$3:$F$357,1+Z$2,FALSE),"")</f>
        <v>0</v>
      </c>
      <c r="AA163">
        <f t="shared" si="34"/>
        <v>-1</v>
      </c>
      <c r="AB163" t="str">
        <f t="shared" si="34"/>
        <v/>
      </c>
      <c r="AC163" t="str">
        <f t="shared" si="34"/>
        <v/>
      </c>
      <c r="AD163" t="str">
        <f t="shared" si="34"/>
        <v/>
      </c>
    </row>
    <row r="164" spans="1:30" hidden="1" x14ac:dyDescent="0.25">
      <c r="A164" t="s">
        <v>261</v>
      </c>
      <c r="B164">
        <v>1</v>
      </c>
      <c r="C164">
        <v>2</v>
      </c>
      <c r="D164">
        <v>3</v>
      </c>
      <c r="E164">
        <v>4</v>
      </c>
      <c r="F164">
        <v>6</v>
      </c>
      <c r="G164" s="2">
        <f t="shared" si="26"/>
        <v>6</v>
      </c>
      <c r="H164" s="2">
        <v>1</v>
      </c>
      <c r="I164" s="2" t="s">
        <v>13</v>
      </c>
      <c r="J164" s="2">
        <f>VLOOKUP(A164,'Cross ref wind potential'!$B$2:$R$238,17,FALSE)</f>
        <v>0</v>
      </c>
      <c r="K164" s="2" t="e">
        <f t="shared" si="28"/>
        <v>#N/A</v>
      </c>
      <c r="L164">
        <f>VLOOKUP(A164,'Wind Reg Plan'!$A$3:$V$4094,16,FALSE)</f>
        <v>0</v>
      </c>
      <c r="M164">
        <f>VLOOKUP(A164,'Wind Reg Plan'!$A$3:$W$4094,23,FALSE)</f>
        <v>0</v>
      </c>
      <c r="N164" s="2" t="s">
        <v>1310</v>
      </c>
      <c r="Q164" t="s">
        <v>55</v>
      </c>
      <c r="R164">
        <v>1</v>
      </c>
      <c r="S164" t="s">
        <v>1310</v>
      </c>
      <c r="T164">
        <f>VLOOKUP(Q164,'Cross ref wind potential'!$B$2:$R$238,17,FALSE)</f>
        <v>0</v>
      </c>
      <c r="U164" s="2">
        <v>2</v>
      </c>
      <c r="V164" s="2" t="str">
        <f>VLOOKUP(Q164,'Wind Reg Plan'!$A$3:$V$4094,16,FALSE)</f>
        <v>L</v>
      </c>
      <c r="W164" s="2">
        <f t="shared" si="29"/>
        <v>1</v>
      </c>
      <c r="X164" s="2">
        <f t="shared" si="30"/>
        <v>1</v>
      </c>
      <c r="Y164" s="36">
        <f>VLOOKUP(Q164,'Wind Reg Plan'!$A$3:$W$4094,23,FALSE)</f>
        <v>0</v>
      </c>
      <c r="Z164">
        <f t="shared" si="34"/>
        <v>1</v>
      </c>
      <c r="AA164" t="str">
        <f t="shared" si="34"/>
        <v/>
      </c>
      <c r="AB164" t="str">
        <f t="shared" si="34"/>
        <v/>
      </c>
      <c r="AC164" t="str">
        <f t="shared" si="34"/>
        <v/>
      </c>
      <c r="AD164" t="str">
        <f t="shared" si="34"/>
        <v/>
      </c>
    </row>
    <row r="165" spans="1:30" hidden="1" x14ac:dyDescent="0.25">
      <c r="A165" t="s">
        <v>210</v>
      </c>
      <c r="B165">
        <v>1</v>
      </c>
      <c r="C165">
        <v>3</v>
      </c>
      <c r="D165">
        <v>4</v>
      </c>
      <c r="E165" t="s">
        <v>391</v>
      </c>
      <c r="F165" t="s">
        <v>391</v>
      </c>
      <c r="G165" s="2">
        <f t="shared" si="26"/>
        <v>4</v>
      </c>
      <c r="H165" s="2">
        <f t="shared" si="27"/>
        <v>1</v>
      </c>
      <c r="I165" s="2" t="s">
        <v>13</v>
      </c>
      <c r="J165" s="2">
        <f>VLOOKUP(A165,'Cross ref wind potential'!$B$2:$R$238,17,FALSE)</f>
        <v>0</v>
      </c>
      <c r="K165" s="2">
        <f t="shared" si="28"/>
        <v>1</v>
      </c>
      <c r="L165">
        <f>VLOOKUP(A165,'Wind Reg Plan'!$A$3:$V$4094,16,FALSE)</f>
        <v>0</v>
      </c>
      <c r="M165">
        <f>VLOOKUP(A165,'Wind Reg Plan'!$A$3:$W$4094,23,FALSE)</f>
        <v>0</v>
      </c>
      <c r="N165" s="2" t="s">
        <v>1310</v>
      </c>
      <c r="Q165" t="s">
        <v>152</v>
      </c>
      <c r="R165">
        <v>3</v>
      </c>
      <c r="S165" t="s">
        <v>1310</v>
      </c>
      <c r="T165">
        <f>VLOOKUP(Q165,'Cross ref wind potential'!$B$2:$R$238,17,FALSE)</f>
        <v>0</v>
      </c>
      <c r="U165" s="2">
        <v>5</v>
      </c>
      <c r="V165" s="2">
        <f>VLOOKUP(Q165,'Wind Reg Plan'!$A$3:$V$4094,16,FALSE)</f>
        <v>0</v>
      </c>
      <c r="W165" s="2">
        <f t="shared" si="29"/>
        <v>3</v>
      </c>
      <c r="X165" s="2">
        <f t="shared" si="30"/>
        <v>3</v>
      </c>
      <c r="Y165" s="36">
        <f>VLOOKUP(Q165,'Wind Reg Plan'!$A$3:$W$4094,23,FALSE)</f>
        <v>0</v>
      </c>
      <c r="Z165">
        <f t="shared" si="34"/>
        <v>2</v>
      </c>
      <c r="AA165" t="str">
        <f t="shared" si="34"/>
        <v/>
      </c>
      <c r="AB165" t="str">
        <f t="shared" si="34"/>
        <v/>
      </c>
      <c r="AC165" t="str">
        <f t="shared" si="34"/>
        <v/>
      </c>
      <c r="AD165" t="str">
        <f t="shared" si="34"/>
        <v/>
      </c>
    </row>
    <row r="166" spans="1:30" hidden="1" x14ac:dyDescent="0.25">
      <c r="A166" t="s">
        <v>212</v>
      </c>
      <c r="B166">
        <v>1</v>
      </c>
      <c r="C166" t="s">
        <v>391</v>
      </c>
      <c r="D166">
        <v>2</v>
      </c>
      <c r="E166">
        <v>4</v>
      </c>
      <c r="F166" t="s">
        <v>391</v>
      </c>
      <c r="G166" s="2">
        <f t="shared" si="26"/>
        <v>4</v>
      </c>
      <c r="H166" s="2">
        <v>1</v>
      </c>
      <c r="I166" s="2" t="s">
        <v>13</v>
      </c>
      <c r="J166" s="2" t="e">
        <f>VLOOKUP(A166,'Cross ref wind potential'!$B$2:$R$238,17,FALSE)</f>
        <v>#N/A</v>
      </c>
      <c r="K166" s="2" t="e">
        <f t="shared" si="28"/>
        <v>#N/A</v>
      </c>
      <c r="L166">
        <f>VLOOKUP(A166,'Wind Reg Plan'!$A$3:$V$4094,16,FALSE)</f>
        <v>0</v>
      </c>
      <c r="M166">
        <f>VLOOKUP(A166,'Wind Reg Plan'!$A$3:$W$4094,23,FALSE)</f>
        <v>0</v>
      </c>
      <c r="N166" s="2" t="s">
        <v>1310</v>
      </c>
      <c r="Q166" t="s">
        <v>365</v>
      </c>
      <c r="R166">
        <v>7</v>
      </c>
      <c r="S166" t="s">
        <v>1310</v>
      </c>
      <c r="T166">
        <f>VLOOKUP(Q166,'Cross ref wind potential'!$B$2:$R$238,17,FALSE)</f>
        <v>0</v>
      </c>
      <c r="U166" s="2">
        <v>7</v>
      </c>
      <c r="V166" s="2">
        <f>VLOOKUP(Q166,'Wind Reg Plan'!$A$3:$V$4094,16,FALSE)</f>
        <v>0</v>
      </c>
      <c r="W166" s="2">
        <f t="shared" si="29"/>
        <v>7</v>
      </c>
      <c r="X166" s="2">
        <f t="shared" si="30"/>
        <v>7</v>
      </c>
      <c r="Y166" s="36">
        <f>VLOOKUP(Q166,'Wind Reg Plan'!$A$3:$W$4094,23,FALSE)</f>
        <v>0</v>
      </c>
      <c r="Z166">
        <f t="shared" si="34"/>
        <v>0</v>
      </c>
      <c r="AA166" t="str">
        <f t="shared" si="34"/>
        <v/>
      </c>
      <c r="AB166" t="str">
        <f t="shared" si="34"/>
        <v/>
      </c>
      <c r="AC166" t="str">
        <f t="shared" si="34"/>
        <v/>
      </c>
      <c r="AD166" t="str">
        <f t="shared" si="34"/>
        <v/>
      </c>
    </row>
    <row r="167" spans="1:30" hidden="1" x14ac:dyDescent="0.25">
      <c r="A167" t="s">
        <v>86</v>
      </c>
      <c r="B167">
        <v>1</v>
      </c>
      <c r="C167" t="s">
        <v>391</v>
      </c>
      <c r="D167" t="s">
        <v>391</v>
      </c>
      <c r="E167">
        <v>2</v>
      </c>
      <c r="F167" t="s">
        <v>391</v>
      </c>
      <c r="G167" s="2">
        <f t="shared" si="26"/>
        <v>2</v>
      </c>
      <c r="H167" s="2">
        <v>1</v>
      </c>
      <c r="I167" s="2" t="s">
        <v>13</v>
      </c>
      <c r="J167" s="2" t="e">
        <f>VLOOKUP(A167,'Cross ref wind potential'!$B$2:$R$238,17,FALSE)</f>
        <v>#N/A</v>
      </c>
      <c r="K167" s="2" t="e">
        <f t="shared" si="28"/>
        <v>#N/A</v>
      </c>
      <c r="L167">
        <f>VLOOKUP(A167,'Wind Reg Plan'!$A$3:$V$4094,16,FALSE)</f>
        <v>0</v>
      </c>
      <c r="M167">
        <f>VLOOKUP(A167,'Wind Reg Plan'!$A$3:$W$4094,23,FALSE)</f>
        <v>0</v>
      </c>
      <c r="N167" s="2" t="s">
        <v>1310</v>
      </c>
      <c r="Q167" t="s">
        <v>146</v>
      </c>
      <c r="R167">
        <v>1</v>
      </c>
      <c r="S167" t="s">
        <v>1310</v>
      </c>
      <c r="T167">
        <f>VLOOKUP(Q167,'Cross ref wind potential'!$B$2:$R$238,17,FALSE)</f>
        <v>0</v>
      </c>
      <c r="U167" s="2">
        <v>2</v>
      </c>
      <c r="V167" s="2">
        <f>VLOOKUP(Q167,'Wind Reg Plan'!$A$3:$V$4094,16,FALSE)</f>
        <v>0</v>
      </c>
      <c r="W167" s="2">
        <f t="shared" si="29"/>
        <v>1</v>
      </c>
      <c r="X167" s="2">
        <f t="shared" si="30"/>
        <v>3</v>
      </c>
      <c r="Y167" s="36">
        <f>VLOOKUP(Q167,'Wind Reg Plan'!$A$3:$W$4094,23,FALSE)</f>
        <v>0</v>
      </c>
      <c r="Z167">
        <f t="shared" si="34"/>
        <v>1</v>
      </c>
      <c r="AA167" t="str">
        <f t="shared" si="34"/>
        <v/>
      </c>
      <c r="AB167">
        <f t="shared" si="34"/>
        <v>0</v>
      </c>
      <c r="AC167">
        <f t="shared" si="34"/>
        <v>-1</v>
      </c>
      <c r="AD167" t="str">
        <f t="shared" si="34"/>
        <v/>
      </c>
    </row>
    <row r="168" spans="1:30" hidden="1" x14ac:dyDescent="0.25">
      <c r="A168" t="s">
        <v>245</v>
      </c>
      <c r="B168">
        <v>1</v>
      </c>
      <c r="C168" t="s">
        <v>391</v>
      </c>
      <c r="D168" t="s">
        <v>391</v>
      </c>
      <c r="E168">
        <v>3</v>
      </c>
      <c r="F168">
        <v>5</v>
      </c>
      <c r="G168" s="2">
        <f t="shared" si="26"/>
        <v>5</v>
      </c>
      <c r="H168" s="2">
        <v>1</v>
      </c>
      <c r="I168" s="2" t="s">
        <v>13</v>
      </c>
      <c r="J168" s="2">
        <f>VLOOKUP(A168,'Cross ref wind potential'!$B$2:$R$238,17,FALSE)</f>
        <v>0</v>
      </c>
      <c r="K168" s="2" t="e">
        <f t="shared" si="28"/>
        <v>#N/A</v>
      </c>
      <c r="L168">
        <f>VLOOKUP(A168,'Wind Reg Plan'!$A$3:$V$4094,16,FALSE)</f>
        <v>0</v>
      </c>
      <c r="M168">
        <f>VLOOKUP(A168,'Wind Reg Plan'!$A$3:$W$4094,23,FALSE)</f>
        <v>0</v>
      </c>
      <c r="N168" s="2" t="s">
        <v>1310</v>
      </c>
      <c r="Q168" t="s">
        <v>110</v>
      </c>
      <c r="R168">
        <v>1</v>
      </c>
      <c r="S168" t="s">
        <v>1310</v>
      </c>
      <c r="T168">
        <f>VLOOKUP(Q168,'Cross ref wind potential'!$B$2:$R$238,17,FALSE)</f>
        <v>0</v>
      </c>
      <c r="U168" s="2">
        <v>3</v>
      </c>
      <c r="V168" s="2">
        <f>VLOOKUP(Q168,'Wind Reg Plan'!$A$3:$V$4094,16,FALSE)</f>
        <v>0</v>
      </c>
      <c r="W168" s="2">
        <f t="shared" si="29"/>
        <v>1</v>
      </c>
      <c r="X168" s="2">
        <f t="shared" si="30"/>
        <v>2</v>
      </c>
      <c r="Y168" s="36">
        <f>VLOOKUP(Q168,'Wind Reg Plan'!$A$3:$W$4094,23,FALSE)</f>
        <v>0</v>
      </c>
      <c r="Z168">
        <f t="shared" si="34"/>
        <v>2</v>
      </c>
      <c r="AA168" t="str">
        <f t="shared" si="34"/>
        <v/>
      </c>
      <c r="AB168">
        <f t="shared" si="34"/>
        <v>1</v>
      </c>
      <c r="AC168" t="str">
        <f t="shared" si="34"/>
        <v/>
      </c>
      <c r="AD168" t="str">
        <f t="shared" si="34"/>
        <v/>
      </c>
    </row>
    <row r="169" spans="1:30" hidden="1" x14ac:dyDescent="0.25">
      <c r="A169" t="s">
        <v>316</v>
      </c>
      <c r="B169">
        <v>7</v>
      </c>
      <c r="C169" t="s">
        <v>391</v>
      </c>
      <c r="D169" t="s">
        <v>391</v>
      </c>
      <c r="E169" t="s">
        <v>391</v>
      </c>
      <c r="F169" t="s">
        <v>391</v>
      </c>
      <c r="G169" s="2">
        <f t="shared" si="26"/>
        <v>7</v>
      </c>
      <c r="H169" s="2">
        <f t="shared" si="27"/>
        <v>7</v>
      </c>
      <c r="I169" s="2" t="s">
        <v>13</v>
      </c>
      <c r="J169" s="2">
        <f>VLOOKUP(A169,'Cross ref wind potential'!$B$2:$R$238,17,FALSE)</f>
        <v>7</v>
      </c>
      <c r="K169" s="2">
        <f t="shared" si="28"/>
        <v>6</v>
      </c>
      <c r="L169" t="str">
        <f>VLOOKUP(A169,'Wind Reg Plan'!$A$3:$V$4094,16,FALSE)</f>
        <v>H</v>
      </c>
      <c r="M169" t="str">
        <f>VLOOKUP(A169,'Wind Reg Plan'!$A$3:$W$4094,23,FALSE)</f>
        <v>RENEWABLE ENERGY PENETRATION AT 99%.  ADDITIONAL LOAD FOR WIND IS AN ISSUE.</v>
      </c>
      <c r="N169" s="2" t="s">
        <v>1312</v>
      </c>
      <c r="Q169" t="s">
        <v>100</v>
      </c>
      <c r="R169">
        <v>1</v>
      </c>
      <c r="S169" t="s">
        <v>1310</v>
      </c>
      <c r="T169">
        <f>VLOOKUP(Q169,'Cross ref wind potential'!$B$2:$R$238,17,FALSE)</f>
        <v>0</v>
      </c>
      <c r="U169" s="2">
        <v>2</v>
      </c>
      <c r="V169" s="2">
        <f>VLOOKUP(Q169,'Wind Reg Plan'!$A$3:$V$4094,16,FALSE)</f>
        <v>0</v>
      </c>
      <c r="W169" s="2">
        <f t="shared" si="29"/>
        <v>1</v>
      </c>
      <c r="X169" s="2">
        <f t="shared" si="30"/>
        <v>2</v>
      </c>
      <c r="Y169" s="36">
        <f>VLOOKUP(Q169,'Wind Reg Plan'!$A$3:$W$4094,23,FALSE)</f>
        <v>0</v>
      </c>
      <c r="Z169">
        <f t="shared" si="34"/>
        <v>1</v>
      </c>
      <c r="AA169" t="str">
        <f t="shared" si="34"/>
        <v/>
      </c>
      <c r="AB169">
        <f t="shared" si="34"/>
        <v>0</v>
      </c>
      <c r="AC169" t="str">
        <f t="shared" si="34"/>
        <v/>
      </c>
      <c r="AD169" t="str">
        <f t="shared" si="34"/>
        <v/>
      </c>
    </row>
    <row r="170" spans="1:30" hidden="1" x14ac:dyDescent="0.25">
      <c r="A170" t="s">
        <v>322</v>
      </c>
      <c r="B170">
        <v>6</v>
      </c>
      <c r="C170">
        <v>7</v>
      </c>
      <c r="D170" t="s">
        <v>391</v>
      </c>
      <c r="E170" t="s">
        <v>391</v>
      </c>
      <c r="F170" t="s">
        <v>391</v>
      </c>
      <c r="G170" s="2">
        <f t="shared" si="26"/>
        <v>7</v>
      </c>
      <c r="H170" s="2" t="e">
        <f t="shared" si="27"/>
        <v>#N/A</v>
      </c>
      <c r="I170" s="2" t="s">
        <v>13</v>
      </c>
      <c r="J170" s="2">
        <f>VLOOKUP(A170,'Cross ref wind potential'!$B$2:$R$238,17,FALSE)</f>
        <v>0</v>
      </c>
      <c r="K170" s="2" t="e">
        <f t="shared" si="28"/>
        <v>#N/A</v>
      </c>
      <c r="L170">
        <f>VLOOKUP(A170,'Wind Reg Plan'!$A$3:$V$4094,16,FALSE)</f>
        <v>0</v>
      </c>
      <c r="M170">
        <f>VLOOKUP(A170,'Wind Reg Plan'!$A$3:$W$4094,23,FALSE)</f>
        <v>0</v>
      </c>
      <c r="N170" s="2" t="s">
        <v>1310</v>
      </c>
    </row>
    <row r="171" spans="1:30" x14ac:dyDescent="0.25">
      <c r="A171" t="s">
        <v>273</v>
      </c>
      <c r="B171">
        <v>5</v>
      </c>
      <c r="C171">
        <v>6</v>
      </c>
      <c r="D171" t="s">
        <v>391</v>
      </c>
      <c r="E171" t="s">
        <v>391</v>
      </c>
      <c r="F171" t="s">
        <v>391</v>
      </c>
      <c r="G171" s="2">
        <f t="shared" si="26"/>
        <v>6</v>
      </c>
      <c r="H171" s="2">
        <v>6</v>
      </c>
      <c r="I171" s="2" t="s">
        <v>13</v>
      </c>
      <c r="J171" s="2">
        <f>VLOOKUP(A171,'Cross ref wind potential'!$B$2:$R$238,17,FALSE)</f>
        <v>6</v>
      </c>
      <c r="K171" s="2">
        <f t="shared" si="28"/>
        <v>6</v>
      </c>
      <c r="L171" t="str">
        <f>VLOOKUP(A171,'Wind Reg Plan'!$A$3:$V$4094,16,FALSE)</f>
        <v>H</v>
      </c>
      <c r="M171" t="str">
        <f>VLOOKUP(A171,'Wind Reg Plan'!$A$3:$W$4094,23,FALSE)</f>
        <v>OPERATING</v>
      </c>
      <c r="N171" s="2" t="s">
        <v>1312</v>
      </c>
    </row>
    <row r="172" spans="1:30" hidden="1" x14ac:dyDescent="0.25">
      <c r="A172" t="s">
        <v>98</v>
      </c>
      <c r="B172">
        <v>2</v>
      </c>
      <c r="C172" t="s">
        <v>391</v>
      </c>
      <c r="D172" t="s">
        <v>391</v>
      </c>
      <c r="E172" t="s">
        <v>391</v>
      </c>
      <c r="F172" t="s">
        <v>391</v>
      </c>
      <c r="G172" s="2">
        <f t="shared" si="26"/>
        <v>2</v>
      </c>
      <c r="H172" s="2">
        <v>4</v>
      </c>
      <c r="I172" s="2" t="s">
        <v>13</v>
      </c>
      <c r="J172" s="2">
        <f>VLOOKUP(A172,'Cross ref wind potential'!$B$2:$R$238,17,FALSE)</f>
        <v>4</v>
      </c>
      <c r="K172" s="2">
        <f t="shared" si="28"/>
        <v>4</v>
      </c>
      <c r="L172" t="str">
        <f>VLOOKUP(A172,'Wind Reg Plan'!$A$3:$V$4094,16,FALSE)</f>
        <v>M</v>
      </c>
      <c r="M172">
        <f>VLOOKUP(A172,'Wind Reg Plan'!$A$3:$W$4094,23,FALSE)</f>
        <v>0</v>
      </c>
      <c r="N172" s="2" t="s">
        <v>1312</v>
      </c>
    </row>
    <row r="173" spans="1:30" x14ac:dyDescent="0.25">
      <c r="A173" t="s">
        <v>237</v>
      </c>
      <c r="B173">
        <v>5</v>
      </c>
      <c r="C173" t="s">
        <v>391</v>
      </c>
      <c r="D173" t="s">
        <v>391</v>
      </c>
      <c r="E173" t="s">
        <v>391</v>
      </c>
      <c r="F173" t="s">
        <v>391</v>
      </c>
      <c r="G173" s="2">
        <f t="shared" si="26"/>
        <v>5</v>
      </c>
      <c r="H173" s="2">
        <v>6</v>
      </c>
      <c r="I173" s="2" t="s">
        <v>13</v>
      </c>
      <c r="J173" s="2">
        <f>VLOOKUP(A173,'Cross ref wind potential'!$B$2:$R$238,17,FALSE)</f>
        <v>6</v>
      </c>
      <c r="K173" s="2">
        <f t="shared" si="28"/>
        <v>6</v>
      </c>
      <c r="L173" t="str">
        <f>VLOOKUP(A173,'Wind Reg Plan'!$A$3:$V$4094,16,FALSE)</f>
        <v>H</v>
      </c>
      <c r="M173" t="str">
        <f>VLOOKUP(A173,'Wind Reg Plan'!$A$3:$W$4094,23,FALSE)</f>
        <v>OPERATING</v>
      </c>
      <c r="N173" s="2" t="s">
        <v>1312</v>
      </c>
    </row>
    <row r="174" spans="1:30" hidden="1" x14ac:dyDescent="0.25">
      <c r="A174" t="s">
        <v>178</v>
      </c>
      <c r="B174">
        <v>2</v>
      </c>
      <c r="C174" t="s">
        <v>391</v>
      </c>
      <c r="D174">
        <v>3</v>
      </c>
      <c r="E174" t="s">
        <v>391</v>
      </c>
      <c r="F174" t="s">
        <v>391</v>
      </c>
      <c r="G174" s="2">
        <f t="shared" si="26"/>
        <v>3</v>
      </c>
      <c r="H174" s="2">
        <f t="shared" si="27"/>
        <v>2</v>
      </c>
      <c r="I174" s="2" t="s">
        <v>13</v>
      </c>
      <c r="J174" s="2">
        <f>VLOOKUP(A174,'Cross ref wind potential'!$B$2:$R$238,17,FALSE)</f>
        <v>0</v>
      </c>
      <c r="K174" s="2">
        <f t="shared" si="28"/>
        <v>4</v>
      </c>
      <c r="L174" t="str">
        <f>VLOOKUP(A174,'Wind Reg Plan'!$A$3:$V$4094,16,FALSE)</f>
        <v>M</v>
      </c>
      <c r="M174">
        <f>VLOOKUP(A174,'Wind Reg Plan'!$A$3:$W$4094,23,FALSE)</f>
        <v>0</v>
      </c>
      <c r="N174" s="2" t="s">
        <v>1310</v>
      </c>
    </row>
    <row r="175" spans="1:30" hidden="1" x14ac:dyDescent="0.25">
      <c r="A175" t="s">
        <v>199</v>
      </c>
      <c r="B175">
        <v>3</v>
      </c>
      <c r="C175" t="s">
        <v>391</v>
      </c>
      <c r="D175" t="s">
        <v>391</v>
      </c>
      <c r="E175" t="s">
        <v>391</v>
      </c>
      <c r="F175">
        <v>4</v>
      </c>
      <c r="G175" s="2">
        <f t="shared" si="26"/>
        <v>4</v>
      </c>
      <c r="H175" s="2">
        <f t="shared" si="27"/>
        <v>3</v>
      </c>
      <c r="I175" s="2" t="s">
        <v>13</v>
      </c>
      <c r="J175" s="2">
        <f>VLOOKUP(A175,'Cross ref wind potential'!$B$2:$R$238,17,FALSE)</f>
        <v>0</v>
      </c>
      <c r="K175" s="2">
        <f t="shared" si="28"/>
        <v>4</v>
      </c>
      <c r="L175">
        <f>VLOOKUP(A175,'Wind Reg Plan'!$A$3:$V$4094,16,FALSE)</f>
        <v>0</v>
      </c>
      <c r="M175">
        <f>VLOOKUP(A175,'Wind Reg Plan'!$A$3:$W$4094,23,FALSE)</f>
        <v>0</v>
      </c>
      <c r="N175" s="2" t="s">
        <v>1310</v>
      </c>
    </row>
    <row r="176" spans="1:30" hidden="1" x14ac:dyDescent="0.25">
      <c r="A176" t="s">
        <v>139</v>
      </c>
      <c r="B176">
        <v>2</v>
      </c>
      <c r="C176" t="s">
        <v>391</v>
      </c>
      <c r="D176" t="s">
        <v>391</v>
      </c>
      <c r="E176">
        <v>3</v>
      </c>
      <c r="F176" t="s">
        <v>391</v>
      </c>
      <c r="G176" s="2">
        <f t="shared" si="26"/>
        <v>3</v>
      </c>
      <c r="H176" s="2">
        <f t="shared" si="27"/>
        <v>2</v>
      </c>
      <c r="I176" s="2" t="s">
        <v>13</v>
      </c>
      <c r="J176" s="2">
        <f>VLOOKUP(A176,'Cross ref wind potential'!$B$2:$R$238,17,FALSE)</f>
        <v>0</v>
      </c>
      <c r="K176" s="2">
        <f t="shared" si="28"/>
        <v>4</v>
      </c>
      <c r="L176">
        <f>VLOOKUP(A176,'Wind Reg Plan'!$A$3:$V$4094,16,FALSE)</f>
        <v>0</v>
      </c>
      <c r="M176">
        <f>VLOOKUP(A176,'Wind Reg Plan'!$A$3:$W$4094,23,FALSE)</f>
        <v>0</v>
      </c>
      <c r="N176" s="2" t="s">
        <v>1310</v>
      </c>
    </row>
    <row r="177" spans="1:14" hidden="1" x14ac:dyDescent="0.25">
      <c r="A177" t="s">
        <v>66</v>
      </c>
      <c r="B177">
        <v>1</v>
      </c>
      <c r="C177" t="s">
        <v>391</v>
      </c>
      <c r="D177" t="s">
        <v>391</v>
      </c>
      <c r="E177" t="s">
        <v>391</v>
      </c>
      <c r="F177" t="s">
        <v>391</v>
      </c>
      <c r="G177" s="2">
        <f t="shared" si="26"/>
        <v>1</v>
      </c>
      <c r="H177" s="2">
        <f t="shared" si="27"/>
        <v>1</v>
      </c>
      <c r="I177" s="2" t="s">
        <v>13</v>
      </c>
      <c r="J177" s="2">
        <f>VLOOKUP(A177,'Cross ref wind potential'!$B$2:$R$238,17,FALSE)</f>
        <v>0</v>
      </c>
      <c r="K177" s="2">
        <f t="shared" si="28"/>
        <v>2</v>
      </c>
      <c r="L177" t="str">
        <f>VLOOKUP(A177,'Wind Reg Plan'!$A$3:$V$4094,16,FALSE)</f>
        <v>L</v>
      </c>
      <c r="M177" t="str">
        <f>VLOOKUP(A177,'Wind Reg Plan'!$A$3:$W$4094,23,FALSE)</f>
        <v>HIGH TERRAIN NEARBY MAY HOLD WIND RESOURCE</v>
      </c>
      <c r="N177" s="2" t="s">
        <v>1310</v>
      </c>
    </row>
    <row r="178" spans="1:14" hidden="1" x14ac:dyDescent="0.25">
      <c r="A178" t="s">
        <v>274</v>
      </c>
      <c r="B178">
        <v>2</v>
      </c>
      <c r="C178">
        <v>5</v>
      </c>
      <c r="D178" t="s">
        <v>391</v>
      </c>
      <c r="E178">
        <v>6</v>
      </c>
      <c r="F178" t="s">
        <v>391</v>
      </c>
      <c r="G178" s="2">
        <f t="shared" si="26"/>
        <v>6</v>
      </c>
      <c r="H178" s="2">
        <v>2</v>
      </c>
      <c r="I178" s="2" t="s">
        <v>13</v>
      </c>
      <c r="J178" s="2" t="e">
        <f>VLOOKUP(A178,'Cross ref wind potential'!$B$2:$R$238,17,FALSE)</f>
        <v>#N/A</v>
      </c>
      <c r="K178" s="2" t="e">
        <f t="shared" si="28"/>
        <v>#N/A</v>
      </c>
      <c r="L178">
        <f>VLOOKUP(A178,'Wind Reg Plan'!$A$3:$V$4094,16,FALSE)</f>
        <v>0</v>
      </c>
      <c r="M178">
        <f>VLOOKUP(A178,'Wind Reg Plan'!$A$3:$W$4094,23,FALSE)</f>
        <v>0</v>
      </c>
      <c r="N178" s="2" t="s">
        <v>1310</v>
      </c>
    </row>
    <row r="179" spans="1:14" hidden="1" x14ac:dyDescent="0.25">
      <c r="A179" t="s">
        <v>133</v>
      </c>
      <c r="B179">
        <v>2</v>
      </c>
      <c r="C179" t="s">
        <v>391</v>
      </c>
      <c r="D179" t="s">
        <v>391</v>
      </c>
      <c r="E179" t="s">
        <v>391</v>
      </c>
      <c r="F179" t="s">
        <v>391</v>
      </c>
      <c r="G179" s="2">
        <f t="shared" si="26"/>
        <v>2</v>
      </c>
      <c r="H179" s="2">
        <f t="shared" si="27"/>
        <v>2</v>
      </c>
      <c r="I179" s="2" t="s">
        <v>13</v>
      </c>
      <c r="J179" s="2">
        <f>VLOOKUP(A179,'Cross ref wind potential'!$B$2:$R$238,17,FALSE)</f>
        <v>0</v>
      </c>
      <c r="K179" s="2">
        <f t="shared" si="28"/>
        <v>2</v>
      </c>
      <c r="L179" t="str">
        <f>VLOOKUP(A179,'Wind Reg Plan'!$A$3:$V$4094,16,FALSE)</f>
        <v>L</v>
      </c>
      <c r="M179" t="str">
        <f>VLOOKUP(A179,'Wind Reg Plan'!$A$3:$W$4094,23,FALSE)</f>
        <v>LOCAL GOVT SLOW ON REPORTS, NO GOOD WIND SITES</v>
      </c>
      <c r="N179" s="2" t="s">
        <v>1310</v>
      </c>
    </row>
    <row r="180" spans="1:14" x14ac:dyDescent="0.25">
      <c r="A180" t="s">
        <v>238</v>
      </c>
      <c r="B180">
        <v>5</v>
      </c>
      <c r="C180" t="s">
        <v>391</v>
      </c>
      <c r="D180" t="s">
        <v>391</v>
      </c>
      <c r="E180" t="s">
        <v>391</v>
      </c>
      <c r="F180" t="s">
        <v>391</v>
      </c>
      <c r="G180" s="2">
        <f t="shared" si="26"/>
        <v>5</v>
      </c>
      <c r="H180" s="2">
        <f t="shared" si="27"/>
        <v>5</v>
      </c>
      <c r="I180" s="2" t="s">
        <v>13</v>
      </c>
      <c r="J180" s="2">
        <f>VLOOKUP(A180,'Cross ref wind potential'!$B$2:$R$238,17,FALSE)</f>
        <v>0</v>
      </c>
      <c r="K180" s="2">
        <f t="shared" si="28"/>
        <v>6</v>
      </c>
      <c r="L180" t="str">
        <f>VLOOKUP(A180,'Wind Reg Plan'!$A$3:$V$4094,16,FALSE)</f>
        <v>H</v>
      </c>
      <c r="M180" t="str">
        <f>VLOOKUP(A180,'Wind Reg Plan'!$A$3:$W$4094,23,FALSE)</f>
        <v>OPERATING</v>
      </c>
      <c r="N180" s="2" t="s">
        <v>1310</v>
      </c>
    </row>
    <row r="181" spans="1:14" hidden="1" x14ac:dyDescent="0.25">
      <c r="A181" t="s">
        <v>52</v>
      </c>
      <c r="B181">
        <v>1</v>
      </c>
      <c r="C181" t="s">
        <v>391</v>
      </c>
      <c r="D181" t="s">
        <v>391</v>
      </c>
      <c r="E181" t="s">
        <v>391</v>
      </c>
      <c r="F181" t="s">
        <v>391</v>
      </c>
      <c r="G181" s="2">
        <f t="shared" si="26"/>
        <v>1</v>
      </c>
      <c r="H181" s="2">
        <v>1</v>
      </c>
      <c r="I181" s="2" t="s">
        <v>13</v>
      </c>
      <c r="J181" s="2" t="e">
        <f>VLOOKUP(A181,'Cross ref wind potential'!$B$2:$R$238,17,FALSE)</f>
        <v>#N/A</v>
      </c>
      <c r="K181" s="2" t="e">
        <f t="shared" si="28"/>
        <v>#N/A</v>
      </c>
      <c r="L181">
        <f>VLOOKUP(A181,'Wind Reg Plan'!$A$3:$V$4094,16,FALSE)</f>
        <v>0</v>
      </c>
      <c r="M181">
        <f>VLOOKUP(A181,'Wind Reg Plan'!$A$3:$W$4094,23,FALSE)</f>
        <v>0</v>
      </c>
      <c r="N181" s="2" t="s">
        <v>1310</v>
      </c>
    </row>
    <row r="182" spans="1:14" hidden="1" x14ac:dyDescent="0.25">
      <c r="A182" t="s">
        <v>71</v>
      </c>
      <c r="B182">
        <v>1</v>
      </c>
      <c r="C182" t="s">
        <v>391</v>
      </c>
      <c r="D182" t="s">
        <v>391</v>
      </c>
      <c r="E182" t="s">
        <v>391</v>
      </c>
      <c r="F182" t="s">
        <v>391</v>
      </c>
      <c r="G182" s="2">
        <f t="shared" si="26"/>
        <v>1</v>
      </c>
      <c r="H182" s="2">
        <v>1</v>
      </c>
      <c r="I182" s="2" t="s">
        <v>13</v>
      </c>
      <c r="J182" s="2" t="e">
        <f>VLOOKUP(A182,'Cross ref wind potential'!$B$2:$R$238,17,FALSE)</f>
        <v>#N/A</v>
      </c>
      <c r="K182" s="2" t="e">
        <f t="shared" si="28"/>
        <v>#N/A</v>
      </c>
      <c r="L182" t="str">
        <f>VLOOKUP(A182,'Wind Reg Plan'!$A$3:$V$4094,16,FALSE)</f>
        <v>L</v>
      </c>
      <c r="M182" t="str">
        <f>VLOOKUP(A182,'Wind Reg Plan'!$A$3:$W$4094,23,FALSE)</f>
        <v>NO CENTRAL POWER SYSTEM</v>
      </c>
      <c r="N182" s="2" t="s">
        <v>1310</v>
      </c>
    </row>
    <row r="183" spans="1:14" hidden="1" x14ac:dyDescent="0.25">
      <c r="A183" t="s">
        <v>104</v>
      </c>
      <c r="B183">
        <v>2</v>
      </c>
      <c r="C183" t="s">
        <v>391</v>
      </c>
      <c r="D183" t="s">
        <v>391</v>
      </c>
      <c r="E183" t="s">
        <v>391</v>
      </c>
      <c r="F183" t="s">
        <v>391</v>
      </c>
      <c r="G183" s="2">
        <f t="shared" si="26"/>
        <v>2</v>
      </c>
      <c r="H183" s="2">
        <v>2</v>
      </c>
      <c r="I183" s="2" t="s">
        <v>13</v>
      </c>
      <c r="J183" s="2" t="e">
        <f>VLOOKUP(A183,'Cross ref wind potential'!$B$2:$R$238,17,FALSE)</f>
        <v>#N/A</v>
      </c>
      <c r="K183" s="2" t="e">
        <f t="shared" si="28"/>
        <v>#N/A</v>
      </c>
      <c r="L183">
        <f>VLOOKUP(A183,'Wind Reg Plan'!$A$3:$V$4094,16,FALSE)</f>
        <v>0</v>
      </c>
      <c r="M183">
        <f>VLOOKUP(A183,'Wind Reg Plan'!$A$3:$W$4094,23,FALSE)</f>
        <v>0</v>
      </c>
      <c r="N183" s="2" t="s">
        <v>1310</v>
      </c>
    </row>
    <row r="184" spans="1:14" hidden="1" x14ac:dyDescent="0.25">
      <c r="A184" t="s">
        <v>306</v>
      </c>
      <c r="B184">
        <v>1</v>
      </c>
      <c r="C184">
        <v>6</v>
      </c>
      <c r="D184">
        <v>7</v>
      </c>
      <c r="E184" t="s">
        <v>391</v>
      </c>
      <c r="F184" t="s">
        <v>391</v>
      </c>
      <c r="G184" s="2">
        <f t="shared" si="26"/>
        <v>7</v>
      </c>
      <c r="H184" s="2">
        <f t="shared" si="27"/>
        <v>1</v>
      </c>
      <c r="I184" s="2" t="s">
        <v>13</v>
      </c>
      <c r="J184" s="2">
        <f>VLOOKUP(A184,'Cross ref wind potential'!$B$2:$R$238,17,FALSE)</f>
        <v>0</v>
      </c>
      <c r="K184" s="2">
        <f t="shared" si="28"/>
        <v>4</v>
      </c>
      <c r="L184" t="str">
        <f>VLOOKUP(A184,'Wind Reg Plan'!$A$3:$V$4094,16,FALSE)</f>
        <v>M</v>
      </c>
      <c r="M184">
        <f>VLOOKUP(A184,'Wind Reg Plan'!$A$3:$W$4094,23,FALSE)</f>
        <v>0</v>
      </c>
      <c r="N184" s="2" t="s">
        <v>1310</v>
      </c>
    </row>
    <row r="185" spans="1:14" hidden="1" x14ac:dyDescent="0.25">
      <c r="A185" t="s">
        <v>308</v>
      </c>
      <c r="B185">
        <v>3</v>
      </c>
      <c r="C185">
        <v>5</v>
      </c>
      <c r="D185" t="s">
        <v>391</v>
      </c>
      <c r="E185" t="s">
        <v>391</v>
      </c>
      <c r="F185">
        <v>7</v>
      </c>
      <c r="G185" s="2">
        <f t="shared" si="26"/>
        <v>7</v>
      </c>
      <c r="H185" s="2">
        <v>3</v>
      </c>
      <c r="I185" s="2" t="s">
        <v>13</v>
      </c>
      <c r="J185" s="2" t="e">
        <f>VLOOKUP(A185,'Cross ref wind potential'!$B$2:$R$238,17,FALSE)</f>
        <v>#N/A</v>
      </c>
      <c r="K185" s="2" t="e">
        <f t="shared" si="28"/>
        <v>#N/A</v>
      </c>
      <c r="L185">
        <f>VLOOKUP(A185,'Wind Reg Plan'!$A$3:$V$4094,16,FALSE)</f>
        <v>0</v>
      </c>
      <c r="M185">
        <f>VLOOKUP(A185,'Wind Reg Plan'!$A$3:$W$4094,23,FALSE)</f>
        <v>0</v>
      </c>
      <c r="N185" s="2" t="s">
        <v>1310</v>
      </c>
    </row>
    <row r="186" spans="1:14" hidden="1" x14ac:dyDescent="0.25">
      <c r="A186" t="s">
        <v>99</v>
      </c>
      <c r="B186">
        <v>2</v>
      </c>
      <c r="C186" t="s">
        <v>391</v>
      </c>
      <c r="D186" t="s">
        <v>391</v>
      </c>
      <c r="E186" t="s">
        <v>391</v>
      </c>
      <c r="F186" t="s">
        <v>391</v>
      </c>
      <c r="G186" s="2">
        <f t="shared" si="26"/>
        <v>2</v>
      </c>
      <c r="H186" s="2">
        <f t="shared" si="27"/>
        <v>2</v>
      </c>
      <c r="I186" s="2" t="s">
        <v>13</v>
      </c>
      <c r="J186" s="2">
        <f>VLOOKUP(A186,'Cross ref wind potential'!$B$2:$R$238,17,FALSE)</f>
        <v>0</v>
      </c>
      <c r="K186" s="2">
        <f t="shared" si="28"/>
        <v>2</v>
      </c>
      <c r="L186" t="str">
        <f>VLOOKUP(A186,'Wind Reg Plan'!$A$3:$V$4094,16,FALSE)</f>
        <v>L</v>
      </c>
      <c r="M186">
        <f>VLOOKUP(A186,'Wind Reg Plan'!$A$3:$W$4094,23,FALSE)</f>
        <v>0</v>
      </c>
      <c r="N186" s="2" t="s">
        <v>1310</v>
      </c>
    </row>
    <row r="187" spans="1:14" hidden="1" x14ac:dyDescent="0.25">
      <c r="A187" t="s">
        <v>269</v>
      </c>
      <c r="B187">
        <v>1</v>
      </c>
      <c r="C187" t="s">
        <v>391</v>
      </c>
      <c r="D187">
        <v>2</v>
      </c>
      <c r="E187">
        <v>6</v>
      </c>
      <c r="F187" t="s">
        <v>391</v>
      </c>
      <c r="G187" s="2">
        <f t="shared" si="26"/>
        <v>6</v>
      </c>
      <c r="H187" s="2">
        <f t="shared" si="27"/>
        <v>1</v>
      </c>
      <c r="I187" s="2" t="s">
        <v>13</v>
      </c>
      <c r="J187" s="2">
        <f>VLOOKUP(A187,'Cross ref wind potential'!$B$2:$R$238,17,FALSE)</f>
        <v>0</v>
      </c>
      <c r="K187" s="2">
        <f t="shared" si="28"/>
        <v>2</v>
      </c>
      <c r="L187" t="str">
        <f>VLOOKUP(A187,'Wind Reg Plan'!$A$3:$V$4094,16,FALSE)</f>
        <v>L</v>
      </c>
      <c r="M187">
        <f>VLOOKUP(A187,'Wind Reg Plan'!$A$3:$W$4094,23,FALSE)</f>
        <v>0</v>
      </c>
      <c r="N187" s="2" t="s">
        <v>1310</v>
      </c>
    </row>
    <row r="188" spans="1:14" hidden="1" x14ac:dyDescent="0.25">
      <c r="A188" t="s">
        <v>196</v>
      </c>
      <c r="B188">
        <v>1</v>
      </c>
      <c r="C188">
        <v>2</v>
      </c>
      <c r="D188">
        <v>3</v>
      </c>
      <c r="E188" t="s">
        <v>391</v>
      </c>
      <c r="F188">
        <v>4</v>
      </c>
      <c r="G188" s="2">
        <f t="shared" si="26"/>
        <v>4</v>
      </c>
      <c r="H188" s="2">
        <v>1</v>
      </c>
      <c r="I188" s="2" t="s">
        <v>13</v>
      </c>
      <c r="J188" s="2">
        <f>VLOOKUP(A188,'Cross ref wind potential'!$B$2:$R$238,17,FALSE)</f>
        <v>0</v>
      </c>
      <c r="K188" s="2" t="e">
        <f t="shared" si="28"/>
        <v>#N/A</v>
      </c>
      <c r="L188">
        <f>VLOOKUP(A188,'Wind Reg Plan'!$A$3:$V$4094,16,FALSE)</f>
        <v>0</v>
      </c>
      <c r="M188">
        <f>VLOOKUP(A188,'Wind Reg Plan'!$A$3:$W$4094,23,FALSE)</f>
        <v>0</v>
      </c>
      <c r="N188" s="2" t="s">
        <v>1310</v>
      </c>
    </row>
    <row r="189" spans="1:14" hidden="1" x14ac:dyDescent="0.25">
      <c r="A189" t="s">
        <v>197</v>
      </c>
      <c r="B189">
        <v>1</v>
      </c>
      <c r="C189">
        <v>2</v>
      </c>
      <c r="D189">
        <v>3</v>
      </c>
      <c r="E189" t="s">
        <v>391</v>
      </c>
      <c r="F189">
        <v>4</v>
      </c>
      <c r="G189" s="2">
        <f t="shared" si="26"/>
        <v>4</v>
      </c>
      <c r="H189" s="2">
        <v>1</v>
      </c>
      <c r="I189" s="2" t="s">
        <v>13</v>
      </c>
      <c r="J189" s="2" t="e">
        <f>VLOOKUP(A189,'Cross ref wind potential'!$B$2:$R$238,17,FALSE)</f>
        <v>#N/A</v>
      </c>
      <c r="K189" s="2" t="e">
        <f t="shared" si="28"/>
        <v>#N/A</v>
      </c>
      <c r="L189">
        <f>VLOOKUP(A189,'Wind Reg Plan'!$A$3:$V$4094,16,FALSE)</f>
        <v>0</v>
      </c>
      <c r="M189">
        <f>VLOOKUP(A189,'Wind Reg Plan'!$A$3:$W$4094,23,FALSE)</f>
        <v>0</v>
      </c>
      <c r="N189" s="2" t="s">
        <v>1310</v>
      </c>
    </row>
    <row r="190" spans="1:14" hidden="1" x14ac:dyDescent="0.25">
      <c r="A190" t="s">
        <v>339</v>
      </c>
      <c r="B190">
        <v>4</v>
      </c>
      <c r="C190">
        <v>7</v>
      </c>
      <c r="D190" t="s">
        <v>391</v>
      </c>
      <c r="E190" t="s">
        <v>391</v>
      </c>
      <c r="F190" t="s">
        <v>391</v>
      </c>
      <c r="G190" s="2">
        <f t="shared" si="26"/>
        <v>7</v>
      </c>
      <c r="H190" s="2">
        <v>4</v>
      </c>
      <c r="I190" s="2" t="s">
        <v>13</v>
      </c>
      <c r="J190" s="2" t="e">
        <f>VLOOKUP(A190,'Cross ref wind potential'!$B$2:$R$238,17,FALSE)</f>
        <v>#N/A</v>
      </c>
      <c r="K190" s="2" t="e">
        <f t="shared" si="28"/>
        <v>#N/A</v>
      </c>
      <c r="L190">
        <f>VLOOKUP(A190,'Wind Reg Plan'!$A$3:$V$4094,16,FALSE)</f>
        <v>0</v>
      </c>
      <c r="M190">
        <f>VLOOKUP(A190,'Wind Reg Plan'!$A$3:$W$4094,23,FALSE)</f>
        <v>0</v>
      </c>
      <c r="N190" s="2" t="s">
        <v>1310</v>
      </c>
    </row>
    <row r="191" spans="1:14" hidden="1" x14ac:dyDescent="0.25">
      <c r="A191" t="s">
        <v>186</v>
      </c>
      <c r="B191">
        <v>1</v>
      </c>
      <c r="C191" t="s">
        <v>391</v>
      </c>
      <c r="D191">
        <v>2</v>
      </c>
      <c r="E191">
        <v>4</v>
      </c>
      <c r="F191" t="s">
        <v>391</v>
      </c>
      <c r="G191" s="2">
        <f t="shared" si="26"/>
        <v>4</v>
      </c>
      <c r="H191" s="2">
        <v>1</v>
      </c>
      <c r="I191" s="2" t="s">
        <v>13</v>
      </c>
      <c r="J191" s="2">
        <f>VLOOKUP(A191,'Cross ref wind potential'!$B$2:$R$238,17,FALSE)</f>
        <v>0</v>
      </c>
      <c r="K191" s="2" t="e">
        <f t="shared" si="28"/>
        <v>#N/A</v>
      </c>
      <c r="L191" t="str">
        <f>VLOOKUP(A191,'Wind Reg Plan'!$A$3:$V$4094,16,FALSE)</f>
        <v>M</v>
      </c>
      <c r="M191" t="str">
        <f>VLOOKUP(A191,'Wind Reg Plan'!$A$3:$W$4094,23,FALSE)</f>
        <v>TIE TO UPPER KALSKAG WHERE WIND PROJECT HAS POTENTIAL SITE</v>
      </c>
      <c r="N191" s="2" t="s">
        <v>1310</v>
      </c>
    </row>
    <row r="192" spans="1:14" hidden="1" x14ac:dyDescent="0.25">
      <c r="A192" t="s">
        <v>286</v>
      </c>
      <c r="B192">
        <v>1</v>
      </c>
      <c r="C192">
        <v>6</v>
      </c>
      <c r="D192">
        <v>7</v>
      </c>
      <c r="E192" t="s">
        <v>391</v>
      </c>
      <c r="F192" t="s">
        <v>391</v>
      </c>
      <c r="G192" s="2">
        <f t="shared" si="26"/>
        <v>7</v>
      </c>
      <c r="H192" s="2">
        <v>1</v>
      </c>
      <c r="I192" s="2" t="s">
        <v>13</v>
      </c>
      <c r="J192" s="2" t="e">
        <f>VLOOKUP(A192,'Cross ref wind potential'!$B$2:$R$238,17,FALSE)</f>
        <v>#N/A</v>
      </c>
      <c r="K192" s="2" t="e">
        <f t="shared" si="28"/>
        <v>#N/A</v>
      </c>
      <c r="L192">
        <f>VLOOKUP(A192,'Wind Reg Plan'!$A$3:$V$4094,16,FALSE)</f>
        <v>0</v>
      </c>
      <c r="M192">
        <f>VLOOKUP(A192,'Wind Reg Plan'!$A$3:$W$4094,23,FALSE)</f>
        <v>0</v>
      </c>
      <c r="N192" s="2" t="s">
        <v>1310</v>
      </c>
    </row>
    <row r="193" spans="1:14" hidden="1" x14ac:dyDescent="0.25">
      <c r="A193" t="s">
        <v>255</v>
      </c>
      <c r="B193">
        <v>1</v>
      </c>
      <c r="C193">
        <v>3</v>
      </c>
      <c r="D193">
        <v>4</v>
      </c>
      <c r="E193">
        <v>6</v>
      </c>
      <c r="F193" t="s">
        <v>391</v>
      </c>
      <c r="G193" s="2">
        <f t="shared" si="26"/>
        <v>6</v>
      </c>
      <c r="H193" s="2">
        <f t="shared" si="27"/>
        <v>1</v>
      </c>
      <c r="I193" s="2" t="s">
        <v>13</v>
      </c>
      <c r="J193" s="2">
        <f>VLOOKUP(A193,'Cross ref wind potential'!$B$2:$R$238,17,FALSE)</f>
        <v>0</v>
      </c>
      <c r="K193" s="2">
        <f t="shared" si="28"/>
        <v>4</v>
      </c>
      <c r="L193" t="str">
        <f>VLOOKUP(A193,'Wind Reg Plan'!$A$3:$V$4094,16,FALSE)</f>
        <v>M</v>
      </c>
      <c r="M193">
        <f>VLOOKUP(A193,'Wind Reg Plan'!$A$3:$W$4094,23,FALSE)</f>
        <v>0</v>
      </c>
      <c r="N193" s="2" t="s">
        <v>1310</v>
      </c>
    </row>
    <row r="194" spans="1:14" hidden="1" x14ac:dyDescent="0.25">
      <c r="A194" t="s">
        <v>279</v>
      </c>
      <c r="B194">
        <v>4</v>
      </c>
      <c r="C194" t="s">
        <v>391</v>
      </c>
      <c r="D194">
        <v>6</v>
      </c>
      <c r="E194" t="s">
        <v>391</v>
      </c>
      <c r="F194">
        <v>7</v>
      </c>
      <c r="G194" s="2">
        <f t="shared" si="26"/>
        <v>7</v>
      </c>
      <c r="H194" s="2">
        <f t="shared" si="27"/>
        <v>4</v>
      </c>
      <c r="I194" s="2" t="s">
        <v>13</v>
      </c>
      <c r="J194" s="2">
        <f>VLOOKUP(A194,'Cross ref wind potential'!$B$2:$R$238,17,FALSE)</f>
        <v>0</v>
      </c>
      <c r="K194" s="2">
        <f t="shared" si="28"/>
        <v>4</v>
      </c>
      <c r="L194" t="str">
        <f>VLOOKUP(A194,'Wind Reg Plan'!$A$3:$V$4094,16,FALSE)</f>
        <v>M</v>
      </c>
      <c r="M194" t="str">
        <f>VLOOKUP(A194,'Wind Reg Plan'!$A$3:$W$4094,23,FALSE)</f>
        <v>POSS TIE DILLINGHAM</v>
      </c>
      <c r="N194" s="2" t="s">
        <v>1310</v>
      </c>
    </row>
    <row r="195" spans="1:14" hidden="1" x14ac:dyDescent="0.25">
      <c r="A195" t="s">
        <v>293</v>
      </c>
      <c r="B195">
        <v>3</v>
      </c>
      <c r="C195" t="s">
        <v>391</v>
      </c>
      <c r="D195">
        <v>4</v>
      </c>
      <c r="E195">
        <v>6</v>
      </c>
      <c r="F195">
        <v>7</v>
      </c>
      <c r="G195" s="2">
        <f t="shared" si="26"/>
        <v>7</v>
      </c>
      <c r="H195" s="2">
        <f t="shared" si="27"/>
        <v>3</v>
      </c>
      <c r="I195" s="2" t="s">
        <v>13</v>
      </c>
      <c r="J195" s="2">
        <f>VLOOKUP(A195,'Cross ref wind potential'!$B$2:$R$238,17,FALSE)</f>
        <v>0</v>
      </c>
      <c r="K195" s="2">
        <f t="shared" si="28"/>
        <v>4</v>
      </c>
      <c r="L195" t="str">
        <f>VLOOKUP(A195,'Wind Reg Plan'!$A$3:$V$4094,16,FALSE)</f>
        <v>M</v>
      </c>
      <c r="M195">
        <f>VLOOKUP(A195,'Wind Reg Plan'!$A$3:$W$4094,23,FALSE)</f>
        <v>0</v>
      </c>
      <c r="N195" s="2" t="s">
        <v>1310</v>
      </c>
    </row>
    <row r="196" spans="1:14" hidden="1" x14ac:dyDescent="0.25">
      <c r="A196" t="s">
        <v>305</v>
      </c>
      <c r="B196">
        <v>1</v>
      </c>
      <c r="C196" t="s">
        <v>391</v>
      </c>
      <c r="D196" t="s">
        <v>391</v>
      </c>
      <c r="E196">
        <v>7</v>
      </c>
      <c r="F196" t="s">
        <v>391</v>
      </c>
      <c r="G196" s="2">
        <f t="shared" ref="G196:G259" si="35">MAX(B196:F196)</f>
        <v>7</v>
      </c>
      <c r="H196" s="2">
        <v>1</v>
      </c>
      <c r="I196" s="2" t="s">
        <v>13</v>
      </c>
      <c r="J196" s="2">
        <f>VLOOKUP(A196,'Cross ref wind potential'!$B$2:$R$238,17,FALSE)</f>
        <v>0</v>
      </c>
      <c r="K196" s="2" t="e">
        <f t="shared" ref="K196:K259" si="36">VLOOKUP(A196,$Q$3:$U$169,5,FALSE)</f>
        <v>#N/A</v>
      </c>
      <c r="L196" t="str">
        <f>VLOOKUP(A196,'Wind Reg Plan'!$A$3:$V$4094,16,FALSE)</f>
        <v>L</v>
      </c>
      <c r="M196">
        <f>VLOOKUP(A196,'Wind Reg Plan'!$A$3:$W$4094,23,FALSE)</f>
        <v>0</v>
      </c>
      <c r="N196" s="2" t="s">
        <v>1310</v>
      </c>
    </row>
    <row r="197" spans="1:14" hidden="1" x14ac:dyDescent="0.25">
      <c r="A197" t="s">
        <v>96</v>
      </c>
      <c r="B197">
        <v>1</v>
      </c>
      <c r="C197" t="s">
        <v>391</v>
      </c>
      <c r="D197" t="s">
        <v>391</v>
      </c>
      <c r="E197" t="s">
        <v>391</v>
      </c>
      <c r="F197">
        <v>2</v>
      </c>
      <c r="G197" s="2">
        <f t="shared" si="35"/>
        <v>2</v>
      </c>
      <c r="H197" s="2">
        <f t="shared" ref="H197:H259" si="37">VLOOKUP(A197,$Q$3:$R$169,2,FALSE)</f>
        <v>1</v>
      </c>
      <c r="I197" s="2" t="s">
        <v>13</v>
      </c>
      <c r="J197" s="2">
        <f>VLOOKUP(A197,'Cross ref wind potential'!$B$2:$R$238,17,FALSE)</f>
        <v>0</v>
      </c>
      <c r="K197" s="2">
        <f t="shared" si="36"/>
        <v>2</v>
      </c>
      <c r="L197" t="str">
        <f>VLOOKUP(A197,'Wind Reg Plan'!$A$3:$V$4094,16,FALSE)</f>
        <v>L</v>
      </c>
      <c r="M197">
        <f>VLOOKUP(A197,'Wind Reg Plan'!$A$3:$W$4094,23,FALSE)</f>
        <v>0</v>
      </c>
      <c r="N197" s="2" t="s">
        <v>1310</v>
      </c>
    </row>
    <row r="198" spans="1:14" hidden="1" x14ac:dyDescent="0.25">
      <c r="A198" t="s">
        <v>334</v>
      </c>
      <c r="B198">
        <v>1</v>
      </c>
      <c r="C198">
        <v>4</v>
      </c>
      <c r="D198">
        <v>7</v>
      </c>
      <c r="E198" t="s">
        <v>391</v>
      </c>
      <c r="F198" t="s">
        <v>391</v>
      </c>
      <c r="G198" s="2">
        <f t="shared" si="35"/>
        <v>7</v>
      </c>
      <c r="H198" s="2">
        <v>1</v>
      </c>
      <c r="I198" s="2" t="s">
        <v>13</v>
      </c>
      <c r="J198" s="2" t="e">
        <f>VLOOKUP(A198,'Cross ref wind potential'!$B$2:$R$238,17,FALSE)</f>
        <v>#N/A</v>
      </c>
      <c r="K198" s="2" t="e">
        <f t="shared" si="36"/>
        <v>#N/A</v>
      </c>
      <c r="L198">
        <f>VLOOKUP(A198,'Wind Reg Plan'!$A$3:$V$4094,16,FALSE)</f>
        <v>0</v>
      </c>
      <c r="M198">
        <f>VLOOKUP(A198,'Wind Reg Plan'!$A$3:$W$4094,23,FALSE)</f>
        <v>0</v>
      </c>
      <c r="N198" s="2" t="s">
        <v>1310</v>
      </c>
    </row>
    <row r="199" spans="1:14" hidden="1" x14ac:dyDescent="0.25">
      <c r="A199" t="s">
        <v>88</v>
      </c>
      <c r="B199">
        <v>1</v>
      </c>
      <c r="C199" t="s">
        <v>391</v>
      </c>
      <c r="D199">
        <v>2</v>
      </c>
      <c r="E199" t="s">
        <v>391</v>
      </c>
      <c r="F199" t="s">
        <v>391</v>
      </c>
      <c r="G199" s="2">
        <f t="shared" si="35"/>
        <v>2</v>
      </c>
      <c r="H199" s="2">
        <v>1</v>
      </c>
      <c r="I199" s="2" t="s">
        <v>13</v>
      </c>
      <c r="J199" s="2" t="e">
        <f>VLOOKUP(A199,'Cross ref wind potential'!$B$2:$R$238,17,FALSE)</f>
        <v>#N/A</v>
      </c>
      <c r="K199" s="2" t="e">
        <f t="shared" si="36"/>
        <v>#N/A</v>
      </c>
      <c r="L199">
        <f>VLOOKUP(A199,'Wind Reg Plan'!$A$3:$V$4094,16,FALSE)</f>
        <v>0</v>
      </c>
      <c r="M199">
        <f>VLOOKUP(A199,'Wind Reg Plan'!$A$3:$W$4094,23,FALSE)</f>
        <v>0</v>
      </c>
      <c r="N199" s="2" t="s">
        <v>1310</v>
      </c>
    </row>
    <row r="200" spans="1:14" x14ac:dyDescent="0.25">
      <c r="A200" t="s">
        <v>266</v>
      </c>
      <c r="B200">
        <v>5</v>
      </c>
      <c r="C200">
        <v>6</v>
      </c>
      <c r="D200" t="s">
        <v>391</v>
      </c>
      <c r="E200" t="s">
        <v>391</v>
      </c>
      <c r="F200" t="s">
        <v>391</v>
      </c>
      <c r="G200" s="2">
        <f t="shared" si="35"/>
        <v>6</v>
      </c>
      <c r="H200" s="2">
        <f t="shared" si="37"/>
        <v>5</v>
      </c>
      <c r="I200" s="2" t="s">
        <v>13</v>
      </c>
      <c r="J200" s="2">
        <f>VLOOKUP(A200,'Cross ref wind potential'!$B$2:$R$238,17,FALSE)</f>
        <v>6</v>
      </c>
      <c r="K200" s="2">
        <f t="shared" si="36"/>
        <v>6</v>
      </c>
      <c r="L200" t="str">
        <f>VLOOKUP(A200,'Wind Reg Plan'!$A$3:$V$4094,16,FALSE)</f>
        <v>H</v>
      </c>
      <c r="M200" t="str">
        <f>VLOOKUP(A200,'Wind Reg Plan'!$A$3:$W$4094,23,FALSE)</f>
        <v>OPERATING</v>
      </c>
      <c r="N200" s="2" t="s">
        <v>1312</v>
      </c>
    </row>
    <row r="201" spans="1:14" hidden="1" x14ac:dyDescent="0.25">
      <c r="A201" t="s">
        <v>69</v>
      </c>
      <c r="B201">
        <v>1</v>
      </c>
      <c r="C201" t="s">
        <v>391</v>
      </c>
      <c r="D201" t="s">
        <v>391</v>
      </c>
      <c r="E201" t="s">
        <v>391</v>
      </c>
      <c r="F201" t="s">
        <v>391</v>
      </c>
      <c r="G201" s="2">
        <f t="shared" si="35"/>
        <v>1</v>
      </c>
      <c r="H201" s="2">
        <v>1</v>
      </c>
      <c r="I201" s="2" t="s">
        <v>13</v>
      </c>
      <c r="J201" s="2">
        <f>VLOOKUP(A201,'Cross ref wind potential'!$B$2:$R$238,17,FALSE)</f>
        <v>0</v>
      </c>
      <c r="K201" s="2" t="e">
        <f t="shared" si="36"/>
        <v>#N/A</v>
      </c>
      <c r="L201">
        <f>VLOOKUP(A201,'Wind Reg Plan'!$A$3:$V$4094,16,FALSE)</f>
        <v>0</v>
      </c>
      <c r="M201">
        <f>VLOOKUP(A201,'Wind Reg Plan'!$A$3:$W$4094,23,FALSE)</f>
        <v>0</v>
      </c>
      <c r="N201" s="2" t="s">
        <v>1310</v>
      </c>
    </row>
    <row r="202" spans="1:14" hidden="1" x14ac:dyDescent="0.25">
      <c r="A202" t="s">
        <v>301</v>
      </c>
      <c r="B202">
        <v>1</v>
      </c>
      <c r="C202" t="s">
        <v>391</v>
      </c>
      <c r="D202">
        <v>5</v>
      </c>
      <c r="E202">
        <v>6</v>
      </c>
      <c r="F202">
        <v>7</v>
      </c>
      <c r="G202" s="2">
        <f t="shared" si="35"/>
        <v>7</v>
      </c>
      <c r="H202" s="2">
        <v>1</v>
      </c>
      <c r="I202" s="2" t="s">
        <v>13</v>
      </c>
      <c r="J202" s="2">
        <f>VLOOKUP(A202,'Cross ref wind potential'!$B$2:$R$238,17,FALSE)</f>
        <v>0</v>
      </c>
      <c r="K202" s="2" t="e">
        <f t="shared" si="36"/>
        <v>#N/A</v>
      </c>
      <c r="L202" t="str">
        <f>VLOOKUP(A202,'Wind Reg Plan'!$A$3:$V$4094,16,FALSE)</f>
        <v>M</v>
      </c>
      <c r="M202">
        <f>VLOOKUP(A202,'Wind Reg Plan'!$A$3:$W$4094,23,FALSE)</f>
        <v>0</v>
      </c>
      <c r="N202" s="2" t="s">
        <v>1310</v>
      </c>
    </row>
    <row r="203" spans="1:14" hidden="1" x14ac:dyDescent="0.25">
      <c r="A203" t="s">
        <v>302</v>
      </c>
      <c r="B203">
        <v>1</v>
      </c>
      <c r="C203" t="s">
        <v>391</v>
      </c>
      <c r="D203">
        <v>5</v>
      </c>
      <c r="E203">
        <v>6</v>
      </c>
      <c r="F203">
        <v>7</v>
      </c>
      <c r="G203" s="2">
        <f t="shared" si="35"/>
        <v>7</v>
      </c>
      <c r="H203" s="2">
        <v>1</v>
      </c>
      <c r="I203" s="2" t="s">
        <v>13</v>
      </c>
      <c r="J203" s="2" t="e">
        <f>VLOOKUP(A203,'Cross ref wind potential'!$B$2:$R$238,17,FALSE)</f>
        <v>#N/A</v>
      </c>
      <c r="K203" s="2" t="e">
        <f t="shared" si="36"/>
        <v>#N/A</v>
      </c>
      <c r="L203" t="str">
        <f>VLOOKUP(A203,'Wind Reg Plan'!$A$3:$V$4094,16,FALSE)</f>
        <v>H</v>
      </c>
      <c r="M203">
        <f>VLOOKUP(A203,'Wind Reg Plan'!$A$3:$W$4094,23,FALSE)</f>
        <v>0</v>
      </c>
      <c r="N203" s="2" t="s">
        <v>1310</v>
      </c>
    </row>
    <row r="204" spans="1:14" hidden="1" x14ac:dyDescent="0.25">
      <c r="A204" t="s">
        <v>278</v>
      </c>
      <c r="B204">
        <v>1</v>
      </c>
      <c r="C204">
        <v>3</v>
      </c>
      <c r="D204">
        <v>6</v>
      </c>
      <c r="E204" t="s">
        <v>391</v>
      </c>
      <c r="F204" t="s">
        <v>391</v>
      </c>
      <c r="G204" s="2">
        <f t="shared" si="35"/>
        <v>6</v>
      </c>
      <c r="H204" s="2">
        <f t="shared" si="37"/>
        <v>1</v>
      </c>
      <c r="I204" s="2" t="s">
        <v>13</v>
      </c>
      <c r="J204" s="2">
        <f>VLOOKUP(A204,'Cross ref wind potential'!$B$2:$R$238,17,FALSE)</f>
        <v>0</v>
      </c>
      <c r="K204" s="2">
        <f t="shared" si="36"/>
        <v>3</v>
      </c>
      <c r="L204">
        <f>VLOOKUP(A204,'Wind Reg Plan'!$A$3:$V$4094,16,FALSE)</f>
        <v>0</v>
      </c>
      <c r="M204">
        <f>VLOOKUP(A204,'Wind Reg Plan'!$A$3:$W$4094,23,FALSE)</f>
        <v>0</v>
      </c>
      <c r="N204" s="2" t="s">
        <v>1310</v>
      </c>
    </row>
    <row r="205" spans="1:14" hidden="1" x14ac:dyDescent="0.25">
      <c r="A205" t="s">
        <v>228</v>
      </c>
      <c r="B205">
        <v>2</v>
      </c>
      <c r="C205" t="s">
        <v>391</v>
      </c>
      <c r="D205" t="s">
        <v>391</v>
      </c>
      <c r="E205">
        <v>3</v>
      </c>
      <c r="F205">
        <v>5</v>
      </c>
      <c r="G205" s="2">
        <f t="shared" si="35"/>
        <v>5</v>
      </c>
      <c r="H205" s="2">
        <f t="shared" si="37"/>
        <v>2</v>
      </c>
      <c r="I205" s="2" t="s">
        <v>13</v>
      </c>
      <c r="J205" s="2">
        <f>VLOOKUP(A205,'Cross ref wind potential'!$B$2:$R$238,17,FALSE)</f>
        <v>0</v>
      </c>
      <c r="K205" s="2">
        <f t="shared" si="36"/>
        <v>4</v>
      </c>
      <c r="L205" t="str">
        <f>VLOOKUP(A205,'Wind Reg Plan'!$A$3:$V$4094,16,FALSE)</f>
        <v>M</v>
      </c>
      <c r="M205">
        <f>VLOOKUP(A205,'Wind Reg Plan'!$A$3:$W$4094,23,FALSE)</f>
        <v>0</v>
      </c>
      <c r="N205" s="2" t="s">
        <v>1310</v>
      </c>
    </row>
    <row r="206" spans="1:14" hidden="1" x14ac:dyDescent="0.25">
      <c r="A206" t="s">
        <v>19</v>
      </c>
      <c r="B206">
        <v>1</v>
      </c>
      <c r="C206" t="s">
        <v>391</v>
      </c>
      <c r="D206" t="s">
        <v>391</v>
      </c>
      <c r="E206" t="s">
        <v>391</v>
      </c>
      <c r="F206" t="s">
        <v>391</v>
      </c>
      <c r="G206" s="2">
        <f t="shared" si="35"/>
        <v>1</v>
      </c>
      <c r="H206" s="2">
        <v>1</v>
      </c>
      <c r="I206" s="2" t="s">
        <v>13</v>
      </c>
      <c r="J206" s="2" t="e">
        <f>VLOOKUP(A206,'Cross ref wind potential'!$B$2:$R$238,17,FALSE)</f>
        <v>#N/A</v>
      </c>
      <c r="K206" s="2" t="e">
        <f t="shared" si="36"/>
        <v>#N/A</v>
      </c>
      <c r="L206">
        <f>VLOOKUP(A206,'Wind Reg Plan'!$A$3:$V$4094,16,FALSE)</f>
        <v>0</v>
      </c>
      <c r="M206">
        <f>VLOOKUP(A206,'Wind Reg Plan'!$A$3:$W$4094,23,FALSE)</f>
        <v>0</v>
      </c>
      <c r="N206" s="2" t="s">
        <v>1310</v>
      </c>
    </row>
    <row r="207" spans="1:14" hidden="1" x14ac:dyDescent="0.25">
      <c r="A207" t="s">
        <v>344</v>
      </c>
      <c r="B207">
        <v>1</v>
      </c>
      <c r="C207">
        <v>6</v>
      </c>
      <c r="D207">
        <v>7</v>
      </c>
      <c r="E207" t="s">
        <v>391</v>
      </c>
      <c r="F207" t="s">
        <v>391</v>
      </c>
      <c r="G207" s="2">
        <f t="shared" si="35"/>
        <v>7</v>
      </c>
      <c r="H207" s="2">
        <v>1</v>
      </c>
      <c r="I207" s="2" t="s">
        <v>13</v>
      </c>
      <c r="J207" s="2" t="e">
        <f>VLOOKUP(A207,'Cross ref wind potential'!$B$2:$R$238,17,FALSE)</f>
        <v>#N/A</v>
      </c>
      <c r="K207" s="2" t="e">
        <f t="shared" si="36"/>
        <v>#N/A</v>
      </c>
      <c r="L207">
        <f>VLOOKUP(A207,'Wind Reg Plan'!$A$3:$V$4094,16,FALSE)</f>
        <v>0</v>
      </c>
      <c r="M207">
        <f>VLOOKUP(A207,'Wind Reg Plan'!$A$3:$W$4094,23,FALSE)</f>
        <v>0</v>
      </c>
      <c r="N207" s="2" t="s">
        <v>1310</v>
      </c>
    </row>
    <row r="208" spans="1:14" hidden="1" x14ac:dyDescent="0.25">
      <c r="A208" t="s">
        <v>247</v>
      </c>
      <c r="B208">
        <v>4</v>
      </c>
      <c r="C208">
        <v>5</v>
      </c>
      <c r="D208" t="s">
        <v>391</v>
      </c>
      <c r="E208" t="s">
        <v>391</v>
      </c>
      <c r="F208" t="s">
        <v>391</v>
      </c>
      <c r="G208" s="2">
        <f t="shared" si="35"/>
        <v>5</v>
      </c>
      <c r="H208" s="2">
        <v>4</v>
      </c>
      <c r="I208" s="2" t="s">
        <v>13</v>
      </c>
      <c r="J208" s="2">
        <f>VLOOKUP(A208,'Cross ref wind potential'!$B$2:$R$238,17,FALSE)</f>
        <v>0</v>
      </c>
      <c r="K208" s="2" t="e">
        <f t="shared" si="36"/>
        <v>#N/A</v>
      </c>
      <c r="L208">
        <f>VLOOKUP(A208,'Wind Reg Plan'!$A$3:$V$4094,16,FALSE)</f>
        <v>0</v>
      </c>
      <c r="M208">
        <f>VLOOKUP(A208,'Wind Reg Plan'!$A$3:$W$4094,23,FALSE)</f>
        <v>0</v>
      </c>
      <c r="N208" s="2" t="s">
        <v>1310</v>
      </c>
    </row>
    <row r="209" spans="1:14" hidden="1" x14ac:dyDescent="0.25">
      <c r="A209" t="s">
        <v>225</v>
      </c>
      <c r="B209">
        <v>5</v>
      </c>
      <c r="C209" t="s">
        <v>391</v>
      </c>
      <c r="D209" t="s">
        <v>391</v>
      </c>
      <c r="E209" t="s">
        <v>391</v>
      </c>
      <c r="F209" t="s">
        <v>391</v>
      </c>
      <c r="G209" s="2">
        <f t="shared" si="35"/>
        <v>5</v>
      </c>
      <c r="H209" s="2">
        <f t="shared" si="37"/>
        <v>5</v>
      </c>
      <c r="I209" s="2" t="s">
        <v>13</v>
      </c>
      <c r="J209" s="2">
        <f>VLOOKUP(A209,'Cross ref wind potential'!$B$2:$R$238,17,FALSE)</f>
        <v>0</v>
      </c>
      <c r="K209" s="2">
        <f t="shared" si="36"/>
        <v>6</v>
      </c>
      <c r="L209" t="str">
        <f>VLOOKUP(A209,'Wind Reg Plan'!$A$3:$V$4094,16,FALSE)</f>
        <v>H</v>
      </c>
      <c r="M209" t="str">
        <f>VLOOKUP(A209,'Wind Reg Plan'!$A$3:$W$4094,23,FALSE)</f>
        <v>FEAS UNDERWAY, WIND STABLE, NEED FEAS COMPLETE</v>
      </c>
      <c r="N209" s="2" t="s">
        <v>1310</v>
      </c>
    </row>
    <row r="210" spans="1:14" hidden="1" x14ac:dyDescent="0.25">
      <c r="A210" t="s">
        <v>284</v>
      </c>
      <c r="B210">
        <v>5</v>
      </c>
      <c r="C210">
        <v>7</v>
      </c>
      <c r="D210" t="s">
        <v>391</v>
      </c>
      <c r="E210" t="s">
        <v>391</v>
      </c>
      <c r="F210" t="s">
        <v>391</v>
      </c>
      <c r="G210" s="2">
        <f t="shared" si="35"/>
        <v>7</v>
      </c>
      <c r="H210" s="2">
        <v>5</v>
      </c>
      <c r="I210" s="2" t="s">
        <v>13</v>
      </c>
      <c r="J210" s="2" t="e">
        <f>VLOOKUP(A210,'Cross ref wind potential'!$B$2:$R$238,17,FALSE)</f>
        <v>#N/A</v>
      </c>
      <c r="K210" s="2" t="e">
        <f t="shared" si="36"/>
        <v>#N/A</v>
      </c>
      <c r="L210">
        <f>VLOOKUP(A210,'Wind Reg Plan'!$A$3:$V$4094,16,FALSE)</f>
        <v>0</v>
      </c>
      <c r="M210">
        <f>VLOOKUP(A210,'Wind Reg Plan'!$A$3:$W$4094,23,FALSE)</f>
        <v>0</v>
      </c>
      <c r="N210" s="2" t="s">
        <v>1310</v>
      </c>
    </row>
    <row r="211" spans="1:14" hidden="1" x14ac:dyDescent="0.25">
      <c r="A211" t="s">
        <v>285</v>
      </c>
      <c r="B211">
        <v>5</v>
      </c>
      <c r="C211">
        <v>7</v>
      </c>
      <c r="D211" t="s">
        <v>391</v>
      </c>
      <c r="E211" t="s">
        <v>391</v>
      </c>
      <c r="F211" t="s">
        <v>391</v>
      </c>
      <c r="G211" s="2">
        <f t="shared" si="35"/>
        <v>7</v>
      </c>
      <c r="H211" s="2">
        <v>5</v>
      </c>
      <c r="I211" s="2" t="s">
        <v>13</v>
      </c>
      <c r="J211" s="2" t="e">
        <f>VLOOKUP(A211,'Cross ref wind potential'!$B$2:$R$238,17,FALSE)</f>
        <v>#N/A</v>
      </c>
      <c r="K211" s="2" t="e">
        <f t="shared" si="36"/>
        <v>#N/A</v>
      </c>
      <c r="L211">
        <f>VLOOKUP(A211,'Wind Reg Plan'!$A$3:$V$4094,16,FALSE)</f>
        <v>0</v>
      </c>
      <c r="M211">
        <f>VLOOKUP(A211,'Wind Reg Plan'!$A$3:$W$4094,23,FALSE)</f>
        <v>0</v>
      </c>
      <c r="N211" s="2" t="s">
        <v>1310</v>
      </c>
    </row>
    <row r="212" spans="1:14" hidden="1" x14ac:dyDescent="0.25">
      <c r="A212" t="s">
        <v>158</v>
      </c>
      <c r="B212">
        <v>3</v>
      </c>
      <c r="C212" t="s">
        <v>391</v>
      </c>
      <c r="D212" t="s">
        <v>391</v>
      </c>
      <c r="E212" t="s">
        <v>391</v>
      </c>
      <c r="F212" t="s">
        <v>391</v>
      </c>
      <c r="G212" s="2">
        <f t="shared" si="35"/>
        <v>3</v>
      </c>
      <c r="H212" s="2">
        <v>4</v>
      </c>
      <c r="I212" s="2" t="s">
        <v>13</v>
      </c>
      <c r="J212" s="2">
        <f>VLOOKUP(A212,'Cross ref wind potential'!$B$2:$R$238,17,FALSE)</f>
        <v>4</v>
      </c>
      <c r="K212" s="2">
        <f t="shared" si="36"/>
        <v>4</v>
      </c>
      <c r="L212" t="str">
        <f>VLOOKUP(A212,'Wind Reg Plan'!$A$3:$V$4094,16,FALSE)</f>
        <v>M</v>
      </c>
      <c r="M212" t="str">
        <f>VLOOKUP(A212,'Wind Reg Plan'!$A$3:$W$4094,23,FALSE)</f>
        <v>TIE TO NAKNEK, KING SALMON AND S NAKNEK</v>
      </c>
      <c r="N212" s="2" t="s">
        <v>1312</v>
      </c>
    </row>
    <row r="213" spans="1:14" hidden="1" x14ac:dyDescent="0.25">
      <c r="A213" t="s">
        <v>337</v>
      </c>
      <c r="B213">
        <v>6</v>
      </c>
      <c r="C213">
        <v>7</v>
      </c>
      <c r="D213" t="s">
        <v>391</v>
      </c>
      <c r="E213" t="s">
        <v>391</v>
      </c>
      <c r="F213" t="s">
        <v>391</v>
      </c>
      <c r="G213" s="2">
        <f t="shared" si="35"/>
        <v>7</v>
      </c>
      <c r="H213" s="2">
        <v>6</v>
      </c>
      <c r="I213" s="2" t="s">
        <v>13</v>
      </c>
      <c r="J213" s="2" t="e">
        <f>VLOOKUP(A213,'Cross ref wind potential'!$B$2:$R$238,17,FALSE)</f>
        <v>#N/A</v>
      </c>
      <c r="K213" s="2" t="e">
        <f t="shared" si="36"/>
        <v>#N/A</v>
      </c>
      <c r="L213">
        <f>VLOOKUP(A213,'Wind Reg Plan'!$A$3:$V$4094,16,FALSE)</f>
        <v>0</v>
      </c>
      <c r="M213">
        <f>VLOOKUP(A213,'Wind Reg Plan'!$A$3:$W$4094,23,FALSE)</f>
        <v>0</v>
      </c>
      <c r="N213" s="2" t="s">
        <v>1310</v>
      </c>
    </row>
    <row r="214" spans="1:14" hidden="1" x14ac:dyDescent="0.25">
      <c r="A214" t="s">
        <v>191</v>
      </c>
      <c r="B214">
        <v>2</v>
      </c>
      <c r="C214">
        <v>3</v>
      </c>
      <c r="D214">
        <v>4</v>
      </c>
      <c r="E214" t="s">
        <v>391</v>
      </c>
      <c r="F214" t="s">
        <v>391</v>
      </c>
      <c r="G214" s="2">
        <f t="shared" si="35"/>
        <v>4</v>
      </c>
      <c r="H214" s="2">
        <v>2</v>
      </c>
      <c r="I214" s="2" t="s">
        <v>13</v>
      </c>
      <c r="J214" s="2">
        <f>VLOOKUP(A214,'Cross ref wind potential'!$B$2:$R$238,17,FALSE)</f>
        <v>0</v>
      </c>
      <c r="K214" s="2" t="e">
        <f t="shared" si="36"/>
        <v>#N/A</v>
      </c>
      <c r="L214" t="str">
        <f>VLOOKUP(A214,'Wind Reg Plan'!$A$3:$V$4094,16,FALSE)</f>
        <v>M</v>
      </c>
      <c r="M214" t="str">
        <f>VLOOKUP(A214,'Wind Reg Plan'!$A$3:$W$4094,23,FALSE)</f>
        <v>LARGER BETHEL TURBINES BETTER BET</v>
      </c>
      <c r="N214" s="2" t="s">
        <v>1310</v>
      </c>
    </row>
    <row r="215" spans="1:14" hidden="1" x14ac:dyDescent="0.25">
      <c r="A215" t="s">
        <v>167</v>
      </c>
      <c r="B215">
        <v>2</v>
      </c>
      <c r="C215" t="s">
        <v>391</v>
      </c>
      <c r="D215" t="s">
        <v>391</v>
      </c>
      <c r="E215">
        <v>3</v>
      </c>
      <c r="F215" t="s">
        <v>391</v>
      </c>
      <c r="G215" s="2">
        <f t="shared" si="35"/>
        <v>3</v>
      </c>
      <c r="H215" s="2">
        <f t="shared" si="37"/>
        <v>2</v>
      </c>
      <c r="I215" s="2" t="s">
        <v>13</v>
      </c>
      <c r="J215" s="2">
        <f>VLOOKUP(A215,'Cross ref wind potential'!$B$2:$R$238,17,FALSE)</f>
        <v>0</v>
      </c>
      <c r="K215" s="2">
        <f t="shared" si="36"/>
        <v>2</v>
      </c>
      <c r="L215" t="str">
        <f>VLOOKUP(A215,'Wind Reg Plan'!$A$3:$V$4094,16,FALSE)</f>
        <v>L</v>
      </c>
      <c r="M215">
        <f>VLOOKUP(A215,'Wind Reg Plan'!$A$3:$W$4094,23,FALSE)</f>
        <v>0</v>
      </c>
      <c r="N215" s="2" t="s">
        <v>1310</v>
      </c>
    </row>
    <row r="216" spans="1:14" hidden="1" x14ac:dyDescent="0.25">
      <c r="A216" t="s">
        <v>82</v>
      </c>
      <c r="B216">
        <v>1</v>
      </c>
      <c r="C216">
        <v>2</v>
      </c>
      <c r="D216" t="s">
        <v>391</v>
      </c>
      <c r="E216" t="s">
        <v>391</v>
      </c>
      <c r="F216" t="s">
        <v>391</v>
      </c>
      <c r="G216" s="2">
        <f t="shared" si="35"/>
        <v>2</v>
      </c>
      <c r="H216" s="2">
        <f t="shared" si="37"/>
        <v>1</v>
      </c>
      <c r="I216" s="2" t="s">
        <v>13</v>
      </c>
      <c r="J216" s="2">
        <f>VLOOKUP(A216,'Cross ref wind potential'!$B$2:$R$238,17,FALSE)</f>
        <v>0</v>
      </c>
      <c r="K216" s="2">
        <f t="shared" si="36"/>
        <v>0</v>
      </c>
      <c r="L216">
        <f>VLOOKUP(A216,'Wind Reg Plan'!$A$3:$V$4094,16,FALSE)</f>
        <v>0</v>
      </c>
      <c r="M216">
        <f>VLOOKUP(A216,'Wind Reg Plan'!$A$3:$W$4094,23,FALSE)</f>
        <v>0</v>
      </c>
      <c r="N216" s="2" t="s">
        <v>1310</v>
      </c>
    </row>
    <row r="217" spans="1:14" hidden="1" x14ac:dyDescent="0.25">
      <c r="A217" t="s">
        <v>77</v>
      </c>
      <c r="B217">
        <v>1</v>
      </c>
      <c r="C217" t="s">
        <v>391</v>
      </c>
      <c r="D217" t="s">
        <v>391</v>
      </c>
      <c r="E217" t="s">
        <v>391</v>
      </c>
      <c r="F217" t="s">
        <v>391</v>
      </c>
      <c r="G217" s="2">
        <f t="shared" si="35"/>
        <v>1</v>
      </c>
      <c r="H217" s="2">
        <v>1</v>
      </c>
      <c r="I217" s="2" t="s">
        <v>13</v>
      </c>
      <c r="J217" s="2">
        <f>VLOOKUP(A217,'Cross ref wind potential'!$B$2:$R$238,17,FALSE)</f>
        <v>0</v>
      </c>
      <c r="K217" s="2" t="e">
        <f t="shared" si="36"/>
        <v>#N/A</v>
      </c>
      <c r="L217" t="str">
        <f>VLOOKUP(A217,'Wind Reg Plan'!$A$3:$V$4094,16,FALSE)</f>
        <v>L</v>
      </c>
      <c r="M217">
        <f>VLOOKUP(A217,'Wind Reg Plan'!$A$3:$W$4094,23,FALSE)</f>
        <v>0</v>
      </c>
      <c r="N217" s="2" t="s">
        <v>1310</v>
      </c>
    </row>
    <row r="218" spans="1:14" hidden="1" x14ac:dyDescent="0.25">
      <c r="A218" t="s">
        <v>251</v>
      </c>
      <c r="B218">
        <v>5</v>
      </c>
      <c r="C218" t="s">
        <v>391</v>
      </c>
      <c r="D218" t="s">
        <v>391</v>
      </c>
      <c r="E218" t="s">
        <v>391</v>
      </c>
      <c r="F218" t="s">
        <v>391</v>
      </c>
      <c r="G218" s="2">
        <f t="shared" si="35"/>
        <v>5</v>
      </c>
      <c r="H218" s="2">
        <f t="shared" si="37"/>
        <v>5</v>
      </c>
      <c r="I218" s="2" t="s">
        <v>13</v>
      </c>
      <c r="J218" s="2">
        <f>VLOOKUP(A218,'Cross ref wind potential'!$B$2:$R$238,17,FALSE)</f>
        <v>0</v>
      </c>
      <c r="K218" s="2">
        <f t="shared" si="36"/>
        <v>6</v>
      </c>
      <c r="L218" t="str">
        <f>VLOOKUP(A218,'Wind Reg Plan'!$A$3:$V$4094,16,FALSE)</f>
        <v>H</v>
      </c>
      <c r="M218" t="str">
        <f>VLOOKUP(A218,'Wind Reg Plan'!$A$3:$W$4094,23,FALSE)</f>
        <v>PERMITTING DIFFICULT BECAUSE ON SPIT.  MONOPOLE W ANEM, VANE ONSITE.</v>
      </c>
      <c r="N218" s="2" t="s">
        <v>1310</v>
      </c>
    </row>
    <row r="219" spans="1:14" hidden="1" x14ac:dyDescent="0.25">
      <c r="A219" t="s">
        <v>67</v>
      </c>
      <c r="B219">
        <v>3</v>
      </c>
      <c r="C219" t="s">
        <v>391</v>
      </c>
      <c r="D219" t="s">
        <v>391</v>
      </c>
      <c r="E219">
        <v>4</v>
      </c>
      <c r="F219" t="s">
        <v>391</v>
      </c>
      <c r="G219" s="2">
        <f t="shared" si="35"/>
        <v>4</v>
      </c>
      <c r="H219" s="2">
        <v>3</v>
      </c>
      <c r="I219" s="2" t="s">
        <v>13</v>
      </c>
      <c r="J219" s="2" t="e">
        <f>VLOOKUP(A219,'Cross ref wind potential'!$B$2:$R$238,17,FALSE)</f>
        <v>#N/A</v>
      </c>
      <c r="K219" s="2" t="e">
        <f t="shared" si="36"/>
        <v>#N/A</v>
      </c>
      <c r="L219" t="str">
        <f>VLOOKUP(A219,'Wind Reg Plan'!$A$3:$V$4094,16,FALSE)</f>
        <v>M</v>
      </c>
      <c r="M219">
        <f>VLOOKUP(A219,'Wind Reg Plan'!$A$3:$W$4094,23,FALSE)</f>
        <v>0</v>
      </c>
      <c r="N219" s="2" t="s">
        <v>1310</v>
      </c>
    </row>
    <row r="220" spans="1:14" hidden="1" x14ac:dyDescent="0.25">
      <c r="A220" t="s">
        <v>39</v>
      </c>
      <c r="B220">
        <v>1</v>
      </c>
      <c r="C220" t="s">
        <v>391</v>
      </c>
      <c r="D220" t="s">
        <v>391</v>
      </c>
      <c r="E220" t="s">
        <v>391</v>
      </c>
      <c r="F220" t="s">
        <v>391</v>
      </c>
      <c r="G220" s="2">
        <f t="shared" si="35"/>
        <v>1</v>
      </c>
      <c r="H220" s="2">
        <v>1</v>
      </c>
      <c r="I220" s="2" t="s">
        <v>13</v>
      </c>
      <c r="J220" s="2">
        <f>VLOOKUP(A220,'Cross ref wind potential'!$B$2:$R$238,17,FALSE)</f>
        <v>0</v>
      </c>
      <c r="K220" s="2" t="e">
        <f t="shared" si="36"/>
        <v>#N/A</v>
      </c>
      <c r="L220">
        <f>VLOOKUP(A220,'Wind Reg Plan'!$A$3:$V$4094,16,FALSE)</f>
        <v>0</v>
      </c>
      <c r="M220">
        <f>VLOOKUP(A220,'Wind Reg Plan'!$A$3:$W$4094,23,FALSE)</f>
        <v>0</v>
      </c>
      <c r="N220" s="2" t="s">
        <v>1310</v>
      </c>
    </row>
    <row r="221" spans="1:14" hidden="1" x14ac:dyDescent="0.25">
      <c r="A221" t="s">
        <v>140</v>
      </c>
      <c r="B221">
        <v>2</v>
      </c>
      <c r="C221" t="s">
        <v>391</v>
      </c>
      <c r="D221" t="s">
        <v>391</v>
      </c>
      <c r="E221">
        <v>3</v>
      </c>
      <c r="F221" t="s">
        <v>391</v>
      </c>
      <c r="G221" s="2">
        <f t="shared" si="35"/>
        <v>3</v>
      </c>
      <c r="H221" s="2">
        <v>4</v>
      </c>
      <c r="I221" s="2" t="s">
        <v>13</v>
      </c>
      <c r="J221" s="2">
        <f>VLOOKUP(A221,'Cross ref wind potential'!$B$2:$R$238,17,FALSE)</f>
        <v>4</v>
      </c>
      <c r="K221" s="2">
        <f t="shared" si="36"/>
        <v>4</v>
      </c>
      <c r="L221" t="str">
        <f>VLOOKUP(A221,'Wind Reg Plan'!$A$3:$V$4094,16,FALSE)</f>
        <v>M</v>
      </c>
      <c r="M221" t="str">
        <f>VLOOKUP(A221,'Wind Reg Plan'!$A$3:$W$4094,23,FALSE)</f>
        <v>POSS TIE EKWOK.  SITING ISSUES AT OLD AIRPORT.</v>
      </c>
      <c r="N221" s="2" t="s">
        <v>1312</v>
      </c>
    </row>
    <row r="222" spans="1:14" hidden="1" x14ac:dyDescent="0.25">
      <c r="A222" t="s">
        <v>232</v>
      </c>
      <c r="B222">
        <v>4</v>
      </c>
      <c r="C222">
        <v>5</v>
      </c>
      <c r="D222" t="s">
        <v>391</v>
      </c>
      <c r="E222" t="s">
        <v>391</v>
      </c>
      <c r="F222" t="s">
        <v>391</v>
      </c>
      <c r="G222" s="2">
        <f t="shared" si="35"/>
        <v>5</v>
      </c>
      <c r="H222" s="2">
        <f t="shared" si="37"/>
        <v>4</v>
      </c>
      <c r="I222" s="2" t="s">
        <v>13</v>
      </c>
      <c r="J222" s="2">
        <f>VLOOKUP(A222,'Cross ref wind potential'!$B$2:$R$238,17,FALSE)</f>
        <v>0</v>
      </c>
      <c r="K222" s="2">
        <f t="shared" si="36"/>
        <v>4</v>
      </c>
      <c r="L222" t="str">
        <f>VLOOKUP(A222,'Wind Reg Plan'!$A$3:$V$4094,16,FALSE)</f>
        <v>M</v>
      </c>
      <c r="M222" t="str">
        <f>VLOOKUP(A222,'Wind Reg Plan'!$A$3:$W$4094,23,FALSE)</f>
        <v>TIE TO ILIAMNA NEWHALEN AND NONDALTON</v>
      </c>
      <c r="N222" s="2" t="s">
        <v>1310</v>
      </c>
    </row>
    <row r="223" spans="1:14" hidden="1" x14ac:dyDescent="0.25">
      <c r="A223" t="s">
        <v>222</v>
      </c>
      <c r="B223">
        <v>4</v>
      </c>
      <c r="C223" t="s">
        <v>391</v>
      </c>
      <c r="D223">
        <v>5</v>
      </c>
      <c r="E223" t="s">
        <v>391</v>
      </c>
      <c r="F223" t="s">
        <v>391</v>
      </c>
      <c r="G223" s="2">
        <f t="shared" si="35"/>
        <v>5</v>
      </c>
      <c r="H223" s="2">
        <v>3</v>
      </c>
      <c r="I223" s="2" t="s">
        <v>13</v>
      </c>
      <c r="J223" s="2">
        <f>VLOOKUP(A223,'Cross ref wind potential'!$B$2:$R$238,17,FALSE)</f>
        <v>3</v>
      </c>
      <c r="K223" s="2">
        <f t="shared" si="36"/>
        <v>6</v>
      </c>
      <c r="L223" t="str">
        <f>VLOOKUP(A223,'Wind Reg Plan'!$A$3:$V$4094,16,FALSE)</f>
        <v>H</v>
      </c>
      <c r="M223" t="str">
        <f>VLOOKUP(A223,'Wind Reg Plan'!$A$3:$W$4094,23,FALSE)</f>
        <v>DEVELOPABILITY LOW SINCE MOVING</v>
      </c>
      <c r="N223" s="2" t="s">
        <v>1312</v>
      </c>
    </row>
    <row r="224" spans="1:14" x14ac:dyDescent="0.25">
      <c r="A224" t="s">
        <v>292</v>
      </c>
      <c r="B224">
        <v>6</v>
      </c>
      <c r="C224" t="s">
        <v>391</v>
      </c>
      <c r="D224">
        <v>7</v>
      </c>
      <c r="E224" t="s">
        <v>391</v>
      </c>
      <c r="F224" t="s">
        <v>391</v>
      </c>
      <c r="G224" s="2">
        <f t="shared" si="35"/>
        <v>7</v>
      </c>
      <c r="H224" s="2">
        <v>6</v>
      </c>
      <c r="I224" s="2" t="s">
        <v>13</v>
      </c>
      <c r="J224" s="2">
        <f>VLOOKUP(A224,'Cross ref wind potential'!$B$2:$R$238,17,FALSE)</f>
        <v>6</v>
      </c>
      <c r="K224" s="2" t="e">
        <f t="shared" si="36"/>
        <v>#N/A</v>
      </c>
      <c r="L224" t="str">
        <f>VLOOKUP(A224,'Wind Reg Plan'!$A$3:$V$4094,16,FALSE)</f>
        <v>H</v>
      </c>
      <c r="M224" t="str">
        <f>VLOOKUP(A224,'Wind Reg Plan'!$A$3:$W$4094,23,FALSE)</f>
        <v>OPERATING</v>
      </c>
      <c r="N224" s="2" t="s">
        <v>1312</v>
      </c>
    </row>
    <row r="225" spans="1:14" hidden="1" x14ac:dyDescent="0.25">
      <c r="A225" t="s">
        <v>161</v>
      </c>
      <c r="B225">
        <v>2</v>
      </c>
      <c r="C225">
        <v>3</v>
      </c>
      <c r="D225" t="s">
        <v>391</v>
      </c>
      <c r="E225" t="s">
        <v>391</v>
      </c>
      <c r="F225" t="s">
        <v>391</v>
      </c>
      <c r="G225" s="2">
        <f t="shared" si="35"/>
        <v>3</v>
      </c>
      <c r="H225" s="2">
        <v>2</v>
      </c>
      <c r="I225" s="2" t="s">
        <v>13</v>
      </c>
      <c r="J225" s="2" t="e">
        <f>VLOOKUP(A225,'Cross ref wind potential'!$B$2:$R$238,17,FALSE)</f>
        <v>#N/A</v>
      </c>
      <c r="K225" s="2" t="e">
        <f t="shared" si="36"/>
        <v>#N/A</v>
      </c>
      <c r="L225">
        <f>VLOOKUP(A225,'Wind Reg Plan'!$A$3:$V$4094,16,FALSE)</f>
        <v>0</v>
      </c>
      <c r="M225">
        <f>VLOOKUP(A225,'Wind Reg Plan'!$A$3:$W$4094,23,FALSE)</f>
        <v>0</v>
      </c>
      <c r="N225" s="2" t="s">
        <v>1310</v>
      </c>
    </row>
    <row r="226" spans="1:14" hidden="1" x14ac:dyDescent="0.25">
      <c r="A226" t="s">
        <v>171</v>
      </c>
      <c r="B226">
        <v>2</v>
      </c>
      <c r="C226">
        <v>3</v>
      </c>
      <c r="D226" t="s">
        <v>391</v>
      </c>
      <c r="E226" t="s">
        <v>391</v>
      </c>
      <c r="F226" t="s">
        <v>391</v>
      </c>
      <c r="G226" s="2">
        <f t="shared" si="35"/>
        <v>3</v>
      </c>
      <c r="H226" s="2">
        <v>2</v>
      </c>
      <c r="I226" s="2" t="s">
        <v>13</v>
      </c>
      <c r="J226" s="2" t="e">
        <f>VLOOKUP(A226,'Cross ref wind potential'!$B$2:$R$238,17,FALSE)</f>
        <v>#N/A</v>
      </c>
      <c r="K226" s="2" t="e">
        <f t="shared" si="36"/>
        <v>#N/A</v>
      </c>
      <c r="L226">
        <f>VLOOKUP(A226,'Wind Reg Plan'!$A$3:$V$4094,16,FALSE)</f>
        <v>0</v>
      </c>
      <c r="M226">
        <f>VLOOKUP(A226,'Wind Reg Plan'!$A$3:$W$4094,23,FALSE)</f>
        <v>0</v>
      </c>
      <c r="N226" s="2" t="s">
        <v>1310</v>
      </c>
    </row>
    <row r="227" spans="1:14" hidden="1" x14ac:dyDescent="0.25">
      <c r="A227" t="s">
        <v>26</v>
      </c>
      <c r="B227">
        <v>1</v>
      </c>
      <c r="C227" t="s">
        <v>391</v>
      </c>
      <c r="D227" t="s">
        <v>391</v>
      </c>
      <c r="E227" t="s">
        <v>391</v>
      </c>
      <c r="F227" t="s">
        <v>391</v>
      </c>
      <c r="G227" s="2">
        <f t="shared" si="35"/>
        <v>1</v>
      </c>
      <c r="H227" s="2">
        <f t="shared" si="37"/>
        <v>1</v>
      </c>
      <c r="I227" s="2" t="s">
        <v>13</v>
      </c>
      <c r="J227" s="2">
        <f>VLOOKUP(A227,'Cross ref wind potential'!$B$2:$R$238,17,FALSE)</f>
        <v>0</v>
      </c>
      <c r="K227" s="2">
        <f t="shared" si="36"/>
        <v>2</v>
      </c>
      <c r="L227" t="str">
        <f>VLOOKUP(A227,'Wind Reg Plan'!$A$3:$V$4094,16,FALSE)</f>
        <v>L</v>
      </c>
      <c r="M227">
        <f>VLOOKUP(A227,'Wind Reg Plan'!$A$3:$W$4094,23,FALSE)</f>
        <v>0</v>
      </c>
      <c r="N227" s="2" t="s">
        <v>1310</v>
      </c>
    </row>
    <row r="228" spans="1:14" hidden="1" x14ac:dyDescent="0.25">
      <c r="A228" t="s">
        <v>329</v>
      </c>
      <c r="B228">
        <v>7</v>
      </c>
      <c r="C228" t="s">
        <v>391</v>
      </c>
      <c r="D228" t="s">
        <v>391</v>
      </c>
      <c r="E228" t="s">
        <v>391</v>
      </c>
      <c r="F228" t="s">
        <v>391</v>
      </c>
      <c r="G228" s="2">
        <f t="shared" si="35"/>
        <v>7</v>
      </c>
      <c r="H228" s="2">
        <f t="shared" si="37"/>
        <v>7</v>
      </c>
      <c r="I228" s="2" t="s">
        <v>13</v>
      </c>
      <c r="J228" s="2">
        <f>VLOOKUP(A228,'Cross ref wind potential'!$B$2:$R$238,17,FALSE)</f>
        <v>7</v>
      </c>
      <c r="K228" s="2">
        <f t="shared" si="36"/>
        <v>6</v>
      </c>
      <c r="L228" t="str">
        <f>VLOOKUP(A228,'Wind Reg Plan'!$A$3:$V$4094,16,FALSE)</f>
        <v>H</v>
      </c>
      <c r="M228" t="str">
        <f>VLOOKUP(A228,'Wind Reg Plan'!$A$3:$W$4094,23,FALSE)</f>
        <v>PROJECT IN PLACE BUT NOT FUNCTIONING</v>
      </c>
      <c r="N228" s="2" t="s">
        <v>1312</v>
      </c>
    </row>
    <row r="229" spans="1:14" hidden="1" x14ac:dyDescent="0.25">
      <c r="A229" t="s">
        <v>128</v>
      </c>
      <c r="B229">
        <v>2</v>
      </c>
      <c r="C229" t="s">
        <v>391</v>
      </c>
      <c r="D229" t="s">
        <v>391</v>
      </c>
      <c r="E229" t="s">
        <v>391</v>
      </c>
      <c r="F229" t="s">
        <v>391</v>
      </c>
      <c r="G229" s="2">
        <f t="shared" si="35"/>
        <v>2</v>
      </c>
      <c r="H229" s="2">
        <v>2</v>
      </c>
      <c r="I229" s="2" t="s">
        <v>13</v>
      </c>
      <c r="J229" s="2" t="e">
        <f>VLOOKUP(A229,'Cross ref wind potential'!$B$2:$R$238,17,FALSE)</f>
        <v>#N/A</v>
      </c>
      <c r="K229" s="2" t="e">
        <f t="shared" si="36"/>
        <v>#N/A</v>
      </c>
      <c r="L229">
        <f>VLOOKUP(A229,'Wind Reg Plan'!$A$3:$V$4094,16,FALSE)</f>
        <v>0</v>
      </c>
      <c r="M229">
        <f>VLOOKUP(A229,'Wind Reg Plan'!$A$3:$W$4094,23,FALSE)</f>
        <v>0</v>
      </c>
      <c r="N229" s="2" t="s">
        <v>1310</v>
      </c>
    </row>
    <row r="230" spans="1:14" hidden="1" x14ac:dyDescent="0.25">
      <c r="A230" t="s">
        <v>81</v>
      </c>
      <c r="B230">
        <v>1</v>
      </c>
      <c r="C230" t="s">
        <v>391</v>
      </c>
      <c r="D230" t="s">
        <v>391</v>
      </c>
      <c r="E230" t="s">
        <v>391</v>
      </c>
      <c r="F230">
        <v>2</v>
      </c>
      <c r="G230" s="2">
        <f t="shared" si="35"/>
        <v>2</v>
      </c>
      <c r="H230" s="2">
        <f t="shared" si="37"/>
        <v>1</v>
      </c>
      <c r="I230" s="2" t="s">
        <v>13</v>
      </c>
      <c r="J230" s="2">
        <f>VLOOKUP(A230,'Cross ref wind potential'!$B$2:$R$238,17,FALSE)</f>
        <v>0</v>
      </c>
      <c r="K230" s="2">
        <f t="shared" si="36"/>
        <v>1</v>
      </c>
      <c r="L230">
        <f>VLOOKUP(A230,'Wind Reg Plan'!$A$3:$V$4094,16,FALSE)</f>
        <v>0</v>
      </c>
      <c r="M230">
        <f>VLOOKUP(A230,'Wind Reg Plan'!$A$3:$W$4094,23,FALSE)</f>
        <v>0</v>
      </c>
      <c r="N230" s="2" t="s">
        <v>1310</v>
      </c>
    </row>
    <row r="231" spans="1:14" hidden="1" x14ac:dyDescent="0.25">
      <c r="A231" t="s">
        <v>244</v>
      </c>
      <c r="B231">
        <v>3</v>
      </c>
      <c r="C231" t="s">
        <v>391</v>
      </c>
      <c r="D231" t="s">
        <v>391</v>
      </c>
      <c r="E231">
        <v>5</v>
      </c>
      <c r="F231" t="s">
        <v>391</v>
      </c>
      <c r="G231" s="2">
        <f t="shared" si="35"/>
        <v>5</v>
      </c>
      <c r="H231" s="2">
        <f t="shared" si="37"/>
        <v>3</v>
      </c>
      <c r="I231" s="2" t="s">
        <v>13</v>
      </c>
      <c r="J231" s="2">
        <f>VLOOKUP(A231,'Cross ref wind potential'!$B$2:$R$238,17,FALSE)</f>
        <v>0</v>
      </c>
      <c r="K231" s="2">
        <f t="shared" si="36"/>
        <v>7</v>
      </c>
      <c r="L231">
        <f>VLOOKUP(A231,'Wind Reg Plan'!$A$3:$V$4094,16,FALSE)</f>
        <v>0</v>
      </c>
      <c r="M231">
        <f>VLOOKUP(A231,'Wind Reg Plan'!$A$3:$W$4094,23,FALSE)</f>
        <v>0</v>
      </c>
      <c r="N231" s="2" t="s">
        <v>1310</v>
      </c>
    </row>
    <row r="232" spans="1:14" hidden="1" x14ac:dyDescent="0.25">
      <c r="A232" t="s">
        <v>296</v>
      </c>
      <c r="B232">
        <v>1</v>
      </c>
      <c r="C232">
        <v>5</v>
      </c>
      <c r="D232">
        <v>6</v>
      </c>
      <c r="E232">
        <v>7</v>
      </c>
      <c r="F232" t="s">
        <v>391</v>
      </c>
      <c r="G232" s="2">
        <f t="shared" si="35"/>
        <v>7</v>
      </c>
      <c r="H232" s="2">
        <v>1</v>
      </c>
      <c r="I232" s="2" t="s">
        <v>13</v>
      </c>
      <c r="J232" s="2">
        <f>VLOOKUP(A232,'Cross ref wind potential'!$B$2:$R$238,17,FALSE)</f>
        <v>0</v>
      </c>
      <c r="K232" s="2" t="e">
        <f t="shared" si="36"/>
        <v>#N/A</v>
      </c>
      <c r="L232" t="str">
        <f>VLOOKUP(A232,'Wind Reg Plan'!$A$3:$V$4094,16,FALSE)</f>
        <v>L</v>
      </c>
      <c r="M232" t="str">
        <f>VLOOKUP(A232,'Wind Reg Plan'!$A$3:$W$4094,23,FALSE)</f>
        <v>TIE TO ILIAMNA NEWHALEN AND NONDALTON</v>
      </c>
      <c r="N232" s="2" t="s">
        <v>1310</v>
      </c>
    </row>
    <row r="233" spans="1:14" hidden="1" x14ac:dyDescent="0.25">
      <c r="A233" t="s">
        <v>91</v>
      </c>
      <c r="B233">
        <v>1</v>
      </c>
      <c r="C233" t="s">
        <v>391</v>
      </c>
      <c r="D233" t="s">
        <v>391</v>
      </c>
      <c r="E233" t="s">
        <v>391</v>
      </c>
      <c r="F233">
        <v>2</v>
      </c>
      <c r="G233" s="2">
        <f t="shared" si="35"/>
        <v>2</v>
      </c>
      <c r="H233" s="2">
        <f t="shared" si="37"/>
        <v>1</v>
      </c>
      <c r="I233" s="2" t="s">
        <v>13</v>
      </c>
      <c r="J233" s="2">
        <f>VLOOKUP(A233,'Cross ref wind potential'!$B$2:$R$238,17,FALSE)</f>
        <v>0</v>
      </c>
      <c r="K233" s="2">
        <f t="shared" si="36"/>
        <v>3</v>
      </c>
      <c r="L233">
        <f>VLOOKUP(A233,'Wind Reg Plan'!$A$3:$V$4094,16,FALSE)</f>
        <v>0</v>
      </c>
      <c r="M233">
        <f>VLOOKUP(A233,'Wind Reg Plan'!$A$3:$W$4094,23,FALSE)</f>
        <v>0</v>
      </c>
      <c r="N233" s="2" t="s">
        <v>1310</v>
      </c>
    </row>
    <row r="234" spans="1:14" hidden="1" x14ac:dyDescent="0.25">
      <c r="A234" t="s">
        <v>21</v>
      </c>
      <c r="B234">
        <v>1</v>
      </c>
      <c r="C234" t="s">
        <v>391</v>
      </c>
      <c r="D234" t="s">
        <v>391</v>
      </c>
      <c r="E234" t="s">
        <v>391</v>
      </c>
      <c r="F234" t="s">
        <v>391</v>
      </c>
      <c r="G234" s="2">
        <f t="shared" si="35"/>
        <v>1</v>
      </c>
      <c r="H234" s="2">
        <v>1</v>
      </c>
      <c r="I234" s="2" t="s">
        <v>13</v>
      </c>
      <c r="J234" s="2" t="e">
        <f>VLOOKUP(A234,'Cross ref wind potential'!$B$2:$R$238,17,FALSE)</f>
        <v>#N/A</v>
      </c>
      <c r="K234" s="2" t="e">
        <f t="shared" si="36"/>
        <v>#N/A</v>
      </c>
      <c r="L234">
        <f>VLOOKUP(A234,'Wind Reg Plan'!$A$3:$V$4094,16,FALSE)</f>
        <v>0</v>
      </c>
      <c r="M234">
        <f>VLOOKUP(A234,'Wind Reg Plan'!$A$3:$W$4094,23,FALSE)</f>
        <v>0</v>
      </c>
      <c r="N234" s="2" t="s">
        <v>1310</v>
      </c>
    </row>
    <row r="235" spans="1:14" hidden="1" x14ac:dyDescent="0.25">
      <c r="A235" t="s">
        <v>14</v>
      </c>
      <c r="B235">
        <v>1</v>
      </c>
      <c r="C235" t="s">
        <v>391</v>
      </c>
      <c r="D235" t="s">
        <v>391</v>
      </c>
      <c r="E235" t="s">
        <v>391</v>
      </c>
      <c r="F235" t="s">
        <v>391</v>
      </c>
      <c r="G235" s="2">
        <f t="shared" si="35"/>
        <v>1</v>
      </c>
      <c r="H235" s="2">
        <f t="shared" si="37"/>
        <v>1</v>
      </c>
      <c r="I235" s="2" t="s">
        <v>13</v>
      </c>
      <c r="J235" s="2">
        <f>VLOOKUP(A235,'Cross ref wind potential'!$B$2:$R$238,17,FALSE)</f>
        <v>0</v>
      </c>
      <c r="K235" s="2">
        <f t="shared" si="36"/>
        <v>2</v>
      </c>
      <c r="L235" t="str">
        <f>VLOOKUP(A235,'Wind Reg Plan'!$A$3:$V$4094,16,FALSE)</f>
        <v>L</v>
      </c>
      <c r="M235">
        <f>VLOOKUP(A235,'Wind Reg Plan'!$A$3:$W$4094,23,FALSE)</f>
        <v>0</v>
      </c>
      <c r="N235" s="2" t="s">
        <v>1310</v>
      </c>
    </row>
    <row r="236" spans="1:14" hidden="1" x14ac:dyDescent="0.25">
      <c r="A236" t="s">
        <v>68</v>
      </c>
      <c r="B236">
        <v>1</v>
      </c>
      <c r="C236" t="s">
        <v>391</v>
      </c>
      <c r="D236" t="s">
        <v>391</v>
      </c>
      <c r="E236" t="s">
        <v>391</v>
      </c>
      <c r="F236" t="s">
        <v>391</v>
      </c>
      <c r="G236" s="2">
        <f t="shared" si="35"/>
        <v>1</v>
      </c>
      <c r="H236" s="2">
        <v>1</v>
      </c>
      <c r="I236" s="2" t="s">
        <v>13</v>
      </c>
      <c r="J236" s="2">
        <f>VLOOKUP(A236,'Cross ref wind potential'!$B$2:$R$238,17,FALSE)</f>
        <v>0</v>
      </c>
      <c r="K236" s="2" t="e">
        <f t="shared" si="36"/>
        <v>#N/A</v>
      </c>
      <c r="L236">
        <f>VLOOKUP(A236,'Wind Reg Plan'!$A$3:$V$4094,16,FALSE)</f>
        <v>0</v>
      </c>
      <c r="M236">
        <f>VLOOKUP(A236,'Wind Reg Plan'!$A$3:$W$4094,23,FALSE)</f>
        <v>0</v>
      </c>
      <c r="N236" s="2" t="s">
        <v>1310</v>
      </c>
    </row>
    <row r="237" spans="1:14" hidden="1" x14ac:dyDescent="0.25">
      <c r="A237" t="s">
        <v>12</v>
      </c>
      <c r="B237">
        <v>1</v>
      </c>
      <c r="C237" t="s">
        <v>391</v>
      </c>
      <c r="D237" t="s">
        <v>391</v>
      </c>
      <c r="E237" t="s">
        <v>391</v>
      </c>
      <c r="F237" t="s">
        <v>391</v>
      </c>
      <c r="G237" s="2">
        <f t="shared" si="35"/>
        <v>1</v>
      </c>
      <c r="H237" s="2">
        <v>1</v>
      </c>
      <c r="I237" s="2" t="s">
        <v>13</v>
      </c>
      <c r="J237" s="2">
        <f>VLOOKUP(A237,'Cross ref wind potential'!$B$2:$R$238,17,FALSE)</f>
        <v>0</v>
      </c>
      <c r="K237" s="2" t="e">
        <f t="shared" si="36"/>
        <v>#N/A</v>
      </c>
      <c r="L237">
        <f>VLOOKUP(A237,'Wind Reg Plan'!$A$3:$V$4094,16,FALSE)</f>
        <v>0</v>
      </c>
      <c r="M237">
        <f>VLOOKUP(A237,'Wind Reg Plan'!$A$3:$W$4094,23,FALSE)</f>
        <v>0</v>
      </c>
      <c r="N237" s="2" t="s">
        <v>1310</v>
      </c>
    </row>
    <row r="238" spans="1:14" hidden="1" x14ac:dyDescent="0.25">
      <c r="A238" t="s">
        <v>136</v>
      </c>
      <c r="B238">
        <v>2</v>
      </c>
      <c r="C238" t="s">
        <v>391</v>
      </c>
      <c r="D238" t="s">
        <v>391</v>
      </c>
      <c r="E238" t="s">
        <v>391</v>
      </c>
      <c r="F238" t="s">
        <v>391</v>
      </c>
      <c r="G238" s="2">
        <f t="shared" si="35"/>
        <v>2</v>
      </c>
      <c r="H238" s="2">
        <f t="shared" si="37"/>
        <v>2</v>
      </c>
      <c r="I238" s="2" t="s">
        <v>13</v>
      </c>
      <c r="J238" s="2">
        <f>VLOOKUP(A238,'Cross ref wind potential'!$B$2:$R$238,17,FALSE)</f>
        <v>0</v>
      </c>
      <c r="K238" s="2">
        <f t="shared" si="36"/>
        <v>3</v>
      </c>
      <c r="L238">
        <f>VLOOKUP(A238,'Wind Reg Plan'!$A$3:$V$4094,16,FALSE)</f>
        <v>0</v>
      </c>
      <c r="M238">
        <f>VLOOKUP(A238,'Wind Reg Plan'!$A$3:$W$4094,23,FALSE)</f>
        <v>0</v>
      </c>
      <c r="N238" s="2" t="s">
        <v>1310</v>
      </c>
    </row>
    <row r="239" spans="1:14" hidden="1" x14ac:dyDescent="0.25">
      <c r="A239" t="s">
        <v>49</v>
      </c>
      <c r="B239">
        <v>1</v>
      </c>
      <c r="C239" t="s">
        <v>391</v>
      </c>
      <c r="D239" t="s">
        <v>391</v>
      </c>
      <c r="E239" t="s">
        <v>391</v>
      </c>
      <c r="F239" t="s">
        <v>391</v>
      </c>
      <c r="G239" s="2">
        <f t="shared" si="35"/>
        <v>1</v>
      </c>
      <c r="H239" s="2">
        <f t="shared" si="37"/>
        <v>1</v>
      </c>
      <c r="I239" s="2" t="s">
        <v>13</v>
      </c>
      <c r="J239" s="2">
        <f>VLOOKUP(A239,'Cross ref wind potential'!$B$2:$R$238,17,FALSE)</f>
        <v>0</v>
      </c>
      <c r="K239" s="2">
        <f t="shared" si="36"/>
        <v>2</v>
      </c>
      <c r="L239" t="str">
        <f>VLOOKUP(A239,'Wind Reg Plan'!$A$3:$V$4094,16,FALSE)</f>
        <v>L</v>
      </c>
      <c r="M239">
        <f>VLOOKUP(A239,'Wind Reg Plan'!$A$3:$W$4094,23,FALSE)</f>
        <v>0</v>
      </c>
      <c r="N239" s="2" t="s">
        <v>1310</v>
      </c>
    </row>
    <row r="240" spans="1:14" hidden="1" x14ac:dyDescent="0.25">
      <c r="A240" t="s">
        <v>188</v>
      </c>
      <c r="B240">
        <v>3</v>
      </c>
      <c r="C240" t="s">
        <v>391</v>
      </c>
      <c r="D240" t="s">
        <v>391</v>
      </c>
      <c r="E240" t="s">
        <v>391</v>
      </c>
      <c r="F240">
        <v>4</v>
      </c>
      <c r="G240" s="2">
        <f t="shared" si="35"/>
        <v>4</v>
      </c>
      <c r="H240" s="2">
        <v>4</v>
      </c>
      <c r="I240" s="2" t="s">
        <v>13</v>
      </c>
      <c r="J240" s="2">
        <f>VLOOKUP(A240,'Cross ref wind potential'!$B$2:$R$238,17,FALSE)</f>
        <v>4</v>
      </c>
      <c r="K240" s="2">
        <f t="shared" si="36"/>
        <v>4</v>
      </c>
      <c r="L240" t="str">
        <f>VLOOKUP(A240,'Wind Reg Plan'!$A$3:$V$4094,16,FALSE)</f>
        <v>M</v>
      </c>
      <c r="M240" t="str">
        <f>VLOOKUP(A240,'Wind Reg Plan'!$A$3:$W$4094,23,FALSE)</f>
        <v>LIMITED SITES AND BARELY ENOUGH LOAD.  PURSUING EE AND DIESEL PLANT UPGRADES</v>
      </c>
      <c r="N240" s="2" t="s">
        <v>1312</v>
      </c>
    </row>
    <row r="241" spans="1:14" x14ac:dyDescent="0.25">
      <c r="A241" t="s">
        <v>221</v>
      </c>
      <c r="B241">
        <v>3</v>
      </c>
      <c r="C241">
        <v>4</v>
      </c>
      <c r="D241" t="s">
        <v>391</v>
      </c>
      <c r="E241">
        <v>5</v>
      </c>
      <c r="F241" t="s">
        <v>391</v>
      </c>
      <c r="G241" s="2">
        <f t="shared" si="35"/>
        <v>5</v>
      </c>
      <c r="H241" s="2">
        <v>3</v>
      </c>
      <c r="I241" s="2" t="s">
        <v>13</v>
      </c>
      <c r="J241" s="2">
        <f>VLOOKUP(A241,'Cross ref wind potential'!$B$2:$R$238,17,FALSE)</f>
        <v>0</v>
      </c>
      <c r="K241" s="2" t="e">
        <f t="shared" si="36"/>
        <v>#N/A</v>
      </c>
      <c r="L241" t="str">
        <f>VLOOKUP(A241,'Wind Reg Plan'!$A$3:$V$4094,16,FALSE)</f>
        <v>H</v>
      </c>
      <c r="M241" t="str">
        <f>VLOOKUP(A241,'Wind Reg Plan'!$A$3:$W$4094,23,FALSE)</f>
        <v>OPERATING</v>
      </c>
      <c r="N241" s="2" t="s">
        <v>1310</v>
      </c>
    </row>
    <row r="242" spans="1:14" hidden="1" x14ac:dyDescent="0.25">
      <c r="A242" t="s">
        <v>345</v>
      </c>
      <c r="B242">
        <v>6</v>
      </c>
      <c r="C242">
        <v>7</v>
      </c>
      <c r="D242" t="s">
        <v>391</v>
      </c>
      <c r="E242" t="s">
        <v>391</v>
      </c>
      <c r="F242" t="s">
        <v>391</v>
      </c>
      <c r="G242" s="2">
        <f t="shared" si="35"/>
        <v>7</v>
      </c>
      <c r="H242" s="2">
        <f t="shared" si="37"/>
        <v>6</v>
      </c>
      <c r="I242" s="2" t="s">
        <v>13</v>
      </c>
      <c r="J242" s="2">
        <f>VLOOKUP(A242,'Cross ref wind potential'!$B$2:$R$238,17,FALSE)</f>
        <v>0</v>
      </c>
      <c r="K242" s="2">
        <f t="shared" si="36"/>
        <v>2</v>
      </c>
      <c r="L242" t="str">
        <f>VLOOKUP(A242,'Wind Reg Plan'!$A$3:$V$4094,16,FALSE)</f>
        <v>L</v>
      </c>
      <c r="M242" t="str">
        <f>VLOOKUP(A242,'Wind Reg Plan'!$A$3:$W$4094,23,FALSE)</f>
        <v>AVE LOAD = 97 KW, THUS &lt;100, BUT LOAD ASSUMED ACCEPTABLE.</v>
      </c>
      <c r="N242" s="2" t="s">
        <v>1310</v>
      </c>
    </row>
    <row r="243" spans="1:14" hidden="1" x14ac:dyDescent="0.25">
      <c r="A243" t="s">
        <v>168</v>
      </c>
      <c r="B243">
        <v>2</v>
      </c>
      <c r="C243" t="s">
        <v>391</v>
      </c>
      <c r="D243">
        <v>3</v>
      </c>
      <c r="E243" t="s">
        <v>391</v>
      </c>
      <c r="F243" t="s">
        <v>391</v>
      </c>
      <c r="G243" s="2">
        <f t="shared" si="35"/>
        <v>3</v>
      </c>
      <c r="H243" s="2">
        <v>2</v>
      </c>
      <c r="I243" s="2" t="s">
        <v>13</v>
      </c>
      <c r="J243" s="2">
        <f>VLOOKUP(A243,'Cross ref wind potential'!$B$2:$R$238,17,FALSE)</f>
        <v>0</v>
      </c>
      <c r="K243" s="2" t="e">
        <f t="shared" si="36"/>
        <v>#N/A</v>
      </c>
      <c r="L243" t="str">
        <f>VLOOKUP(A243,'Wind Reg Plan'!$A$3:$V$4094,16,FALSE)</f>
        <v>M</v>
      </c>
      <c r="M243" t="str">
        <f>VLOOKUP(A243,'Wind Reg Plan'!$A$3:$W$4094,23,FALSE)</f>
        <v>TIED TO BETHEL.  ECON OF SCALE HIGH.</v>
      </c>
      <c r="N243" s="2" t="s">
        <v>1310</v>
      </c>
    </row>
    <row r="244" spans="1:14" hidden="1" x14ac:dyDescent="0.25">
      <c r="A244" t="s">
        <v>314</v>
      </c>
      <c r="B244">
        <v>3</v>
      </c>
      <c r="C244">
        <v>5</v>
      </c>
      <c r="D244">
        <v>7</v>
      </c>
      <c r="E244" t="s">
        <v>391</v>
      </c>
      <c r="F244" t="s">
        <v>391</v>
      </c>
      <c r="G244" s="2">
        <f t="shared" si="35"/>
        <v>7</v>
      </c>
      <c r="H244" s="2">
        <f t="shared" si="37"/>
        <v>3</v>
      </c>
      <c r="I244" s="2" t="s">
        <v>13</v>
      </c>
      <c r="J244" s="2">
        <f>VLOOKUP(A244,'Cross ref wind potential'!$B$2:$R$238,17,FALSE)</f>
        <v>0</v>
      </c>
      <c r="K244" s="2">
        <f t="shared" si="36"/>
        <v>4</v>
      </c>
      <c r="L244" t="str">
        <f>VLOOKUP(A244,'Wind Reg Plan'!$A$3:$V$4094,16,FALSE)</f>
        <v>M</v>
      </c>
      <c r="M244">
        <f>VLOOKUP(A244,'Wind Reg Plan'!$A$3:$W$4094,23,FALSE)</f>
        <v>0</v>
      </c>
      <c r="N244" s="2" t="s">
        <v>1310</v>
      </c>
    </row>
    <row r="245" spans="1:14" hidden="1" x14ac:dyDescent="0.25">
      <c r="A245" t="s">
        <v>145</v>
      </c>
      <c r="B245">
        <v>2</v>
      </c>
      <c r="C245" t="s">
        <v>391</v>
      </c>
      <c r="D245" t="s">
        <v>391</v>
      </c>
      <c r="E245">
        <v>3</v>
      </c>
      <c r="F245" t="s">
        <v>391</v>
      </c>
      <c r="G245" s="2">
        <f t="shared" si="35"/>
        <v>3</v>
      </c>
      <c r="H245" s="2">
        <v>2</v>
      </c>
      <c r="I245" s="2" t="s">
        <v>13</v>
      </c>
      <c r="J245" s="2" t="e">
        <f>VLOOKUP(A245,'Cross ref wind potential'!$B$2:$R$238,17,FALSE)</f>
        <v>#N/A</v>
      </c>
      <c r="K245" s="2" t="e">
        <f t="shared" si="36"/>
        <v>#N/A</v>
      </c>
      <c r="L245">
        <f>VLOOKUP(A245,'Wind Reg Plan'!$A$3:$V$4094,16,FALSE)</f>
        <v>0</v>
      </c>
      <c r="M245">
        <f>VLOOKUP(A245,'Wind Reg Plan'!$A$3:$W$4094,23,FALSE)</f>
        <v>0</v>
      </c>
      <c r="N245" s="2" t="s">
        <v>1310</v>
      </c>
    </row>
    <row r="246" spans="1:14" hidden="1" x14ac:dyDescent="0.25">
      <c r="A246" t="s">
        <v>209</v>
      </c>
      <c r="B246">
        <v>1</v>
      </c>
      <c r="C246" t="s">
        <v>391</v>
      </c>
      <c r="D246">
        <v>2</v>
      </c>
      <c r="E246">
        <v>4</v>
      </c>
      <c r="F246" t="s">
        <v>391</v>
      </c>
      <c r="G246" s="2">
        <f t="shared" si="35"/>
        <v>4</v>
      </c>
      <c r="H246" s="2">
        <v>1</v>
      </c>
      <c r="I246" s="2" t="s">
        <v>13</v>
      </c>
      <c r="J246" s="2">
        <f>VLOOKUP(A246,'Cross ref wind potential'!$B$2:$R$238,17,FALSE)</f>
        <v>0</v>
      </c>
      <c r="K246" s="2" t="e">
        <f t="shared" si="36"/>
        <v>#N/A</v>
      </c>
      <c r="L246">
        <f>VLOOKUP(A246,'Wind Reg Plan'!$A$3:$V$4094,16,FALSE)</f>
        <v>0</v>
      </c>
      <c r="M246">
        <f>VLOOKUP(A246,'Wind Reg Plan'!$A$3:$W$4094,23,FALSE)</f>
        <v>0</v>
      </c>
      <c r="N246" s="2" t="s">
        <v>1310</v>
      </c>
    </row>
    <row r="247" spans="1:14" hidden="1" x14ac:dyDescent="0.25">
      <c r="A247" t="s">
        <v>356</v>
      </c>
      <c r="B247">
        <v>4</v>
      </c>
      <c r="C247">
        <v>7</v>
      </c>
      <c r="D247" t="s">
        <v>391</v>
      </c>
      <c r="E247" t="s">
        <v>391</v>
      </c>
      <c r="F247" t="s">
        <v>391</v>
      </c>
      <c r="G247" s="2">
        <f t="shared" si="35"/>
        <v>7</v>
      </c>
      <c r="H247" s="2">
        <f t="shared" si="37"/>
        <v>4</v>
      </c>
      <c r="I247" s="2" t="s">
        <v>13</v>
      </c>
      <c r="J247" s="2">
        <f>VLOOKUP(A247,'Cross ref wind potential'!$B$2:$R$238,17,FALSE)</f>
        <v>0</v>
      </c>
      <c r="K247" s="2">
        <f t="shared" si="36"/>
        <v>4</v>
      </c>
      <c r="L247" t="str">
        <f>VLOOKUP(A247,'Wind Reg Plan'!$A$3:$V$4094,16,FALSE)</f>
        <v>M</v>
      </c>
      <c r="M247">
        <f>VLOOKUP(A247,'Wind Reg Plan'!$A$3:$W$4094,23,FALSE)</f>
        <v>0</v>
      </c>
      <c r="N247" s="2" t="s">
        <v>1310</v>
      </c>
    </row>
    <row r="248" spans="1:14" hidden="1" x14ac:dyDescent="0.25">
      <c r="A248" t="s">
        <v>312</v>
      </c>
      <c r="B248">
        <v>2</v>
      </c>
      <c r="C248">
        <v>7</v>
      </c>
      <c r="D248" t="s">
        <v>391</v>
      </c>
      <c r="E248" t="s">
        <v>391</v>
      </c>
      <c r="F248" t="s">
        <v>391</v>
      </c>
      <c r="G248" s="2">
        <f t="shared" si="35"/>
        <v>7</v>
      </c>
      <c r="H248" s="2">
        <f t="shared" si="37"/>
        <v>2</v>
      </c>
      <c r="I248" s="2" t="s">
        <v>13</v>
      </c>
      <c r="J248" s="2">
        <f>VLOOKUP(A248,'Cross ref wind potential'!$B$2:$R$238,17,FALSE)</f>
        <v>0</v>
      </c>
      <c r="K248" s="2">
        <f t="shared" si="36"/>
        <v>3</v>
      </c>
      <c r="L248">
        <f>VLOOKUP(A248,'Wind Reg Plan'!$A$3:$V$4094,16,FALSE)</f>
        <v>0</v>
      </c>
      <c r="M248">
        <f>VLOOKUP(A248,'Wind Reg Plan'!$A$3:$W$4094,23,FALSE)</f>
        <v>0</v>
      </c>
      <c r="N248" s="2" t="s">
        <v>1310</v>
      </c>
    </row>
    <row r="249" spans="1:14" x14ac:dyDescent="0.25">
      <c r="A249" t="s">
        <v>309</v>
      </c>
      <c r="B249">
        <v>3</v>
      </c>
      <c r="C249" t="s">
        <v>391</v>
      </c>
      <c r="D249">
        <v>4</v>
      </c>
      <c r="E249">
        <v>7</v>
      </c>
      <c r="F249" t="s">
        <v>391</v>
      </c>
      <c r="G249" s="2">
        <f t="shared" si="35"/>
        <v>7</v>
      </c>
      <c r="H249" s="2">
        <v>2</v>
      </c>
      <c r="I249" s="2" t="s">
        <v>13</v>
      </c>
      <c r="J249" s="2">
        <f>VLOOKUP(A249,'Cross ref wind potential'!$B$2:$R$238,17,FALSE)</f>
        <v>2</v>
      </c>
      <c r="K249" s="2">
        <f t="shared" si="36"/>
        <v>6</v>
      </c>
      <c r="L249" t="str">
        <f>VLOOKUP(A249,'Wind Reg Plan'!$A$3:$V$4094,16,FALSE)</f>
        <v>H</v>
      </c>
      <c r="M249" t="str">
        <f>VLOOKUP(A249,'Wind Reg Plan'!$A$3:$W$4094,23,FALSE)</f>
        <v>OPERATING, BUT ONLY 2-PHASE POWER TO WIND FARM, SO UNBALANCED.  Developability assigned M since project in place, despite low load.</v>
      </c>
      <c r="N249" s="2" t="s">
        <v>1312</v>
      </c>
    </row>
    <row r="250" spans="1:14" hidden="1" x14ac:dyDescent="0.25">
      <c r="A250" t="s">
        <v>275</v>
      </c>
      <c r="B250">
        <v>1</v>
      </c>
      <c r="C250" t="s">
        <v>391</v>
      </c>
      <c r="D250">
        <v>5</v>
      </c>
      <c r="E250">
        <v>6</v>
      </c>
      <c r="F250" t="s">
        <v>391</v>
      </c>
      <c r="G250" s="2">
        <f t="shared" si="35"/>
        <v>6</v>
      </c>
      <c r="H250" s="2">
        <v>1</v>
      </c>
      <c r="I250" s="2" t="s">
        <v>13</v>
      </c>
      <c r="J250" s="2">
        <f>VLOOKUP(A250,'Cross ref wind potential'!$B$2:$R$238,17,FALSE)</f>
        <v>0</v>
      </c>
      <c r="K250" s="2" t="e">
        <f t="shared" si="36"/>
        <v>#N/A</v>
      </c>
      <c r="L250">
        <f>VLOOKUP(A250,'Wind Reg Plan'!$A$3:$V$4094,16,FALSE)</f>
        <v>0</v>
      </c>
      <c r="M250">
        <f>VLOOKUP(A250,'Wind Reg Plan'!$A$3:$W$4094,23,FALSE)</f>
        <v>0</v>
      </c>
      <c r="N250" s="2" t="s">
        <v>1310</v>
      </c>
    </row>
    <row r="251" spans="1:14" hidden="1" x14ac:dyDescent="0.25">
      <c r="A251" t="s">
        <v>205</v>
      </c>
      <c r="B251">
        <v>1</v>
      </c>
      <c r="C251" t="s">
        <v>391</v>
      </c>
      <c r="D251">
        <v>2</v>
      </c>
      <c r="E251" t="s">
        <v>391</v>
      </c>
      <c r="F251">
        <v>4</v>
      </c>
      <c r="G251" s="2">
        <f t="shared" si="35"/>
        <v>4</v>
      </c>
      <c r="H251" s="2">
        <v>1</v>
      </c>
      <c r="I251" s="2" t="s">
        <v>13</v>
      </c>
      <c r="J251" s="2" t="e">
        <f>VLOOKUP(A251,'Cross ref wind potential'!$B$2:$R$238,17,FALSE)</f>
        <v>#N/A</v>
      </c>
      <c r="K251" s="2" t="e">
        <f t="shared" si="36"/>
        <v>#N/A</v>
      </c>
      <c r="L251">
        <f>VLOOKUP(A251,'Wind Reg Plan'!$A$3:$V$4094,16,FALSE)</f>
        <v>0</v>
      </c>
      <c r="M251">
        <f>VLOOKUP(A251,'Wind Reg Plan'!$A$3:$W$4094,23,FALSE)</f>
        <v>0</v>
      </c>
      <c r="N251" s="2" t="s">
        <v>1310</v>
      </c>
    </row>
    <row r="252" spans="1:14" x14ac:dyDescent="0.25">
      <c r="A252" t="s">
        <v>208</v>
      </c>
      <c r="B252">
        <v>3</v>
      </c>
      <c r="C252" t="s">
        <v>391</v>
      </c>
      <c r="D252" t="s">
        <v>391</v>
      </c>
      <c r="E252">
        <v>4</v>
      </c>
      <c r="F252" t="s">
        <v>391</v>
      </c>
      <c r="G252" s="2">
        <f t="shared" si="35"/>
        <v>4</v>
      </c>
      <c r="H252" s="2">
        <v>4</v>
      </c>
      <c r="I252" s="2" t="s">
        <v>13</v>
      </c>
      <c r="J252" s="2">
        <f>VLOOKUP(A252,'Cross ref wind potential'!$B$2:$R$238,17,FALSE)</f>
        <v>0</v>
      </c>
      <c r="K252" s="2">
        <f t="shared" si="36"/>
        <v>4</v>
      </c>
      <c r="L252" t="str">
        <f>VLOOKUP(A252,'Wind Reg Plan'!$A$3:$V$4094,16,FALSE)</f>
        <v>M</v>
      </c>
      <c r="M252" t="str">
        <f>VLOOKUP(A252,'Wind Reg Plan'!$A$3:$W$4094,23,FALSE)</f>
        <v>OPERATING 10 KW, NON-OPERATING 10 KW</v>
      </c>
      <c r="N252" s="2" t="s">
        <v>1311</v>
      </c>
    </row>
    <row r="253" spans="1:14" hidden="1" x14ac:dyDescent="0.25">
      <c r="A253" t="s">
        <v>181</v>
      </c>
      <c r="B253">
        <v>3</v>
      </c>
      <c r="C253" t="s">
        <v>391</v>
      </c>
      <c r="D253" t="s">
        <v>391</v>
      </c>
      <c r="E253">
        <v>4</v>
      </c>
      <c r="F253" t="s">
        <v>391</v>
      </c>
      <c r="G253" s="2">
        <f t="shared" si="35"/>
        <v>4</v>
      </c>
      <c r="H253" s="2">
        <f t="shared" si="37"/>
        <v>3</v>
      </c>
      <c r="I253" s="2" t="s">
        <v>13</v>
      </c>
      <c r="J253" s="2">
        <f>VLOOKUP(A253,'Cross ref wind potential'!$B$2:$R$238,17,FALSE)</f>
        <v>0</v>
      </c>
      <c r="K253" s="2">
        <f t="shared" si="36"/>
        <v>4</v>
      </c>
      <c r="L253" t="str">
        <f>VLOOKUP(A253,'Wind Reg Plan'!$A$3:$V$4094,16,FALSE)</f>
        <v>M</v>
      </c>
      <c r="M253" t="str">
        <f>VLOOKUP(A253,'Wind Reg Plan'!$A$3:$W$4094,23,FALSE)</f>
        <v xml:space="preserve">CONSIDERED FOR TIE TO ST MARYS, BUT MUSHY AND EXPENSIVE?.    </v>
      </c>
      <c r="N253" s="2" t="s">
        <v>1310</v>
      </c>
    </row>
    <row r="254" spans="1:14" hidden="1" x14ac:dyDescent="0.25">
      <c r="A254" t="s">
        <v>216</v>
      </c>
      <c r="B254">
        <v>4</v>
      </c>
      <c r="C254" t="s">
        <v>391</v>
      </c>
      <c r="D254" t="s">
        <v>391</v>
      </c>
      <c r="E254" t="s">
        <v>391</v>
      </c>
      <c r="F254" t="s">
        <v>391</v>
      </c>
      <c r="G254" s="2">
        <f t="shared" si="35"/>
        <v>4</v>
      </c>
      <c r="H254" s="2">
        <v>4</v>
      </c>
      <c r="I254" s="2" t="s">
        <v>13</v>
      </c>
      <c r="J254" s="2">
        <f>VLOOKUP(A254,'Cross ref wind potential'!$B$2:$R$238,17,FALSE)</f>
        <v>0</v>
      </c>
      <c r="K254" s="2" t="e">
        <f t="shared" si="36"/>
        <v>#N/A</v>
      </c>
      <c r="L254" t="str">
        <f>VLOOKUP(A254,'Wind Reg Plan'!$A$3:$V$4094,16,FALSE)</f>
        <v>H</v>
      </c>
      <c r="M254" t="str">
        <f>VLOOKUP(A254,'Wind Reg Plan'!$A$3:$W$4094,23,FALSE)</f>
        <v>THROUGH 65% DESIGN</v>
      </c>
      <c r="N254" s="2" t="s">
        <v>1310</v>
      </c>
    </row>
    <row r="255" spans="1:14" hidden="1" x14ac:dyDescent="0.25">
      <c r="A255" t="s">
        <v>358</v>
      </c>
      <c r="B255">
        <v>5</v>
      </c>
      <c r="C255">
        <v>6</v>
      </c>
      <c r="D255" t="s">
        <v>391</v>
      </c>
      <c r="E255">
        <v>7</v>
      </c>
      <c r="F255" t="s">
        <v>391</v>
      </c>
      <c r="G255" s="2">
        <f t="shared" si="35"/>
        <v>7</v>
      </c>
      <c r="H255" s="2">
        <f t="shared" si="37"/>
        <v>5</v>
      </c>
      <c r="I255" s="2" t="s">
        <v>13</v>
      </c>
      <c r="J255" s="2">
        <f>VLOOKUP(A255,'Cross ref wind potential'!$B$2:$R$238,17,FALSE)</f>
        <v>0</v>
      </c>
      <c r="K255" s="2">
        <f t="shared" si="36"/>
        <v>6</v>
      </c>
      <c r="L255" t="str">
        <f>VLOOKUP(A255,'Wind Reg Plan'!$A$3:$V$4094,16,FALSE)</f>
        <v>H</v>
      </c>
      <c r="M255">
        <f>VLOOKUP(A255,'Wind Reg Plan'!$A$3:$W$4094,23,FALSE)</f>
        <v>0</v>
      </c>
      <c r="N255" s="2" t="s">
        <v>1310</v>
      </c>
    </row>
    <row r="256" spans="1:14" hidden="1" x14ac:dyDescent="0.25">
      <c r="A256" t="s">
        <v>101</v>
      </c>
      <c r="B256">
        <v>1</v>
      </c>
      <c r="C256" t="s">
        <v>391</v>
      </c>
      <c r="D256">
        <v>2</v>
      </c>
      <c r="E256" t="s">
        <v>391</v>
      </c>
      <c r="F256" t="s">
        <v>391</v>
      </c>
      <c r="G256" s="2">
        <f t="shared" si="35"/>
        <v>2</v>
      </c>
      <c r="H256" s="2">
        <v>1</v>
      </c>
      <c r="I256" s="2" t="s">
        <v>13</v>
      </c>
      <c r="J256" s="2" t="e">
        <f>VLOOKUP(A256,'Cross ref wind potential'!$B$2:$R$238,17,FALSE)</f>
        <v>#N/A</v>
      </c>
      <c r="K256" s="2" t="e">
        <f t="shared" si="36"/>
        <v>#N/A</v>
      </c>
      <c r="L256">
        <f>VLOOKUP(A256,'Wind Reg Plan'!$A$3:$V$4094,16,FALSE)</f>
        <v>0</v>
      </c>
      <c r="M256">
        <f>VLOOKUP(A256,'Wind Reg Plan'!$A$3:$W$4094,23,FALSE)</f>
        <v>0</v>
      </c>
      <c r="N256" s="2" t="s">
        <v>1310</v>
      </c>
    </row>
    <row r="257" spans="1:14" hidden="1" x14ac:dyDescent="0.25">
      <c r="A257" t="s">
        <v>162</v>
      </c>
      <c r="B257">
        <v>2</v>
      </c>
      <c r="C257" t="s">
        <v>391</v>
      </c>
      <c r="D257" t="s">
        <v>391</v>
      </c>
      <c r="E257">
        <v>3</v>
      </c>
      <c r="F257" t="s">
        <v>391</v>
      </c>
      <c r="G257" s="2">
        <f t="shared" si="35"/>
        <v>3</v>
      </c>
      <c r="H257" s="2">
        <v>2</v>
      </c>
      <c r="I257" s="2" t="s">
        <v>13</v>
      </c>
      <c r="J257" s="2">
        <f>VLOOKUP(A257,'Cross ref wind potential'!$B$2:$R$238,17,FALSE)</f>
        <v>0</v>
      </c>
      <c r="K257" s="2" t="e">
        <f t="shared" si="36"/>
        <v>#N/A</v>
      </c>
      <c r="L257">
        <f>VLOOKUP(A257,'Wind Reg Plan'!$A$3:$V$4094,16,FALSE)</f>
        <v>0</v>
      </c>
      <c r="M257">
        <f>VLOOKUP(A257,'Wind Reg Plan'!$A$3:$W$4094,23,FALSE)</f>
        <v>0</v>
      </c>
      <c r="N257" s="2" t="s">
        <v>1310</v>
      </c>
    </row>
    <row r="258" spans="1:14" hidden="1" x14ac:dyDescent="0.25">
      <c r="A258" t="s">
        <v>267</v>
      </c>
      <c r="B258">
        <v>6</v>
      </c>
      <c r="C258" t="s">
        <v>391</v>
      </c>
      <c r="D258" t="s">
        <v>391</v>
      </c>
      <c r="E258" t="s">
        <v>391</v>
      </c>
      <c r="F258" t="s">
        <v>391</v>
      </c>
      <c r="G258" s="2">
        <f t="shared" si="35"/>
        <v>6</v>
      </c>
      <c r="H258" s="2">
        <f t="shared" si="37"/>
        <v>6</v>
      </c>
      <c r="I258" s="2" t="s">
        <v>13</v>
      </c>
      <c r="J258" s="2">
        <f>VLOOKUP(A258,'Cross ref wind potential'!$B$2:$R$238,17,FALSE)</f>
        <v>0</v>
      </c>
      <c r="K258" s="2">
        <f t="shared" si="36"/>
        <v>6</v>
      </c>
      <c r="L258">
        <f>VLOOKUP(A258,'Wind Reg Plan'!$A$3:$V$4094,16,FALSE)</f>
        <v>0</v>
      </c>
      <c r="M258">
        <f>VLOOKUP(A258,'Wind Reg Plan'!$A$3:$W$4094,23,FALSE)</f>
        <v>0</v>
      </c>
      <c r="N258" s="2" t="s">
        <v>1310</v>
      </c>
    </row>
    <row r="259" spans="1:14" hidden="1" x14ac:dyDescent="0.25">
      <c r="A259" t="s">
        <v>211</v>
      </c>
      <c r="B259">
        <v>4</v>
      </c>
      <c r="C259" t="s">
        <v>391</v>
      </c>
      <c r="D259" t="s">
        <v>391</v>
      </c>
      <c r="E259" t="s">
        <v>391</v>
      </c>
      <c r="F259" t="s">
        <v>391</v>
      </c>
      <c r="G259" s="2">
        <f t="shared" si="35"/>
        <v>4</v>
      </c>
      <c r="H259" s="2">
        <f t="shared" si="37"/>
        <v>4</v>
      </c>
      <c r="I259" s="2" t="s">
        <v>13</v>
      </c>
      <c r="J259" s="2">
        <f>VLOOKUP(A259,'Cross ref wind potential'!$B$2:$R$238,17,FALSE)</f>
        <v>0</v>
      </c>
      <c r="K259" s="2">
        <f t="shared" si="36"/>
        <v>5</v>
      </c>
      <c r="L259">
        <f>VLOOKUP(A259,'Wind Reg Plan'!$A$3:$V$4094,16,FALSE)</f>
        <v>0</v>
      </c>
      <c r="M259">
        <f>VLOOKUP(A259,'Wind Reg Plan'!$A$3:$W$4094,23,FALSE)</f>
        <v>0</v>
      </c>
      <c r="N259" s="2" t="s">
        <v>1310</v>
      </c>
    </row>
    <row r="260" spans="1:14" hidden="1" x14ac:dyDescent="0.25">
      <c r="A260" t="s">
        <v>131</v>
      </c>
      <c r="B260">
        <v>2</v>
      </c>
      <c r="C260" t="s">
        <v>391</v>
      </c>
      <c r="D260" t="s">
        <v>391</v>
      </c>
      <c r="E260" t="s">
        <v>391</v>
      </c>
      <c r="F260" t="s">
        <v>391</v>
      </c>
      <c r="G260" s="2">
        <f t="shared" ref="G260:G323" si="38">MAX(B260:F260)</f>
        <v>2</v>
      </c>
      <c r="H260" s="2">
        <v>2</v>
      </c>
      <c r="I260" s="2" t="s">
        <v>13</v>
      </c>
      <c r="J260" s="2" t="e">
        <f>VLOOKUP(A260,'Cross ref wind potential'!$B$2:$R$238,17,FALSE)</f>
        <v>#N/A</v>
      </c>
      <c r="K260" s="2" t="e">
        <f t="shared" ref="K260:K323" si="39">VLOOKUP(A260,$Q$3:$U$169,5,FALSE)</f>
        <v>#N/A</v>
      </c>
      <c r="L260">
        <f>VLOOKUP(A260,'Wind Reg Plan'!$A$3:$V$4094,16,FALSE)</f>
        <v>0</v>
      </c>
      <c r="M260">
        <f>VLOOKUP(A260,'Wind Reg Plan'!$A$3:$W$4094,23,FALSE)</f>
        <v>0</v>
      </c>
      <c r="N260" s="2" t="s">
        <v>1310</v>
      </c>
    </row>
    <row r="261" spans="1:14" hidden="1" x14ac:dyDescent="0.25">
      <c r="A261" t="s">
        <v>132</v>
      </c>
      <c r="B261">
        <v>2</v>
      </c>
      <c r="C261" t="s">
        <v>391</v>
      </c>
      <c r="D261" t="s">
        <v>391</v>
      </c>
      <c r="E261" t="s">
        <v>391</v>
      </c>
      <c r="F261" t="s">
        <v>391</v>
      </c>
      <c r="G261" s="2">
        <f t="shared" si="38"/>
        <v>2</v>
      </c>
      <c r="H261" s="2">
        <v>2</v>
      </c>
      <c r="I261" s="2" t="s">
        <v>13</v>
      </c>
      <c r="J261" s="2" t="e">
        <f>VLOOKUP(A261,'Cross ref wind potential'!$B$2:$R$238,17,FALSE)</f>
        <v>#N/A</v>
      </c>
      <c r="K261" s="2" t="e">
        <f t="shared" si="39"/>
        <v>#N/A</v>
      </c>
      <c r="L261">
        <f>VLOOKUP(A261,'Wind Reg Plan'!$A$3:$V$4094,16,FALSE)</f>
        <v>0</v>
      </c>
      <c r="M261">
        <f>VLOOKUP(A261,'Wind Reg Plan'!$A$3:$W$4094,23,FALSE)</f>
        <v>0</v>
      </c>
      <c r="N261" s="2" t="s">
        <v>1310</v>
      </c>
    </row>
    <row r="262" spans="1:14" hidden="1" x14ac:dyDescent="0.25">
      <c r="A262" t="s">
        <v>350</v>
      </c>
      <c r="B262">
        <v>6</v>
      </c>
      <c r="C262">
        <v>7</v>
      </c>
      <c r="D262" t="s">
        <v>391</v>
      </c>
      <c r="E262" t="s">
        <v>391</v>
      </c>
      <c r="F262" t="s">
        <v>391</v>
      </c>
      <c r="G262" s="2">
        <f t="shared" si="38"/>
        <v>7</v>
      </c>
      <c r="H262" s="2">
        <v>6</v>
      </c>
      <c r="I262" s="2" t="s">
        <v>13</v>
      </c>
      <c r="J262" s="2" t="e">
        <f>VLOOKUP(A262,'Cross ref wind potential'!$B$2:$R$238,17,FALSE)</f>
        <v>#N/A</v>
      </c>
      <c r="K262" s="2" t="e">
        <f t="shared" si="39"/>
        <v>#N/A</v>
      </c>
      <c r="L262">
        <f>VLOOKUP(A262,'Wind Reg Plan'!$A$3:$V$4094,16,FALSE)</f>
        <v>0</v>
      </c>
      <c r="M262">
        <f>VLOOKUP(A262,'Wind Reg Plan'!$A$3:$W$4094,23,FALSE)</f>
        <v>0</v>
      </c>
      <c r="N262" s="2" t="s">
        <v>1310</v>
      </c>
    </row>
    <row r="263" spans="1:14" hidden="1" x14ac:dyDescent="0.25">
      <c r="A263" t="s">
        <v>295</v>
      </c>
      <c r="B263">
        <v>4</v>
      </c>
      <c r="C263">
        <v>6</v>
      </c>
      <c r="D263" t="s">
        <v>391</v>
      </c>
      <c r="E263">
        <v>7</v>
      </c>
      <c r="F263" t="s">
        <v>391</v>
      </c>
      <c r="G263" s="2">
        <f t="shared" si="38"/>
        <v>7</v>
      </c>
      <c r="H263" s="2">
        <v>4</v>
      </c>
      <c r="I263" s="2" t="s">
        <v>13</v>
      </c>
      <c r="J263" s="2">
        <f>VLOOKUP(A263,'Cross ref wind potential'!$B$2:$R$238,17,FALSE)</f>
        <v>0</v>
      </c>
      <c r="K263" s="2" t="e">
        <f t="shared" si="39"/>
        <v>#N/A</v>
      </c>
      <c r="L263">
        <f>VLOOKUP(A263,'Wind Reg Plan'!$A$3:$V$4094,16,FALSE)</f>
        <v>0</v>
      </c>
      <c r="M263">
        <f>VLOOKUP(A263,'Wind Reg Plan'!$A$3:$W$4094,23,FALSE)</f>
        <v>0</v>
      </c>
      <c r="N263" s="2" t="s">
        <v>1310</v>
      </c>
    </row>
    <row r="264" spans="1:14" hidden="1" x14ac:dyDescent="0.25">
      <c r="A264" t="s">
        <v>330</v>
      </c>
      <c r="B264">
        <v>2</v>
      </c>
      <c r="C264">
        <v>3</v>
      </c>
      <c r="D264">
        <v>6</v>
      </c>
      <c r="E264">
        <v>7</v>
      </c>
      <c r="F264" t="s">
        <v>391</v>
      </c>
      <c r="G264" s="2">
        <f t="shared" si="38"/>
        <v>7</v>
      </c>
      <c r="H264" s="2">
        <f t="shared" ref="H264:H323" si="40">VLOOKUP(A264,$Q$3:$R$169,2,FALSE)</f>
        <v>2</v>
      </c>
      <c r="I264" s="2" t="s">
        <v>13</v>
      </c>
      <c r="J264" s="2">
        <f>VLOOKUP(A264,'Cross ref wind potential'!$B$2:$R$238,17,FALSE)</f>
        <v>0</v>
      </c>
      <c r="K264" s="2">
        <f t="shared" si="39"/>
        <v>2</v>
      </c>
      <c r="L264" t="str">
        <f>VLOOKUP(A264,'Wind Reg Plan'!$A$3:$V$4094,16,FALSE)</f>
        <v>L</v>
      </c>
      <c r="M264">
        <f>VLOOKUP(A264,'Wind Reg Plan'!$A$3:$W$4094,23,FALSE)</f>
        <v>0</v>
      </c>
      <c r="N264" s="2" t="s">
        <v>1310</v>
      </c>
    </row>
    <row r="265" spans="1:14" hidden="1" x14ac:dyDescent="0.25">
      <c r="A265" t="s">
        <v>260</v>
      </c>
      <c r="B265">
        <v>6</v>
      </c>
      <c r="C265" t="s">
        <v>391</v>
      </c>
      <c r="D265" t="s">
        <v>391</v>
      </c>
      <c r="E265" t="s">
        <v>391</v>
      </c>
      <c r="F265" t="s">
        <v>391</v>
      </c>
      <c r="G265" s="2">
        <f t="shared" si="38"/>
        <v>6</v>
      </c>
      <c r="H265" s="2">
        <v>6</v>
      </c>
      <c r="I265" s="2" t="s">
        <v>13</v>
      </c>
      <c r="J265" s="2" t="e">
        <f>VLOOKUP(A265,'Cross ref wind potential'!$B$2:$R$238,17,FALSE)</f>
        <v>#N/A</v>
      </c>
      <c r="K265" s="2" t="e">
        <f t="shared" si="39"/>
        <v>#N/A</v>
      </c>
      <c r="L265">
        <f>VLOOKUP(A265,'Wind Reg Plan'!$A$3:$V$4094,16,FALSE)</f>
        <v>0</v>
      </c>
      <c r="M265">
        <f>VLOOKUP(A265,'Wind Reg Plan'!$A$3:$W$4094,23,FALSE)</f>
        <v>0</v>
      </c>
      <c r="N265" s="2" t="s">
        <v>1310</v>
      </c>
    </row>
    <row r="266" spans="1:14" hidden="1" x14ac:dyDescent="0.25">
      <c r="A266" t="s">
        <v>338</v>
      </c>
      <c r="B266">
        <v>2</v>
      </c>
      <c r="C266">
        <v>7</v>
      </c>
      <c r="D266" t="s">
        <v>391</v>
      </c>
      <c r="E266" t="s">
        <v>391</v>
      </c>
      <c r="F266" t="s">
        <v>391</v>
      </c>
      <c r="G266" s="2">
        <f t="shared" si="38"/>
        <v>7</v>
      </c>
      <c r="H266" s="2">
        <v>2</v>
      </c>
      <c r="I266" s="2" t="s">
        <v>13</v>
      </c>
      <c r="J266" s="2" t="e">
        <f>VLOOKUP(A266,'Cross ref wind potential'!$B$2:$R$238,17,FALSE)</f>
        <v>#N/A</v>
      </c>
      <c r="K266" s="2" t="e">
        <f t="shared" si="39"/>
        <v>#N/A</v>
      </c>
      <c r="L266">
        <f>VLOOKUP(A266,'Wind Reg Plan'!$A$3:$V$4094,16,FALSE)</f>
        <v>0</v>
      </c>
      <c r="M266">
        <f>VLOOKUP(A266,'Wind Reg Plan'!$A$3:$W$4094,23,FALSE)</f>
        <v>0</v>
      </c>
      <c r="N266" s="2" t="s">
        <v>1310</v>
      </c>
    </row>
    <row r="267" spans="1:14" hidden="1" x14ac:dyDescent="0.25">
      <c r="A267" t="s">
        <v>250</v>
      </c>
      <c r="B267">
        <v>4</v>
      </c>
      <c r="C267">
        <v>5</v>
      </c>
      <c r="D267" t="s">
        <v>391</v>
      </c>
      <c r="E267" t="s">
        <v>391</v>
      </c>
      <c r="F267" t="s">
        <v>391</v>
      </c>
      <c r="G267" s="2">
        <f t="shared" si="38"/>
        <v>5</v>
      </c>
      <c r="H267" s="2">
        <v>5</v>
      </c>
      <c r="I267" s="2" t="s">
        <v>13</v>
      </c>
      <c r="J267" s="2" t="str">
        <f>VLOOKUP(A267,'Cross ref wind potential'!$B$2:$R$238,17,FALSE)</f>
        <v>5 to 6</v>
      </c>
      <c r="K267" s="2">
        <f t="shared" si="39"/>
        <v>4</v>
      </c>
      <c r="L267" t="str">
        <f>VLOOKUP(A267,'Wind Reg Plan'!$A$3:$V$4094,16,FALSE)</f>
        <v>M</v>
      </c>
      <c r="M267" t="str">
        <f>VLOOKUP(A267,'Wind Reg Plan'!$A$3:$W$4094,23,FALSE)</f>
        <v>RPSU CDR IN PROGRESS, WILL CONSIDER WIND</v>
      </c>
      <c r="N267" s="2" t="s">
        <v>1312</v>
      </c>
    </row>
    <row r="268" spans="1:14" hidden="1" x14ac:dyDescent="0.25">
      <c r="A268" t="s">
        <v>294</v>
      </c>
      <c r="B268">
        <v>2</v>
      </c>
      <c r="C268">
        <v>4</v>
      </c>
      <c r="D268">
        <v>7</v>
      </c>
      <c r="E268" t="s">
        <v>391</v>
      </c>
      <c r="F268" t="s">
        <v>391</v>
      </c>
      <c r="G268" s="2">
        <f t="shared" si="38"/>
        <v>7</v>
      </c>
      <c r="H268" s="2">
        <v>2</v>
      </c>
      <c r="I268" s="2" t="s">
        <v>13</v>
      </c>
      <c r="J268" s="2">
        <f>VLOOKUP(A268,'Cross ref wind potential'!$B$2:$R$238,17,FALSE)</f>
        <v>0</v>
      </c>
      <c r="K268" s="2" t="e">
        <f t="shared" si="39"/>
        <v>#N/A</v>
      </c>
      <c r="L268" t="str">
        <f>VLOOKUP(A268,'Wind Reg Plan'!$A$3:$V$4094,16,FALSE)</f>
        <v>H</v>
      </c>
      <c r="M268" t="str">
        <f>VLOOKUP(A268,'Wind Reg Plan'!$A$3:$W$4094,23,FALSE)</f>
        <v>RENEWABLE ENERGY PENETRATION AT 99%.  ADDITIONAL LOAD FOR WIND IS AN ISSUE.</v>
      </c>
      <c r="N268" s="2" t="s">
        <v>1310</v>
      </c>
    </row>
    <row r="269" spans="1:14" hidden="1" x14ac:dyDescent="0.25">
      <c r="A269" t="s">
        <v>236</v>
      </c>
      <c r="B269">
        <v>2</v>
      </c>
      <c r="C269" t="s">
        <v>391</v>
      </c>
      <c r="D269" t="s">
        <v>391</v>
      </c>
      <c r="E269">
        <v>3</v>
      </c>
      <c r="F269">
        <v>5</v>
      </c>
      <c r="G269" s="2">
        <f t="shared" si="38"/>
        <v>5</v>
      </c>
      <c r="H269" s="2">
        <v>2</v>
      </c>
      <c r="I269" s="2" t="s">
        <v>13</v>
      </c>
      <c r="J269" s="2" t="e">
        <f>VLOOKUP(A269,'Cross ref wind potential'!$B$2:$R$238,17,FALSE)</f>
        <v>#N/A</v>
      </c>
      <c r="K269" s="2" t="e">
        <f t="shared" si="39"/>
        <v>#N/A</v>
      </c>
      <c r="L269">
        <f>VLOOKUP(A269,'Wind Reg Plan'!$A$3:$V$4094,16,FALSE)</f>
        <v>0</v>
      </c>
      <c r="M269">
        <f>VLOOKUP(A269,'Wind Reg Plan'!$A$3:$W$4094,23,FALSE)</f>
        <v>0</v>
      </c>
      <c r="N269" s="2" t="s">
        <v>1310</v>
      </c>
    </row>
    <row r="270" spans="1:14" hidden="1" x14ac:dyDescent="0.25">
      <c r="A270" t="s">
        <v>141</v>
      </c>
      <c r="B270">
        <v>2</v>
      </c>
      <c r="C270" t="s">
        <v>391</v>
      </c>
      <c r="D270" t="s">
        <v>391</v>
      </c>
      <c r="E270">
        <v>3</v>
      </c>
      <c r="F270" t="s">
        <v>391</v>
      </c>
      <c r="G270" s="2">
        <f t="shared" si="38"/>
        <v>3</v>
      </c>
      <c r="H270" s="2">
        <v>2</v>
      </c>
      <c r="I270" s="2" t="s">
        <v>13</v>
      </c>
      <c r="J270" s="2" t="e">
        <f>VLOOKUP(A270,'Cross ref wind potential'!$B$2:$R$238,17,FALSE)</f>
        <v>#N/A</v>
      </c>
      <c r="K270" s="2" t="e">
        <f t="shared" si="39"/>
        <v>#N/A</v>
      </c>
      <c r="L270">
        <f>VLOOKUP(A270,'Wind Reg Plan'!$A$3:$V$4094,16,FALSE)</f>
        <v>0</v>
      </c>
      <c r="M270">
        <f>VLOOKUP(A270,'Wind Reg Plan'!$A$3:$W$4094,23,FALSE)</f>
        <v>0</v>
      </c>
      <c r="N270" s="2" t="s">
        <v>1310</v>
      </c>
    </row>
    <row r="271" spans="1:14" hidden="1" x14ac:dyDescent="0.25">
      <c r="A271" t="s">
        <v>352</v>
      </c>
      <c r="B271">
        <v>6</v>
      </c>
      <c r="C271">
        <v>7</v>
      </c>
      <c r="D271" t="s">
        <v>391</v>
      </c>
      <c r="E271" t="s">
        <v>391</v>
      </c>
      <c r="F271" t="s">
        <v>391</v>
      </c>
      <c r="G271" s="2">
        <f t="shared" si="38"/>
        <v>7</v>
      </c>
      <c r="H271" s="2">
        <v>6</v>
      </c>
      <c r="I271" s="2" t="s">
        <v>13</v>
      </c>
      <c r="J271" s="2" t="e">
        <f>VLOOKUP(A271,'Cross ref wind potential'!$B$2:$R$238,17,FALSE)</f>
        <v>#N/A</v>
      </c>
      <c r="K271" s="2" t="e">
        <f t="shared" si="39"/>
        <v>#N/A</v>
      </c>
      <c r="L271">
        <f>VLOOKUP(A271,'Wind Reg Plan'!$A$3:$V$4094,16,FALSE)</f>
        <v>0</v>
      </c>
      <c r="M271">
        <f>VLOOKUP(A271,'Wind Reg Plan'!$A$3:$W$4094,23,FALSE)</f>
        <v>0</v>
      </c>
      <c r="N271" s="2" t="s">
        <v>1310</v>
      </c>
    </row>
    <row r="272" spans="1:14" hidden="1" x14ac:dyDescent="0.25">
      <c r="A272" t="s">
        <v>182</v>
      </c>
      <c r="B272">
        <v>3</v>
      </c>
      <c r="C272" t="s">
        <v>391</v>
      </c>
      <c r="D272" t="s">
        <v>391</v>
      </c>
      <c r="E272" t="s">
        <v>391</v>
      </c>
      <c r="F272">
        <v>4</v>
      </c>
      <c r="G272" s="2">
        <f t="shared" si="38"/>
        <v>4</v>
      </c>
      <c r="H272" s="2">
        <v>3</v>
      </c>
      <c r="I272" s="2" t="s">
        <v>13</v>
      </c>
      <c r="J272" s="2" t="e">
        <f>VLOOKUP(A272,'Cross ref wind potential'!$B$2:$R$238,17,FALSE)</f>
        <v>#N/A</v>
      </c>
      <c r="K272" s="2" t="e">
        <f t="shared" si="39"/>
        <v>#N/A</v>
      </c>
      <c r="L272">
        <f>VLOOKUP(A272,'Wind Reg Plan'!$A$3:$V$4094,16,FALSE)</f>
        <v>0</v>
      </c>
      <c r="M272">
        <f>VLOOKUP(A272,'Wind Reg Plan'!$A$3:$W$4094,23,FALSE)</f>
        <v>0</v>
      </c>
      <c r="N272" s="2" t="s">
        <v>1310</v>
      </c>
    </row>
    <row r="273" spans="1:14" x14ac:dyDescent="0.25">
      <c r="A273" t="s">
        <v>183</v>
      </c>
      <c r="B273">
        <v>4</v>
      </c>
      <c r="C273" t="s">
        <v>391</v>
      </c>
      <c r="D273" t="s">
        <v>391</v>
      </c>
      <c r="E273" t="s">
        <v>391</v>
      </c>
      <c r="F273" t="s">
        <v>391</v>
      </c>
      <c r="G273" s="2">
        <f t="shared" si="38"/>
        <v>4</v>
      </c>
      <c r="H273" s="2">
        <v>3</v>
      </c>
      <c r="I273" s="2" t="s">
        <v>13</v>
      </c>
      <c r="J273" s="2">
        <f>VLOOKUP(A273,'Cross ref wind potential'!$B$2:$R$238,17,FALSE)</f>
        <v>3</v>
      </c>
      <c r="K273" s="2">
        <f t="shared" si="39"/>
        <v>6</v>
      </c>
      <c r="L273" t="str">
        <f>VLOOKUP(A273,'Wind Reg Plan'!$A$3:$V$4094,16,FALSE)</f>
        <v>H</v>
      </c>
      <c r="M273" t="str">
        <f>VLOOKUP(A273,'Wind Reg Plan'!$A$3:$W$4094,23,FALSE)</f>
        <v>OPERATING</v>
      </c>
      <c r="N273" s="2" t="s">
        <v>1312</v>
      </c>
    </row>
    <row r="274" spans="1:14" hidden="1" x14ac:dyDescent="0.25">
      <c r="A274" t="s">
        <v>130</v>
      </c>
      <c r="B274">
        <v>1</v>
      </c>
      <c r="C274" t="s">
        <v>391</v>
      </c>
      <c r="D274">
        <v>2</v>
      </c>
      <c r="E274" t="s">
        <v>391</v>
      </c>
      <c r="F274" t="s">
        <v>391</v>
      </c>
      <c r="G274" s="2">
        <f t="shared" si="38"/>
        <v>2</v>
      </c>
      <c r="H274" s="2">
        <v>1</v>
      </c>
      <c r="I274" s="2" t="s">
        <v>13</v>
      </c>
      <c r="J274" s="2">
        <f>VLOOKUP(A274,'Cross ref wind potential'!$B$2:$R$238,17,FALSE)</f>
        <v>0</v>
      </c>
      <c r="K274" s="2" t="e">
        <f t="shared" si="39"/>
        <v>#N/A</v>
      </c>
      <c r="L274" t="str">
        <f>VLOOKUP(A274,'Wind Reg Plan'!$A$3:$V$4094,16,FALSE)</f>
        <v>L</v>
      </c>
      <c r="M274">
        <f>VLOOKUP(A274,'Wind Reg Plan'!$A$3:$W$4094,23,FALSE)</f>
        <v>0</v>
      </c>
      <c r="N274" s="2" t="s">
        <v>1310</v>
      </c>
    </row>
    <row r="275" spans="1:14" hidden="1" x14ac:dyDescent="0.25">
      <c r="A275" t="s">
        <v>156</v>
      </c>
      <c r="B275">
        <v>1</v>
      </c>
      <c r="C275" t="s">
        <v>391</v>
      </c>
      <c r="D275" t="s">
        <v>391</v>
      </c>
      <c r="E275">
        <v>3</v>
      </c>
      <c r="F275" t="s">
        <v>391</v>
      </c>
      <c r="G275" s="2">
        <f t="shared" si="38"/>
        <v>3</v>
      </c>
      <c r="H275" s="2">
        <f t="shared" si="40"/>
        <v>1</v>
      </c>
      <c r="I275" s="2" t="s">
        <v>13</v>
      </c>
      <c r="J275" s="2">
        <f>VLOOKUP(A275,'Cross ref wind potential'!$B$2:$R$238,17,FALSE)</f>
        <v>0</v>
      </c>
      <c r="K275" s="2">
        <f t="shared" si="39"/>
        <v>4</v>
      </c>
      <c r="L275" t="str">
        <f>VLOOKUP(A275,'Wind Reg Plan'!$A$3:$V$4094,16,FALSE)</f>
        <v>M</v>
      </c>
      <c r="M275">
        <f>VLOOKUP(A275,'Wind Reg Plan'!$A$3:$W$4094,23,FALSE)</f>
        <v>0</v>
      </c>
      <c r="N275" s="2" t="s">
        <v>1310</v>
      </c>
    </row>
    <row r="276" spans="1:14" hidden="1" x14ac:dyDescent="0.25">
      <c r="A276" t="s">
        <v>311</v>
      </c>
      <c r="B276">
        <v>4</v>
      </c>
      <c r="C276">
        <v>6</v>
      </c>
      <c r="D276" t="s">
        <v>391</v>
      </c>
      <c r="E276">
        <v>7</v>
      </c>
      <c r="F276" t="s">
        <v>391</v>
      </c>
      <c r="G276" s="2">
        <f t="shared" si="38"/>
        <v>7</v>
      </c>
      <c r="H276" s="2">
        <v>4</v>
      </c>
      <c r="I276" s="2" t="s">
        <v>13</v>
      </c>
      <c r="J276" s="2" t="e">
        <f>VLOOKUP(A276,'Cross ref wind potential'!$B$2:$R$238,17,FALSE)</f>
        <v>#N/A</v>
      </c>
      <c r="K276" s="2" t="e">
        <f t="shared" si="39"/>
        <v>#N/A</v>
      </c>
      <c r="L276">
        <f>VLOOKUP(A276,'Wind Reg Plan'!$A$3:$V$4094,16,FALSE)</f>
        <v>0</v>
      </c>
      <c r="M276">
        <f>VLOOKUP(A276,'Wind Reg Plan'!$A$3:$W$4094,23,FALSE)</f>
        <v>0</v>
      </c>
      <c r="N276" s="2" t="s">
        <v>1310</v>
      </c>
    </row>
    <row r="277" spans="1:14" hidden="1" x14ac:dyDescent="0.25">
      <c r="A277" t="s">
        <v>42</v>
      </c>
      <c r="B277">
        <v>1</v>
      </c>
      <c r="C277" t="s">
        <v>391</v>
      </c>
      <c r="D277" t="s">
        <v>391</v>
      </c>
      <c r="E277" t="s">
        <v>391</v>
      </c>
      <c r="F277" t="s">
        <v>391</v>
      </c>
      <c r="G277" s="2">
        <f t="shared" si="38"/>
        <v>1</v>
      </c>
      <c r="H277" s="2">
        <v>1</v>
      </c>
      <c r="I277" s="2" t="s">
        <v>13</v>
      </c>
      <c r="J277" s="2" t="e">
        <f>VLOOKUP(A277,'Cross ref wind potential'!$B$2:$R$238,17,FALSE)</f>
        <v>#N/A</v>
      </c>
      <c r="K277" s="2" t="e">
        <f t="shared" si="39"/>
        <v>#N/A</v>
      </c>
      <c r="L277">
        <f>VLOOKUP(A277,'Wind Reg Plan'!$A$3:$V$4094,16,FALSE)</f>
        <v>0</v>
      </c>
      <c r="M277">
        <f>VLOOKUP(A277,'Wind Reg Plan'!$A$3:$W$4094,23,FALSE)</f>
        <v>0</v>
      </c>
      <c r="N277" s="2" t="s">
        <v>1310</v>
      </c>
    </row>
    <row r="278" spans="1:14" hidden="1" x14ac:dyDescent="0.25">
      <c r="A278" t="s">
        <v>87</v>
      </c>
      <c r="B278">
        <v>1</v>
      </c>
      <c r="C278" t="s">
        <v>391</v>
      </c>
      <c r="D278" t="s">
        <v>391</v>
      </c>
      <c r="E278">
        <v>2</v>
      </c>
      <c r="F278" t="s">
        <v>391</v>
      </c>
      <c r="G278" s="2">
        <f t="shared" si="38"/>
        <v>2</v>
      </c>
      <c r="H278" s="2">
        <f t="shared" si="40"/>
        <v>1</v>
      </c>
      <c r="I278" s="2" t="s">
        <v>13</v>
      </c>
      <c r="J278" s="2">
        <f>VLOOKUP(A278,'Cross ref wind potential'!$B$2:$R$238,17,FALSE)</f>
        <v>0</v>
      </c>
      <c r="K278" s="2">
        <f t="shared" si="39"/>
        <v>2</v>
      </c>
      <c r="L278" t="str">
        <f>VLOOKUP(A278,'Wind Reg Plan'!$A$3:$V$4094,16,FALSE)</f>
        <v>L</v>
      </c>
      <c r="M278">
        <f>VLOOKUP(A278,'Wind Reg Plan'!$A$3:$W$4094,23,FALSE)</f>
        <v>0</v>
      </c>
      <c r="N278" s="2" t="s">
        <v>1310</v>
      </c>
    </row>
    <row r="279" spans="1:14" hidden="1" x14ac:dyDescent="0.25">
      <c r="A279" t="s">
        <v>107</v>
      </c>
      <c r="B279">
        <v>1</v>
      </c>
      <c r="C279" t="s">
        <v>391</v>
      </c>
      <c r="D279" t="s">
        <v>391</v>
      </c>
      <c r="E279">
        <v>2</v>
      </c>
      <c r="F279" t="s">
        <v>391</v>
      </c>
      <c r="G279" s="2">
        <f t="shared" si="38"/>
        <v>2</v>
      </c>
      <c r="H279" s="2">
        <f t="shared" si="40"/>
        <v>1</v>
      </c>
      <c r="I279" s="2" t="s">
        <v>13</v>
      </c>
      <c r="J279" s="2">
        <f>VLOOKUP(A279,'Cross ref wind potential'!$B$2:$R$238,17,FALSE)</f>
        <v>0</v>
      </c>
      <c r="K279" s="2">
        <f t="shared" si="39"/>
        <v>2</v>
      </c>
      <c r="L279" t="str">
        <f>VLOOKUP(A279,'Wind Reg Plan'!$A$3:$V$4094,16,FALSE)</f>
        <v>L</v>
      </c>
      <c r="M279" t="str">
        <f>VLOOKUP(A279,'Wind Reg Plan'!$A$3:$W$4094,23,FALSE)</f>
        <v>OTHER MET TOWERS NEARBY</v>
      </c>
      <c r="N279" s="2" t="s">
        <v>1310</v>
      </c>
    </row>
    <row r="280" spans="1:14" hidden="1" x14ac:dyDescent="0.25">
      <c r="A280" t="s">
        <v>347</v>
      </c>
      <c r="B280">
        <v>7</v>
      </c>
      <c r="C280" t="s">
        <v>391</v>
      </c>
      <c r="D280" t="s">
        <v>391</v>
      </c>
      <c r="E280" t="s">
        <v>391</v>
      </c>
      <c r="F280" t="s">
        <v>391</v>
      </c>
      <c r="G280" s="2">
        <f t="shared" si="38"/>
        <v>7</v>
      </c>
      <c r="H280" s="2">
        <f t="shared" si="40"/>
        <v>7</v>
      </c>
      <c r="I280" s="2" t="s">
        <v>13</v>
      </c>
      <c r="J280" s="2">
        <f>VLOOKUP(A280,'Cross ref wind potential'!$B$2:$R$238,17,FALSE)</f>
        <v>7</v>
      </c>
      <c r="K280" s="2">
        <f t="shared" si="39"/>
        <v>6</v>
      </c>
      <c r="L280" t="str">
        <f>VLOOKUP(A280,'Wind Reg Plan'!$A$3:$V$4094,16,FALSE)</f>
        <v>H</v>
      </c>
      <c r="M280" t="str">
        <f>VLOOKUP(A280,'Wind Reg Plan'!$A$3:$W$4094,23,FALSE)</f>
        <v>RPSU COMPLETED.  PROJECT SOON TO OPERATE</v>
      </c>
      <c r="N280" s="2" t="s">
        <v>1312</v>
      </c>
    </row>
    <row r="281" spans="1:14" hidden="1" x14ac:dyDescent="0.25">
      <c r="A281" t="s">
        <v>223</v>
      </c>
      <c r="B281">
        <v>3</v>
      </c>
      <c r="C281" t="s">
        <v>391</v>
      </c>
      <c r="D281">
        <v>4</v>
      </c>
      <c r="E281" t="s">
        <v>391</v>
      </c>
      <c r="F281">
        <v>5</v>
      </c>
      <c r="G281" s="2">
        <f t="shared" si="38"/>
        <v>5</v>
      </c>
      <c r="H281" s="2">
        <f t="shared" si="40"/>
        <v>3</v>
      </c>
      <c r="I281" s="2" t="s">
        <v>13</v>
      </c>
      <c r="J281" s="2">
        <f>VLOOKUP(A281,'Cross ref wind potential'!$B$2:$R$238,17,FALSE)</f>
        <v>0</v>
      </c>
      <c r="K281" s="2">
        <f t="shared" si="39"/>
        <v>6</v>
      </c>
      <c r="L281" t="str">
        <f>VLOOKUP(A281,'Wind Reg Plan'!$A$3:$V$4094,16,FALSE)</f>
        <v>H</v>
      </c>
      <c r="M281" t="str">
        <f>VLOOKUP(A281,'Wind Reg Plan'!$A$3:$W$4094,23,FALSE)</f>
        <v>THROUGH 65% DESIGN</v>
      </c>
      <c r="N281" s="2" t="s">
        <v>1310</v>
      </c>
    </row>
    <row r="282" spans="1:14" hidden="1" x14ac:dyDescent="0.25">
      <c r="A282" t="s">
        <v>192</v>
      </c>
      <c r="B282">
        <v>3</v>
      </c>
      <c r="C282" t="s">
        <v>391</v>
      </c>
      <c r="D282" t="s">
        <v>391</v>
      </c>
      <c r="E282" t="s">
        <v>391</v>
      </c>
      <c r="F282">
        <v>4</v>
      </c>
      <c r="G282" s="2">
        <f t="shared" si="38"/>
        <v>4</v>
      </c>
      <c r="H282" s="2">
        <f t="shared" si="40"/>
        <v>3</v>
      </c>
      <c r="I282" s="2" t="s">
        <v>13</v>
      </c>
      <c r="J282" s="2">
        <f>VLOOKUP(A282,'Cross ref wind potential'!$B$2:$R$238,17,FALSE)</f>
        <v>0</v>
      </c>
      <c r="K282" s="2">
        <f t="shared" si="39"/>
        <v>5</v>
      </c>
      <c r="L282">
        <f>VLOOKUP(A282,'Wind Reg Plan'!$A$3:$V$4094,16,FALSE)</f>
        <v>0</v>
      </c>
      <c r="M282">
        <f>VLOOKUP(A282,'Wind Reg Plan'!$A$3:$W$4094,23,FALSE)</f>
        <v>0</v>
      </c>
      <c r="N282" s="2" t="s">
        <v>1310</v>
      </c>
    </row>
    <row r="283" spans="1:14" x14ac:dyDescent="0.25">
      <c r="A283" t="s">
        <v>300</v>
      </c>
      <c r="B283">
        <v>6</v>
      </c>
      <c r="C283">
        <v>7</v>
      </c>
      <c r="D283" t="s">
        <v>391</v>
      </c>
      <c r="E283" t="s">
        <v>391</v>
      </c>
      <c r="F283" t="s">
        <v>391</v>
      </c>
      <c r="G283" s="2">
        <f t="shared" si="38"/>
        <v>7</v>
      </c>
      <c r="H283" s="2">
        <f t="shared" si="40"/>
        <v>6</v>
      </c>
      <c r="I283" s="2" t="s">
        <v>13</v>
      </c>
      <c r="J283" s="2">
        <f>VLOOKUP(A283,'Cross ref wind potential'!$B$2:$R$238,17,FALSE)</f>
        <v>0</v>
      </c>
      <c r="K283" s="2">
        <f t="shared" si="39"/>
        <v>6</v>
      </c>
      <c r="L283" t="str">
        <f>VLOOKUP(A283,'Wind Reg Plan'!$A$3:$V$4094,16,FALSE)</f>
        <v>H</v>
      </c>
      <c r="M283" t="str">
        <f>VLOOKUP(A283,'Wind Reg Plan'!$A$3:$W$4094,23,FALSE)</f>
        <v>OPERATING</v>
      </c>
      <c r="N283" s="2" t="s">
        <v>1310</v>
      </c>
    </row>
    <row r="284" spans="1:14" hidden="1" x14ac:dyDescent="0.25">
      <c r="A284" t="s">
        <v>113</v>
      </c>
      <c r="B284">
        <v>2</v>
      </c>
      <c r="C284" t="s">
        <v>391</v>
      </c>
      <c r="D284" t="s">
        <v>391</v>
      </c>
      <c r="E284" t="s">
        <v>391</v>
      </c>
      <c r="F284" t="s">
        <v>391</v>
      </c>
      <c r="G284" s="2">
        <f t="shared" si="38"/>
        <v>2</v>
      </c>
      <c r="H284" s="2">
        <v>2</v>
      </c>
      <c r="I284" s="2" t="s">
        <v>13</v>
      </c>
      <c r="J284" s="2" t="e">
        <f>VLOOKUP(A284,'Cross ref wind potential'!$B$2:$R$238,17,FALSE)</f>
        <v>#N/A</v>
      </c>
      <c r="K284" s="2" t="e">
        <f t="shared" si="39"/>
        <v>#N/A</v>
      </c>
      <c r="L284">
        <f>VLOOKUP(A284,'Wind Reg Plan'!$A$3:$V$4094,16,FALSE)</f>
        <v>0</v>
      </c>
      <c r="M284">
        <f>VLOOKUP(A284,'Wind Reg Plan'!$A$3:$W$4094,23,FALSE)</f>
        <v>0</v>
      </c>
      <c r="N284" s="2" t="s">
        <v>1310</v>
      </c>
    </row>
    <row r="285" spans="1:14" hidden="1" x14ac:dyDescent="0.25">
      <c r="A285" t="s">
        <v>148</v>
      </c>
      <c r="B285">
        <v>1</v>
      </c>
      <c r="C285" t="s">
        <v>391</v>
      </c>
      <c r="D285" t="s">
        <v>391</v>
      </c>
      <c r="E285">
        <v>3</v>
      </c>
      <c r="F285" t="s">
        <v>391</v>
      </c>
      <c r="G285" s="2">
        <f t="shared" si="38"/>
        <v>3</v>
      </c>
      <c r="H285" s="2">
        <v>1</v>
      </c>
      <c r="I285" s="2" t="s">
        <v>13</v>
      </c>
      <c r="J285" s="2" t="e">
        <f>VLOOKUP(A285,'Cross ref wind potential'!$B$2:$R$238,17,FALSE)</f>
        <v>#N/A</v>
      </c>
      <c r="K285" s="2" t="e">
        <f t="shared" si="39"/>
        <v>#N/A</v>
      </c>
      <c r="L285">
        <f>VLOOKUP(A285,'Wind Reg Plan'!$A$3:$V$4094,16,FALSE)</f>
        <v>0</v>
      </c>
      <c r="M285">
        <f>VLOOKUP(A285,'Wind Reg Plan'!$A$3:$W$4094,23,FALSE)</f>
        <v>0</v>
      </c>
      <c r="N285" s="2" t="s">
        <v>1310</v>
      </c>
    </row>
    <row r="286" spans="1:14" x14ac:dyDescent="0.25">
      <c r="A286" t="s">
        <v>326</v>
      </c>
      <c r="B286">
        <v>5</v>
      </c>
      <c r="C286">
        <v>6</v>
      </c>
      <c r="D286">
        <v>7</v>
      </c>
      <c r="E286" t="s">
        <v>391</v>
      </c>
      <c r="F286" t="s">
        <v>391</v>
      </c>
      <c r="G286" s="2">
        <f t="shared" si="38"/>
        <v>7</v>
      </c>
      <c r="H286" s="2">
        <f t="shared" si="40"/>
        <v>5</v>
      </c>
      <c r="I286" s="2" t="s">
        <v>13</v>
      </c>
      <c r="J286" s="2">
        <f>VLOOKUP(A286,'Cross ref wind potential'!$B$2:$R$238,17,FALSE)</f>
        <v>0</v>
      </c>
      <c r="K286" s="2">
        <f t="shared" si="39"/>
        <v>6</v>
      </c>
      <c r="L286" t="str">
        <f>VLOOKUP(A286,'Wind Reg Plan'!$A$3:$V$4094,16,FALSE)</f>
        <v>H</v>
      </c>
      <c r="M286" t="str">
        <f>VLOOKUP(A286,'Wind Reg Plan'!$A$3:$W$4094,23,FALSE)</f>
        <v>OPERATING</v>
      </c>
      <c r="N286" s="2" t="s">
        <v>1310</v>
      </c>
    </row>
    <row r="287" spans="1:14" hidden="1" x14ac:dyDescent="0.25">
      <c r="A287" t="s">
        <v>280</v>
      </c>
      <c r="B287">
        <v>4</v>
      </c>
      <c r="C287" t="s">
        <v>391</v>
      </c>
      <c r="D287" t="s">
        <v>391</v>
      </c>
      <c r="E287">
        <v>5</v>
      </c>
      <c r="F287">
        <v>7</v>
      </c>
      <c r="G287" s="2">
        <f t="shared" si="38"/>
        <v>7</v>
      </c>
      <c r="H287" s="2">
        <v>6</v>
      </c>
      <c r="I287" s="2" t="s">
        <v>13</v>
      </c>
      <c r="J287" s="2">
        <f>VLOOKUP(A287,'Cross ref wind potential'!$B$2:$R$238,17,FALSE)</f>
        <v>6</v>
      </c>
      <c r="K287" s="2">
        <f t="shared" si="39"/>
        <v>6</v>
      </c>
      <c r="L287">
        <f>VLOOKUP(A287,'Wind Reg Plan'!$A$3:$V$4094,16,FALSE)</f>
        <v>0</v>
      </c>
      <c r="M287">
        <f>VLOOKUP(A287,'Wind Reg Plan'!$A$3:$W$4094,23,FALSE)</f>
        <v>0</v>
      </c>
      <c r="N287" s="2" t="s">
        <v>1312</v>
      </c>
    </row>
    <row r="288" spans="1:14" hidden="1" x14ac:dyDescent="0.25">
      <c r="A288" t="s">
        <v>246</v>
      </c>
      <c r="B288">
        <v>1</v>
      </c>
      <c r="C288">
        <v>7</v>
      </c>
      <c r="D288" t="s">
        <v>391</v>
      </c>
      <c r="E288" t="s">
        <v>391</v>
      </c>
      <c r="F288">
        <v>5</v>
      </c>
      <c r="G288" s="2">
        <f t="shared" si="38"/>
        <v>7</v>
      </c>
      <c r="H288" s="2">
        <v>1</v>
      </c>
      <c r="I288" s="2" t="s">
        <v>13</v>
      </c>
      <c r="J288" s="2">
        <f>VLOOKUP(A288,'Cross ref wind potential'!$B$2:$R$238,17,FALSE)</f>
        <v>0</v>
      </c>
      <c r="K288" s="2" t="e">
        <f t="shared" si="39"/>
        <v>#N/A</v>
      </c>
      <c r="L288">
        <f>VLOOKUP(A288,'Wind Reg Plan'!$A$3:$V$4094,16,FALSE)</f>
        <v>0</v>
      </c>
      <c r="M288">
        <f>VLOOKUP(A288,'Wind Reg Plan'!$A$3:$W$4094,23,FALSE)</f>
        <v>0</v>
      </c>
      <c r="N288" s="2" t="s">
        <v>1310</v>
      </c>
    </row>
    <row r="289" spans="1:14" hidden="1" x14ac:dyDescent="0.25">
      <c r="A289" t="s">
        <v>299</v>
      </c>
      <c r="B289">
        <v>5</v>
      </c>
      <c r="C289">
        <v>6</v>
      </c>
      <c r="D289">
        <v>7</v>
      </c>
      <c r="E289" t="s">
        <v>391</v>
      </c>
      <c r="F289" t="s">
        <v>391</v>
      </c>
      <c r="G289" s="2">
        <f t="shared" si="38"/>
        <v>7</v>
      </c>
      <c r="H289" s="2">
        <f t="shared" si="40"/>
        <v>5</v>
      </c>
      <c r="I289" s="2" t="s">
        <v>13</v>
      </c>
      <c r="J289" s="2">
        <f>VLOOKUP(A289,'Cross ref wind potential'!$B$2:$R$238,17,FALSE)</f>
        <v>0</v>
      </c>
      <c r="K289" s="2">
        <f t="shared" si="39"/>
        <v>6</v>
      </c>
      <c r="L289" t="str">
        <f>VLOOKUP(A289,'Wind Reg Plan'!$A$3:$V$4094,16,FALSE)</f>
        <v>H</v>
      </c>
      <c r="M289" t="str">
        <f>VLOOKUP(A289,'Wind Reg Plan'!$A$3:$W$4094,23,FALSE)</f>
        <v>NO EXISTING ROAD TO WIND SITE</v>
      </c>
      <c r="N289" s="2" t="s">
        <v>1310</v>
      </c>
    </row>
    <row r="290" spans="1:14" hidden="1" x14ac:dyDescent="0.25">
      <c r="A290" t="s">
        <v>108</v>
      </c>
      <c r="B290">
        <v>2</v>
      </c>
      <c r="C290" t="s">
        <v>391</v>
      </c>
      <c r="D290" t="s">
        <v>391</v>
      </c>
      <c r="E290" t="s">
        <v>391</v>
      </c>
      <c r="F290" t="s">
        <v>391</v>
      </c>
      <c r="G290" s="2">
        <f t="shared" si="38"/>
        <v>2</v>
      </c>
      <c r="H290" s="2">
        <f t="shared" si="40"/>
        <v>2</v>
      </c>
      <c r="I290" s="2" t="s">
        <v>13</v>
      </c>
      <c r="J290" s="2">
        <f>VLOOKUP(A290,'Cross ref wind potential'!$B$2:$R$238,17,FALSE)</f>
        <v>0</v>
      </c>
      <c r="K290" s="2">
        <f t="shared" si="39"/>
        <v>3</v>
      </c>
      <c r="L290">
        <f>VLOOKUP(A290,'Wind Reg Plan'!$A$3:$V$4094,16,FALSE)</f>
        <v>0</v>
      </c>
      <c r="M290">
        <f>VLOOKUP(A290,'Wind Reg Plan'!$A$3:$W$4094,23,FALSE)</f>
        <v>0</v>
      </c>
      <c r="N290" s="2" t="s">
        <v>1310</v>
      </c>
    </row>
    <row r="291" spans="1:14" hidden="1" x14ac:dyDescent="0.25">
      <c r="A291" t="s">
        <v>313</v>
      </c>
      <c r="B291">
        <v>3</v>
      </c>
      <c r="C291">
        <v>6</v>
      </c>
      <c r="D291">
        <v>7</v>
      </c>
      <c r="E291" t="s">
        <v>391</v>
      </c>
      <c r="F291" t="s">
        <v>391</v>
      </c>
      <c r="G291" s="2">
        <f t="shared" si="38"/>
        <v>7</v>
      </c>
      <c r="H291" s="2">
        <v>3</v>
      </c>
      <c r="I291" s="2" t="s">
        <v>13</v>
      </c>
      <c r="J291" s="2">
        <f>VLOOKUP(A291,'Cross ref wind potential'!$B$2:$R$238,17,FALSE)</f>
        <v>0</v>
      </c>
      <c r="K291" s="2" t="e">
        <f t="shared" si="39"/>
        <v>#N/A</v>
      </c>
      <c r="L291">
        <f>VLOOKUP(A291,'Wind Reg Plan'!$A$3:$V$4094,16,FALSE)</f>
        <v>0</v>
      </c>
      <c r="M291">
        <f>VLOOKUP(A291,'Wind Reg Plan'!$A$3:$W$4094,23,FALSE)</f>
        <v>0</v>
      </c>
      <c r="N291" s="2" t="s">
        <v>1310</v>
      </c>
    </row>
    <row r="292" spans="1:14" hidden="1" x14ac:dyDescent="0.25">
      <c r="A292" t="s">
        <v>200</v>
      </c>
      <c r="B292">
        <v>4</v>
      </c>
      <c r="C292">
        <v>6</v>
      </c>
      <c r="D292" t="s">
        <v>391</v>
      </c>
      <c r="E292">
        <v>6</v>
      </c>
      <c r="F292" t="s">
        <v>391</v>
      </c>
      <c r="G292" s="2">
        <f t="shared" si="38"/>
        <v>6</v>
      </c>
      <c r="H292" s="2">
        <v>4</v>
      </c>
      <c r="I292" s="2" t="s">
        <v>13</v>
      </c>
      <c r="J292" s="2" t="e">
        <f>VLOOKUP(A292,'Cross ref wind potential'!$B$2:$R$238,17,FALSE)</f>
        <v>#N/A</v>
      </c>
      <c r="K292" s="2" t="e">
        <f t="shared" si="39"/>
        <v>#N/A</v>
      </c>
      <c r="L292">
        <f>VLOOKUP(A292,'Wind Reg Plan'!$A$3:$V$4094,16,FALSE)</f>
        <v>0</v>
      </c>
      <c r="M292">
        <f>VLOOKUP(A292,'Wind Reg Plan'!$A$3:$W$4094,23,FALSE)</f>
        <v>0</v>
      </c>
      <c r="N292" s="2" t="s">
        <v>1310</v>
      </c>
    </row>
    <row r="293" spans="1:14" hidden="1" x14ac:dyDescent="0.25">
      <c r="A293" t="s">
        <v>325</v>
      </c>
      <c r="B293">
        <v>4</v>
      </c>
      <c r="C293">
        <v>7</v>
      </c>
      <c r="D293" t="s">
        <v>391</v>
      </c>
      <c r="E293" t="s">
        <v>391</v>
      </c>
      <c r="F293" t="s">
        <v>391</v>
      </c>
      <c r="G293" s="2">
        <f t="shared" si="38"/>
        <v>7</v>
      </c>
      <c r="H293" s="2">
        <v>4</v>
      </c>
      <c r="I293" s="2" t="s">
        <v>13</v>
      </c>
      <c r="J293" s="2" t="e">
        <f>VLOOKUP(A293,'Cross ref wind potential'!$B$2:$R$238,17,FALSE)</f>
        <v>#N/A</v>
      </c>
      <c r="K293" s="2" t="e">
        <f t="shared" si="39"/>
        <v>#N/A</v>
      </c>
      <c r="L293">
        <f>VLOOKUP(A293,'Wind Reg Plan'!$A$3:$V$4094,16,FALSE)</f>
        <v>0</v>
      </c>
      <c r="M293">
        <f>VLOOKUP(A293,'Wind Reg Plan'!$A$3:$W$4094,23,FALSE)</f>
        <v>0</v>
      </c>
      <c r="N293" s="2" t="s">
        <v>1310</v>
      </c>
    </row>
    <row r="294" spans="1:14" hidden="1" x14ac:dyDescent="0.25">
      <c r="A294" t="s">
        <v>126</v>
      </c>
      <c r="B294">
        <v>1</v>
      </c>
      <c r="C294" t="s">
        <v>391</v>
      </c>
      <c r="D294" t="s">
        <v>391</v>
      </c>
      <c r="E294">
        <v>2</v>
      </c>
      <c r="F294" t="s">
        <v>391</v>
      </c>
      <c r="G294" s="2">
        <f t="shared" si="38"/>
        <v>2</v>
      </c>
      <c r="H294" s="2">
        <f t="shared" si="40"/>
        <v>1</v>
      </c>
      <c r="I294" s="2" t="s">
        <v>13</v>
      </c>
      <c r="J294" s="2">
        <f>VLOOKUP(A294,'Cross ref wind potential'!$B$2:$R$238,17,FALSE)</f>
        <v>0</v>
      </c>
      <c r="K294" s="2">
        <f t="shared" si="39"/>
        <v>2</v>
      </c>
      <c r="L294" t="str">
        <f>VLOOKUP(A294,'Wind Reg Plan'!$A$3:$V$4094,16,FALSE)</f>
        <v>L</v>
      </c>
      <c r="M294">
        <f>VLOOKUP(A294,'Wind Reg Plan'!$A$3:$W$4094,23,FALSE)</f>
        <v>0</v>
      </c>
      <c r="N294" s="2" t="s">
        <v>1310</v>
      </c>
    </row>
    <row r="295" spans="1:14" hidden="1" x14ac:dyDescent="0.25">
      <c r="A295" t="s">
        <v>155</v>
      </c>
      <c r="B295">
        <v>3</v>
      </c>
      <c r="C295" t="s">
        <v>391</v>
      </c>
      <c r="D295" t="s">
        <v>391</v>
      </c>
      <c r="E295" t="s">
        <v>391</v>
      </c>
      <c r="F295" t="s">
        <v>391</v>
      </c>
      <c r="G295" s="2">
        <f t="shared" si="38"/>
        <v>3</v>
      </c>
      <c r="H295" s="2">
        <f t="shared" si="40"/>
        <v>3</v>
      </c>
      <c r="I295" s="2" t="s">
        <v>13</v>
      </c>
      <c r="J295" s="2">
        <f>VLOOKUP(A295,'Cross ref wind potential'!$B$2:$R$238,17,FALSE)</f>
        <v>0</v>
      </c>
      <c r="K295" s="2">
        <f t="shared" si="39"/>
        <v>4</v>
      </c>
      <c r="L295">
        <f>VLOOKUP(A295,'Wind Reg Plan'!$A$3:$V$4094,16,FALSE)</f>
        <v>0</v>
      </c>
      <c r="M295">
        <f>VLOOKUP(A295,'Wind Reg Plan'!$A$3:$W$4094,23,FALSE)</f>
        <v>0</v>
      </c>
      <c r="N295" s="2" t="s">
        <v>1310</v>
      </c>
    </row>
    <row r="296" spans="1:14" hidden="1" x14ac:dyDescent="0.25">
      <c r="A296" t="s">
        <v>184</v>
      </c>
      <c r="B296">
        <v>3</v>
      </c>
      <c r="C296" t="s">
        <v>391</v>
      </c>
      <c r="D296">
        <v>4</v>
      </c>
      <c r="E296" t="s">
        <v>391</v>
      </c>
      <c r="F296" t="s">
        <v>391</v>
      </c>
      <c r="G296" s="2">
        <f t="shared" si="38"/>
        <v>4</v>
      </c>
      <c r="H296" s="2">
        <v>4</v>
      </c>
      <c r="I296" s="2" t="s">
        <v>13</v>
      </c>
      <c r="J296" s="2">
        <f>VLOOKUP(A296,'Cross ref wind potential'!$B$2:$R$238,17,FALSE)</f>
        <v>0</v>
      </c>
      <c r="K296" s="2">
        <f t="shared" si="39"/>
        <v>5</v>
      </c>
      <c r="L296">
        <f>VLOOKUP(A296,'Wind Reg Plan'!$A$3:$V$4094,16,FALSE)</f>
        <v>0</v>
      </c>
      <c r="M296">
        <f>VLOOKUP(A296,'Wind Reg Plan'!$A$3:$W$4094,23,FALSE)</f>
        <v>0</v>
      </c>
      <c r="N296" s="2" t="s">
        <v>1310</v>
      </c>
    </row>
    <row r="297" spans="1:14" hidden="1" x14ac:dyDescent="0.25">
      <c r="A297" t="s">
        <v>109</v>
      </c>
      <c r="B297">
        <v>1</v>
      </c>
      <c r="C297" t="s">
        <v>391</v>
      </c>
      <c r="D297">
        <v>2</v>
      </c>
      <c r="E297" t="s">
        <v>391</v>
      </c>
      <c r="F297" t="s">
        <v>391</v>
      </c>
      <c r="G297" s="2">
        <f t="shared" si="38"/>
        <v>2</v>
      </c>
      <c r="H297" s="2">
        <f t="shared" si="40"/>
        <v>1</v>
      </c>
      <c r="I297" s="2" t="s">
        <v>13</v>
      </c>
      <c r="J297" s="2">
        <f>VLOOKUP(A297,'Cross ref wind potential'!$B$2:$R$238,17,FALSE)</f>
        <v>0</v>
      </c>
      <c r="K297" s="2">
        <f t="shared" si="39"/>
        <v>3</v>
      </c>
      <c r="L297">
        <f>VLOOKUP(A297,'Wind Reg Plan'!$A$3:$V$4094,16,FALSE)</f>
        <v>0</v>
      </c>
      <c r="M297">
        <f>VLOOKUP(A297,'Wind Reg Plan'!$A$3:$W$4094,23,FALSE)</f>
        <v>0</v>
      </c>
      <c r="N297" s="2" t="s">
        <v>1310</v>
      </c>
    </row>
    <row r="298" spans="1:14" hidden="1" x14ac:dyDescent="0.25">
      <c r="A298" t="s">
        <v>59</v>
      </c>
      <c r="B298">
        <v>1</v>
      </c>
      <c r="C298" t="s">
        <v>391</v>
      </c>
      <c r="D298" t="s">
        <v>391</v>
      </c>
      <c r="E298" t="s">
        <v>391</v>
      </c>
      <c r="F298" t="s">
        <v>391</v>
      </c>
      <c r="G298" s="2">
        <f t="shared" si="38"/>
        <v>1</v>
      </c>
      <c r="H298" s="2">
        <v>1</v>
      </c>
      <c r="I298" s="2" t="s">
        <v>13</v>
      </c>
      <c r="J298" s="2">
        <f>VLOOKUP(A298,'Cross ref wind potential'!$B$2:$R$238,17,FALSE)</f>
        <v>0</v>
      </c>
      <c r="K298" s="2" t="e">
        <f t="shared" si="39"/>
        <v>#N/A</v>
      </c>
      <c r="L298" t="str">
        <f>VLOOKUP(A298,'Wind Reg Plan'!$A$3:$V$4094,16,FALSE)</f>
        <v>L</v>
      </c>
      <c r="M298">
        <f>VLOOKUP(A298,'Wind Reg Plan'!$A$3:$W$4094,23,FALSE)</f>
        <v>0</v>
      </c>
      <c r="N298" s="2" t="s">
        <v>1310</v>
      </c>
    </row>
    <row r="299" spans="1:14" hidden="1" x14ac:dyDescent="0.25">
      <c r="A299" t="s">
        <v>298</v>
      </c>
      <c r="B299">
        <v>1</v>
      </c>
      <c r="C299">
        <v>6</v>
      </c>
      <c r="D299" t="s">
        <v>391</v>
      </c>
      <c r="E299">
        <v>7</v>
      </c>
      <c r="F299" t="s">
        <v>391</v>
      </c>
      <c r="G299" s="2">
        <f t="shared" si="38"/>
        <v>7</v>
      </c>
      <c r="H299" s="2">
        <f t="shared" si="40"/>
        <v>1</v>
      </c>
      <c r="I299" s="2" t="s">
        <v>13</v>
      </c>
      <c r="J299" s="2">
        <f>VLOOKUP(A299,'Cross ref wind potential'!$B$2:$R$238,17,FALSE)</f>
        <v>0</v>
      </c>
      <c r="K299" s="2">
        <f t="shared" si="39"/>
        <v>7</v>
      </c>
      <c r="L299">
        <f>VLOOKUP(A299,'Wind Reg Plan'!$A$3:$V$4094,16,FALSE)</f>
        <v>0</v>
      </c>
      <c r="M299">
        <f>VLOOKUP(A299,'Wind Reg Plan'!$A$3:$W$4094,23,FALSE)</f>
        <v>0</v>
      </c>
      <c r="N299" s="2" t="s">
        <v>1310</v>
      </c>
    </row>
    <row r="300" spans="1:14" hidden="1" x14ac:dyDescent="0.25">
      <c r="A300" t="s">
        <v>331</v>
      </c>
      <c r="B300">
        <v>3</v>
      </c>
      <c r="C300">
        <v>4</v>
      </c>
      <c r="D300">
        <v>7</v>
      </c>
      <c r="E300" t="s">
        <v>391</v>
      </c>
      <c r="F300" t="s">
        <v>391</v>
      </c>
      <c r="G300" s="2">
        <f t="shared" si="38"/>
        <v>7</v>
      </c>
      <c r="H300" s="2">
        <f t="shared" si="40"/>
        <v>3</v>
      </c>
      <c r="I300" s="2" t="s">
        <v>13</v>
      </c>
      <c r="J300" s="2">
        <f>VLOOKUP(A300,'Cross ref wind potential'!$B$2:$R$238,17,FALSE)</f>
        <v>0</v>
      </c>
      <c r="K300" s="2">
        <f t="shared" si="39"/>
        <v>3</v>
      </c>
      <c r="L300">
        <f>VLOOKUP(A300,'Wind Reg Plan'!$A$3:$V$4094,16,FALSE)</f>
        <v>0</v>
      </c>
      <c r="M300">
        <f>VLOOKUP(A300,'Wind Reg Plan'!$A$3:$W$4094,23,FALSE)</f>
        <v>0</v>
      </c>
      <c r="N300" s="2" t="s">
        <v>1310</v>
      </c>
    </row>
    <row r="301" spans="1:14" hidden="1" x14ac:dyDescent="0.25">
      <c r="A301" t="s">
        <v>63</v>
      </c>
      <c r="B301">
        <v>1</v>
      </c>
      <c r="C301" t="s">
        <v>391</v>
      </c>
      <c r="D301" t="s">
        <v>391</v>
      </c>
      <c r="E301" t="s">
        <v>391</v>
      </c>
      <c r="F301" t="s">
        <v>391</v>
      </c>
      <c r="G301" s="2">
        <f t="shared" si="38"/>
        <v>1</v>
      </c>
      <c r="H301" s="2">
        <v>1</v>
      </c>
      <c r="I301" s="2" t="s">
        <v>13</v>
      </c>
      <c r="J301" s="2" t="e">
        <f>VLOOKUP(A301,'Cross ref wind potential'!$B$2:$R$238,17,FALSE)</f>
        <v>#N/A</v>
      </c>
      <c r="K301" s="2" t="e">
        <f t="shared" si="39"/>
        <v>#N/A</v>
      </c>
      <c r="L301">
        <f>VLOOKUP(A301,'Wind Reg Plan'!$A$3:$V$4094,16,FALSE)</f>
        <v>0</v>
      </c>
      <c r="M301">
        <f>VLOOKUP(A301,'Wind Reg Plan'!$A$3:$W$4094,23,FALSE)</f>
        <v>0</v>
      </c>
      <c r="N301" s="2" t="s">
        <v>1310</v>
      </c>
    </row>
    <row r="302" spans="1:14" hidden="1" x14ac:dyDescent="0.25">
      <c r="A302" t="s">
        <v>276</v>
      </c>
      <c r="B302">
        <v>1</v>
      </c>
      <c r="C302" t="s">
        <v>391</v>
      </c>
      <c r="D302">
        <v>4</v>
      </c>
      <c r="E302">
        <v>6</v>
      </c>
      <c r="F302" t="s">
        <v>391</v>
      </c>
      <c r="G302" s="2">
        <f t="shared" si="38"/>
        <v>6</v>
      </c>
      <c r="H302" s="2">
        <f t="shared" si="40"/>
        <v>1</v>
      </c>
      <c r="I302" s="2" t="s">
        <v>13</v>
      </c>
      <c r="J302" s="2">
        <f>VLOOKUP(A302,'Cross ref wind potential'!$B$2:$R$238,17,FALSE)</f>
        <v>0</v>
      </c>
      <c r="K302" s="2">
        <f t="shared" si="39"/>
        <v>4</v>
      </c>
      <c r="L302" t="str">
        <f>VLOOKUP(A302,'Wind Reg Plan'!$A$3:$V$4094,16,FALSE)</f>
        <v>L</v>
      </c>
      <c r="M302">
        <f>VLOOKUP(A302,'Wind Reg Plan'!$A$3:$W$4094,23,FALSE)</f>
        <v>0</v>
      </c>
      <c r="N302" s="2" t="s">
        <v>1310</v>
      </c>
    </row>
    <row r="303" spans="1:14" hidden="1" x14ac:dyDescent="0.25">
      <c r="A303" t="s">
        <v>79</v>
      </c>
      <c r="B303">
        <v>1</v>
      </c>
      <c r="C303" t="s">
        <v>391</v>
      </c>
      <c r="D303" t="s">
        <v>391</v>
      </c>
      <c r="E303" t="s">
        <v>391</v>
      </c>
      <c r="F303" t="s">
        <v>391</v>
      </c>
      <c r="G303" s="2">
        <f t="shared" si="38"/>
        <v>1</v>
      </c>
      <c r="H303" s="2">
        <f t="shared" si="40"/>
        <v>1</v>
      </c>
      <c r="I303" s="2" t="s">
        <v>13</v>
      </c>
      <c r="J303" s="2">
        <f>VLOOKUP(A303,'Cross ref wind potential'!$B$2:$R$238,17,FALSE)</f>
        <v>0</v>
      </c>
      <c r="K303" s="2">
        <f t="shared" si="39"/>
        <v>6</v>
      </c>
      <c r="L303" t="str">
        <f>VLOOKUP(A303,'Wind Reg Plan'!$A$3:$V$4094,16,FALSE)</f>
        <v>H</v>
      </c>
      <c r="M303">
        <f>VLOOKUP(A303,'Wind Reg Plan'!$A$3:$W$4094,23,FALSE)</f>
        <v>0</v>
      </c>
      <c r="N303" s="2" t="s">
        <v>1310</v>
      </c>
    </row>
    <row r="304" spans="1:14" hidden="1" x14ac:dyDescent="0.25">
      <c r="A304" t="s">
        <v>34</v>
      </c>
      <c r="B304">
        <v>1</v>
      </c>
      <c r="C304" t="s">
        <v>391</v>
      </c>
      <c r="D304" t="s">
        <v>391</v>
      </c>
      <c r="E304" t="s">
        <v>391</v>
      </c>
      <c r="F304" t="s">
        <v>391</v>
      </c>
      <c r="G304" s="2">
        <f t="shared" si="38"/>
        <v>1</v>
      </c>
      <c r="H304" s="2">
        <v>1</v>
      </c>
      <c r="I304" s="2" t="s">
        <v>13</v>
      </c>
      <c r="J304" s="2" t="e">
        <f>VLOOKUP(A304,'Cross ref wind potential'!$B$2:$R$238,17,FALSE)</f>
        <v>#N/A</v>
      </c>
      <c r="K304" s="2" t="e">
        <f t="shared" si="39"/>
        <v>#N/A</v>
      </c>
      <c r="L304">
        <f>VLOOKUP(A304,'Wind Reg Plan'!$A$3:$V$4094,16,FALSE)</f>
        <v>0</v>
      </c>
      <c r="M304">
        <f>VLOOKUP(A304,'Wind Reg Plan'!$A$3:$W$4094,23,FALSE)</f>
        <v>0</v>
      </c>
      <c r="N304" s="2" t="s">
        <v>1310</v>
      </c>
    </row>
    <row r="305" spans="1:14" hidden="1" x14ac:dyDescent="0.25">
      <c r="A305" t="s">
        <v>159</v>
      </c>
      <c r="B305">
        <v>2</v>
      </c>
      <c r="C305" t="s">
        <v>391</v>
      </c>
      <c r="D305">
        <v>3</v>
      </c>
      <c r="E305" t="s">
        <v>391</v>
      </c>
      <c r="F305" t="s">
        <v>391</v>
      </c>
      <c r="G305" s="2">
        <f t="shared" si="38"/>
        <v>3</v>
      </c>
      <c r="H305" s="2">
        <v>4</v>
      </c>
      <c r="I305" s="2" t="s">
        <v>13</v>
      </c>
      <c r="J305" s="2">
        <f>VLOOKUP(A305,'Cross ref wind potential'!$B$2:$R$238,17,FALSE)</f>
        <v>4</v>
      </c>
      <c r="K305" s="2" t="e">
        <f t="shared" si="39"/>
        <v>#N/A</v>
      </c>
      <c r="L305" t="str">
        <f>VLOOKUP(A305,'Wind Reg Plan'!$A$3:$V$4094,16,FALSE)</f>
        <v>M</v>
      </c>
      <c r="M305" t="str">
        <f>VLOOKUP(A305,'Wind Reg Plan'!$A$3:$W$4094,23,FALSE)</f>
        <v>TIE TO NAKNEK, KING SALMON AND S NAKNEK</v>
      </c>
      <c r="N305" s="2" t="s">
        <v>1312</v>
      </c>
    </row>
    <row r="306" spans="1:14" hidden="1" x14ac:dyDescent="0.25">
      <c r="A306" t="s">
        <v>160</v>
      </c>
      <c r="B306">
        <v>2</v>
      </c>
      <c r="C306" t="s">
        <v>391</v>
      </c>
      <c r="D306">
        <v>3</v>
      </c>
      <c r="E306" t="s">
        <v>391</v>
      </c>
      <c r="F306" t="s">
        <v>391</v>
      </c>
      <c r="G306" s="2">
        <f t="shared" si="38"/>
        <v>3</v>
      </c>
      <c r="H306" s="2">
        <v>2</v>
      </c>
      <c r="I306" s="2" t="s">
        <v>13</v>
      </c>
      <c r="J306" s="2" t="e">
        <f>VLOOKUP(A306,'Cross ref wind potential'!$B$2:$R$238,17,FALSE)</f>
        <v>#N/A</v>
      </c>
      <c r="K306" s="2" t="e">
        <f t="shared" si="39"/>
        <v>#N/A</v>
      </c>
      <c r="L306">
        <f>VLOOKUP(A306,'Wind Reg Plan'!$A$3:$V$4094,16,FALSE)</f>
        <v>0</v>
      </c>
      <c r="M306">
        <f>VLOOKUP(A306,'Wind Reg Plan'!$A$3:$W$4094,23,FALSE)</f>
        <v>0</v>
      </c>
      <c r="N306" s="2" t="s">
        <v>1310</v>
      </c>
    </row>
    <row r="307" spans="1:14" hidden="1" x14ac:dyDescent="0.25">
      <c r="A307" t="s">
        <v>202</v>
      </c>
      <c r="B307">
        <v>4</v>
      </c>
      <c r="C307" t="s">
        <v>391</v>
      </c>
      <c r="D307" t="s">
        <v>391</v>
      </c>
      <c r="E307" t="s">
        <v>391</v>
      </c>
      <c r="F307" t="s">
        <v>391</v>
      </c>
      <c r="G307" s="2">
        <f t="shared" si="38"/>
        <v>4</v>
      </c>
      <c r="H307" s="2">
        <f t="shared" si="40"/>
        <v>4</v>
      </c>
      <c r="I307" s="2" t="s">
        <v>13</v>
      </c>
      <c r="J307" s="2">
        <f>VLOOKUP(A307,'Cross ref wind potential'!$B$2:$R$238,17,FALSE)</f>
        <v>0</v>
      </c>
      <c r="K307" s="2">
        <f t="shared" si="39"/>
        <v>5</v>
      </c>
      <c r="L307">
        <f>VLOOKUP(A307,'Wind Reg Plan'!$A$3:$V$4094,16,FALSE)</f>
        <v>0</v>
      </c>
      <c r="M307">
        <f>VLOOKUP(A307,'Wind Reg Plan'!$A$3:$W$4094,23,FALSE)</f>
        <v>0</v>
      </c>
      <c r="N307" s="2" t="s">
        <v>1310</v>
      </c>
    </row>
    <row r="308" spans="1:14" hidden="1" x14ac:dyDescent="0.25">
      <c r="A308" t="s">
        <v>203</v>
      </c>
      <c r="B308">
        <v>4</v>
      </c>
      <c r="C308" t="s">
        <v>391</v>
      </c>
      <c r="D308" t="s">
        <v>391</v>
      </c>
      <c r="E308" t="s">
        <v>391</v>
      </c>
      <c r="F308" t="s">
        <v>391</v>
      </c>
      <c r="G308" s="2">
        <f t="shared" si="38"/>
        <v>4</v>
      </c>
      <c r="H308" s="2">
        <v>4</v>
      </c>
      <c r="I308" s="2" t="s">
        <v>13</v>
      </c>
      <c r="J308" s="2" t="e">
        <f>VLOOKUP(A308,'Cross ref wind potential'!$B$2:$R$238,17,FALSE)</f>
        <v>#N/A</v>
      </c>
      <c r="K308" s="2" t="e">
        <f t="shared" si="39"/>
        <v>#N/A</v>
      </c>
      <c r="L308">
        <f>VLOOKUP(A308,'Wind Reg Plan'!$A$3:$V$4094,16,FALSE)</f>
        <v>0</v>
      </c>
      <c r="M308">
        <f>VLOOKUP(A308,'Wind Reg Plan'!$A$3:$W$4094,23,FALSE)</f>
        <v>0</v>
      </c>
      <c r="N308" s="2" t="s">
        <v>1310</v>
      </c>
    </row>
    <row r="309" spans="1:14" hidden="1" x14ac:dyDescent="0.25">
      <c r="A309" t="s">
        <v>51</v>
      </c>
      <c r="B309">
        <v>1</v>
      </c>
      <c r="C309" t="s">
        <v>391</v>
      </c>
      <c r="D309" t="s">
        <v>391</v>
      </c>
      <c r="E309" t="s">
        <v>391</v>
      </c>
      <c r="F309" t="s">
        <v>391</v>
      </c>
      <c r="G309" s="2">
        <f t="shared" si="38"/>
        <v>1</v>
      </c>
      <c r="H309" s="2">
        <v>1</v>
      </c>
      <c r="I309" s="2" t="s">
        <v>13</v>
      </c>
      <c r="J309" s="2" t="e">
        <f>VLOOKUP(A309,'Cross ref wind potential'!$B$2:$R$238,17,FALSE)</f>
        <v>#N/A</v>
      </c>
      <c r="K309" s="2" t="e">
        <f t="shared" si="39"/>
        <v>#N/A</v>
      </c>
      <c r="L309">
        <f>VLOOKUP(A309,'Wind Reg Plan'!$A$3:$V$4094,16,FALSE)</f>
        <v>0</v>
      </c>
      <c r="M309">
        <f>VLOOKUP(A309,'Wind Reg Plan'!$A$3:$W$4094,23,FALSE)</f>
        <v>0</v>
      </c>
      <c r="N309" s="2" t="s">
        <v>1310</v>
      </c>
    </row>
    <row r="310" spans="1:14" hidden="1" x14ac:dyDescent="0.25">
      <c r="A310" t="s">
        <v>16</v>
      </c>
      <c r="B310">
        <v>1</v>
      </c>
      <c r="C310" t="s">
        <v>391</v>
      </c>
      <c r="D310" t="s">
        <v>391</v>
      </c>
      <c r="E310" t="s">
        <v>391</v>
      </c>
      <c r="F310" t="s">
        <v>391</v>
      </c>
      <c r="G310" s="2">
        <f t="shared" si="38"/>
        <v>1</v>
      </c>
      <c r="H310" s="2">
        <f t="shared" si="40"/>
        <v>1</v>
      </c>
      <c r="I310" s="2" t="s">
        <v>13</v>
      </c>
      <c r="J310" s="2">
        <f>VLOOKUP(A310,'Cross ref wind potential'!$B$2:$R$238,17,FALSE)</f>
        <v>0</v>
      </c>
      <c r="K310" s="2">
        <f t="shared" si="39"/>
        <v>2</v>
      </c>
      <c r="L310" t="str">
        <f>VLOOKUP(A310,'Wind Reg Plan'!$A$3:$V$4094,16,FALSE)</f>
        <v>L</v>
      </c>
      <c r="M310">
        <f>VLOOKUP(A310,'Wind Reg Plan'!$A$3:$W$4094,23,FALSE)</f>
        <v>0</v>
      </c>
      <c r="N310" s="2" t="s">
        <v>1310</v>
      </c>
    </row>
    <row r="311" spans="1:14" hidden="1" x14ac:dyDescent="0.25">
      <c r="A311" t="s">
        <v>78</v>
      </c>
      <c r="B311">
        <v>1</v>
      </c>
      <c r="C311" t="s">
        <v>391</v>
      </c>
      <c r="D311" t="s">
        <v>391</v>
      </c>
      <c r="E311" t="s">
        <v>391</v>
      </c>
      <c r="F311" t="s">
        <v>391</v>
      </c>
      <c r="G311" s="2">
        <f t="shared" si="38"/>
        <v>1</v>
      </c>
      <c r="H311" s="2">
        <f t="shared" si="40"/>
        <v>1</v>
      </c>
      <c r="I311" s="2" t="s">
        <v>13</v>
      </c>
      <c r="J311" s="2">
        <f>VLOOKUP(A311,'Cross ref wind potential'!$B$2:$R$238,17,FALSE)</f>
        <v>0</v>
      </c>
      <c r="K311" s="2">
        <f t="shared" si="39"/>
        <v>2</v>
      </c>
      <c r="L311" t="str">
        <f>VLOOKUP(A311,'Wind Reg Plan'!$A$3:$V$4094,16,FALSE)</f>
        <v>L</v>
      </c>
      <c r="M311">
        <f>VLOOKUP(A311,'Wind Reg Plan'!$A$3:$W$4094,23,FALSE)</f>
        <v>0</v>
      </c>
      <c r="N311" s="2" t="s">
        <v>1310</v>
      </c>
    </row>
    <row r="312" spans="1:14" hidden="1" x14ac:dyDescent="0.25">
      <c r="A312" t="s">
        <v>341</v>
      </c>
      <c r="B312">
        <v>1</v>
      </c>
      <c r="C312">
        <v>7</v>
      </c>
      <c r="D312" t="s">
        <v>391</v>
      </c>
      <c r="E312" t="s">
        <v>391</v>
      </c>
      <c r="F312" t="s">
        <v>391</v>
      </c>
      <c r="G312" s="2">
        <f t="shared" si="38"/>
        <v>7</v>
      </c>
      <c r="H312" s="2">
        <v>1</v>
      </c>
      <c r="I312" s="2" t="s">
        <v>13</v>
      </c>
      <c r="J312" s="2" t="e">
        <f>VLOOKUP(A312,'Cross ref wind potential'!$B$2:$R$238,17,FALSE)</f>
        <v>#N/A</v>
      </c>
      <c r="K312" s="2" t="e">
        <f t="shared" si="39"/>
        <v>#N/A</v>
      </c>
      <c r="L312">
        <f>VLOOKUP(A312,'Wind Reg Plan'!$A$3:$V$4094,16,FALSE)</f>
        <v>0</v>
      </c>
      <c r="M312">
        <f>VLOOKUP(A312,'Wind Reg Plan'!$A$3:$W$4094,23,FALSE)</f>
        <v>0</v>
      </c>
      <c r="N312" s="2" t="s">
        <v>1310</v>
      </c>
    </row>
    <row r="313" spans="1:14" hidden="1" x14ac:dyDescent="0.25">
      <c r="A313" t="s">
        <v>264</v>
      </c>
      <c r="B313">
        <v>2</v>
      </c>
      <c r="C313">
        <v>3</v>
      </c>
      <c r="D313" t="s">
        <v>391</v>
      </c>
      <c r="E313">
        <v>4</v>
      </c>
      <c r="F313">
        <v>6</v>
      </c>
      <c r="G313" s="2">
        <f t="shared" si="38"/>
        <v>6</v>
      </c>
      <c r="H313" s="2">
        <v>2</v>
      </c>
      <c r="I313" s="2" t="s">
        <v>13</v>
      </c>
      <c r="J313" s="2" t="e">
        <f>VLOOKUP(A313,'Cross ref wind potential'!$B$2:$R$238,17,FALSE)</f>
        <v>#N/A</v>
      </c>
      <c r="K313" s="2" t="e">
        <f t="shared" si="39"/>
        <v>#N/A</v>
      </c>
      <c r="L313">
        <f>VLOOKUP(A313,'Wind Reg Plan'!$A$3:$V$4094,16,FALSE)</f>
        <v>0</v>
      </c>
      <c r="M313">
        <f>VLOOKUP(A313,'Wind Reg Plan'!$A$3:$W$4094,23,FALSE)</f>
        <v>0</v>
      </c>
      <c r="N313" s="2" t="s">
        <v>1310</v>
      </c>
    </row>
    <row r="314" spans="1:14" hidden="1" x14ac:dyDescent="0.25">
      <c r="A314" t="s">
        <v>265</v>
      </c>
      <c r="B314">
        <v>2</v>
      </c>
      <c r="C314">
        <v>3</v>
      </c>
      <c r="D314" t="s">
        <v>391</v>
      </c>
      <c r="E314">
        <v>4</v>
      </c>
      <c r="F314">
        <v>6</v>
      </c>
      <c r="G314" s="2">
        <f t="shared" si="38"/>
        <v>6</v>
      </c>
      <c r="H314" s="2">
        <v>2</v>
      </c>
      <c r="I314" s="2" t="s">
        <v>13</v>
      </c>
      <c r="J314" s="2" t="e">
        <f>VLOOKUP(A314,'Cross ref wind potential'!$B$2:$R$238,17,FALSE)</f>
        <v>#N/A</v>
      </c>
      <c r="K314" s="2" t="e">
        <f t="shared" si="39"/>
        <v>#N/A</v>
      </c>
      <c r="L314">
        <f>VLOOKUP(A314,'Wind Reg Plan'!$A$3:$V$4094,16,FALSE)</f>
        <v>0</v>
      </c>
      <c r="M314">
        <f>VLOOKUP(A314,'Wind Reg Plan'!$A$3:$W$4094,23,FALSE)</f>
        <v>0</v>
      </c>
      <c r="N314" s="2" t="s">
        <v>1310</v>
      </c>
    </row>
    <row r="315" spans="1:14" hidden="1" x14ac:dyDescent="0.25">
      <c r="A315" t="s">
        <v>310</v>
      </c>
      <c r="B315">
        <v>4</v>
      </c>
      <c r="C315">
        <v>7</v>
      </c>
      <c r="D315" t="s">
        <v>391</v>
      </c>
      <c r="E315" t="s">
        <v>391</v>
      </c>
      <c r="F315" t="s">
        <v>391</v>
      </c>
      <c r="G315" s="2">
        <f t="shared" si="38"/>
        <v>7</v>
      </c>
      <c r="H315" s="2">
        <v>4</v>
      </c>
      <c r="I315" s="2" t="s">
        <v>13</v>
      </c>
      <c r="J315" s="2" t="e">
        <f>VLOOKUP(A315,'Cross ref wind potential'!$B$2:$R$238,17,FALSE)</f>
        <v>#N/A</v>
      </c>
      <c r="K315" s="2" t="e">
        <f t="shared" si="39"/>
        <v>#N/A</v>
      </c>
      <c r="L315">
        <f>VLOOKUP(A315,'Wind Reg Plan'!$A$3:$V$4094,16,FALSE)</f>
        <v>0</v>
      </c>
      <c r="M315">
        <f>VLOOKUP(A315,'Wind Reg Plan'!$A$3:$W$4094,23,FALSE)</f>
        <v>0</v>
      </c>
      <c r="N315" s="2" t="s">
        <v>1310</v>
      </c>
    </row>
    <row r="316" spans="1:14" hidden="1" x14ac:dyDescent="0.25">
      <c r="A316" t="s">
        <v>233</v>
      </c>
      <c r="B316">
        <v>1</v>
      </c>
      <c r="C316" t="s">
        <v>391</v>
      </c>
      <c r="D316">
        <v>2</v>
      </c>
      <c r="E316">
        <v>4</v>
      </c>
      <c r="F316">
        <v>5</v>
      </c>
      <c r="G316" s="2">
        <f t="shared" si="38"/>
        <v>5</v>
      </c>
      <c r="H316" s="2">
        <f t="shared" si="40"/>
        <v>1</v>
      </c>
      <c r="I316" s="2" t="s">
        <v>13</v>
      </c>
      <c r="J316" s="2">
        <f>VLOOKUP(A316,'Cross ref wind potential'!$B$2:$R$238,17,FALSE)</f>
        <v>0</v>
      </c>
      <c r="K316" s="2">
        <f t="shared" si="39"/>
        <v>4</v>
      </c>
      <c r="L316" t="str">
        <f>VLOOKUP(A316,'Wind Reg Plan'!$A$3:$V$4094,16,FALSE)</f>
        <v>M</v>
      </c>
      <c r="M316">
        <f>VLOOKUP(A316,'Wind Reg Plan'!$A$3:$W$4094,23,FALSE)</f>
        <v>0</v>
      </c>
      <c r="N316" s="2" t="s">
        <v>1310</v>
      </c>
    </row>
    <row r="317" spans="1:14" hidden="1" x14ac:dyDescent="0.25">
      <c r="A317" t="s">
        <v>40</v>
      </c>
      <c r="B317">
        <v>1</v>
      </c>
      <c r="C317" t="s">
        <v>391</v>
      </c>
      <c r="D317" t="s">
        <v>391</v>
      </c>
      <c r="E317" t="s">
        <v>391</v>
      </c>
      <c r="F317" t="s">
        <v>391</v>
      </c>
      <c r="G317" s="2">
        <f t="shared" si="38"/>
        <v>1</v>
      </c>
      <c r="H317" s="2">
        <v>1</v>
      </c>
      <c r="I317" s="2" t="s">
        <v>13</v>
      </c>
      <c r="J317" s="2" t="e">
        <f>VLOOKUP(A317,'Cross ref wind potential'!$B$2:$R$238,17,FALSE)</f>
        <v>#N/A</v>
      </c>
      <c r="K317" s="2" t="e">
        <f t="shared" si="39"/>
        <v>#N/A</v>
      </c>
      <c r="L317">
        <f>VLOOKUP(A317,'Wind Reg Plan'!$A$3:$V$4094,16,FALSE)</f>
        <v>0</v>
      </c>
      <c r="M317">
        <f>VLOOKUP(A317,'Wind Reg Plan'!$A$3:$W$4094,23,FALSE)</f>
        <v>0</v>
      </c>
      <c r="N317" s="2" t="s">
        <v>1310</v>
      </c>
    </row>
    <row r="318" spans="1:14" hidden="1" x14ac:dyDescent="0.25">
      <c r="A318" t="s">
        <v>43</v>
      </c>
      <c r="B318">
        <v>1</v>
      </c>
      <c r="C318" t="s">
        <v>391</v>
      </c>
      <c r="D318" t="s">
        <v>391</v>
      </c>
      <c r="E318" t="s">
        <v>391</v>
      </c>
      <c r="F318" t="s">
        <v>391</v>
      </c>
      <c r="G318" s="2">
        <f t="shared" si="38"/>
        <v>1</v>
      </c>
      <c r="H318" s="2">
        <v>1</v>
      </c>
      <c r="I318" s="2" t="s">
        <v>13</v>
      </c>
      <c r="J318" s="2">
        <f>VLOOKUP(A318,'Cross ref wind potential'!$B$2:$R$238,17,FALSE)</f>
        <v>0</v>
      </c>
      <c r="K318" s="2" t="e">
        <f t="shared" si="39"/>
        <v>#N/A</v>
      </c>
      <c r="L318" t="str">
        <f>VLOOKUP(A318,'Wind Reg Plan'!$A$3:$V$4094,16,FALSE)</f>
        <v>L</v>
      </c>
      <c r="M318">
        <f>VLOOKUP(A318,'Wind Reg Plan'!$A$3:$W$4094,23,FALSE)</f>
        <v>0</v>
      </c>
      <c r="N318" s="2" t="s">
        <v>1310</v>
      </c>
    </row>
    <row r="319" spans="1:14" hidden="1" x14ac:dyDescent="0.25">
      <c r="A319" t="s">
        <v>193</v>
      </c>
      <c r="B319">
        <v>1</v>
      </c>
      <c r="C319" t="s">
        <v>391</v>
      </c>
      <c r="D319">
        <v>2</v>
      </c>
      <c r="E319">
        <v>3</v>
      </c>
      <c r="F319">
        <v>4</v>
      </c>
      <c r="G319" s="2">
        <f t="shared" si="38"/>
        <v>4</v>
      </c>
      <c r="H319" s="2">
        <v>1</v>
      </c>
      <c r="I319" s="2" t="s">
        <v>13</v>
      </c>
      <c r="J319" s="2" t="e">
        <f>VLOOKUP(A319,'Cross ref wind potential'!$B$2:$R$238,17,FALSE)</f>
        <v>#N/A</v>
      </c>
      <c r="K319" s="2" t="e">
        <f t="shared" si="39"/>
        <v>#N/A</v>
      </c>
      <c r="L319">
        <f>VLOOKUP(A319,'Wind Reg Plan'!$A$3:$V$4094,16,FALSE)</f>
        <v>0</v>
      </c>
      <c r="M319">
        <f>VLOOKUP(A319,'Wind Reg Plan'!$A$3:$W$4094,23,FALSE)</f>
        <v>0</v>
      </c>
      <c r="N319" s="2" t="s">
        <v>1310</v>
      </c>
    </row>
    <row r="320" spans="1:14" hidden="1" x14ac:dyDescent="0.25">
      <c r="A320" t="s">
        <v>149</v>
      </c>
      <c r="B320">
        <v>1</v>
      </c>
      <c r="C320">
        <v>2</v>
      </c>
      <c r="D320">
        <v>3</v>
      </c>
      <c r="E320" t="s">
        <v>391</v>
      </c>
      <c r="F320" t="s">
        <v>391</v>
      </c>
      <c r="G320" s="2">
        <f t="shared" si="38"/>
        <v>3</v>
      </c>
      <c r="H320" s="2">
        <f t="shared" si="40"/>
        <v>1</v>
      </c>
      <c r="I320" s="2" t="s">
        <v>13</v>
      </c>
      <c r="J320" s="2">
        <f>VLOOKUP(A320,'Cross ref wind potential'!$B$2:$R$238,17,FALSE)</f>
        <v>0</v>
      </c>
      <c r="K320" s="2">
        <f t="shared" si="39"/>
        <v>4</v>
      </c>
      <c r="L320" t="str">
        <f>VLOOKUP(A320,'Wind Reg Plan'!$A$3:$V$4094,16,FALSE)</f>
        <v>M</v>
      </c>
      <c r="M320">
        <f>VLOOKUP(A320,'Wind Reg Plan'!$A$3:$W$4094,23,FALSE)</f>
        <v>0</v>
      </c>
      <c r="N320" s="2" t="s">
        <v>1310</v>
      </c>
    </row>
    <row r="321" spans="1:14" hidden="1" x14ac:dyDescent="0.25">
      <c r="A321" t="s">
        <v>304</v>
      </c>
      <c r="B321">
        <v>1</v>
      </c>
      <c r="C321">
        <v>4</v>
      </c>
      <c r="D321">
        <v>7</v>
      </c>
      <c r="E321" t="s">
        <v>391</v>
      </c>
      <c r="F321" t="s">
        <v>391</v>
      </c>
      <c r="G321" s="2">
        <f t="shared" si="38"/>
        <v>7</v>
      </c>
      <c r="H321" s="2">
        <f t="shared" si="40"/>
        <v>1</v>
      </c>
      <c r="I321" s="2" t="s">
        <v>13</v>
      </c>
      <c r="J321" s="2">
        <f>VLOOKUP(A321,'Cross ref wind potential'!$B$2:$R$238,17,FALSE)</f>
        <v>0</v>
      </c>
      <c r="K321" s="2">
        <f t="shared" si="39"/>
        <v>2</v>
      </c>
      <c r="L321" t="str">
        <f>VLOOKUP(A321,'Wind Reg Plan'!$A$3:$V$4094,16,FALSE)</f>
        <v>L</v>
      </c>
      <c r="M321">
        <f>VLOOKUP(A321,'Wind Reg Plan'!$A$3:$W$4094,23,FALSE)</f>
        <v>0</v>
      </c>
      <c r="N321" s="2" t="s">
        <v>1310</v>
      </c>
    </row>
    <row r="322" spans="1:14" hidden="1" x14ac:dyDescent="0.25">
      <c r="A322" t="s">
        <v>46</v>
      </c>
      <c r="B322">
        <v>1</v>
      </c>
      <c r="C322" t="s">
        <v>391</v>
      </c>
      <c r="D322" t="s">
        <v>391</v>
      </c>
      <c r="E322" t="s">
        <v>391</v>
      </c>
      <c r="F322" t="s">
        <v>391</v>
      </c>
      <c r="G322" s="2">
        <f t="shared" si="38"/>
        <v>1</v>
      </c>
      <c r="H322" s="2">
        <v>1</v>
      </c>
      <c r="I322" s="2" t="s">
        <v>13</v>
      </c>
      <c r="J322" s="2">
        <f>VLOOKUP(A322,'Cross ref wind potential'!$B$2:$R$238,17,FALSE)</f>
        <v>0</v>
      </c>
      <c r="K322" s="2" t="e">
        <f t="shared" si="39"/>
        <v>#N/A</v>
      </c>
      <c r="L322" t="str">
        <f>VLOOKUP(A322,'Wind Reg Plan'!$A$3:$V$4094,16,FALSE)</f>
        <v>L</v>
      </c>
      <c r="M322">
        <f>VLOOKUP(A322,'Wind Reg Plan'!$A$3:$W$4094,23,FALSE)</f>
        <v>0</v>
      </c>
      <c r="N322" s="2" t="s">
        <v>1310</v>
      </c>
    </row>
    <row r="323" spans="1:14" hidden="1" x14ac:dyDescent="0.25">
      <c r="A323" t="s">
        <v>230</v>
      </c>
      <c r="B323">
        <v>3</v>
      </c>
      <c r="C323">
        <v>4</v>
      </c>
      <c r="D323" t="s">
        <v>391</v>
      </c>
      <c r="E323">
        <v>5</v>
      </c>
      <c r="F323" t="s">
        <v>391</v>
      </c>
      <c r="G323" s="2">
        <f t="shared" si="38"/>
        <v>5</v>
      </c>
      <c r="H323" s="2">
        <f t="shared" si="40"/>
        <v>3</v>
      </c>
      <c r="I323" s="2" t="s">
        <v>13</v>
      </c>
      <c r="J323" s="2">
        <f>VLOOKUP(A323,'Cross ref wind potential'!$B$2:$R$238,17,FALSE)</f>
        <v>0</v>
      </c>
      <c r="K323" s="2">
        <f t="shared" si="39"/>
        <v>5</v>
      </c>
      <c r="L323">
        <f>VLOOKUP(A323,'Wind Reg Plan'!$A$3:$V$4094,16,FALSE)</f>
        <v>0</v>
      </c>
      <c r="M323">
        <f>VLOOKUP(A323,'Wind Reg Plan'!$A$3:$W$4094,23,FALSE)</f>
        <v>0</v>
      </c>
      <c r="N323" s="2" t="s">
        <v>1310</v>
      </c>
    </row>
    <row r="324" spans="1:14" hidden="1" x14ac:dyDescent="0.25">
      <c r="A324" t="s">
        <v>270</v>
      </c>
      <c r="B324">
        <v>1</v>
      </c>
      <c r="C324">
        <v>4</v>
      </c>
      <c r="D324">
        <v>6</v>
      </c>
      <c r="E324" t="s">
        <v>391</v>
      </c>
      <c r="F324" t="s">
        <v>391</v>
      </c>
      <c r="G324" s="2">
        <f t="shared" ref="G324:G357" si="41">MAX(B324:F324)</f>
        <v>6</v>
      </c>
      <c r="H324" s="2">
        <f t="shared" ref="H324:H357" si="42">VLOOKUP(A324,$Q$3:$R$169,2,FALSE)</f>
        <v>1</v>
      </c>
      <c r="I324" s="2" t="s">
        <v>13</v>
      </c>
      <c r="J324" s="2">
        <f>VLOOKUP(A324,'Cross ref wind potential'!$B$2:$R$238,17,FALSE)</f>
        <v>0</v>
      </c>
      <c r="K324" s="2">
        <f t="shared" ref="K324:K357" si="43">VLOOKUP(A324,$Q$3:$U$169,5,FALSE)</f>
        <v>3</v>
      </c>
      <c r="L324">
        <f>VLOOKUP(A324,'Wind Reg Plan'!$A$3:$V$4094,16,FALSE)</f>
        <v>0</v>
      </c>
      <c r="M324">
        <f>VLOOKUP(A324,'Wind Reg Plan'!$A$3:$W$4094,23,FALSE)</f>
        <v>0</v>
      </c>
      <c r="N324" s="2" t="s">
        <v>1310</v>
      </c>
    </row>
    <row r="325" spans="1:14" hidden="1" x14ac:dyDescent="0.25">
      <c r="A325" t="s">
        <v>95</v>
      </c>
      <c r="B325">
        <v>1</v>
      </c>
      <c r="C325" t="s">
        <v>391</v>
      </c>
      <c r="D325">
        <v>2</v>
      </c>
      <c r="E325" t="s">
        <v>391</v>
      </c>
      <c r="F325" t="s">
        <v>391</v>
      </c>
      <c r="G325" s="2">
        <f t="shared" si="41"/>
        <v>2</v>
      </c>
      <c r="H325" s="2">
        <v>1</v>
      </c>
      <c r="I325" s="2" t="s">
        <v>13</v>
      </c>
      <c r="J325" s="2">
        <f>VLOOKUP(A325,'Cross ref wind potential'!$B$2:$R$238,17,FALSE)</f>
        <v>0</v>
      </c>
      <c r="K325" s="2" t="e">
        <f t="shared" si="43"/>
        <v>#N/A</v>
      </c>
      <c r="L325" t="str">
        <f>VLOOKUP(A325,'Wind Reg Plan'!$A$3:$V$4094,16,FALSE)</f>
        <v>M</v>
      </c>
      <c r="M325" t="str">
        <f>VLOOKUP(A325,'Wind Reg Plan'!$A$3:$W$4094,23,FALSE)</f>
        <v>MET TOWER INSTALLED OCT 2014 ON TETLIN RD</v>
      </c>
      <c r="N325" s="2" t="s">
        <v>1310</v>
      </c>
    </row>
    <row r="326" spans="1:14" hidden="1" x14ac:dyDescent="0.25">
      <c r="A326" t="s">
        <v>80</v>
      </c>
      <c r="B326">
        <v>1</v>
      </c>
      <c r="C326" t="s">
        <v>391</v>
      </c>
      <c r="D326" t="s">
        <v>391</v>
      </c>
      <c r="E326" t="s">
        <v>391</v>
      </c>
      <c r="F326">
        <v>2</v>
      </c>
      <c r="G326" s="2">
        <f t="shared" si="41"/>
        <v>2</v>
      </c>
      <c r="H326" s="2">
        <v>1</v>
      </c>
      <c r="I326" s="2" t="s">
        <v>13</v>
      </c>
      <c r="J326" s="2">
        <f>VLOOKUP(A326,'Cross ref wind potential'!$B$2:$R$238,17,FALSE)</f>
        <v>0</v>
      </c>
      <c r="K326" s="2" t="e">
        <f t="shared" si="43"/>
        <v>#N/A</v>
      </c>
      <c r="L326">
        <f>VLOOKUP(A326,'Wind Reg Plan'!$A$3:$V$4094,16,FALSE)</f>
        <v>0</v>
      </c>
      <c r="M326">
        <f>VLOOKUP(A326,'Wind Reg Plan'!$A$3:$W$4094,23,FALSE)</f>
        <v>0</v>
      </c>
      <c r="N326" s="2" t="s">
        <v>1310</v>
      </c>
    </row>
    <row r="327" spans="1:14" hidden="1" x14ac:dyDescent="0.25">
      <c r="A327" t="s">
        <v>258</v>
      </c>
      <c r="B327">
        <v>2</v>
      </c>
      <c r="C327">
        <v>3</v>
      </c>
      <c r="D327" t="s">
        <v>391</v>
      </c>
      <c r="E327">
        <v>4</v>
      </c>
      <c r="F327">
        <v>6</v>
      </c>
      <c r="G327" s="2">
        <f t="shared" si="41"/>
        <v>6</v>
      </c>
      <c r="H327" s="2">
        <v>3</v>
      </c>
      <c r="I327" s="2" t="s">
        <v>13</v>
      </c>
      <c r="J327" s="2">
        <f>VLOOKUP(A327,'Cross ref wind potential'!$B$2:$R$238,17,FALSE)</f>
        <v>3</v>
      </c>
      <c r="K327" s="2">
        <f t="shared" si="43"/>
        <v>4</v>
      </c>
      <c r="L327" t="str">
        <f>VLOOKUP(A327,'Wind Reg Plan'!$A$3:$V$4094,16,FALSE)</f>
        <v>M</v>
      </c>
      <c r="M327" t="str">
        <f>VLOOKUP(A327,'Wind Reg Plan'!$A$3:$W$4094,23,FALSE)</f>
        <v>POSS TIE TO TWIN HILLS, TOGIAK</v>
      </c>
      <c r="N327" s="2" t="s">
        <v>1312</v>
      </c>
    </row>
    <row r="328" spans="1:14" hidden="1" x14ac:dyDescent="0.25">
      <c r="A328" t="s">
        <v>30</v>
      </c>
      <c r="B328">
        <v>1</v>
      </c>
      <c r="C328" t="s">
        <v>391</v>
      </c>
      <c r="D328" t="s">
        <v>391</v>
      </c>
      <c r="E328" t="s">
        <v>391</v>
      </c>
      <c r="F328" t="s">
        <v>391</v>
      </c>
      <c r="G328" s="2">
        <f t="shared" si="41"/>
        <v>1</v>
      </c>
      <c r="H328" s="2">
        <f t="shared" si="42"/>
        <v>1</v>
      </c>
      <c r="I328" s="2" t="s">
        <v>13</v>
      </c>
      <c r="J328" s="2">
        <f>VLOOKUP(A328,'Cross ref wind potential'!$B$2:$R$238,17,FALSE)</f>
        <v>0</v>
      </c>
      <c r="K328" s="2">
        <f t="shared" si="43"/>
        <v>4</v>
      </c>
      <c r="L328" t="str">
        <f>VLOOKUP(A328,'Wind Reg Plan'!$A$3:$V$4094,16,FALSE)</f>
        <v>M</v>
      </c>
      <c r="M328" t="str">
        <f>VLOOKUP(A328,'Wind Reg Plan'!$A$3:$W$4094,23,FALSE)</f>
        <v>7-MILE RIDGE MET TOWER</v>
      </c>
      <c r="N328" s="2" t="s">
        <v>1310</v>
      </c>
    </row>
    <row r="329" spans="1:14" x14ac:dyDescent="0.25">
      <c r="A329" t="s">
        <v>307</v>
      </c>
      <c r="B329">
        <v>6</v>
      </c>
      <c r="C329">
        <v>7</v>
      </c>
      <c r="D329" t="s">
        <v>391</v>
      </c>
      <c r="E329" t="s">
        <v>391</v>
      </c>
      <c r="F329" t="s">
        <v>391</v>
      </c>
      <c r="G329" s="2">
        <f t="shared" si="41"/>
        <v>7</v>
      </c>
      <c r="H329" s="2">
        <f t="shared" si="42"/>
        <v>6</v>
      </c>
      <c r="I329" s="2" t="s">
        <v>13</v>
      </c>
      <c r="J329" s="2">
        <f>VLOOKUP(A329,'Cross ref wind potential'!$B$2:$R$238,17,FALSE)</f>
        <v>6</v>
      </c>
      <c r="K329" s="2">
        <f t="shared" si="43"/>
        <v>6</v>
      </c>
      <c r="L329" t="str">
        <f>VLOOKUP(A329,'Wind Reg Plan'!$A$3:$V$4094,16,FALSE)</f>
        <v>H</v>
      </c>
      <c r="M329" t="str">
        <f>VLOOKUP(A329,'Wind Reg Plan'!$A$3:$W$4094,23,FALSE)</f>
        <v>OPERATING</v>
      </c>
      <c r="N329" s="2" t="s">
        <v>1312</v>
      </c>
    </row>
    <row r="330" spans="1:14" hidden="1" x14ac:dyDescent="0.25">
      <c r="A330" t="s">
        <v>36</v>
      </c>
      <c r="B330">
        <v>1</v>
      </c>
      <c r="C330" t="s">
        <v>391</v>
      </c>
      <c r="D330" t="s">
        <v>391</v>
      </c>
      <c r="E330" t="s">
        <v>391</v>
      </c>
      <c r="F330" t="s">
        <v>391</v>
      </c>
      <c r="G330" s="2">
        <f t="shared" si="41"/>
        <v>1</v>
      </c>
      <c r="H330" s="2">
        <v>1</v>
      </c>
      <c r="I330" s="2" t="s">
        <v>13</v>
      </c>
      <c r="J330" s="2">
        <f>VLOOKUP(A330,'Cross ref wind potential'!$B$2:$R$238,17,FALSE)</f>
        <v>0</v>
      </c>
      <c r="K330" s="2" t="e">
        <f t="shared" si="43"/>
        <v>#N/A</v>
      </c>
      <c r="L330" t="str">
        <f>VLOOKUP(A330,'Wind Reg Plan'!$A$3:$V$4094,16,FALSE)</f>
        <v>M</v>
      </c>
      <c r="M330" t="str">
        <f>VLOOKUP(A330,'Wind Reg Plan'!$A$3:$W$4094,23,FALSE)</f>
        <v>MET TOWER ON TOLSONA RIDGE INDICATES CF=22, BUT WIND CLASS 2</v>
      </c>
      <c r="N330" s="2" t="s">
        <v>1310</v>
      </c>
    </row>
    <row r="331" spans="1:14" hidden="1" x14ac:dyDescent="0.25">
      <c r="A331" t="s">
        <v>262</v>
      </c>
      <c r="B331">
        <v>1</v>
      </c>
      <c r="C331" t="s">
        <v>391</v>
      </c>
      <c r="D331">
        <v>5</v>
      </c>
      <c r="E331" t="s">
        <v>391</v>
      </c>
      <c r="F331">
        <v>6</v>
      </c>
      <c r="G331" s="2">
        <f t="shared" si="41"/>
        <v>6</v>
      </c>
      <c r="H331" s="2">
        <v>1</v>
      </c>
      <c r="I331" s="2" t="s">
        <v>13</v>
      </c>
      <c r="J331" s="2">
        <f>VLOOKUP(A331,'Cross ref wind potential'!$B$2:$R$238,17,FALSE)</f>
        <v>0</v>
      </c>
      <c r="K331" s="2" t="e">
        <f t="shared" si="43"/>
        <v>#N/A</v>
      </c>
      <c r="L331" t="str">
        <f>VLOOKUP(A331,'Wind Reg Plan'!$A$3:$V$4094,16,FALSE)</f>
        <v>L</v>
      </c>
      <c r="M331" t="str">
        <f>VLOOKUP(A331,'Wind Reg Plan'!$A$3:$W$4094,23,FALSE)</f>
        <v>POSSIBLE WIND RESOURCE SOUTH OF WILLOW MT</v>
      </c>
      <c r="N331" s="2" t="s">
        <v>1310</v>
      </c>
    </row>
    <row r="332" spans="1:14" hidden="1" x14ac:dyDescent="0.25">
      <c r="A332" t="s">
        <v>50</v>
      </c>
      <c r="B332">
        <v>1</v>
      </c>
      <c r="C332" t="s">
        <v>391</v>
      </c>
      <c r="D332" t="s">
        <v>391</v>
      </c>
      <c r="E332" t="s">
        <v>391</v>
      </c>
      <c r="F332" t="s">
        <v>391</v>
      </c>
      <c r="G332" s="2">
        <f t="shared" si="41"/>
        <v>1</v>
      </c>
      <c r="H332" s="2">
        <v>1</v>
      </c>
      <c r="I332" s="2" t="s">
        <v>13</v>
      </c>
      <c r="J332" s="2" t="e">
        <f>VLOOKUP(A332,'Cross ref wind potential'!$B$2:$R$238,17,FALSE)</f>
        <v>#N/A</v>
      </c>
      <c r="K332" s="2" t="e">
        <f t="shared" si="43"/>
        <v>#N/A</v>
      </c>
      <c r="L332">
        <f>VLOOKUP(A332,'Wind Reg Plan'!$A$3:$V$4094,16,FALSE)</f>
        <v>0</v>
      </c>
      <c r="M332">
        <f>VLOOKUP(A332,'Wind Reg Plan'!$A$3:$W$4094,23,FALSE)</f>
        <v>0</v>
      </c>
      <c r="N332" s="2" t="s">
        <v>1310</v>
      </c>
    </row>
    <row r="333" spans="1:14" hidden="1" x14ac:dyDescent="0.25">
      <c r="A333" t="s">
        <v>94</v>
      </c>
      <c r="B333">
        <v>1</v>
      </c>
      <c r="C333" t="s">
        <v>391</v>
      </c>
      <c r="D333" t="s">
        <v>391</v>
      </c>
      <c r="E333" t="s">
        <v>391</v>
      </c>
      <c r="F333">
        <v>2</v>
      </c>
      <c r="G333" s="2">
        <f t="shared" si="41"/>
        <v>2</v>
      </c>
      <c r="H333" s="2">
        <f t="shared" si="42"/>
        <v>1</v>
      </c>
      <c r="I333" s="2" t="s">
        <v>13</v>
      </c>
      <c r="J333" s="2">
        <f>VLOOKUP(A333,'Cross ref wind potential'!$B$2:$R$238,17,FALSE)</f>
        <v>0</v>
      </c>
      <c r="K333" s="2">
        <f t="shared" si="43"/>
        <v>4</v>
      </c>
      <c r="L333" t="str">
        <f>VLOOKUP(A333,'Wind Reg Plan'!$A$3:$V$4094,16,FALSE)</f>
        <v>M</v>
      </c>
      <c r="M333">
        <f>VLOOKUP(A333,'Wind Reg Plan'!$A$3:$W$4094,23,FALSE)</f>
        <v>0</v>
      </c>
      <c r="N333" s="2" t="s">
        <v>1310</v>
      </c>
    </row>
    <row r="334" spans="1:14" x14ac:dyDescent="0.25">
      <c r="A334" t="s">
        <v>204</v>
      </c>
      <c r="B334">
        <v>3</v>
      </c>
      <c r="C334" t="s">
        <v>391</v>
      </c>
      <c r="D334" t="s">
        <v>391</v>
      </c>
      <c r="E334">
        <v>4</v>
      </c>
      <c r="F334" t="s">
        <v>391</v>
      </c>
      <c r="G334" s="2">
        <f t="shared" si="41"/>
        <v>4</v>
      </c>
      <c r="H334" s="2">
        <f t="shared" si="42"/>
        <v>3</v>
      </c>
      <c r="I334" s="2" t="s">
        <v>13</v>
      </c>
      <c r="J334" s="2">
        <f>VLOOKUP(A334,'Cross ref wind potential'!$B$2:$R$238,17,FALSE)</f>
        <v>0</v>
      </c>
      <c r="K334" s="2">
        <f t="shared" si="43"/>
        <v>6</v>
      </c>
      <c r="L334" t="str">
        <f>VLOOKUP(A334,'Wind Reg Plan'!$A$3:$V$4094,16,FALSE)</f>
        <v>H</v>
      </c>
      <c r="M334" t="str">
        <f>VLOOKUP(A334,'Wind Reg Plan'!$A$3:$W$4094,23,FALSE)</f>
        <v>OPERATING</v>
      </c>
      <c r="N334" s="2" t="s">
        <v>1310</v>
      </c>
    </row>
    <row r="335" spans="1:14" x14ac:dyDescent="0.25">
      <c r="A335" t="s">
        <v>335</v>
      </c>
      <c r="B335">
        <v>7</v>
      </c>
      <c r="C335" t="s">
        <v>391</v>
      </c>
      <c r="D335" t="s">
        <v>391</v>
      </c>
      <c r="E335" t="s">
        <v>391</v>
      </c>
      <c r="F335" t="s">
        <v>391</v>
      </c>
      <c r="G335" s="2">
        <f t="shared" si="41"/>
        <v>7</v>
      </c>
      <c r="H335" s="2">
        <v>7</v>
      </c>
      <c r="I335" s="2" t="s">
        <v>13</v>
      </c>
      <c r="J335" s="2">
        <f>VLOOKUP(A335,'Cross ref wind potential'!$B$2:$R$238,17,FALSE)</f>
        <v>0</v>
      </c>
      <c r="K335" s="2" t="e">
        <f t="shared" si="43"/>
        <v>#N/A</v>
      </c>
      <c r="L335" t="str">
        <f>VLOOKUP(A335,'Wind Reg Plan'!$A$3:$V$4094,16,FALSE)</f>
        <v>H</v>
      </c>
      <c r="M335" t="str">
        <f>VLOOKUP(A335,'Wind Reg Plan'!$A$3:$W$4094,23,FALSE)</f>
        <v>OPERATING</v>
      </c>
      <c r="N335" s="2" t="s">
        <v>1310</v>
      </c>
    </row>
    <row r="336" spans="1:14" hidden="1" x14ac:dyDescent="0.25">
      <c r="A336" t="s">
        <v>180</v>
      </c>
      <c r="B336">
        <v>3</v>
      </c>
      <c r="C336" t="s">
        <v>391</v>
      </c>
      <c r="D336" t="s">
        <v>391</v>
      </c>
      <c r="E336" t="s">
        <v>391</v>
      </c>
      <c r="F336">
        <v>4</v>
      </c>
      <c r="G336" s="2">
        <f t="shared" si="41"/>
        <v>4</v>
      </c>
      <c r="H336" s="2">
        <f t="shared" si="42"/>
        <v>3</v>
      </c>
      <c r="I336" s="2" t="s">
        <v>13</v>
      </c>
      <c r="J336" s="2">
        <f>VLOOKUP(A336,'Cross ref wind potential'!$B$2:$R$238,17,FALSE)</f>
        <v>0</v>
      </c>
      <c r="K336" s="2">
        <f t="shared" si="43"/>
        <v>2</v>
      </c>
      <c r="L336" t="str">
        <f>VLOOKUP(A336,'Wind Reg Plan'!$A$3:$V$4094,16,FALSE)</f>
        <v>L</v>
      </c>
      <c r="M336" t="str">
        <f>VLOOKUP(A336,'Wind Reg Plan'!$A$3:$W$4094,23,FALSE)</f>
        <v>POSS TIE TO TWIN HILLS, TOGIAK</v>
      </c>
      <c r="N336" s="2" t="s">
        <v>1310</v>
      </c>
    </row>
    <row r="337" spans="1:14" hidden="1" x14ac:dyDescent="0.25">
      <c r="A337" t="s">
        <v>70</v>
      </c>
      <c r="B337">
        <v>1</v>
      </c>
      <c r="C337" t="s">
        <v>391</v>
      </c>
      <c r="D337" t="s">
        <v>391</v>
      </c>
      <c r="E337" t="s">
        <v>391</v>
      </c>
      <c r="F337" t="s">
        <v>391</v>
      </c>
      <c r="G337" s="2">
        <f t="shared" si="41"/>
        <v>1</v>
      </c>
      <c r="H337" s="2">
        <v>1</v>
      </c>
      <c r="I337" s="2" t="s">
        <v>13</v>
      </c>
      <c r="J337" s="2" t="e">
        <f>VLOOKUP(A337,'Cross ref wind potential'!$B$2:$R$238,17,FALSE)</f>
        <v>#N/A</v>
      </c>
      <c r="K337" s="2" t="e">
        <f t="shared" si="43"/>
        <v>#N/A</v>
      </c>
      <c r="L337">
        <f>VLOOKUP(A337,'Wind Reg Plan'!$A$3:$V$4094,16,FALSE)</f>
        <v>0</v>
      </c>
      <c r="M337">
        <f>VLOOKUP(A337,'Wind Reg Plan'!$A$3:$W$4094,23,FALSE)</f>
        <v>0</v>
      </c>
      <c r="N337" s="2" t="s">
        <v>1310</v>
      </c>
    </row>
    <row r="338" spans="1:14" hidden="1" x14ac:dyDescent="0.25">
      <c r="A338" t="s">
        <v>157</v>
      </c>
      <c r="B338">
        <v>2</v>
      </c>
      <c r="C338">
        <v>3</v>
      </c>
      <c r="D338" t="s">
        <v>391</v>
      </c>
      <c r="E338" t="s">
        <v>391</v>
      </c>
      <c r="F338" t="s">
        <v>391</v>
      </c>
      <c r="G338" s="2">
        <f t="shared" si="41"/>
        <v>3</v>
      </c>
      <c r="H338" s="2">
        <v>2</v>
      </c>
      <c r="I338" s="2" t="s">
        <v>13</v>
      </c>
      <c r="J338" s="2" t="e">
        <f>VLOOKUP(A338,'Cross ref wind potential'!$B$2:$R$238,17,FALSE)</f>
        <v>#N/A</v>
      </c>
      <c r="K338" s="2" t="e">
        <f t="shared" si="43"/>
        <v>#N/A</v>
      </c>
      <c r="L338">
        <f>VLOOKUP(A338,'Wind Reg Plan'!$A$3:$V$4094,16,FALSE)</f>
        <v>0</v>
      </c>
      <c r="M338">
        <f>VLOOKUP(A338,'Wind Reg Plan'!$A$3:$W$4094,23,FALSE)</f>
        <v>0</v>
      </c>
      <c r="N338" s="2" t="s">
        <v>1310</v>
      </c>
    </row>
    <row r="339" spans="1:14" hidden="1" x14ac:dyDescent="0.25">
      <c r="A339" t="s">
        <v>137</v>
      </c>
      <c r="B339">
        <v>2</v>
      </c>
      <c r="C339" t="s">
        <v>391</v>
      </c>
      <c r="D339" t="s">
        <v>391</v>
      </c>
      <c r="E339" t="s">
        <v>391</v>
      </c>
      <c r="F339">
        <v>3</v>
      </c>
      <c r="G339" s="2">
        <f t="shared" si="41"/>
        <v>3</v>
      </c>
      <c r="H339" s="2">
        <v>2</v>
      </c>
      <c r="I339" s="2" t="s">
        <v>13</v>
      </c>
      <c r="J339" s="2">
        <f>VLOOKUP(A339,'Cross ref wind potential'!$B$2:$R$238,17,FALSE)</f>
        <v>2</v>
      </c>
      <c r="K339" s="2" t="e">
        <f t="shared" si="43"/>
        <v>#N/A</v>
      </c>
      <c r="L339">
        <f>VLOOKUP(A339,'Wind Reg Plan'!$A$3:$V$4094,16,FALSE)</f>
        <v>0</v>
      </c>
      <c r="M339">
        <f>VLOOKUP(A339,'Wind Reg Plan'!$A$3:$W$4094,23,FALSE)</f>
        <v>0</v>
      </c>
      <c r="N339" s="2" t="s">
        <v>1312</v>
      </c>
    </row>
    <row r="340" spans="1:14" hidden="1" x14ac:dyDescent="0.25">
      <c r="A340" t="s">
        <v>248</v>
      </c>
      <c r="B340">
        <v>3</v>
      </c>
      <c r="C340">
        <v>4</v>
      </c>
      <c r="D340">
        <v>5</v>
      </c>
      <c r="E340" t="s">
        <v>391</v>
      </c>
      <c r="F340" t="s">
        <v>391</v>
      </c>
      <c r="G340" s="2">
        <f t="shared" si="41"/>
        <v>5</v>
      </c>
      <c r="H340" s="2">
        <f t="shared" si="42"/>
        <v>3</v>
      </c>
      <c r="I340" s="2" t="s">
        <v>13</v>
      </c>
      <c r="J340" s="2">
        <f>VLOOKUP(A340,'Cross ref wind potential'!$B$2:$R$238,17,FALSE)</f>
        <v>0</v>
      </c>
      <c r="K340" s="2">
        <f t="shared" si="43"/>
        <v>4</v>
      </c>
      <c r="L340">
        <f>VLOOKUP(A340,'Wind Reg Plan'!$A$3:$V$4094,16,FALSE)</f>
        <v>0</v>
      </c>
      <c r="M340">
        <f>VLOOKUP(A340,'Wind Reg Plan'!$A$3:$W$4094,23,FALSE)</f>
        <v>0</v>
      </c>
      <c r="N340" s="2" t="s">
        <v>1310</v>
      </c>
    </row>
    <row r="341" spans="1:14" hidden="1" x14ac:dyDescent="0.25">
      <c r="A341" t="s">
        <v>343</v>
      </c>
      <c r="B341">
        <v>6</v>
      </c>
      <c r="C341">
        <v>7</v>
      </c>
      <c r="D341" t="s">
        <v>391</v>
      </c>
      <c r="E341" t="s">
        <v>391</v>
      </c>
      <c r="F341" t="s">
        <v>391</v>
      </c>
      <c r="G341" s="2">
        <f t="shared" si="41"/>
        <v>7</v>
      </c>
      <c r="H341" s="2">
        <f t="shared" si="42"/>
        <v>6</v>
      </c>
      <c r="I341" s="2" t="s">
        <v>18</v>
      </c>
      <c r="J341" s="2">
        <f>VLOOKUP(A341,'Cross ref wind potential'!$B$2:$R$238,17,FALSE)</f>
        <v>0</v>
      </c>
      <c r="K341" s="2">
        <f t="shared" si="43"/>
        <v>6</v>
      </c>
      <c r="L341" t="str">
        <f>VLOOKUP(A341,'Wind Reg Plan'!$A$3:$V$4094,16,FALSE)</f>
        <v>H</v>
      </c>
      <c r="M341" t="str">
        <f>VLOOKUP(A341,'Wind Reg Plan'!$A$3:$W$4094,23,FALSE)</f>
        <v>1999 STUDY INDICATED TURBULENCE, NO MET TOWER</v>
      </c>
      <c r="N341" s="2" t="s">
        <v>1310</v>
      </c>
    </row>
    <row r="342" spans="1:14" hidden="1" x14ac:dyDescent="0.25">
      <c r="A342" t="s">
        <v>357</v>
      </c>
      <c r="B342">
        <v>1</v>
      </c>
      <c r="C342">
        <v>7</v>
      </c>
      <c r="D342" t="s">
        <v>391</v>
      </c>
      <c r="E342" t="s">
        <v>391</v>
      </c>
      <c r="F342" t="s">
        <v>391</v>
      </c>
      <c r="G342" s="2">
        <f t="shared" si="41"/>
        <v>7</v>
      </c>
      <c r="H342" s="2">
        <v>7</v>
      </c>
      <c r="I342" s="2" t="s">
        <v>18</v>
      </c>
      <c r="J342" s="2">
        <f>VLOOKUP(A342,'Cross ref wind potential'!$B$2:$R$238,17,FALSE)</f>
        <v>0</v>
      </c>
      <c r="K342" s="2" t="e">
        <f t="shared" si="43"/>
        <v>#N/A</v>
      </c>
      <c r="L342" t="str">
        <f>VLOOKUP(A342,'Wind Reg Plan'!$A$3:$V$4094,16,FALSE)</f>
        <v>M</v>
      </c>
      <c r="M342" t="str">
        <f>VLOOKUP(A342,'Wind Reg Plan'!$A$3:$W$4094,23,FALSE)</f>
        <v>MET ON THOMSON PASS INDICATED TURBULENCE</v>
      </c>
      <c r="N342" s="2" t="s">
        <v>1310</v>
      </c>
    </row>
    <row r="343" spans="1:14" hidden="1" x14ac:dyDescent="0.25">
      <c r="A343" t="s">
        <v>55</v>
      </c>
      <c r="B343">
        <v>1</v>
      </c>
      <c r="C343" t="s">
        <v>391</v>
      </c>
      <c r="D343" t="s">
        <v>391</v>
      </c>
      <c r="E343" t="s">
        <v>391</v>
      </c>
      <c r="F343" t="s">
        <v>391</v>
      </c>
      <c r="G343" s="2">
        <f t="shared" si="41"/>
        <v>1</v>
      </c>
      <c r="H343" s="2">
        <f t="shared" si="42"/>
        <v>1</v>
      </c>
      <c r="I343" s="2" t="s">
        <v>13</v>
      </c>
      <c r="J343" s="2">
        <f>VLOOKUP(A343,'Cross ref wind potential'!$B$2:$R$238,17,FALSE)</f>
        <v>0</v>
      </c>
      <c r="K343" s="2">
        <f t="shared" si="43"/>
        <v>2</v>
      </c>
      <c r="L343" t="str">
        <f>VLOOKUP(A343,'Wind Reg Plan'!$A$3:$V$4094,16,FALSE)</f>
        <v>L</v>
      </c>
      <c r="M343">
        <f>VLOOKUP(A343,'Wind Reg Plan'!$A$3:$W$4094,23,FALSE)</f>
        <v>0</v>
      </c>
      <c r="N343" s="2" t="s">
        <v>1310</v>
      </c>
    </row>
    <row r="344" spans="1:14" hidden="1" x14ac:dyDescent="0.25">
      <c r="A344" t="s">
        <v>152</v>
      </c>
      <c r="B344">
        <v>3</v>
      </c>
      <c r="C344" t="s">
        <v>391</v>
      </c>
      <c r="D344" t="s">
        <v>391</v>
      </c>
      <c r="E344" t="s">
        <v>391</v>
      </c>
      <c r="F344" t="s">
        <v>391</v>
      </c>
      <c r="G344" s="2">
        <f t="shared" si="41"/>
        <v>3</v>
      </c>
      <c r="H344" s="2">
        <f t="shared" si="42"/>
        <v>3</v>
      </c>
      <c r="I344" s="2" t="s">
        <v>13</v>
      </c>
      <c r="J344" s="2">
        <f>VLOOKUP(A344,'Cross ref wind potential'!$B$2:$R$238,17,FALSE)</f>
        <v>0</v>
      </c>
      <c r="K344" s="2">
        <f t="shared" si="43"/>
        <v>5</v>
      </c>
      <c r="L344">
        <f>VLOOKUP(A344,'Wind Reg Plan'!$A$3:$V$4094,16,FALSE)</f>
        <v>0</v>
      </c>
      <c r="M344">
        <f>VLOOKUP(A344,'Wind Reg Plan'!$A$3:$W$4094,23,FALSE)</f>
        <v>0</v>
      </c>
      <c r="N344" s="2" t="s">
        <v>1310</v>
      </c>
    </row>
    <row r="345" spans="1:14" hidden="1" x14ac:dyDescent="0.25">
      <c r="A345" t="s">
        <v>365</v>
      </c>
      <c r="B345">
        <v>7</v>
      </c>
      <c r="C345" t="s">
        <v>391</v>
      </c>
      <c r="D345" t="s">
        <v>391</v>
      </c>
      <c r="E345" t="s">
        <v>391</v>
      </c>
      <c r="F345" t="s">
        <v>391</v>
      </c>
      <c r="G345" s="2">
        <f t="shared" si="41"/>
        <v>7</v>
      </c>
      <c r="H345" s="2">
        <f t="shared" si="42"/>
        <v>7</v>
      </c>
      <c r="I345" s="2" t="s">
        <v>13</v>
      </c>
      <c r="J345" s="2">
        <f>VLOOKUP(A345,'Cross ref wind potential'!$B$2:$R$238,17,FALSE)</f>
        <v>0</v>
      </c>
      <c r="K345" s="2">
        <f t="shared" si="43"/>
        <v>7</v>
      </c>
      <c r="L345">
        <f>VLOOKUP(A345,'Wind Reg Plan'!$A$3:$V$4094,16,FALSE)</f>
        <v>0</v>
      </c>
      <c r="M345">
        <f>VLOOKUP(A345,'Wind Reg Plan'!$A$3:$W$4094,23,FALSE)</f>
        <v>0</v>
      </c>
      <c r="N345" s="2" t="s">
        <v>1310</v>
      </c>
    </row>
    <row r="346" spans="1:14" hidden="1" x14ac:dyDescent="0.25">
      <c r="A346" t="s">
        <v>105</v>
      </c>
      <c r="B346">
        <v>2</v>
      </c>
      <c r="C346" t="s">
        <v>391</v>
      </c>
      <c r="D346" t="s">
        <v>391</v>
      </c>
      <c r="E346" t="s">
        <v>391</v>
      </c>
      <c r="F346" t="s">
        <v>391</v>
      </c>
      <c r="G346" s="2">
        <f t="shared" si="41"/>
        <v>2</v>
      </c>
      <c r="H346" s="2">
        <v>2</v>
      </c>
      <c r="I346" s="2" t="s">
        <v>13</v>
      </c>
      <c r="J346" s="2" t="e">
        <f>VLOOKUP(A346,'Cross ref wind potential'!$B$2:$R$238,17,FALSE)</f>
        <v>#N/A</v>
      </c>
      <c r="K346" s="2" t="e">
        <f t="shared" si="43"/>
        <v>#N/A</v>
      </c>
      <c r="L346">
        <f>VLOOKUP(A346,'Wind Reg Plan'!$A$3:$V$4094,16,FALSE)</f>
        <v>0</v>
      </c>
      <c r="M346">
        <f>VLOOKUP(A346,'Wind Reg Plan'!$A$3:$W$4094,23,FALSE)</f>
        <v>0</v>
      </c>
      <c r="N346" s="2" t="s">
        <v>1310</v>
      </c>
    </row>
    <row r="347" spans="1:14" hidden="1" x14ac:dyDescent="0.25">
      <c r="A347" t="s">
        <v>146</v>
      </c>
      <c r="B347">
        <v>1</v>
      </c>
      <c r="C347" t="s">
        <v>391</v>
      </c>
      <c r="D347">
        <v>2</v>
      </c>
      <c r="E347">
        <v>3</v>
      </c>
      <c r="F347" t="s">
        <v>391</v>
      </c>
      <c r="G347" s="2">
        <f t="shared" si="41"/>
        <v>3</v>
      </c>
      <c r="H347" s="2">
        <f t="shared" si="42"/>
        <v>1</v>
      </c>
      <c r="I347" s="2" t="s">
        <v>13</v>
      </c>
      <c r="J347" s="2">
        <f>VLOOKUP(A347,'Cross ref wind potential'!$B$2:$R$238,17,FALSE)</f>
        <v>0</v>
      </c>
      <c r="K347" s="2">
        <f t="shared" si="43"/>
        <v>2</v>
      </c>
      <c r="L347">
        <f>VLOOKUP(A347,'Wind Reg Plan'!$A$3:$V$4094,16,FALSE)</f>
        <v>0</v>
      </c>
      <c r="M347">
        <f>VLOOKUP(A347,'Wind Reg Plan'!$A$3:$W$4094,23,FALSE)</f>
        <v>0</v>
      </c>
      <c r="N347" s="2" t="s">
        <v>1310</v>
      </c>
    </row>
    <row r="348" spans="1:14" hidden="1" x14ac:dyDescent="0.25">
      <c r="A348" t="s">
        <v>110</v>
      </c>
      <c r="B348">
        <v>1</v>
      </c>
      <c r="C348" t="s">
        <v>391</v>
      </c>
      <c r="D348">
        <v>2</v>
      </c>
      <c r="E348" t="s">
        <v>391</v>
      </c>
      <c r="F348" t="s">
        <v>391</v>
      </c>
      <c r="G348" s="2">
        <f t="shared" si="41"/>
        <v>2</v>
      </c>
      <c r="H348" s="2">
        <f t="shared" si="42"/>
        <v>1</v>
      </c>
      <c r="I348" s="2" t="s">
        <v>13</v>
      </c>
      <c r="J348" s="2">
        <f>VLOOKUP(A348,'Cross ref wind potential'!$B$2:$R$238,17,FALSE)</f>
        <v>0</v>
      </c>
      <c r="K348" s="2">
        <f t="shared" si="43"/>
        <v>3</v>
      </c>
      <c r="L348">
        <f>VLOOKUP(A348,'Wind Reg Plan'!$A$3:$V$4094,16,FALSE)</f>
        <v>0</v>
      </c>
      <c r="M348">
        <f>VLOOKUP(A348,'Wind Reg Plan'!$A$3:$W$4094,23,FALSE)</f>
        <v>0</v>
      </c>
      <c r="N348" s="2" t="s">
        <v>1310</v>
      </c>
    </row>
    <row r="349" spans="1:14" hidden="1" x14ac:dyDescent="0.25">
      <c r="A349" t="s">
        <v>111</v>
      </c>
      <c r="B349">
        <v>1</v>
      </c>
      <c r="C349" t="s">
        <v>391</v>
      </c>
      <c r="D349">
        <v>2</v>
      </c>
      <c r="E349" t="s">
        <v>391</v>
      </c>
      <c r="F349" t="s">
        <v>391</v>
      </c>
      <c r="G349" s="2">
        <f t="shared" si="41"/>
        <v>2</v>
      </c>
      <c r="H349" s="2">
        <v>1</v>
      </c>
      <c r="I349" s="2" t="s">
        <v>13</v>
      </c>
      <c r="J349" s="2" t="e">
        <f>VLOOKUP(A349,'Cross ref wind potential'!$B$2:$R$238,17,FALSE)</f>
        <v>#N/A</v>
      </c>
      <c r="K349" s="2" t="e">
        <f t="shared" si="43"/>
        <v>#N/A</v>
      </c>
      <c r="L349">
        <f>VLOOKUP(A349,'Wind Reg Plan'!$A$3:$V$4094,16,FALSE)</f>
        <v>0</v>
      </c>
      <c r="M349">
        <f>VLOOKUP(A349,'Wind Reg Plan'!$A$3:$W$4094,23,FALSE)</f>
        <v>0</v>
      </c>
      <c r="N349" s="2" t="s">
        <v>1310</v>
      </c>
    </row>
    <row r="350" spans="1:14" hidden="1" x14ac:dyDescent="0.25">
      <c r="A350" t="s">
        <v>217</v>
      </c>
      <c r="B350">
        <v>1</v>
      </c>
      <c r="C350">
        <v>4</v>
      </c>
      <c r="D350">
        <v>5</v>
      </c>
      <c r="E350" t="s">
        <v>391</v>
      </c>
      <c r="F350" t="s">
        <v>391</v>
      </c>
      <c r="G350" s="2">
        <f t="shared" si="41"/>
        <v>5</v>
      </c>
      <c r="H350" s="2">
        <v>1</v>
      </c>
      <c r="I350" s="2" t="s">
        <v>13</v>
      </c>
      <c r="J350" s="2" t="e">
        <f>VLOOKUP(A350,'Cross ref wind potential'!$B$2:$R$238,17,FALSE)</f>
        <v>#N/A</v>
      </c>
      <c r="K350" s="2" t="e">
        <f t="shared" si="43"/>
        <v>#N/A</v>
      </c>
      <c r="L350">
        <f>VLOOKUP(A350,'Wind Reg Plan'!$A$3:$V$4094,16,FALSE)</f>
        <v>0</v>
      </c>
      <c r="M350">
        <f>VLOOKUP(A350,'Wind Reg Plan'!$A$3:$W$4094,23,FALSE)</f>
        <v>0</v>
      </c>
      <c r="N350" s="2" t="s">
        <v>1310</v>
      </c>
    </row>
    <row r="351" spans="1:14" hidden="1" x14ac:dyDescent="0.25">
      <c r="A351" t="s">
        <v>368</v>
      </c>
      <c r="B351">
        <v>4</v>
      </c>
      <c r="C351">
        <v>7</v>
      </c>
      <c r="D351" t="s">
        <v>391</v>
      </c>
      <c r="E351" t="s">
        <v>391</v>
      </c>
      <c r="F351" t="s">
        <v>391</v>
      </c>
      <c r="G351" s="2">
        <f t="shared" si="41"/>
        <v>7</v>
      </c>
      <c r="H351" s="2">
        <v>4</v>
      </c>
      <c r="I351" s="2" t="s">
        <v>13</v>
      </c>
      <c r="J351" s="2" t="e">
        <f>VLOOKUP(A351,'Cross ref wind potential'!$B$2:$R$238,17,FALSE)</f>
        <v>#N/A</v>
      </c>
      <c r="K351" s="2" t="e">
        <f t="shared" si="43"/>
        <v>#N/A</v>
      </c>
      <c r="L351" t="str">
        <f>VLOOKUP(A351,'Wind Reg Plan'!$A$3:$V$4094,16,FALSE)</f>
        <v>M</v>
      </c>
      <c r="M351">
        <f>VLOOKUP(A351,'Wind Reg Plan'!$A$3:$W$4094,23,FALSE)</f>
        <v>0</v>
      </c>
      <c r="N351" s="2" t="s">
        <v>1310</v>
      </c>
    </row>
    <row r="352" spans="1:14" hidden="1" x14ac:dyDescent="0.25">
      <c r="A352" t="s">
        <v>17</v>
      </c>
      <c r="B352">
        <v>1</v>
      </c>
      <c r="C352" t="s">
        <v>391</v>
      </c>
      <c r="D352" t="s">
        <v>391</v>
      </c>
      <c r="E352" t="s">
        <v>391</v>
      </c>
      <c r="F352" t="s">
        <v>391</v>
      </c>
      <c r="G352" s="2">
        <f t="shared" si="41"/>
        <v>1</v>
      </c>
      <c r="H352" s="2">
        <v>1</v>
      </c>
      <c r="I352" s="2" t="s">
        <v>13</v>
      </c>
      <c r="J352" s="2" t="e">
        <f>VLOOKUP(A352,'Cross ref wind potential'!$B$2:$R$238,17,FALSE)</f>
        <v>#N/A</v>
      </c>
      <c r="K352" s="2" t="e">
        <f t="shared" si="43"/>
        <v>#N/A</v>
      </c>
      <c r="L352">
        <f>VLOOKUP(A352,'Wind Reg Plan'!$A$3:$V$4094,16,FALSE)</f>
        <v>0</v>
      </c>
      <c r="M352">
        <f>VLOOKUP(A352,'Wind Reg Plan'!$A$3:$W$4094,23,FALSE)</f>
        <v>0</v>
      </c>
      <c r="N352" s="2" t="s">
        <v>1310</v>
      </c>
    </row>
    <row r="353" spans="1:14" hidden="1" x14ac:dyDescent="0.25">
      <c r="A353" t="s">
        <v>124</v>
      </c>
      <c r="B353">
        <v>1</v>
      </c>
      <c r="C353" t="s">
        <v>391</v>
      </c>
      <c r="D353">
        <v>2</v>
      </c>
      <c r="E353" t="s">
        <v>391</v>
      </c>
      <c r="F353" t="s">
        <v>391</v>
      </c>
      <c r="G353" s="2">
        <f t="shared" si="41"/>
        <v>2</v>
      </c>
      <c r="H353" s="2">
        <v>1</v>
      </c>
      <c r="I353" s="2" t="s">
        <v>13</v>
      </c>
      <c r="J353" s="2">
        <f>VLOOKUP(A353,'Cross ref wind potential'!$B$2:$R$238,17,FALSE)</f>
        <v>0</v>
      </c>
      <c r="K353" s="2" t="e">
        <f t="shared" si="43"/>
        <v>#N/A</v>
      </c>
      <c r="L353">
        <f>VLOOKUP(A353,'Wind Reg Plan'!$A$3:$V$4094,16,FALSE)</f>
        <v>0</v>
      </c>
      <c r="M353">
        <f>VLOOKUP(A353,'Wind Reg Plan'!$A$3:$W$4094,23,FALSE)</f>
        <v>0</v>
      </c>
      <c r="N353" s="2" t="s">
        <v>1310</v>
      </c>
    </row>
    <row r="354" spans="1:14" hidden="1" x14ac:dyDescent="0.25">
      <c r="A354" t="s">
        <v>215</v>
      </c>
      <c r="B354">
        <v>1</v>
      </c>
      <c r="C354" t="s">
        <v>391</v>
      </c>
      <c r="D354">
        <v>3</v>
      </c>
      <c r="E354">
        <v>4</v>
      </c>
      <c r="F354" t="s">
        <v>391</v>
      </c>
      <c r="G354" s="2">
        <f t="shared" si="41"/>
        <v>4</v>
      </c>
      <c r="H354" s="2">
        <v>1</v>
      </c>
      <c r="I354" s="2" t="s">
        <v>13</v>
      </c>
      <c r="J354" s="2" t="e">
        <f>VLOOKUP(A354,'Cross ref wind potential'!$B$2:$R$238,17,FALSE)</f>
        <v>#N/A</v>
      </c>
      <c r="K354" s="2" t="e">
        <f t="shared" si="43"/>
        <v>#N/A</v>
      </c>
      <c r="L354">
        <f>VLOOKUP(A354,'Wind Reg Plan'!$A$3:$V$4094,16,FALSE)</f>
        <v>0</v>
      </c>
      <c r="M354">
        <f>VLOOKUP(A354,'Wind Reg Plan'!$A$3:$W$4094,23,FALSE)</f>
        <v>0</v>
      </c>
      <c r="N354" s="2" t="s">
        <v>1310</v>
      </c>
    </row>
    <row r="355" spans="1:14" hidden="1" x14ac:dyDescent="0.25">
      <c r="A355" t="s">
        <v>323</v>
      </c>
      <c r="B355">
        <v>5</v>
      </c>
      <c r="C355">
        <v>7</v>
      </c>
      <c r="D355" t="s">
        <v>391</v>
      </c>
      <c r="E355" t="s">
        <v>391</v>
      </c>
      <c r="F355" t="s">
        <v>391</v>
      </c>
      <c r="G355" s="2">
        <f t="shared" si="41"/>
        <v>7</v>
      </c>
      <c r="H355" s="2">
        <v>5</v>
      </c>
      <c r="I355" s="2" t="s">
        <v>13</v>
      </c>
      <c r="J355" s="2">
        <f>VLOOKUP(A355,'Cross ref wind potential'!$B$2:$R$238,17,FALSE)</f>
        <v>0</v>
      </c>
      <c r="K355" s="2" t="e">
        <f t="shared" si="43"/>
        <v>#N/A</v>
      </c>
      <c r="L355">
        <f>VLOOKUP(A355,'Wind Reg Plan'!$A$3:$V$4094,16,FALSE)</f>
        <v>0</v>
      </c>
      <c r="M355">
        <f>VLOOKUP(A355,'Wind Reg Plan'!$A$3:$W$4094,23,FALSE)</f>
        <v>0</v>
      </c>
      <c r="N355" s="2" t="s">
        <v>1310</v>
      </c>
    </row>
    <row r="356" spans="1:14" hidden="1" x14ac:dyDescent="0.25">
      <c r="A356" t="s">
        <v>282</v>
      </c>
      <c r="B356">
        <v>1</v>
      </c>
      <c r="C356">
        <v>2</v>
      </c>
      <c r="D356" t="s">
        <v>391</v>
      </c>
      <c r="E356" t="s">
        <v>391</v>
      </c>
      <c r="F356">
        <v>7</v>
      </c>
      <c r="G356" s="2">
        <f t="shared" si="41"/>
        <v>7</v>
      </c>
      <c r="H356" s="2">
        <v>1</v>
      </c>
      <c r="I356" s="2" t="s">
        <v>13</v>
      </c>
      <c r="J356" s="2">
        <f>VLOOKUP(A356,'Cross ref wind potential'!$B$2:$R$238,17,FALSE)</f>
        <v>0</v>
      </c>
      <c r="K356" s="2" t="e">
        <f t="shared" si="43"/>
        <v>#N/A</v>
      </c>
      <c r="L356">
        <f>VLOOKUP(A356,'Wind Reg Plan'!$A$3:$V$4094,16,FALSE)</f>
        <v>0</v>
      </c>
      <c r="M356">
        <f>VLOOKUP(A356,'Wind Reg Plan'!$A$3:$W$4094,23,FALSE)</f>
        <v>0</v>
      </c>
      <c r="N356" s="2" t="s">
        <v>1310</v>
      </c>
    </row>
    <row r="357" spans="1:14" hidden="1" x14ac:dyDescent="0.25">
      <c r="A357" t="s">
        <v>100</v>
      </c>
      <c r="B357">
        <v>1</v>
      </c>
      <c r="C357" t="s">
        <v>391</v>
      </c>
      <c r="D357">
        <v>2</v>
      </c>
      <c r="E357" t="s">
        <v>391</v>
      </c>
      <c r="F357" t="s">
        <v>391</v>
      </c>
      <c r="G357" s="2">
        <f t="shared" si="41"/>
        <v>2</v>
      </c>
      <c r="H357" s="2">
        <f t="shared" si="42"/>
        <v>1</v>
      </c>
      <c r="I357" s="2" t="s">
        <v>13</v>
      </c>
      <c r="J357" s="2">
        <f>VLOOKUP(A357,'Cross ref wind potential'!$B$2:$R$238,17,FALSE)</f>
        <v>0</v>
      </c>
      <c r="K357" s="2">
        <f t="shared" si="43"/>
        <v>2</v>
      </c>
      <c r="L357">
        <f>VLOOKUP(A357,'Wind Reg Plan'!$A$3:$V$4094,16,FALSE)</f>
        <v>0</v>
      </c>
      <c r="M357">
        <f>VLOOKUP(A357,'Wind Reg Plan'!$A$3:$W$4094,23,FALSE)</f>
        <v>0</v>
      </c>
      <c r="N357" s="2" t="s">
        <v>1310</v>
      </c>
    </row>
  </sheetData>
  <autoFilter ref="A2:N357">
    <filterColumn colId="12">
      <filters>
        <filter val="OPERATING"/>
        <filter val="OPERATING 10 KW, NON-OPERATING 10 KW"/>
        <filter val="OPERATING, BUT ONLY 2-PHASE POWER TO WIND FARM, SO UNBALANCED.  Developability assigned M since project in place, despite low load."/>
      </filters>
    </filterColumn>
  </autoFilter>
  <mergeCells count="1">
    <mergeCell ref="Z1:AD1"/>
  </mergeCells>
  <conditionalFormatting sqref="Z3:AD169">
    <cfRule type="cellIs" dxfId="3" priority="3" operator="lessThan">
      <formula>0</formula>
    </cfRule>
    <cfRule type="cellIs" dxfId="2" priority="4" operator="equal">
      <formula>0</formula>
    </cfRule>
  </conditionalFormatting>
  <conditionalFormatting sqref="T3:T169">
    <cfRule type="cellIs" dxfId="1" priority="2" operator="greaterThan">
      <formula>0</formula>
    </cfRule>
  </conditionalFormatting>
  <conditionalFormatting sqref="J3:J357">
    <cfRule type="cellIs" dxfId="0" priority="1"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409"/>
  <sheetViews>
    <sheetView workbookViewId="0">
      <selection activeCell="W23" sqref="W23"/>
    </sheetView>
  </sheetViews>
  <sheetFormatPr defaultColWidth="8.85546875" defaultRowHeight="18.75" x14ac:dyDescent="0.3"/>
  <cols>
    <col min="1" max="1" width="12.28515625" customWidth="1"/>
    <col min="2" max="2" width="16.7109375" customWidth="1"/>
    <col min="3" max="3" width="12.7109375" customWidth="1"/>
    <col min="4" max="4" width="33.7109375" customWidth="1"/>
    <col min="5" max="5" width="29.7109375" hidden="1" customWidth="1"/>
    <col min="6" max="7" width="25.7109375" hidden="1" customWidth="1"/>
    <col min="8" max="8" width="41.7109375" hidden="1" customWidth="1"/>
    <col min="9" max="9" width="10.7109375" hidden="1" customWidth="1"/>
    <col min="10" max="10" width="12.7109375" hidden="1" customWidth="1"/>
    <col min="11" max="11" width="36.7109375" hidden="1" customWidth="1"/>
    <col min="12" max="12" width="16.85546875" customWidth="1"/>
    <col min="13" max="13" width="9.140625" style="2" customWidth="1"/>
    <col min="14" max="14" width="10" customWidth="1"/>
    <col min="15" max="15" width="11.140625" style="37" customWidth="1"/>
    <col min="16" max="16" width="9.85546875" style="39" customWidth="1"/>
    <col min="17" max="17" width="8.85546875" style="39"/>
    <col min="18" max="18" width="6.7109375" style="2" customWidth="1"/>
    <col min="19" max="19" width="7.28515625" style="2" customWidth="1"/>
    <col min="20" max="20" width="8.140625" style="2" customWidth="1"/>
    <col min="21" max="21" width="6.28515625" style="2" customWidth="1"/>
    <col min="22" max="22" width="10.85546875" style="37" customWidth="1"/>
    <col min="23" max="23" width="42.28515625" style="36" customWidth="1"/>
  </cols>
  <sheetData>
    <row r="1" spans="1:24" ht="48" x14ac:dyDescent="0.3">
      <c r="P1" s="38" t="s">
        <v>678</v>
      </c>
      <c r="R1" s="40" t="s">
        <v>679</v>
      </c>
      <c r="S1"/>
      <c r="W1" s="36" t="s">
        <v>680</v>
      </c>
    </row>
    <row r="2" spans="1:24" s="1" customFormat="1" ht="60.75" x14ac:dyDescent="0.3">
      <c r="A2" s="41" t="s">
        <v>681</v>
      </c>
      <c r="B2" s="41" t="s">
        <v>682</v>
      </c>
      <c r="C2" s="41" t="s">
        <v>683</v>
      </c>
      <c r="D2" s="41" t="s">
        <v>684</v>
      </c>
      <c r="E2" s="41" t="s">
        <v>685</v>
      </c>
      <c r="F2" s="41" t="s">
        <v>686</v>
      </c>
      <c r="G2" s="41" t="s">
        <v>687</v>
      </c>
      <c r="H2" s="41" t="s">
        <v>688</v>
      </c>
      <c r="I2" s="41" t="s">
        <v>689</v>
      </c>
      <c r="J2" s="41" t="s">
        <v>690</v>
      </c>
      <c r="K2" s="41" t="s">
        <v>691</v>
      </c>
      <c r="L2" s="41" t="s">
        <v>692</v>
      </c>
      <c r="M2" s="42" t="s">
        <v>693</v>
      </c>
      <c r="N2" s="41" t="s">
        <v>694</v>
      </c>
      <c r="O2" s="43" t="s">
        <v>695</v>
      </c>
      <c r="P2" s="44" t="s">
        <v>696</v>
      </c>
      <c r="Q2" s="44" t="s">
        <v>697</v>
      </c>
      <c r="R2" s="42" t="s">
        <v>698</v>
      </c>
      <c r="S2" s="42" t="s">
        <v>699</v>
      </c>
      <c r="T2" s="42" t="s">
        <v>700</v>
      </c>
      <c r="U2" s="42" t="s">
        <v>701</v>
      </c>
      <c r="V2" s="43" t="s">
        <v>702</v>
      </c>
      <c r="W2" s="45" t="s">
        <v>703</v>
      </c>
      <c r="X2" s="41" t="s">
        <v>704</v>
      </c>
    </row>
    <row r="3" spans="1:24" ht="15.95" customHeight="1" x14ac:dyDescent="0.3">
      <c r="A3" t="s">
        <v>359</v>
      </c>
      <c r="B3">
        <v>1418109</v>
      </c>
      <c r="C3">
        <v>65</v>
      </c>
      <c r="D3" t="s">
        <v>705</v>
      </c>
      <c r="E3">
        <v>1419965</v>
      </c>
      <c r="F3">
        <v>99016</v>
      </c>
      <c r="G3">
        <v>16</v>
      </c>
      <c r="H3" t="s">
        <v>710</v>
      </c>
      <c r="I3">
        <v>51.88</v>
      </c>
      <c r="J3">
        <v>-176.65805560000001</v>
      </c>
      <c r="K3" t="s">
        <v>833</v>
      </c>
      <c r="L3" t="s">
        <v>707</v>
      </c>
      <c r="O3" s="37" t="s">
        <v>791</v>
      </c>
      <c r="P3" s="39" t="s">
        <v>791</v>
      </c>
      <c r="Q3" s="39" t="s">
        <v>791</v>
      </c>
      <c r="R3" s="2" t="s">
        <v>18</v>
      </c>
      <c r="S3" s="2" t="s">
        <v>18</v>
      </c>
      <c r="T3" s="2" t="s">
        <v>18</v>
      </c>
      <c r="U3" s="2" t="s">
        <v>18</v>
      </c>
      <c r="V3" s="37" t="s">
        <v>834</v>
      </c>
      <c r="W3" s="36" t="s">
        <v>835</v>
      </c>
      <c r="X3" s="36" t="s">
        <v>836</v>
      </c>
    </row>
    <row r="4" spans="1:24" ht="15.95" customHeight="1" x14ac:dyDescent="0.3">
      <c r="A4" t="s">
        <v>737</v>
      </c>
      <c r="B4">
        <v>1397926</v>
      </c>
      <c r="C4">
        <v>425</v>
      </c>
      <c r="D4" t="s">
        <v>738</v>
      </c>
      <c r="E4">
        <v>1419974</v>
      </c>
      <c r="F4">
        <v>99150</v>
      </c>
      <c r="G4">
        <v>150</v>
      </c>
      <c r="H4" t="s">
        <v>739</v>
      </c>
      <c r="I4">
        <v>58.0221236</v>
      </c>
      <c r="J4">
        <v>-152.76522639999999</v>
      </c>
      <c r="K4" t="s">
        <v>740</v>
      </c>
      <c r="L4" t="s">
        <v>316</v>
      </c>
      <c r="M4" s="2" t="s">
        <v>420</v>
      </c>
    </row>
    <row r="5" spans="1:24" ht="15.95" customHeight="1" x14ac:dyDescent="0.3">
      <c r="A5" t="s">
        <v>349</v>
      </c>
      <c r="B5">
        <v>1398007</v>
      </c>
      <c r="C5">
        <v>650</v>
      </c>
      <c r="D5" t="s">
        <v>738</v>
      </c>
      <c r="E5">
        <v>1419974</v>
      </c>
      <c r="F5">
        <v>99150</v>
      </c>
      <c r="G5">
        <v>150</v>
      </c>
      <c r="H5" t="s">
        <v>739</v>
      </c>
      <c r="I5">
        <v>56.945555599999999</v>
      </c>
      <c r="J5">
        <v>-154.17027780000001</v>
      </c>
      <c r="K5" t="s">
        <v>934</v>
      </c>
      <c r="L5" t="s">
        <v>316</v>
      </c>
      <c r="O5" s="37" t="s">
        <v>834</v>
      </c>
      <c r="P5" s="39" t="s">
        <v>840</v>
      </c>
      <c r="Q5" s="39" t="s">
        <v>834</v>
      </c>
      <c r="R5" s="2" t="s">
        <v>18</v>
      </c>
      <c r="S5" s="2" t="s">
        <v>18</v>
      </c>
      <c r="T5" s="2" t="s">
        <v>18</v>
      </c>
      <c r="U5" s="2" t="s">
        <v>420</v>
      </c>
      <c r="V5" s="37" t="s">
        <v>840</v>
      </c>
      <c r="W5" s="36" t="s">
        <v>935</v>
      </c>
    </row>
    <row r="6" spans="1:24" ht="15.95" customHeight="1" x14ac:dyDescent="0.3">
      <c r="A6" t="s">
        <v>125</v>
      </c>
      <c r="B6">
        <v>1398011</v>
      </c>
      <c r="C6">
        <v>760</v>
      </c>
      <c r="D6" t="s">
        <v>794</v>
      </c>
      <c r="E6">
        <v>1419966</v>
      </c>
      <c r="F6">
        <v>99050</v>
      </c>
      <c r="G6">
        <v>50</v>
      </c>
      <c r="H6" t="s">
        <v>788</v>
      </c>
      <c r="I6">
        <v>60.909444399999998</v>
      </c>
      <c r="J6">
        <v>-161.4313889</v>
      </c>
      <c r="K6" t="s">
        <v>945</v>
      </c>
      <c r="L6" t="s">
        <v>790</v>
      </c>
      <c r="O6" s="37" t="s">
        <v>834</v>
      </c>
      <c r="P6" s="39" t="s">
        <v>834</v>
      </c>
      <c r="Q6" s="39" t="s">
        <v>840</v>
      </c>
      <c r="R6" s="2" t="s">
        <v>18</v>
      </c>
      <c r="S6" s="2" t="s">
        <v>18</v>
      </c>
      <c r="T6" s="2" t="s">
        <v>13</v>
      </c>
      <c r="U6" s="2" t="s">
        <v>18</v>
      </c>
      <c r="V6" s="37" t="s">
        <v>791</v>
      </c>
    </row>
    <row r="7" spans="1:24" ht="15.95" customHeight="1" x14ac:dyDescent="0.3">
      <c r="A7" t="s">
        <v>112</v>
      </c>
      <c r="B7">
        <v>1398012</v>
      </c>
      <c r="C7">
        <v>870</v>
      </c>
      <c r="D7" t="s">
        <v>794</v>
      </c>
      <c r="E7">
        <v>1419966</v>
      </c>
      <c r="F7">
        <v>99050</v>
      </c>
      <c r="G7">
        <v>50</v>
      </c>
      <c r="H7" t="s">
        <v>788</v>
      </c>
      <c r="I7">
        <v>60.912222200000002</v>
      </c>
      <c r="J7">
        <v>-161.2138889</v>
      </c>
      <c r="K7" t="s">
        <v>946</v>
      </c>
      <c r="L7" t="s">
        <v>790</v>
      </c>
      <c r="O7" s="37" t="s">
        <v>834</v>
      </c>
      <c r="P7" s="39" t="s">
        <v>834</v>
      </c>
      <c r="Q7" s="39" t="s">
        <v>840</v>
      </c>
      <c r="R7" s="2" t="s">
        <v>18</v>
      </c>
      <c r="S7" s="2" t="s">
        <v>18</v>
      </c>
      <c r="T7" s="2" t="s">
        <v>13</v>
      </c>
      <c r="U7" s="2" t="s">
        <v>18</v>
      </c>
      <c r="V7" s="37" t="s">
        <v>791</v>
      </c>
    </row>
    <row r="8" spans="1:24" ht="15.95" customHeight="1" x14ac:dyDescent="0.3">
      <c r="A8" t="s">
        <v>363</v>
      </c>
      <c r="B8">
        <v>1418123</v>
      </c>
      <c r="C8">
        <v>1090</v>
      </c>
      <c r="D8" t="s">
        <v>709</v>
      </c>
      <c r="E8">
        <v>1419964</v>
      </c>
      <c r="F8">
        <v>99013</v>
      </c>
      <c r="G8">
        <v>13</v>
      </c>
      <c r="H8" t="s">
        <v>710</v>
      </c>
      <c r="I8">
        <v>54.135555600000004</v>
      </c>
      <c r="J8">
        <v>-165.77305559999999</v>
      </c>
      <c r="K8" t="s">
        <v>837</v>
      </c>
      <c r="L8" t="s">
        <v>707</v>
      </c>
      <c r="O8" s="37" t="s">
        <v>834</v>
      </c>
      <c r="P8" s="39" t="s">
        <v>791</v>
      </c>
      <c r="Q8" s="39" t="s">
        <v>834</v>
      </c>
      <c r="R8" s="2" t="s">
        <v>18</v>
      </c>
      <c r="S8" s="2" t="s">
        <v>13</v>
      </c>
      <c r="T8" s="2" t="s">
        <v>18</v>
      </c>
      <c r="U8" s="2" t="s">
        <v>420</v>
      </c>
      <c r="V8" s="37" t="s">
        <v>834</v>
      </c>
      <c r="W8" s="36" t="s">
        <v>838</v>
      </c>
      <c r="X8" s="36" t="s">
        <v>836</v>
      </c>
    </row>
    <row r="9" spans="1:24" ht="15.95" customHeight="1" x14ac:dyDescent="0.3">
      <c r="A9" t="s">
        <v>120</v>
      </c>
      <c r="B9">
        <v>1398042</v>
      </c>
      <c r="C9">
        <v>1200</v>
      </c>
      <c r="D9" t="s">
        <v>787</v>
      </c>
      <c r="E9">
        <v>1419985</v>
      </c>
      <c r="F9">
        <v>99270</v>
      </c>
      <c r="G9">
        <v>270</v>
      </c>
      <c r="H9" t="s">
        <v>788</v>
      </c>
      <c r="I9">
        <v>62.688888900000002</v>
      </c>
      <c r="J9">
        <v>-164.6152778</v>
      </c>
      <c r="K9" t="s">
        <v>947</v>
      </c>
      <c r="L9" t="s">
        <v>790</v>
      </c>
      <c r="O9" s="37" t="s">
        <v>840</v>
      </c>
      <c r="P9" s="39" t="s">
        <v>840</v>
      </c>
      <c r="Q9" s="39" t="s">
        <v>791</v>
      </c>
      <c r="R9" s="2" t="s">
        <v>18</v>
      </c>
      <c r="S9" s="2" t="s">
        <v>18</v>
      </c>
      <c r="T9" s="2" t="s">
        <v>18</v>
      </c>
      <c r="U9" s="2" t="s">
        <v>18</v>
      </c>
      <c r="V9" s="37" t="s">
        <v>791</v>
      </c>
      <c r="W9" s="36" t="s">
        <v>855</v>
      </c>
    </row>
    <row r="10" spans="1:24" ht="15.95" customHeight="1" x14ac:dyDescent="0.3">
      <c r="A10" t="s">
        <v>27</v>
      </c>
      <c r="B10">
        <v>1865542</v>
      </c>
      <c r="C10">
        <v>1305</v>
      </c>
      <c r="D10" t="s">
        <v>808</v>
      </c>
      <c r="E10">
        <v>1419987</v>
      </c>
      <c r="F10">
        <v>99290</v>
      </c>
      <c r="G10">
        <v>290</v>
      </c>
      <c r="H10" t="s">
        <v>819</v>
      </c>
      <c r="I10">
        <v>66.557222199999998</v>
      </c>
      <c r="J10">
        <v>-152.70722219999999</v>
      </c>
      <c r="K10" t="s">
        <v>1227</v>
      </c>
      <c r="L10" t="s">
        <v>802</v>
      </c>
      <c r="O10" s="37" t="s">
        <v>834</v>
      </c>
      <c r="P10" s="39" t="s">
        <v>834</v>
      </c>
      <c r="Q10" s="39" t="s">
        <v>834</v>
      </c>
      <c r="R10" s="2" t="s">
        <v>18</v>
      </c>
      <c r="S10" s="2" t="s">
        <v>18</v>
      </c>
      <c r="T10" s="2" t="s">
        <v>18</v>
      </c>
      <c r="U10" s="2" t="s">
        <v>420</v>
      </c>
      <c r="V10" s="37" t="s">
        <v>840</v>
      </c>
    </row>
    <row r="11" spans="1:24" ht="15.95" customHeight="1" x14ac:dyDescent="0.3">
      <c r="A11" t="s">
        <v>29</v>
      </c>
      <c r="B11">
        <v>2418762</v>
      </c>
      <c r="C11">
        <v>1390</v>
      </c>
      <c r="D11" t="s">
        <v>800</v>
      </c>
      <c r="E11">
        <v>1419983</v>
      </c>
      <c r="F11">
        <v>99240</v>
      </c>
      <c r="G11">
        <v>240</v>
      </c>
      <c r="I11">
        <v>62.6747868</v>
      </c>
      <c r="J11">
        <v>-141.13140000000001</v>
      </c>
      <c r="K11" t="s">
        <v>801</v>
      </c>
      <c r="L11" t="s">
        <v>802</v>
      </c>
      <c r="M11" s="2" t="s">
        <v>420</v>
      </c>
    </row>
    <row r="12" spans="1:24" ht="15.95" customHeight="1" x14ac:dyDescent="0.3">
      <c r="A12" t="s">
        <v>268</v>
      </c>
      <c r="B12">
        <v>1398091</v>
      </c>
      <c r="C12">
        <v>1420</v>
      </c>
      <c r="D12" t="s">
        <v>720</v>
      </c>
      <c r="E12">
        <v>1419968</v>
      </c>
      <c r="F12">
        <v>99070</v>
      </c>
      <c r="G12">
        <v>70</v>
      </c>
      <c r="H12" t="s">
        <v>721</v>
      </c>
      <c r="I12">
        <v>59.273055599999999</v>
      </c>
      <c r="J12">
        <v>-158.6177778</v>
      </c>
      <c r="K12" t="s">
        <v>859</v>
      </c>
      <c r="L12" t="s">
        <v>723</v>
      </c>
      <c r="O12" s="37" t="s">
        <v>840</v>
      </c>
      <c r="P12" s="39" t="s">
        <v>791</v>
      </c>
      <c r="Q12" s="39" t="s">
        <v>840</v>
      </c>
      <c r="R12" s="2" t="s">
        <v>13</v>
      </c>
      <c r="S12" s="2" t="s">
        <v>18</v>
      </c>
      <c r="T12" s="2" t="s">
        <v>18</v>
      </c>
      <c r="U12" s="2" t="s">
        <v>18</v>
      </c>
      <c r="V12" s="37" t="s">
        <v>840</v>
      </c>
      <c r="W12" s="36" t="s">
        <v>860</v>
      </c>
      <c r="X12" t="s">
        <v>861</v>
      </c>
    </row>
    <row r="13" spans="1:24" ht="15.95" customHeight="1" x14ac:dyDescent="0.3">
      <c r="A13" t="s">
        <v>297</v>
      </c>
      <c r="B13">
        <v>1865543</v>
      </c>
      <c r="C13">
        <v>1560</v>
      </c>
      <c r="D13" t="s">
        <v>738</v>
      </c>
      <c r="E13">
        <v>1419974</v>
      </c>
      <c r="F13">
        <v>99150</v>
      </c>
      <c r="G13">
        <v>150</v>
      </c>
      <c r="I13">
        <v>58.06</v>
      </c>
      <c r="J13">
        <v>-152.9097222</v>
      </c>
      <c r="K13" t="s">
        <v>769</v>
      </c>
      <c r="L13" t="s">
        <v>316</v>
      </c>
      <c r="M13" s="2" t="s">
        <v>420</v>
      </c>
    </row>
    <row r="14" spans="1:24" ht="15.95" customHeight="1" x14ac:dyDescent="0.3">
      <c r="A14" t="s">
        <v>25</v>
      </c>
      <c r="B14">
        <v>1398129</v>
      </c>
      <c r="C14">
        <v>1860</v>
      </c>
      <c r="D14" t="s">
        <v>808</v>
      </c>
      <c r="E14">
        <v>1419987</v>
      </c>
      <c r="F14">
        <v>99290</v>
      </c>
      <c r="G14">
        <v>290</v>
      </c>
      <c r="H14" t="s">
        <v>819</v>
      </c>
      <c r="I14">
        <v>66.565555599999996</v>
      </c>
      <c r="J14">
        <v>-152.64555559999999</v>
      </c>
      <c r="K14" t="s">
        <v>1228</v>
      </c>
      <c r="L14" t="s">
        <v>802</v>
      </c>
      <c r="O14" s="37" t="s">
        <v>834</v>
      </c>
      <c r="P14" s="39" t="s">
        <v>834</v>
      </c>
      <c r="Q14" s="39" t="s">
        <v>834</v>
      </c>
      <c r="R14" s="2" t="s">
        <v>18</v>
      </c>
      <c r="S14" s="2" t="s">
        <v>18</v>
      </c>
      <c r="T14" s="2" t="s">
        <v>18</v>
      </c>
      <c r="U14" s="2" t="s">
        <v>420</v>
      </c>
      <c r="V14" s="37" t="s">
        <v>840</v>
      </c>
    </row>
    <row r="15" spans="1:24" ht="15.95" customHeight="1" x14ac:dyDescent="0.3">
      <c r="A15" t="s">
        <v>983</v>
      </c>
      <c r="B15">
        <v>1865544</v>
      </c>
      <c r="C15">
        <v>1882</v>
      </c>
      <c r="D15" t="s">
        <v>984</v>
      </c>
      <c r="E15">
        <v>1419978</v>
      </c>
      <c r="F15">
        <v>99185</v>
      </c>
      <c r="G15">
        <v>185</v>
      </c>
      <c r="I15">
        <v>70.328055599999999</v>
      </c>
      <c r="J15">
        <v>-150.97749999999999</v>
      </c>
      <c r="K15" t="s">
        <v>985</v>
      </c>
      <c r="L15" t="s">
        <v>986</v>
      </c>
      <c r="M15" s="2" t="s">
        <v>420</v>
      </c>
    </row>
    <row r="16" spans="1:24" ht="15.95" customHeight="1" x14ac:dyDescent="0.3">
      <c r="A16" t="s">
        <v>65</v>
      </c>
      <c r="B16">
        <v>1412509</v>
      </c>
      <c r="C16">
        <v>1970</v>
      </c>
      <c r="D16" t="s">
        <v>806</v>
      </c>
      <c r="E16">
        <v>1419979</v>
      </c>
      <c r="F16">
        <v>99188</v>
      </c>
      <c r="G16">
        <v>188</v>
      </c>
      <c r="H16" t="s">
        <v>998</v>
      </c>
      <c r="I16">
        <v>67.086111099999997</v>
      </c>
      <c r="J16">
        <v>-157.85138889999999</v>
      </c>
      <c r="K16" t="s">
        <v>999</v>
      </c>
      <c r="L16" t="s">
        <v>1000</v>
      </c>
    </row>
    <row r="17" spans="1:24" ht="15.95" customHeight="1" x14ac:dyDescent="0.3">
      <c r="A17" t="s">
        <v>328</v>
      </c>
      <c r="B17">
        <v>1398235</v>
      </c>
      <c r="C17">
        <v>2080</v>
      </c>
      <c r="D17" t="s">
        <v>984</v>
      </c>
      <c r="E17">
        <v>1419978</v>
      </c>
      <c r="F17">
        <v>99185</v>
      </c>
      <c r="G17">
        <v>185</v>
      </c>
      <c r="H17" t="s">
        <v>987</v>
      </c>
      <c r="I17">
        <v>68.143333299999995</v>
      </c>
      <c r="J17">
        <v>-151.7358333</v>
      </c>
      <c r="K17" t="s">
        <v>988</v>
      </c>
      <c r="L17" t="s">
        <v>986</v>
      </c>
    </row>
    <row r="18" spans="1:24" ht="15.95" customHeight="1" x14ac:dyDescent="0.3">
      <c r="A18" t="s">
        <v>142</v>
      </c>
      <c r="B18">
        <v>1412516</v>
      </c>
      <c r="C18">
        <v>3110</v>
      </c>
      <c r="D18" t="s">
        <v>1012</v>
      </c>
      <c r="E18">
        <v>1419972</v>
      </c>
      <c r="F18">
        <v>99122</v>
      </c>
      <c r="G18">
        <v>122</v>
      </c>
      <c r="I18">
        <v>59.7766667</v>
      </c>
      <c r="J18">
        <v>-151.83138890000001</v>
      </c>
      <c r="K18" t="s">
        <v>1013</v>
      </c>
      <c r="L18" t="s">
        <v>5</v>
      </c>
    </row>
    <row r="19" spans="1:24" ht="15.95" customHeight="1" x14ac:dyDescent="0.3">
      <c r="A19" t="s">
        <v>122</v>
      </c>
      <c r="B19">
        <v>1398242</v>
      </c>
      <c r="C19">
        <v>3000</v>
      </c>
      <c r="D19" t="s">
        <v>1014</v>
      </c>
      <c r="E19">
        <v>1416061</v>
      </c>
      <c r="F19">
        <v>99020</v>
      </c>
      <c r="G19">
        <v>20</v>
      </c>
      <c r="I19">
        <v>61.2180556</v>
      </c>
      <c r="J19">
        <v>-149.9002778</v>
      </c>
      <c r="K19" t="s">
        <v>1015</v>
      </c>
      <c r="L19" t="s">
        <v>5</v>
      </c>
    </row>
    <row r="20" spans="1:24" ht="15.95" customHeight="1" x14ac:dyDescent="0.3">
      <c r="A20" t="s">
        <v>38</v>
      </c>
      <c r="B20">
        <v>1398245</v>
      </c>
      <c r="C20">
        <v>3220</v>
      </c>
      <c r="D20" t="s">
        <v>1016</v>
      </c>
      <c r="E20">
        <v>1419988</v>
      </c>
      <c r="F20">
        <v>99068</v>
      </c>
      <c r="G20">
        <v>68</v>
      </c>
      <c r="I20">
        <v>64.344166700000002</v>
      </c>
      <c r="J20">
        <v>-149.18694439999999</v>
      </c>
      <c r="K20" t="s">
        <v>1017</v>
      </c>
      <c r="L20" t="s">
        <v>5</v>
      </c>
    </row>
    <row r="21" spans="1:24" ht="15.95" customHeight="1" x14ac:dyDescent="0.3">
      <c r="A21" t="s">
        <v>437</v>
      </c>
      <c r="B21">
        <v>2418771</v>
      </c>
      <c r="C21">
        <v>-16</v>
      </c>
      <c r="D21" t="s">
        <v>787</v>
      </c>
      <c r="E21">
        <v>1419985</v>
      </c>
      <c r="F21">
        <v>99270</v>
      </c>
      <c r="G21">
        <v>270</v>
      </c>
      <c r="H21" t="s">
        <v>788</v>
      </c>
      <c r="I21">
        <v>62.071503</v>
      </c>
      <c r="J21">
        <v>-163.279515</v>
      </c>
      <c r="K21" t="s">
        <v>789</v>
      </c>
      <c r="L21" t="s">
        <v>790</v>
      </c>
      <c r="M21" s="2" t="s">
        <v>420</v>
      </c>
      <c r="O21" s="37" t="s">
        <v>791</v>
      </c>
      <c r="P21" s="39" t="s">
        <v>791</v>
      </c>
      <c r="Q21" s="39" t="s">
        <v>791</v>
      </c>
      <c r="R21" s="2" t="s">
        <v>18</v>
      </c>
      <c r="S21" s="2" t="s">
        <v>18</v>
      </c>
      <c r="T21" s="2" t="s">
        <v>18</v>
      </c>
      <c r="U21" s="2" t="s">
        <v>18</v>
      </c>
      <c r="V21" s="37" t="s">
        <v>791</v>
      </c>
      <c r="W21" s="36" t="s">
        <v>792</v>
      </c>
    </row>
    <row r="22" spans="1:24" ht="15.95" customHeight="1" x14ac:dyDescent="0.3">
      <c r="A22" t="s">
        <v>123</v>
      </c>
      <c r="B22">
        <v>1420113</v>
      </c>
      <c r="C22">
        <v>3440</v>
      </c>
      <c r="D22" t="s">
        <v>1127</v>
      </c>
      <c r="E22">
        <v>2371430</v>
      </c>
      <c r="F22">
        <v>33390</v>
      </c>
      <c r="G22">
        <v>105</v>
      </c>
      <c r="H22" t="s">
        <v>1128</v>
      </c>
      <c r="I22">
        <v>57.503333300000001</v>
      </c>
      <c r="J22">
        <v>-134.58388890000001</v>
      </c>
      <c r="K22" t="s">
        <v>1129</v>
      </c>
      <c r="L22" t="s">
        <v>1130</v>
      </c>
    </row>
    <row r="23" spans="1:24" ht="15.95" customHeight="1" x14ac:dyDescent="0.3">
      <c r="A23" t="s">
        <v>129</v>
      </c>
      <c r="B23">
        <v>1398286</v>
      </c>
      <c r="C23">
        <v>3550</v>
      </c>
      <c r="D23" t="s">
        <v>794</v>
      </c>
      <c r="E23">
        <v>1419966</v>
      </c>
      <c r="F23">
        <v>99050</v>
      </c>
      <c r="G23">
        <v>50</v>
      </c>
      <c r="H23" t="s">
        <v>788</v>
      </c>
      <c r="I23">
        <v>61.578333299999997</v>
      </c>
      <c r="J23">
        <v>-159.52222219999999</v>
      </c>
      <c r="K23" t="s">
        <v>948</v>
      </c>
      <c r="L23" t="s">
        <v>790</v>
      </c>
      <c r="O23" s="37" t="s">
        <v>834</v>
      </c>
      <c r="P23" s="39" t="s">
        <v>834</v>
      </c>
      <c r="Q23" s="39" t="s">
        <v>840</v>
      </c>
      <c r="R23" s="2" t="s">
        <v>18</v>
      </c>
      <c r="S23" s="2" t="s">
        <v>18</v>
      </c>
      <c r="T23" s="2" t="s">
        <v>13</v>
      </c>
      <c r="U23" s="2" t="s">
        <v>18</v>
      </c>
      <c r="V23" s="37" t="s">
        <v>791</v>
      </c>
      <c r="W23" s="36" t="s">
        <v>949</v>
      </c>
      <c r="X23" t="s">
        <v>950</v>
      </c>
    </row>
    <row r="24" spans="1:24" ht="15.95" customHeight="1" x14ac:dyDescent="0.3">
      <c r="A24" t="s">
        <v>73</v>
      </c>
      <c r="B24">
        <v>1398335</v>
      </c>
      <c r="C24">
        <v>3880</v>
      </c>
      <c r="D24" t="s">
        <v>808</v>
      </c>
      <c r="E24">
        <v>1419987</v>
      </c>
      <c r="F24">
        <v>99290</v>
      </c>
      <c r="G24">
        <v>290</v>
      </c>
      <c r="H24" t="s">
        <v>819</v>
      </c>
      <c r="I24">
        <v>62.656111099999997</v>
      </c>
      <c r="J24">
        <v>-160.2066667</v>
      </c>
      <c r="K24" t="s">
        <v>1229</v>
      </c>
      <c r="L24" t="s">
        <v>802</v>
      </c>
      <c r="O24" s="37" t="s">
        <v>834</v>
      </c>
      <c r="P24" s="39" t="s">
        <v>834</v>
      </c>
      <c r="Q24" s="39" t="s">
        <v>834</v>
      </c>
      <c r="R24" s="2" t="s">
        <v>18</v>
      </c>
      <c r="S24" s="2" t="s">
        <v>18</v>
      </c>
      <c r="T24" s="2" t="s">
        <v>18</v>
      </c>
      <c r="U24" s="2" t="s">
        <v>420</v>
      </c>
      <c r="V24" s="37" t="s">
        <v>840</v>
      </c>
    </row>
    <row r="25" spans="1:24" ht="15.95" customHeight="1" x14ac:dyDescent="0.3">
      <c r="A25" t="s">
        <v>263</v>
      </c>
      <c r="B25">
        <v>1398382</v>
      </c>
      <c r="C25">
        <v>3990</v>
      </c>
      <c r="D25" t="s">
        <v>808</v>
      </c>
      <c r="E25">
        <v>1419987</v>
      </c>
      <c r="F25">
        <v>99290</v>
      </c>
      <c r="G25">
        <v>290</v>
      </c>
      <c r="I25">
        <v>68.126944399999999</v>
      </c>
      <c r="J25">
        <v>-145.53777779999999</v>
      </c>
      <c r="K25" t="s">
        <v>1230</v>
      </c>
      <c r="L25" t="s">
        <v>802</v>
      </c>
      <c r="O25" s="37" t="s">
        <v>834</v>
      </c>
      <c r="P25" s="39" t="s">
        <v>834</v>
      </c>
      <c r="Q25" s="39" t="s">
        <v>834</v>
      </c>
      <c r="R25" s="2" t="s">
        <v>18</v>
      </c>
      <c r="S25" s="2" t="s">
        <v>18</v>
      </c>
      <c r="T25" s="2" t="s">
        <v>18</v>
      </c>
      <c r="U25" s="2" t="s">
        <v>420</v>
      </c>
      <c r="V25" s="37" t="s">
        <v>840</v>
      </c>
    </row>
    <row r="26" spans="1:24" ht="15.95" customHeight="1" x14ac:dyDescent="0.3">
      <c r="A26" t="s">
        <v>353</v>
      </c>
      <c r="B26">
        <v>1418170</v>
      </c>
      <c r="C26">
        <v>4210</v>
      </c>
      <c r="D26" t="s">
        <v>705</v>
      </c>
      <c r="E26">
        <v>1419965</v>
      </c>
      <c r="F26">
        <v>99016</v>
      </c>
      <c r="G26">
        <v>16</v>
      </c>
      <c r="H26" t="s">
        <v>710</v>
      </c>
      <c r="I26">
        <v>52.196111100000003</v>
      </c>
      <c r="J26">
        <v>-174.2005556</v>
      </c>
      <c r="K26" t="s">
        <v>839</v>
      </c>
      <c r="L26" t="s">
        <v>707</v>
      </c>
      <c r="O26" s="37" t="s">
        <v>840</v>
      </c>
      <c r="P26" s="39" t="s">
        <v>791</v>
      </c>
      <c r="Q26" s="39" t="s">
        <v>840</v>
      </c>
      <c r="R26" s="2" t="s">
        <v>18</v>
      </c>
      <c r="S26" s="2" t="s">
        <v>18</v>
      </c>
      <c r="T26" s="2" t="s">
        <v>18</v>
      </c>
      <c r="U26" s="2" t="s">
        <v>13</v>
      </c>
      <c r="V26" s="37" t="s">
        <v>834</v>
      </c>
      <c r="W26" s="36" t="s">
        <v>841</v>
      </c>
      <c r="X26" s="36" t="s">
        <v>836</v>
      </c>
    </row>
    <row r="27" spans="1:24" ht="15.95" customHeight="1" x14ac:dyDescent="0.3">
      <c r="A27" t="s">
        <v>219</v>
      </c>
      <c r="B27">
        <v>1699811</v>
      </c>
      <c r="C27">
        <v>4430</v>
      </c>
      <c r="D27" t="s">
        <v>794</v>
      </c>
      <c r="E27">
        <v>1419966</v>
      </c>
      <c r="F27">
        <v>99050</v>
      </c>
      <c r="G27">
        <v>50</v>
      </c>
      <c r="H27" t="s">
        <v>788</v>
      </c>
      <c r="I27">
        <v>60.866944400000001</v>
      </c>
      <c r="J27">
        <v>-162.27305559999999</v>
      </c>
      <c r="K27" t="s">
        <v>951</v>
      </c>
      <c r="L27" t="s">
        <v>790</v>
      </c>
      <c r="O27" s="37" t="s">
        <v>840</v>
      </c>
      <c r="P27" s="39" t="s">
        <v>791</v>
      </c>
      <c r="Q27" s="39" t="s">
        <v>840</v>
      </c>
      <c r="R27" s="2" t="s">
        <v>18</v>
      </c>
      <c r="S27" s="2" t="s">
        <v>18</v>
      </c>
      <c r="T27" s="2" t="s">
        <v>18</v>
      </c>
      <c r="U27" s="2" t="s">
        <v>18</v>
      </c>
      <c r="V27" s="37" t="s">
        <v>791</v>
      </c>
      <c r="W27" s="36" t="s">
        <v>952</v>
      </c>
      <c r="X27" t="s">
        <v>953</v>
      </c>
    </row>
    <row r="28" spans="1:24" ht="15.95" customHeight="1" x14ac:dyDescent="0.3">
      <c r="A28" t="s">
        <v>114</v>
      </c>
      <c r="B28">
        <v>1406178</v>
      </c>
      <c r="C28">
        <v>4500</v>
      </c>
      <c r="D28" t="s">
        <v>984</v>
      </c>
      <c r="E28">
        <v>1419978</v>
      </c>
      <c r="F28">
        <v>99185</v>
      </c>
      <c r="G28">
        <v>185</v>
      </c>
      <c r="H28" t="s">
        <v>739</v>
      </c>
      <c r="I28">
        <v>70.469166700000002</v>
      </c>
      <c r="J28">
        <v>-157.39944439999999</v>
      </c>
      <c r="K28" t="s">
        <v>989</v>
      </c>
      <c r="L28" t="s">
        <v>986</v>
      </c>
    </row>
    <row r="29" spans="1:24" ht="15.95" customHeight="1" x14ac:dyDescent="0.3">
      <c r="A29" t="s">
        <v>362</v>
      </c>
      <c r="B29">
        <v>2418783</v>
      </c>
      <c r="C29">
        <v>4670</v>
      </c>
      <c r="D29" t="s">
        <v>705</v>
      </c>
      <c r="E29">
        <v>1419965</v>
      </c>
      <c r="F29">
        <v>99016</v>
      </c>
      <c r="G29">
        <v>16</v>
      </c>
      <c r="I29">
        <v>52.894799800000001</v>
      </c>
      <c r="J29">
        <v>-173.124245</v>
      </c>
      <c r="K29" t="s">
        <v>706</v>
      </c>
      <c r="L29" t="s">
        <v>707</v>
      </c>
      <c r="M29" s="2" t="s">
        <v>420</v>
      </c>
    </row>
    <row r="30" spans="1:24" ht="15.95" customHeight="1" x14ac:dyDescent="0.3">
      <c r="A30" t="s">
        <v>1131</v>
      </c>
      <c r="B30">
        <v>1398469</v>
      </c>
      <c r="C30">
        <v>4760</v>
      </c>
      <c r="D30" t="s">
        <v>1132</v>
      </c>
      <c r="E30">
        <v>1419971</v>
      </c>
      <c r="F30">
        <v>99110</v>
      </c>
      <c r="G30">
        <v>110</v>
      </c>
      <c r="I30">
        <v>58.383333299999997</v>
      </c>
      <c r="J30">
        <v>-134.6597222</v>
      </c>
      <c r="L30" t="s">
        <v>1130</v>
      </c>
      <c r="M30" s="2" t="s">
        <v>420</v>
      </c>
    </row>
    <row r="31" spans="1:24" ht="15.95" customHeight="1" x14ac:dyDescent="0.3">
      <c r="A31" t="s">
        <v>770</v>
      </c>
      <c r="B31">
        <v>1398512</v>
      </c>
      <c r="C31">
        <v>4990</v>
      </c>
      <c r="D31" t="s">
        <v>738</v>
      </c>
      <c r="E31">
        <v>1419974</v>
      </c>
      <c r="F31">
        <v>99150</v>
      </c>
      <c r="G31">
        <v>150</v>
      </c>
      <c r="I31">
        <v>57.194929500000001</v>
      </c>
      <c r="J31">
        <v>-154.5072442</v>
      </c>
      <c r="K31" t="s">
        <v>771</v>
      </c>
      <c r="L31" t="s">
        <v>316</v>
      </c>
      <c r="M31" s="2" t="s">
        <v>420</v>
      </c>
    </row>
    <row r="32" spans="1:24" ht="15.95" customHeight="1" x14ac:dyDescent="0.3">
      <c r="A32" t="s">
        <v>22</v>
      </c>
      <c r="B32">
        <v>1893447</v>
      </c>
      <c r="C32">
        <v>5000</v>
      </c>
      <c r="D32" t="s">
        <v>1018</v>
      </c>
      <c r="E32">
        <v>1419969</v>
      </c>
      <c r="F32">
        <v>99090</v>
      </c>
      <c r="G32">
        <v>90</v>
      </c>
      <c r="I32">
        <v>64.8</v>
      </c>
      <c r="J32">
        <v>-147.53333330000001</v>
      </c>
      <c r="K32" t="s">
        <v>1019</v>
      </c>
      <c r="L32" t="s">
        <v>5</v>
      </c>
    </row>
    <row r="33" spans="1:23" ht="15.95" customHeight="1" x14ac:dyDescent="0.3">
      <c r="A33" t="s">
        <v>179</v>
      </c>
      <c r="B33">
        <v>1398635</v>
      </c>
      <c r="C33">
        <v>5200</v>
      </c>
      <c r="D33" t="s">
        <v>984</v>
      </c>
      <c r="E33">
        <v>1419978</v>
      </c>
      <c r="F33">
        <v>99185</v>
      </c>
      <c r="G33">
        <v>185</v>
      </c>
      <c r="H33" t="s">
        <v>987</v>
      </c>
      <c r="I33">
        <v>71.290555600000005</v>
      </c>
      <c r="J33">
        <v>-156.7886111</v>
      </c>
      <c r="K33" t="s">
        <v>990</v>
      </c>
      <c r="L33" t="s">
        <v>986</v>
      </c>
    </row>
    <row r="34" spans="1:23" ht="15.95" customHeight="1" x14ac:dyDescent="0.3">
      <c r="A34" t="s">
        <v>336</v>
      </c>
      <c r="B34">
        <v>1865547</v>
      </c>
      <c r="C34">
        <v>5585</v>
      </c>
      <c r="D34" t="s">
        <v>1012</v>
      </c>
      <c r="E34">
        <v>1419972</v>
      </c>
      <c r="F34">
        <v>99122</v>
      </c>
      <c r="G34">
        <v>122</v>
      </c>
      <c r="I34">
        <v>60.164166700000003</v>
      </c>
      <c r="J34">
        <v>-149.39500000000001</v>
      </c>
      <c r="K34" t="s">
        <v>1020</v>
      </c>
      <c r="L34" t="s">
        <v>5</v>
      </c>
    </row>
    <row r="35" spans="1:23" ht="15.95" customHeight="1" x14ac:dyDescent="0.3">
      <c r="A35" t="s">
        <v>56</v>
      </c>
      <c r="B35">
        <v>1398776</v>
      </c>
      <c r="C35">
        <v>5750</v>
      </c>
      <c r="D35" t="s">
        <v>808</v>
      </c>
      <c r="E35">
        <v>1419987</v>
      </c>
      <c r="F35">
        <v>99290</v>
      </c>
      <c r="G35">
        <v>290</v>
      </c>
      <c r="H35" t="s">
        <v>819</v>
      </c>
      <c r="I35">
        <v>66.359444400000001</v>
      </c>
      <c r="J35">
        <v>-147.39638890000001</v>
      </c>
      <c r="K35" t="s">
        <v>1231</v>
      </c>
      <c r="L35" t="s">
        <v>802</v>
      </c>
      <c r="O35" s="37" t="s">
        <v>834</v>
      </c>
      <c r="P35" s="39" t="s">
        <v>834</v>
      </c>
      <c r="Q35" s="39" t="s">
        <v>834</v>
      </c>
      <c r="R35" s="2" t="s">
        <v>18</v>
      </c>
      <c r="S35" s="2" t="s">
        <v>18</v>
      </c>
      <c r="T35" s="2" t="s">
        <v>18</v>
      </c>
      <c r="U35" s="2" t="s">
        <v>420</v>
      </c>
      <c r="V35" s="37" t="s">
        <v>840</v>
      </c>
    </row>
    <row r="36" spans="1:23" ht="15.95" customHeight="1" x14ac:dyDescent="0.3">
      <c r="A36" t="s">
        <v>708</v>
      </c>
      <c r="B36">
        <v>1418210</v>
      </c>
      <c r="C36">
        <v>5970</v>
      </c>
      <c r="D36" t="s">
        <v>709</v>
      </c>
      <c r="E36">
        <v>1419964</v>
      </c>
      <c r="F36">
        <v>99013</v>
      </c>
      <c r="G36">
        <v>13</v>
      </c>
      <c r="H36" t="s">
        <v>710</v>
      </c>
      <c r="I36">
        <v>55.088888900000001</v>
      </c>
      <c r="J36">
        <v>-162.03055560000001</v>
      </c>
      <c r="K36" t="s">
        <v>711</v>
      </c>
      <c r="L36" t="s">
        <v>707</v>
      </c>
      <c r="M36" s="2" t="s">
        <v>420</v>
      </c>
    </row>
    <row r="37" spans="1:23" ht="15.95" customHeight="1" x14ac:dyDescent="0.3">
      <c r="A37" t="s">
        <v>93</v>
      </c>
      <c r="B37">
        <v>1865548</v>
      </c>
      <c r="C37">
        <v>6245</v>
      </c>
      <c r="D37" t="s">
        <v>1012</v>
      </c>
      <c r="E37">
        <v>1419972</v>
      </c>
      <c r="F37">
        <v>99122</v>
      </c>
      <c r="G37">
        <v>122</v>
      </c>
      <c r="I37">
        <v>61.141111100000003</v>
      </c>
      <c r="J37">
        <v>-151.0827778</v>
      </c>
      <c r="K37" t="s">
        <v>1021</v>
      </c>
      <c r="L37" t="s">
        <v>5</v>
      </c>
    </row>
    <row r="38" spans="1:23" ht="15.95" customHeight="1" x14ac:dyDescent="0.3">
      <c r="A38" t="s">
        <v>166</v>
      </c>
      <c r="B38">
        <v>1398908</v>
      </c>
      <c r="C38">
        <v>6520</v>
      </c>
      <c r="D38" t="s">
        <v>794</v>
      </c>
      <c r="E38">
        <v>1419966</v>
      </c>
      <c r="F38">
        <v>99050</v>
      </c>
      <c r="G38">
        <v>50</v>
      </c>
      <c r="H38" t="s">
        <v>788</v>
      </c>
      <c r="I38">
        <v>60.792222199999998</v>
      </c>
      <c r="J38">
        <v>-161.75583330000001</v>
      </c>
      <c r="K38" t="s">
        <v>954</v>
      </c>
      <c r="L38" t="s">
        <v>790</v>
      </c>
      <c r="O38" s="37" t="s">
        <v>791</v>
      </c>
      <c r="P38" s="39" t="s">
        <v>840</v>
      </c>
      <c r="Q38" s="39" t="s">
        <v>791</v>
      </c>
      <c r="R38" s="2" t="s">
        <v>18</v>
      </c>
      <c r="S38" s="2" t="s">
        <v>18</v>
      </c>
      <c r="T38" s="2" t="s">
        <v>18</v>
      </c>
      <c r="U38" s="2" t="s">
        <v>18</v>
      </c>
      <c r="V38" s="37" t="s">
        <v>791</v>
      </c>
      <c r="W38" s="51" t="s">
        <v>955</v>
      </c>
    </row>
    <row r="39" spans="1:23" ht="15.95" customHeight="1" x14ac:dyDescent="0.3">
      <c r="A39" t="s">
        <v>103</v>
      </c>
      <c r="B39">
        <v>1926949</v>
      </c>
      <c r="C39">
        <v>6630</v>
      </c>
      <c r="D39" t="s">
        <v>808</v>
      </c>
      <c r="E39">
        <v>1419987</v>
      </c>
      <c r="F39">
        <v>99290</v>
      </c>
      <c r="G39">
        <v>290</v>
      </c>
      <c r="I39">
        <v>66.918888899999999</v>
      </c>
      <c r="J39">
        <v>-151.51611109999999</v>
      </c>
      <c r="K39" t="s">
        <v>1232</v>
      </c>
      <c r="L39" t="s">
        <v>802</v>
      </c>
      <c r="O39" s="37" t="s">
        <v>834</v>
      </c>
      <c r="P39" s="39" t="s">
        <v>834</v>
      </c>
      <c r="Q39" s="39" t="s">
        <v>834</v>
      </c>
      <c r="R39" s="2" t="s">
        <v>13</v>
      </c>
      <c r="S39" s="2" t="s">
        <v>18</v>
      </c>
      <c r="T39" s="2" t="s">
        <v>18</v>
      </c>
      <c r="U39" s="2" t="s">
        <v>420</v>
      </c>
      <c r="V39" s="37" t="s">
        <v>840</v>
      </c>
    </row>
    <row r="40" spans="1:23" ht="15.95" customHeight="1" x14ac:dyDescent="0.3">
      <c r="A40" t="s">
        <v>85</v>
      </c>
      <c r="B40">
        <v>1398949</v>
      </c>
      <c r="C40">
        <v>6850</v>
      </c>
      <c r="D40" t="s">
        <v>800</v>
      </c>
      <c r="E40">
        <v>1419983</v>
      </c>
      <c r="F40">
        <v>99240</v>
      </c>
      <c r="G40">
        <v>240</v>
      </c>
      <c r="I40">
        <v>64.152500000000003</v>
      </c>
      <c r="J40">
        <v>-145.84222220000001</v>
      </c>
      <c r="K40" t="s">
        <v>1022</v>
      </c>
      <c r="L40" t="s">
        <v>5</v>
      </c>
    </row>
    <row r="41" spans="1:23" ht="15.95" customHeight="1" x14ac:dyDescent="0.3">
      <c r="A41" t="s">
        <v>53</v>
      </c>
      <c r="B41">
        <v>1866933</v>
      </c>
      <c r="C41">
        <v>7070</v>
      </c>
      <c r="D41" t="s">
        <v>817</v>
      </c>
      <c r="E41">
        <v>1419976</v>
      </c>
      <c r="F41">
        <v>99170</v>
      </c>
      <c r="G41">
        <v>170</v>
      </c>
      <c r="I41">
        <v>61.521388899999998</v>
      </c>
      <c r="J41">
        <v>-149.9544444</v>
      </c>
      <c r="K41" t="s">
        <v>1023</v>
      </c>
      <c r="L41" t="s">
        <v>5</v>
      </c>
    </row>
    <row r="42" spans="1:23" ht="15.95" customHeight="1" x14ac:dyDescent="0.3">
      <c r="A42" t="s">
        <v>803</v>
      </c>
      <c r="B42">
        <v>1399024</v>
      </c>
      <c r="C42">
        <v>7390</v>
      </c>
      <c r="D42" t="s">
        <v>787</v>
      </c>
      <c r="E42">
        <v>1419985</v>
      </c>
      <c r="F42">
        <v>99270</v>
      </c>
      <c r="G42">
        <v>270</v>
      </c>
      <c r="H42" t="s">
        <v>788</v>
      </c>
      <c r="I42">
        <v>62.949722199999997</v>
      </c>
      <c r="J42">
        <v>-163.7788889</v>
      </c>
      <c r="K42" t="s">
        <v>804</v>
      </c>
      <c r="L42" t="s">
        <v>802</v>
      </c>
      <c r="M42" s="2" t="s">
        <v>420</v>
      </c>
    </row>
    <row r="43" spans="1:23" ht="15.95" customHeight="1" x14ac:dyDescent="0.3">
      <c r="A43" t="s">
        <v>20</v>
      </c>
      <c r="B43">
        <v>1399049</v>
      </c>
      <c r="C43">
        <v>7620</v>
      </c>
      <c r="D43" t="s">
        <v>808</v>
      </c>
      <c r="E43">
        <v>1419987</v>
      </c>
      <c r="F43">
        <v>99290</v>
      </c>
      <c r="G43">
        <v>290</v>
      </c>
      <c r="H43" t="s">
        <v>819</v>
      </c>
      <c r="I43">
        <v>66.259035499999996</v>
      </c>
      <c r="J43">
        <v>-145.81901680000001</v>
      </c>
      <c r="K43" t="s">
        <v>1233</v>
      </c>
      <c r="L43" t="s">
        <v>802</v>
      </c>
      <c r="O43" s="37" t="s">
        <v>834</v>
      </c>
      <c r="P43" s="39" t="s">
        <v>834</v>
      </c>
      <c r="Q43" s="39" t="s">
        <v>834</v>
      </c>
      <c r="R43" s="2" t="s">
        <v>18</v>
      </c>
      <c r="S43" s="2" t="s">
        <v>18</v>
      </c>
      <c r="T43" s="2" t="s">
        <v>18</v>
      </c>
      <c r="U43" s="2" t="s">
        <v>420</v>
      </c>
      <c r="V43" s="37" t="s">
        <v>840</v>
      </c>
    </row>
    <row r="44" spans="1:23" ht="15.95" customHeight="1" x14ac:dyDescent="0.3">
      <c r="A44" t="s">
        <v>317</v>
      </c>
      <c r="B44">
        <v>1420670</v>
      </c>
      <c r="C44">
        <v>8740</v>
      </c>
      <c r="D44" t="s">
        <v>741</v>
      </c>
      <c r="E44">
        <v>1419977</v>
      </c>
      <c r="F44">
        <v>99180</v>
      </c>
      <c r="G44">
        <v>180</v>
      </c>
      <c r="H44" t="s">
        <v>742</v>
      </c>
      <c r="I44">
        <v>65.334722200000002</v>
      </c>
      <c r="J44">
        <v>-166.4891667</v>
      </c>
      <c r="K44" t="s">
        <v>743</v>
      </c>
      <c r="L44" t="s">
        <v>744</v>
      </c>
    </row>
    <row r="45" spans="1:23" ht="15.95" customHeight="1" x14ac:dyDescent="0.3">
      <c r="A45" t="s">
        <v>153</v>
      </c>
      <c r="B45">
        <v>1412684</v>
      </c>
      <c r="C45">
        <v>9600</v>
      </c>
      <c r="D45" t="s">
        <v>806</v>
      </c>
      <c r="E45">
        <v>1419979</v>
      </c>
      <c r="F45">
        <v>99188</v>
      </c>
      <c r="G45">
        <v>188</v>
      </c>
      <c r="H45" t="s">
        <v>998</v>
      </c>
      <c r="I45">
        <v>65.979722199999998</v>
      </c>
      <c r="J45">
        <v>-161.12305559999999</v>
      </c>
      <c r="K45" t="s">
        <v>1001</v>
      </c>
      <c r="L45" t="s">
        <v>1000</v>
      </c>
    </row>
    <row r="46" spans="1:23" ht="15.95" customHeight="1" x14ac:dyDescent="0.3">
      <c r="A46" t="s">
        <v>256</v>
      </c>
      <c r="B46">
        <v>2418798</v>
      </c>
      <c r="C46">
        <v>9657</v>
      </c>
      <c r="D46" t="s">
        <v>817</v>
      </c>
      <c r="E46">
        <v>1419976</v>
      </c>
      <c r="F46">
        <v>99170</v>
      </c>
      <c r="G46">
        <v>170</v>
      </c>
      <c r="I46">
        <v>61.716232499999997</v>
      </c>
      <c r="J46">
        <v>-149.09998999999999</v>
      </c>
      <c r="K46" t="s">
        <v>1024</v>
      </c>
      <c r="L46" t="s">
        <v>5</v>
      </c>
    </row>
    <row r="47" spans="1:23" ht="15.95" customHeight="1" x14ac:dyDescent="0.3">
      <c r="A47" t="s">
        <v>289</v>
      </c>
      <c r="B47">
        <v>1416898</v>
      </c>
      <c r="C47">
        <v>9710</v>
      </c>
      <c r="D47" t="s">
        <v>817</v>
      </c>
      <c r="E47">
        <v>1419976</v>
      </c>
      <c r="F47">
        <v>99170</v>
      </c>
      <c r="G47">
        <v>170</v>
      </c>
      <c r="I47">
        <v>61.542222199999998</v>
      </c>
      <c r="J47">
        <v>-149.03333330000001</v>
      </c>
      <c r="K47" t="s">
        <v>1025</v>
      </c>
      <c r="L47" t="s">
        <v>5</v>
      </c>
    </row>
    <row r="48" spans="1:23" ht="15.95" customHeight="1" x14ac:dyDescent="0.3">
      <c r="A48" t="s">
        <v>805</v>
      </c>
      <c r="B48">
        <v>1412708</v>
      </c>
      <c r="C48">
        <v>10040</v>
      </c>
      <c r="D48" t="s">
        <v>806</v>
      </c>
      <c r="E48">
        <v>1419979</v>
      </c>
      <c r="F48">
        <v>99188</v>
      </c>
      <c r="G48">
        <v>188</v>
      </c>
      <c r="I48">
        <v>65.913333300000005</v>
      </c>
      <c r="J48">
        <v>-161.9244444</v>
      </c>
      <c r="L48" t="s">
        <v>802</v>
      </c>
      <c r="M48" s="2" t="s">
        <v>420</v>
      </c>
    </row>
    <row r="49" spans="1:107" ht="15.95" customHeight="1" x14ac:dyDescent="0.3">
      <c r="A49" t="s">
        <v>254</v>
      </c>
      <c r="B49">
        <v>1399788</v>
      </c>
      <c r="C49">
        <v>10150</v>
      </c>
      <c r="D49" t="s">
        <v>1016</v>
      </c>
      <c r="E49">
        <v>1419988</v>
      </c>
      <c r="F49">
        <v>99068</v>
      </c>
      <c r="G49">
        <v>68</v>
      </c>
      <c r="H49" t="s">
        <v>914</v>
      </c>
      <c r="I49">
        <v>63.391666700000002</v>
      </c>
      <c r="J49">
        <v>-148.9508333</v>
      </c>
      <c r="K49" t="s">
        <v>1026</v>
      </c>
      <c r="L49" t="s">
        <v>5</v>
      </c>
    </row>
    <row r="50" spans="1:107" ht="15.95" customHeight="1" x14ac:dyDescent="0.3">
      <c r="A50" t="s">
        <v>37</v>
      </c>
      <c r="B50">
        <v>1400106</v>
      </c>
      <c r="C50">
        <v>11690</v>
      </c>
      <c r="D50" t="s">
        <v>808</v>
      </c>
      <c r="E50">
        <v>1419987</v>
      </c>
      <c r="F50">
        <v>99290</v>
      </c>
      <c r="G50">
        <v>290</v>
      </c>
      <c r="I50">
        <v>65.572500000000005</v>
      </c>
      <c r="J50">
        <v>-144.80305559999999</v>
      </c>
      <c r="K50" t="s">
        <v>1234</v>
      </c>
      <c r="L50" t="s">
        <v>802</v>
      </c>
      <c r="O50" s="37" t="s">
        <v>834</v>
      </c>
      <c r="P50" s="39" t="s">
        <v>834</v>
      </c>
      <c r="Q50" s="39" t="s">
        <v>834</v>
      </c>
      <c r="R50" s="2" t="s">
        <v>18</v>
      </c>
      <c r="S50" s="2" t="s">
        <v>18</v>
      </c>
      <c r="T50" s="2" t="s">
        <v>18</v>
      </c>
      <c r="U50" s="2" t="s">
        <v>420</v>
      </c>
      <c r="V50" s="37" t="s">
        <v>840</v>
      </c>
    </row>
    <row r="51" spans="1:107" ht="15.95" customHeight="1" x14ac:dyDescent="0.3">
      <c r="A51" t="s">
        <v>31</v>
      </c>
      <c r="B51">
        <v>1400128</v>
      </c>
      <c r="C51">
        <v>11800</v>
      </c>
      <c r="D51" t="s">
        <v>808</v>
      </c>
      <c r="E51">
        <v>1419987</v>
      </c>
      <c r="F51">
        <v>99290</v>
      </c>
      <c r="G51">
        <v>290</v>
      </c>
      <c r="H51" t="s">
        <v>819</v>
      </c>
      <c r="I51">
        <v>66.654444400000003</v>
      </c>
      <c r="J51">
        <v>-143.7222222</v>
      </c>
      <c r="K51" t="s">
        <v>1235</v>
      </c>
      <c r="L51" t="s">
        <v>802</v>
      </c>
      <c r="O51" s="52" t="s">
        <v>834</v>
      </c>
      <c r="P51" s="53" t="s">
        <v>834</v>
      </c>
      <c r="Q51" s="53" t="s">
        <v>834</v>
      </c>
      <c r="R51" s="54" t="s">
        <v>18</v>
      </c>
      <c r="S51" s="54" t="s">
        <v>18</v>
      </c>
      <c r="T51" s="54" t="s">
        <v>18</v>
      </c>
      <c r="U51" s="54" t="s">
        <v>420</v>
      </c>
      <c r="V51" s="52" t="s">
        <v>840</v>
      </c>
    </row>
    <row r="52" spans="1:107" ht="15.95" customHeight="1" x14ac:dyDescent="0.3">
      <c r="A52" t="s">
        <v>807</v>
      </c>
      <c r="B52">
        <v>1400137</v>
      </c>
      <c r="C52">
        <v>11910</v>
      </c>
      <c r="D52" t="s">
        <v>808</v>
      </c>
      <c r="E52">
        <v>1419987</v>
      </c>
      <c r="F52">
        <v>99290</v>
      </c>
      <c r="G52">
        <v>290</v>
      </c>
      <c r="I52">
        <v>67.505277800000002</v>
      </c>
      <c r="J52">
        <v>-148.49361110000001</v>
      </c>
      <c r="L52" t="s">
        <v>802</v>
      </c>
      <c r="M52" s="2" t="s">
        <v>420</v>
      </c>
    </row>
    <row r="53" spans="1:107" ht="15.95" customHeight="1" x14ac:dyDescent="0.3">
      <c r="A53" t="s">
        <v>127</v>
      </c>
      <c r="B53">
        <v>1866934</v>
      </c>
      <c r="C53">
        <v>12350</v>
      </c>
      <c r="D53" t="s">
        <v>817</v>
      </c>
      <c r="E53">
        <v>1419976</v>
      </c>
      <c r="F53">
        <v>99170</v>
      </c>
      <c r="G53">
        <v>170</v>
      </c>
      <c r="I53">
        <v>62.449166699999999</v>
      </c>
      <c r="J53">
        <v>-150.10166670000001</v>
      </c>
      <c r="K53" t="s">
        <v>1027</v>
      </c>
      <c r="L53" t="s">
        <v>5</v>
      </c>
    </row>
    <row r="54" spans="1:107" ht="15.95" customHeight="1" x14ac:dyDescent="0.3">
      <c r="A54" t="s">
        <v>234</v>
      </c>
      <c r="B54">
        <v>1400188</v>
      </c>
      <c r="C54">
        <v>12680</v>
      </c>
      <c r="D54" t="s">
        <v>794</v>
      </c>
      <c r="E54">
        <v>1419966</v>
      </c>
      <c r="F54">
        <v>99050</v>
      </c>
      <c r="G54">
        <v>50</v>
      </c>
      <c r="H54" t="s">
        <v>788</v>
      </c>
      <c r="I54">
        <v>60.16</v>
      </c>
      <c r="J54">
        <v>-164.2658333</v>
      </c>
      <c r="K54" t="s">
        <v>956</v>
      </c>
      <c r="L54" t="s">
        <v>790</v>
      </c>
      <c r="O54" s="37" t="s">
        <v>791</v>
      </c>
      <c r="P54" s="39" t="s">
        <v>791</v>
      </c>
      <c r="Q54" s="39" t="s">
        <v>791</v>
      </c>
      <c r="R54" s="2" t="s">
        <v>18</v>
      </c>
      <c r="S54" s="2" t="s">
        <v>18</v>
      </c>
      <c r="T54" s="2" t="s">
        <v>18</v>
      </c>
      <c r="U54" s="2" t="s">
        <v>18</v>
      </c>
      <c r="V54" s="37" t="s">
        <v>791</v>
      </c>
      <c r="X54" t="s">
        <v>953</v>
      </c>
    </row>
    <row r="55" spans="1:107" ht="15.95" customHeight="1" x14ac:dyDescent="0.3">
      <c r="A55" t="s">
        <v>1236</v>
      </c>
      <c r="B55">
        <v>1400199</v>
      </c>
      <c r="C55">
        <v>12900</v>
      </c>
      <c r="D55" t="s">
        <v>1018</v>
      </c>
      <c r="E55">
        <v>1419969</v>
      </c>
      <c r="F55">
        <v>99090</v>
      </c>
      <c r="G55">
        <v>90</v>
      </c>
      <c r="I55">
        <v>65.053055599999993</v>
      </c>
      <c r="J55">
        <v>-146.05555559999999</v>
      </c>
      <c r="L55" t="s">
        <v>802</v>
      </c>
      <c r="O55" s="37" t="s">
        <v>834</v>
      </c>
      <c r="P55" s="39" t="s">
        <v>834</v>
      </c>
      <c r="Q55" s="39" t="s">
        <v>834</v>
      </c>
      <c r="R55" s="2" t="s">
        <v>18</v>
      </c>
      <c r="S55" s="2" t="s">
        <v>18</v>
      </c>
      <c r="T55" s="2" t="s">
        <v>18</v>
      </c>
      <c r="U55" s="2" t="s">
        <v>420</v>
      </c>
      <c r="V55" s="37" t="s">
        <v>840</v>
      </c>
    </row>
    <row r="56" spans="1:107" ht="15.95" customHeight="1" x14ac:dyDescent="0.3">
      <c r="A56" t="s">
        <v>235</v>
      </c>
      <c r="B56">
        <v>2582710</v>
      </c>
      <c r="C56">
        <v>12920</v>
      </c>
      <c r="D56" t="s">
        <v>1018</v>
      </c>
      <c r="E56">
        <v>1419969</v>
      </c>
      <c r="F56">
        <v>99090</v>
      </c>
      <c r="G56">
        <v>90</v>
      </c>
      <c r="I56">
        <v>64.794090699999998</v>
      </c>
      <c r="J56">
        <v>-148.03574549999999</v>
      </c>
      <c r="K56" t="s">
        <v>1028</v>
      </c>
      <c r="L56" t="s">
        <v>5</v>
      </c>
    </row>
    <row r="57" spans="1:107" ht="15.95" customHeight="1" x14ac:dyDescent="0.3">
      <c r="A57" t="s">
        <v>231</v>
      </c>
      <c r="B57">
        <v>1421254</v>
      </c>
      <c r="C57">
        <v>12970</v>
      </c>
      <c r="D57" t="s">
        <v>729</v>
      </c>
      <c r="E57">
        <v>1419984</v>
      </c>
      <c r="F57">
        <v>99261</v>
      </c>
      <c r="G57">
        <v>261</v>
      </c>
      <c r="H57" t="s">
        <v>904</v>
      </c>
      <c r="I57">
        <v>60.063333299999996</v>
      </c>
      <c r="J57">
        <v>-148.01138889999999</v>
      </c>
      <c r="K57" t="s">
        <v>905</v>
      </c>
      <c r="L57" t="s">
        <v>906</v>
      </c>
      <c r="O57" s="37" t="s">
        <v>834</v>
      </c>
      <c r="P57" s="39" t="s">
        <v>834</v>
      </c>
      <c r="Q57" s="39" t="s">
        <v>834</v>
      </c>
      <c r="R57" s="2" t="s">
        <v>18</v>
      </c>
      <c r="S57" s="2" t="s">
        <v>18</v>
      </c>
      <c r="T57" s="2" t="s">
        <v>18</v>
      </c>
      <c r="U57" s="2" t="s">
        <v>420</v>
      </c>
      <c r="V57" s="37" t="s">
        <v>840</v>
      </c>
    </row>
    <row r="58" spans="1:107" ht="15.95" customHeight="1" x14ac:dyDescent="0.3">
      <c r="A58" t="s">
        <v>206</v>
      </c>
      <c r="B58">
        <v>1400219</v>
      </c>
      <c r="C58">
        <v>13230</v>
      </c>
      <c r="D58" t="s">
        <v>787</v>
      </c>
      <c r="E58">
        <v>1419985</v>
      </c>
      <c r="F58">
        <v>99270</v>
      </c>
      <c r="G58">
        <v>270</v>
      </c>
      <c r="H58" t="s">
        <v>788</v>
      </c>
      <c r="I58">
        <v>61.527777800000003</v>
      </c>
      <c r="J58">
        <v>-165.5863889</v>
      </c>
      <c r="K58" t="s">
        <v>957</v>
      </c>
      <c r="L58" t="s">
        <v>790</v>
      </c>
      <c r="O58" s="37" t="s">
        <v>791</v>
      </c>
      <c r="P58" s="39" t="s">
        <v>791</v>
      </c>
      <c r="Q58" s="39" t="s">
        <v>791</v>
      </c>
      <c r="V58" s="37" t="s">
        <v>791</v>
      </c>
      <c r="W58" s="36" t="s">
        <v>855</v>
      </c>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row>
    <row r="59" spans="1:107" ht="15.95" customHeight="1" x14ac:dyDescent="0.3">
      <c r="A59" t="s">
        <v>287</v>
      </c>
      <c r="B59">
        <v>1400239</v>
      </c>
      <c r="C59">
        <v>13340</v>
      </c>
      <c r="D59" t="s">
        <v>817</v>
      </c>
      <c r="E59">
        <v>1419976</v>
      </c>
      <c r="F59">
        <v>99170</v>
      </c>
      <c r="G59">
        <v>170</v>
      </c>
      <c r="H59" t="s">
        <v>1029</v>
      </c>
      <c r="I59">
        <v>61.796666700000003</v>
      </c>
      <c r="J59">
        <v>-148.4627778</v>
      </c>
      <c r="K59" t="s">
        <v>1030</v>
      </c>
      <c r="L59" t="s">
        <v>5</v>
      </c>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row>
    <row r="60" spans="1:107" ht="15.95" customHeight="1" x14ac:dyDescent="0.3">
      <c r="A60" t="s">
        <v>47</v>
      </c>
      <c r="B60">
        <v>1400245</v>
      </c>
      <c r="C60">
        <v>13450</v>
      </c>
      <c r="D60" t="s">
        <v>800</v>
      </c>
      <c r="E60">
        <v>1419983</v>
      </c>
      <c r="F60">
        <v>99240</v>
      </c>
      <c r="G60">
        <v>240</v>
      </c>
      <c r="I60">
        <v>64.073333300000002</v>
      </c>
      <c r="J60">
        <v>-141.93611110000001</v>
      </c>
      <c r="K60" t="s">
        <v>809</v>
      </c>
      <c r="L60" t="s">
        <v>802</v>
      </c>
      <c r="M60" s="2" t="s">
        <v>420</v>
      </c>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row>
    <row r="61" spans="1:107" ht="15.95" customHeight="1" x14ac:dyDescent="0.3">
      <c r="A61" t="s">
        <v>366</v>
      </c>
      <c r="B61">
        <v>1400269</v>
      </c>
      <c r="C61">
        <v>13550</v>
      </c>
      <c r="D61" t="s">
        <v>724</v>
      </c>
      <c r="E61">
        <v>1419975</v>
      </c>
      <c r="F61">
        <v>99164</v>
      </c>
      <c r="G61">
        <v>164</v>
      </c>
      <c r="H61" t="s">
        <v>721</v>
      </c>
      <c r="I61">
        <v>56.295277800000001</v>
      </c>
      <c r="J61">
        <v>-158.40222220000001</v>
      </c>
      <c r="K61" t="s">
        <v>862</v>
      </c>
      <c r="L61" t="s">
        <v>723</v>
      </c>
      <c r="O61" s="37" t="s">
        <v>834</v>
      </c>
      <c r="P61" s="39" t="s">
        <v>791</v>
      </c>
      <c r="Q61" s="39" t="s">
        <v>834</v>
      </c>
      <c r="R61" s="2" t="s">
        <v>13</v>
      </c>
      <c r="S61" s="2" t="s">
        <v>18</v>
      </c>
      <c r="T61" s="2" t="s">
        <v>420</v>
      </c>
      <c r="U61" s="2" t="s">
        <v>18</v>
      </c>
      <c r="V61" s="37" t="s">
        <v>791</v>
      </c>
      <c r="W61" s="36" t="s">
        <v>863</v>
      </c>
      <c r="X61" t="s">
        <v>843</v>
      </c>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row>
    <row r="62" spans="1:107" ht="15.95" customHeight="1" x14ac:dyDescent="0.3">
      <c r="A62" t="s">
        <v>348</v>
      </c>
      <c r="B62">
        <v>1400274</v>
      </c>
      <c r="C62">
        <v>13670</v>
      </c>
      <c r="D62" t="s">
        <v>724</v>
      </c>
      <c r="E62">
        <v>1419975</v>
      </c>
      <c r="F62">
        <v>99164</v>
      </c>
      <c r="G62">
        <v>164</v>
      </c>
      <c r="H62" t="s">
        <v>721</v>
      </c>
      <c r="I62">
        <v>56.308439300000003</v>
      </c>
      <c r="J62">
        <v>-158.53023909999999</v>
      </c>
      <c r="K62" t="s">
        <v>864</v>
      </c>
      <c r="L62" t="s">
        <v>723</v>
      </c>
      <c r="O62" s="37" t="s">
        <v>834</v>
      </c>
      <c r="P62" s="39" t="s">
        <v>834</v>
      </c>
      <c r="Q62" s="39" t="s">
        <v>834</v>
      </c>
      <c r="R62" s="2" t="s">
        <v>18</v>
      </c>
      <c r="S62" s="2" t="s">
        <v>18</v>
      </c>
      <c r="T62" s="2" t="s">
        <v>18</v>
      </c>
      <c r="U62" s="2" t="s">
        <v>420</v>
      </c>
      <c r="V62" s="37" t="s">
        <v>791</v>
      </c>
      <c r="X62" t="s">
        <v>843</v>
      </c>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row>
    <row r="63" spans="1:107" ht="15.95" customHeight="1" x14ac:dyDescent="0.3">
      <c r="A63" t="s">
        <v>355</v>
      </c>
      <c r="B63">
        <v>1893911</v>
      </c>
      <c r="C63">
        <v>13780</v>
      </c>
      <c r="D63" t="s">
        <v>724</v>
      </c>
      <c r="E63">
        <v>1419975</v>
      </c>
      <c r="F63">
        <v>99164</v>
      </c>
      <c r="G63">
        <v>164</v>
      </c>
      <c r="H63" t="s">
        <v>721</v>
      </c>
      <c r="I63">
        <v>56.255555600000001</v>
      </c>
      <c r="J63">
        <v>-158.76249999999999</v>
      </c>
      <c r="K63" t="s">
        <v>865</v>
      </c>
      <c r="L63" t="s">
        <v>723</v>
      </c>
      <c r="O63" s="37" t="s">
        <v>834</v>
      </c>
      <c r="P63" s="39" t="s">
        <v>840</v>
      </c>
      <c r="Q63" s="39" t="s">
        <v>834</v>
      </c>
      <c r="R63" s="2" t="s">
        <v>18</v>
      </c>
      <c r="S63" s="2" t="s">
        <v>18</v>
      </c>
      <c r="T63" s="2" t="s">
        <v>18</v>
      </c>
      <c r="U63" s="2" t="s">
        <v>420</v>
      </c>
      <c r="V63" s="37" t="s">
        <v>840</v>
      </c>
      <c r="W63" s="36" t="s">
        <v>866</v>
      </c>
      <c r="X63" t="s">
        <v>843</v>
      </c>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row>
    <row r="64" spans="1:107" ht="15.95" customHeight="1" x14ac:dyDescent="0.3">
      <c r="A64" t="s">
        <v>1133</v>
      </c>
      <c r="B64">
        <v>1421022</v>
      </c>
      <c r="C64">
        <v>13825</v>
      </c>
      <c r="D64" t="s">
        <v>1134</v>
      </c>
      <c r="E64">
        <v>1419970</v>
      </c>
      <c r="F64">
        <v>99100</v>
      </c>
      <c r="G64">
        <v>100</v>
      </c>
      <c r="I64">
        <v>59.399701999999998</v>
      </c>
      <c r="J64">
        <v>-135.89640890000001</v>
      </c>
      <c r="L64" t="s">
        <v>1130</v>
      </c>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row>
    <row r="65" spans="1:107" ht="15.95" customHeight="1" x14ac:dyDescent="0.3">
      <c r="A65" t="s">
        <v>242</v>
      </c>
      <c r="B65">
        <v>1866935</v>
      </c>
      <c r="C65">
        <v>13860</v>
      </c>
      <c r="D65" t="s">
        <v>738</v>
      </c>
      <c r="E65">
        <v>1419974</v>
      </c>
      <c r="F65">
        <v>99150</v>
      </c>
      <c r="G65">
        <v>150</v>
      </c>
      <c r="I65">
        <v>57.631944400000002</v>
      </c>
      <c r="J65">
        <v>-152.1825</v>
      </c>
      <c r="K65" t="s">
        <v>772</v>
      </c>
      <c r="L65" t="s">
        <v>316</v>
      </c>
      <c r="M65" s="2" t="s">
        <v>420</v>
      </c>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c r="BO65" s="36"/>
      <c r="BP65" s="36"/>
      <c r="BQ65" s="36"/>
      <c r="BR65" s="36"/>
      <c r="BS65" s="36"/>
      <c r="BT65" s="36"/>
      <c r="BU65" s="36"/>
      <c r="BV65" s="36"/>
      <c r="BW65" s="36"/>
      <c r="BX65" s="36"/>
      <c r="BY65" s="36"/>
      <c r="BZ65" s="36"/>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row>
    <row r="66" spans="1:107" ht="15.95" customHeight="1" x14ac:dyDescent="0.3">
      <c r="A66" t="s">
        <v>281</v>
      </c>
      <c r="B66">
        <v>1400321</v>
      </c>
      <c r="C66">
        <v>13890</v>
      </c>
      <c r="D66" t="s">
        <v>729</v>
      </c>
      <c r="E66">
        <v>1419984</v>
      </c>
      <c r="F66">
        <v>99261</v>
      </c>
      <c r="G66">
        <v>261</v>
      </c>
      <c r="I66">
        <v>62.066111100000001</v>
      </c>
      <c r="J66">
        <v>-142.0408333</v>
      </c>
      <c r="K66" t="s">
        <v>730</v>
      </c>
      <c r="L66" t="s">
        <v>731</v>
      </c>
      <c r="M66" s="2" t="s">
        <v>420</v>
      </c>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row>
    <row r="67" spans="1:107" ht="15.95" customHeight="1" x14ac:dyDescent="0.3">
      <c r="A67" t="s">
        <v>72</v>
      </c>
      <c r="B67">
        <v>1400333</v>
      </c>
      <c r="C67">
        <v>14000</v>
      </c>
      <c r="D67" t="s">
        <v>729</v>
      </c>
      <c r="E67">
        <v>1419984</v>
      </c>
      <c r="F67">
        <v>99261</v>
      </c>
      <c r="G67">
        <v>261</v>
      </c>
      <c r="H67" t="s">
        <v>914</v>
      </c>
      <c r="I67">
        <v>62.571782800000001</v>
      </c>
      <c r="J67">
        <v>-144.6541704</v>
      </c>
      <c r="K67" t="s">
        <v>915</v>
      </c>
      <c r="L67" t="s">
        <v>731</v>
      </c>
      <c r="O67" s="37" t="s">
        <v>834</v>
      </c>
      <c r="P67" s="39" t="s">
        <v>834</v>
      </c>
      <c r="Q67" s="39" t="s">
        <v>834</v>
      </c>
      <c r="R67" s="2" t="s">
        <v>18</v>
      </c>
      <c r="S67" s="2" t="s">
        <v>18</v>
      </c>
      <c r="T67" s="2" t="s">
        <v>18</v>
      </c>
      <c r="U67" s="2" t="s">
        <v>420</v>
      </c>
      <c r="V67" s="37" t="s">
        <v>840</v>
      </c>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row>
    <row r="68" spans="1:107" ht="15.95" customHeight="1" x14ac:dyDescent="0.3">
      <c r="A68" t="s">
        <v>173</v>
      </c>
      <c r="B68">
        <v>1400337</v>
      </c>
      <c r="C68">
        <v>14110</v>
      </c>
      <c r="D68" t="s">
        <v>729</v>
      </c>
      <c r="E68">
        <v>1419984</v>
      </c>
      <c r="F68">
        <v>99261</v>
      </c>
      <c r="G68">
        <v>261</v>
      </c>
      <c r="H68" t="s">
        <v>914</v>
      </c>
      <c r="I68">
        <v>61.515833299999997</v>
      </c>
      <c r="J68">
        <v>-144.43694439999999</v>
      </c>
      <c r="K68" t="s">
        <v>916</v>
      </c>
      <c r="L68" t="s">
        <v>731</v>
      </c>
      <c r="O68" s="37" t="s">
        <v>834</v>
      </c>
      <c r="P68" s="39" t="s">
        <v>840</v>
      </c>
      <c r="Q68" s="39" t="s">
        <v>834</v>
      </c>
      <c r="R68" s="2" t="s">
        <v>13</v>
      </c>
      <c r="S68" s="2" t="s">
        <v>18</v>
      </c>
      <c r="T68" s="2" t="s">
        <v>18</v>
      </c>
      <c r="U68" s="2" t="s">
        <v>420</v>
      </c>
      <c r="V68" s="37" t="s">
        <v>840</v>
      </c>
      <c r="X68" t="s">
        <v>917</v>
      </c>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row>
    <row r="69" spans="1:107" ht="15.95" customHeight="1" x14ac:dyDescent="0.3">
      <c r="A69" t="s">
        <v>291</v>
      </c>
      <c r="B69">
        <v>1400376</v>
      </c>
      <c r="C69">
        <v>14330</v>
      </c>
      <c r="D69" t="s">
        <v>794</v>
      </c>
      <c r="E69">
        <v>1419966</v>
      </c>
      <c r="F69">
        <v>99050</v>
      </c>
      <c r="G69">
        <v>50</v>
      </c>
      <c r="H69" t="s">
        <v>788</v>
      </c>
      <c r="I69">
        <v>61.5719444</v>
      </c>
      <c r="J69">
        <v>-159.245</v>
      </c>
      <c r="K69" t="s">
        <v>958</v>
      </c>
      <c r="L69" t="s">
        <v>790</v>
      </c>
      <c r="O69" s="37" t="s">
        <v>834</v>
      </c>
      <c r="P69" s="39" t="s">
        <v>834</v>
      </c>
      <c r="Q69" s="39" t="s">
        <v>834</v>
      </c>
      <c r="R69" s="2" t="s">
        <v>13</v>
      </c>
      <c r="S69" s="2" t="s">
        <v>13</v>
      </c>
      <c r="T69" s="2" t="s">
        <v>13</v>
      </c>
      <c r="U69" s="2" t="s">
        <v>420</v>
      </c>
      <c r="V69" s="37" t="s">
        <v>840</v>
      </c>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row>
    <row r="70" spans="1:107" ht="15.95" customHeight="1" x14ac:dyDescent="0.3">
      <c r="A70" t="s">
        <v>1031</v>
      </c>
      <c r="B70">
        <v>1400378</v>
      </c>
      <c r="C70">
        <v>14440</v>
      </c>
      <c r="D70" t="s">
        <v>1014</v>
      </c>
      <c r="E70">
        <v>1416061</v>
      </c>
      <c r="F70">
        <v>99020</v>
      </c>
      <c r="G70">
        <v>20</v>
      </c>
      <c r="I70">
        <v>61.388888899999998</v>
      </c>
      <c r="J70">
        <v>-149.4819444</v>
      </c>
      <c r="K70" t="s">
        <v>1032</v>
      </c>
      <c r="L70" t="s">
        <v>5</v>
      </c>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row>
    <row r="71" spans="1:107" ht="15.95" customHeight="1" x14ac:dyDescent="0.3">
      <c r="A71" t="s">
        <v>810</v>
      </c>
      <c r="B71">
        <v>1893942</v>
      </c>
      <c r="C71">
        <v>14790</v>
      </c>
      <c r="D71" t="s">
        <v>787</v>
      </c>
      <c r="E71">
        <v>1419985</v>
      </c>
      <c r="F71">
        <v>99270</v>
      </c>
      <c r="G71">
        <v>270</v>
      </c>
      <c r="H71" t="s">
        <v>788</v>
      </c>
      <c r="I71">
        <v>62.946111100000003</v>
      </c>
      <c r="J71">
        <v>-164.17222219999999</v>
      </c>
      <c r="K71" t="s">
        <v>811</v>
      </c>
      <c r="L71" t="s">
        <v>802</v>
      </c>
      <c r="M71" s="2" t="s">
        <v>420</v>
      </c>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c r="CM71" s="47"/>
      <c r="CN71" s="47"/>
      <c r="CO71" s="47"/>
      <c r="CP71" s="47"/>
      <c r="CQ71" s="47"/>
      <c r="CR71" s="47"/>
      <c r="CS71" s="47"/>
      <c r="CT71" s="47"/>
      <c r="CU71" s="47"/>
      <c r="CV71" s="47"/>
      <c r="CW71" s="47"/>
      <c r="CX71" s="47"/>
      <c r="CY71" s="47"/>
      <c r="CZ71" s="47"/>
      <c r="DA71" s="47"/>
      <c r="DB71" s="47"/>
      <c r="DC71" s="47"/>
    </row>
    <row r="72" spans="1:107" ht="15.95" customHeight="1" x14ac:dyDescent="0.3">
      <c r="A72" t="s">
        <v>28</v>
      </c>
      <c r="B72">
        <v>1400404</v>
      </c>
      <c r="C72">
        <v>14880</v>
      </c>
      <c r="D72" t="s">
        <v>808</v>
      </c>
      <c r="E72">
        <v>1419987</v>
      </c>
      <c r="F72">
        <v>99290</v>
      </c>
      <c r="G72">
        <v>290</v>
      </c>
      <c r="H72" t="s">
        <v>819</v>
      </c>
      <c r="I72">
        <v>65.825555600000001</v>
      </c>
      <c r="J72">
        <v>-144.06055559999999</v>
      </c>
      <c r="K72" t="s">
        <v>1237</v>
      </c>
      <c r="L72" t="s">
        <v>802</v>
      </c>
      <c r="O72" s="37" t="s">
        <v>834</v>
      </c>
      <c r="P72" s="39" t="s">
        <v>834</v>
      </c>
      <c r="Q72" s="39" t="s">
        <v>834</v>
      </c>
      <c r="R72" s="2" t="s">
        <v>18</v>
      </c>
      <c r="S72" s="2" t="s">
        <v>18</v>
      </c>
      <c r="T72" s="2" t="s">
        <v>18</v>
      </c>
      <c r="U72" s="2" t="s">
        <v>420</v>
      </c>
      <c r="V72" s="37" t="s">
        <v>840</v>
      </c>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c r="CM72" s="47"/>
      <c r="CN72" s="47"/>
      <c r="CO72" s="47"/>
      <c r="CP72" s="47"/>
      <c r="CQ72" s="47"/>
      <c r="CR72" s="47"/>
      <c r="CS72" s="47"/>
      <c r="CT72" s="47"/>
      <c r="CU72" s="47"/>
      <c r="CV72" s="47"/>
      <c r="CW72" s="47"/>
      <c r="CX72" s="47"/>
      <c r="CY72" s="47"/>
      <c r="CZ72" s="47"/>
      <c r="DA72" s="47"/>
      <c r="DB72" s="47"/>
      <c r="DC72" s="47"/>
    </row>
    <row r="73" spans="1:107" ht="15.95" customHeight="1" x14ac:dyDescent="0.3">
      <c r="A73" t="s">
        <v>74</v>
      </c>
      <c r="B73">
        <v>1412797</v>
      </c>
      <c r="C73">
        <v>15320</v>
      </c>
      <c r="D73" t="s">
        <v>1012</v>
      </c>
      <c r="E73">
        <v>1419972</v>
      </c>
      <c r="F73">
        <v>99122</v>
      </c>
      <c r="G73">
        <v>122</v>
      </c>
      <c r="I73">
        <v>60.2311111</v>
      </c>
      <c r="J73">
        <v>-151.39361109999999</v>
      </c>
      <c r="K73" t="s">
        <v>1033</v>
      </c>
      <c r="L73" t="s">
        <v>5</v>
      </c>
    </row>
    <row r="74" spans="1:107" ht="15.95" customHeight="1" x14ac:dyDescent="0.3">
      <c r="A74" t="s">
        <v>195</v>
      </c>
      <c r="B74">
        <v>1400426</v>
      </c>
      <c r="C74">
        <v>15430</v>
      </c>
      <c r="D74" t="s">
        <v>720</v>
      </c>
      <c r="E74">
        <v>1419968</v>
      </c>
      <c r="F74">
        <v>99070</v>
      </c>
      <c r="G74">
        <v>70</v>
      </c>
      <c r="H74" t="s">
        <v>721</v>
      </c>
      <c r="I74">
        <v>58.844166700000002</v>
      </c>
      <c r="J74">
        <v>-158.55083329999999</v>
      </c>
      <c r="K74" t="s">
        <v>867</v>
      </c>
      <c r="L74" t="s">
        <v>723</v>
      </c>
      <c r="O74" s="37" t="s">
        <v>834</v>
      </c>
      <c r="P74" s="39" t="s">
        <v>840</v>
      </c>
      <c r="Q74" s="39" t="s">
        <v>834</v>
      </c>
      <c r="R74" s="2" t="s">
        <v>18</v>
      </c>
      <c r="S74" s="2" t="s">
        <v>18</v>
      </c>
      <c r="T74" s="2" t="s">
        <v>18</v>
      </c>
      <c r="U74" s="2" t="s">
        <v>420</v>
      </c>
      <c r="V74" s="37" t="s">
        <v>840</v>
      </c>
      <c r="W74" s="36" t="s">
        <v>868</v>
      </c>
      <c r="X74" s="2" t="s">
        <v>869</v>
      </c>
    </row>
    <row r="75" spans="1:107" ht="15.95" customHeight="1" x14ac:dyDescent="0.3">
      <c r="A75" t="s">
        <v>1034</v>
      </c>
      <c r="B75">
        <v>1400433</v>
      </c>
      <c r="D75" t="s">
        <v>1016</v>
      </c>
      <c r="E75">
        <v>1419988</v>
      </c>
      <c r="F75">
        <v>99068</v>
      </c>
      <c r="G75">
        <v>68</v>
      </c>
      <c r="I75">
        <v>64.336111099999997</v>
      </c>
      <c r="J75">
        <v>-149.16305560000001</v>
      </c>
      <c r="L75" t="s">
        <v>5</v>
      </c>
    </row>
    <row r="76" spans="1:107" ht="15.95" customHeight="1" x14ac:dyDescent="0.3">
      <c r="A76" t="s">
        <v>201</v>
      </c>
      <c r="B76">
        <v>1669437</v>
      </c>
      <c r="C76">
        <v>16360</v>
      </c>
      <c r="D76" t="s">
        <v>1135</v>
      </c>
      <c r="E76">
        <v>1419980</v>
      </c>
      <c r="F76">
        <v>99198</v>
      </c>
      <c r="G76">
        <v>198</v>
      </c>
      <c r="I76">
        <v>56.013888899999998</v>
      </c>
      <c r="J76">
        <v>-132.82777780000001</v>
      </c>
      <c r="K76" t="s">
        <v>1136</v>
      </c>
      <c r="L76" t="s">
        <v>1130</v>
      </c>
    </row>
    <row r="77" spans="1:107" ht="15.95" customHeight="1" x14ac:dyDescent="0.3">
      <c r="A77" t="s">
        <v>83</v>
      </c>
      <c r="B77">
        <v>1412828</v>
      </c>
      <c r="C77">
        <v>16420</v>
      </c>
      <c r="D77" t="s">
        <v>1012</v>
      </c>
      <c r="E77">
        <v>1419972</v>
      </c>
      <c r="F77">
        <v>99122</v>
      </c>
      <c r="G77">
        <v>122</v>
      </c>
      <c r="I77">
        <v>60.368611100000003</v>
      </c>
      <c r="J77">
        <v>-151.3063889</v>
      </c>
      <c r="K77" t="s">
        <v>1035</v>
      </c>
      <c r="L77" t="s">
        <v>5</v>
      </c>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c r="BJ77" s="48"/>
      <c r="BK77" s="48"/>
      <c r="BL77" s="48"/>
      <c r="BM77" s="48"/>
      <c r="BN77" s="48"/>
      <c r="BO77" s="48"/>
      <c r="BP77" s="48"/>
      <c r="BQ77" s="48"/>
      <c r="BR77" s="48"/>
      <c r="BS77" s="48"/>
      <c r="BT77" s="48"/>
      <c r="BU77" s="48"/>
      <c r="BV77" s="48"/>
      <c r="BW77" s="48"/>
      <c r="BX77" s="48"/>
      <c r="BY77" s="48"/>
      <c r="BZ77" s="48"/>
      <c r="CA77" s="48"/>
      <c r="CB77" s="48"/>
      <c r="CC77" s="48"/>
      <c r="CD77" s="48"/>
      <c r="CE77" s="48"/>
      <c r="CF77" s="48"/>
      <c r="CG77" s="48"/>
      <c r="CH77" s="48"/>
      <c r="CI77" s="48"/>
      <c r="CJ77" s="48"/>
      <c r="CK77" s="48"/>
      <c r="CL77" s="48"/>
      <c r="CM77" s="48"/>
      <c r="CN77" s="48"/>
      <c r="CO77" s="48"/>
      <c r="CP77" s="48"/>
      <c r="CQ77" s="48"/>
      <c r="CR77" s="48"/>
      <c r="CS77" s="48"/>
      <c r="CT77" s="48"/>
      <c r="CU77" s="48"/>
      <c r="CV77" s="48"/>
      <c r="CW77" s="48"/>
      <c r="CX77" s="48"/>
      <c r="CY77" s="48"/>
      <c r="CZ77" s="48"/>
      <c r="DA77" s="48"/>
      <c r="DB77" s="48"/>
      <c r="DC77" s="48"/>
    </row>
    <row r="78" spans="1:107" ht="15.95" customHeight="1" x14ac:dyDescent="0.3">
      <c r="A78" t="s">
        <v>354</v>
      </c>
      <c r="B78">
        <v>1418448</v>
      </c>
      <c r="C78">
        <v>16530</v>
      </c>
      <c r="D78" t="s">
        <v>709</v>
      </c>
      <c r="E78">
        <v>1419964</v>
      </c>
      <c r="F78">
        <v>99013</v>
      </c>
      <c r="G78">
        <v>13</v>
      </c>
      <c r="H78" t="s">
        <v>710</v>
      </c>
      <c r="I78">
        <v>55.185833299999999</v>
      </c>
      <c r="J78">
        <v>-162.7211111</v>
      </c>
      <c r="K78" t="s">
        <v>842</v>
      </c>
      <c r="L78" t="s">
        <v>707</v>
      </c>
      <c r="O78" s="37" t="s">
        <v>791</v>
      </c>
      <c r="P78" s="39" t="s">
        <v>791</v>
      </c>
      <c r="Q78" s="39" t="s">
        <v>791</v>
      </c>
      <c r="R78" s="2" t="s">
        <v>18</v>
      </c>
      <c r="S78" s="2" t="s">
        <v>18</v>
      </c>
      <c r="T78" s="2" t="s">
        <v>18</v>
      </c>
      <c r="U78" s="2" t="s">
        <v>18</v>
      </c>
      <c r="V78" s="37" t="s">
        <v>791</v>
      </c>
      <c r="X78" t="s">
        <v>843</v>
      </c>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8"/>
      <c r="BQ78" s="48"/>
      <c r="BR78" s="48"/>
      <c r="BS78" s="48"/>
      <c r="BT78" s="48"/>
      <c r="BU78" s="48"/>
      <c r="BV78" s="48"/>
      <c r="BW78" s="48"/>
      <c r="BX78" s="48"/>
      <c r="BY78" s="48"/>
      <c r="BZ78" s="48"/>
      <c r="CA78" s="48"/>
      <c r="CB78" s="48"/>
      <c r="CC78" s="48"/>
      <c r="CD78" s="48"/>
      <c r="CE78" s="48"/>
      <c r="CF78" s="48"/>
      <c r="CG78" s="48"/>
      <c r="CH78" s="48"/>
      <c r="CI78" s="48"/>
      <c r="CJ78" s="48"/>
      <c r="CK78" s="48"/>
      <c r="CL78" s="48"/>
      <c r="CM78" s="48"/>
      <c r="CN78" s="48"/>
      <c r="CO78" s="48"/>
      <c r="CP78" s="48"/>
      <c r="CQ78" s="48"/>
      <c r="CR78" s="48"/>
      <c r="CS78" s="48"/>
      <c r="CT78" s="48"/>
      <c r="CU78" s="48"/>
      <c r="CV78" s="48"/>
      <c r="CW78" s="48"/>
      <c r="CX78" s="48"/>
      <c r="CY78" s="48"/>
      <c r="CZ78" s="48"/>
      <c r="DA78" s="48"/>
      <c r="DB78" s="48"/>
      <c r="DC78" s="48"/>
    </row>
    <row r="79" spans="1:107" ht="15.95" customHeight="1" x14ac:dyDescent="0.3">
      <c r="A79" t="s">
        <v>288</v>
      </c>
      <c r="B79">
        <v>1412829</v>
      </c>
      <c r="C79">
        <v>16630</v>
      </c>
      <c r="D79" t="s">
        <v>808</v>
      </c>
      <c r="E79">
        <v>1419987</v>
      </c>
      <c r="F79">
        <v>99290</v>
      </c>
      <c r="G79">
        <v>290</v>
      </c>
      <c r="I79">
        <v>67.256388900000005</v>
      </c>
      <c r="J79">
        <v>-150.18416669999999</v>
      </c>
      <c r="K79" t="s">
        <v>812</v>
      </c>
      <c r="L79" t="s">
        <v>802</v>
      </c>
      <c r="M79" s="2" t="s">
        <v>420</v>
      </c>
    </row>
    <row r="80" spans="1:107" ht="15.95" customHeight="1" x14ac:dyDescent="0.3">
      <c r="A80" t="s">
        <v>57</v>
      </c>
      <c r="B80">
        <v>1400578</v>
      </c>
      <c r="C80">
        <v>16750</v>
      </c>
      <c r="D80" t="s">
        <v>1018</v>
      </c>
      <c r="E80">
        <v>1419969</v>
      </c>
      <c r="F80">
        <v>99090</v>
      </c>
      <c r="G80">
        <v>90</v>
      </c>
      <c r="I80">
        <v>64.856944400000003</v>
      </c>
      <c r="J80">
        <v>-147.8027778</v>
      </c>
      <c r="K80" t="s">
        <v>1036</v>
      </c>
      <c r="L80" t="s">
        <v>5</v>
      </c>
    </row>
    <row r="81" spans="1:24" ht="15.95" customHeight="1" x14ac:dyDescent="0.3">
      <c r="A81" t="s">
        <v>318</v>
      </c>
      <c r="B81">
        <v>1421192</v>
      </c>
      <c r="C81">
        <v>17190</v>
      </c>
      <c r="D81" t="s">
        <v>1012</v>
      </c>
      <c r="E81">
        <v>1419972</v>
      </c>
      <c r="F81">
        <v>99122</v>
      </c>
      <c r="G81">
        <v>122</v>
      </c>
      <c r="I81">
        <v>60.49</v>
      </c>
      <c r="J81">
        <v>-149.8341667</v>
      </c>
      <c r="K81" t="s">
        <v>1037</v>
      </c>
      <c r="L81" t="s">
        <v>5</v>
      </c>
    </row>
    <row r="82" spans="1:24" ht="15.95" customHeight="1" x14ac:dyDescent="0.3">
      <c r="A82" t="s">
        <v>58</v>
      </c>
      <c r="B82">
        <v>1400669</v>
      </c>
      <c r="C82">
        <v>17300</v>
      </c>
      <c r="D82" t="s">
        <v>729</v>
      </c>
      <c r="E82">
        <v>1419984</v>
      </c>
      <c r="F82">
        <v>99261</v>
      </c>
      <c r="G82">
        <v>261</v>
      </c>
      <c r="H82" t="s">
        <v>914</v>
      </c>
      <c r="I82">
        <v>61.976959800000003</v>
      </c>
      <c r="J82">
        <v>-145.32972939999999</v>
      </c>
      <c r="K82" t="s">
        <v>918</v>
      </c>
      <c r="L82" t="s">
        <v>731</v>
      </c>
      <c r="O82" s="37" t="s">
        <v>834</v>
      </c>
      <c r="P82" s="39" t="s">
        <v>834</v>
      </c>
      <c r="Q82" s="39" t="s">
        <v>791</v>
      </c>
      <c r="R82" s="2" t="s">
        <v>18</v>
      </c>
      <c r="S82" s="2" t="s">
        <v>18</v>
      </c>
      <c r="T82" s="2" t="s">
        <v>18</v>
      </c>
      <c r="U82" s="2" t="s">
        <v>18</v>
      </c>
      <c r="V82" s="37" t="s">
        <v>840</v>
      </c>
    </row>
    <row r="83" spans="1:24" ht="15.95" customHeight="1" x14ac:dyDescent="0.3">
      <c r="A83" t="s">
        <v>474</v>
      </c>
      <c r="B83">
        <v>1866937</v>
      </c>
      <c r="C83">
        <v>17380</v>
      </c>
      <c r="D83" t="s">
        <v>729</v>
      </c>
      <c r="E83">
        <v>1419984</v>
      </c>
      <c r="F83">
        <v>99261</v>
      </c>
      <c r="G83">
        <v>261</v>
      </c>
      <c r="I83">
        <v>62.043888899999999</v>
      </c>
      <c r="J83">
        <v>-145.4205556</v>
      </c>
      <c r="K83" t="s">
        <v>732</v>
      </c>
      <c r="L83" t="s">
        <v>731</v>
      </c>
      <c r="M83" s="2" t="s">
        <v>420</v>
      </c>
    </row>
    <row r="84" spans="1:24" ht="15.95" customHeight="1" x14ac:dyDescent="0.3">
      <c r="A84" t="s">
        <v>340</v>
      </c>
      <c r="B84">
        <v>1421215</v>
      </c>
      <c r="C84">
        <v>17410</v>
      </c>
      <c r="D84" t="s">
        <v>729</v>
      </c>
      <c r="E84">
        <v>1419984</v>
      </c>
      <c r="F84">
        <v>99261</v>
      </c>
      <c r="G84">
        <v>261</v>
      </c>
      <c r="H84" t="s">
        <v>904</v>
      </c>
      <c r="I84">
        <v>60.542777800000003</v>
      </c>
      <c r="J84">
        <v>-145.75749999999999</v>
      </c>
      <c r="K84" t="s">
        <v>907</v>
      </c>
      <c r="L84" t="s">
        <v>906</v>
      </c>
      <c r="O84" s="37" t="s">
        <v>840</v>
      </c>
      <c r="P84" s="39" t="s">
        <v>840</v>
      </c>
      <c r="Q84" s="39" t="s">
        <v>791</v>
      </c>
      <c r="R84" s="2" t="s">
        <v>18</v>
      </c>
      <c r="S84" s="2" t="s">
        <v>18</v>
      </c>
      <c r="T84" s="2" t="s">
        <v>18</v>
      </c>
      <c r="U84" s="2" t="s">
        <v>18</v>
      </c>
      <c r="V84" s="37" t="s">
        <v>791</v>
      </c>
      <c r="X84" s="36" t="s">
        <v>908</v>
      </c>
    </row>
    <row r="85" spans="1:24" ht="15.95" customHeight="1" x14ac:dyDescent="0.3">
      <c r="A85" t="s">
        <v>745</v>
      </c>
      <c r="B85">
        <v>1400735</v>
      </c>
      <c r="C85">
        <v>17630</v>
      </c>
      <c r="D85" t="s">
        <v>741</v>
      </c>
      <c r="E85">
        <v>1419977</v>
      </c>
      <c r="F85">
        <v>99180</v>
      </c>
      <c r="G85">
        <v>180</v>
      </c>
      <c r="H85" t="s">
        <v>742</v>
      </c>
      <c r="I85">
        <v>64.894999999999996</v>
      </c>
      <c r="J85">
        <v>-163.67638890000001</v>
      </c>
      <c r="K85" t="s">
        <v>746</v>
      </c>
      <c r="L85" t="s">
        <v>744</v>
      </c>
      <c r="M85" s="2" t="s">
        <v>420</v>
      </c>
    </row>
    <row r="86" spans="1:24" ht="15.95" customHeight="1" x14ac:dyDescent="0.3">
      <c r="A86" t="s">
        <v>207</v>
      </c>
      <c r="B86">
        <v>1866938</v>
      </c>
      <c r="C86">
        <v>17670</v>
      </c>
      <c r="D86" t="s">
        <v>1134</v>
      </c>
      <c r="E86">
        <v>1419970</v>
      </c>
      <c r="F86">
        <v>99100</v>
      </c>
      <c r="G86">
        <v>100</v>
      </c>
      <c r="I86">
        <v>59.417222199999998</v>
      </c>
      <c r="J86">
        <v>-136.02500000000001</v>
      </c>
      <c r="K86" t="s">
        <v>1137</v>
      </c>
      <c r="L86" t="s">
        <v>1130</v>
      </c>
    </row>
    <row r="87" spans="1:24" ht="15.95" customHeight="1" x14ac:dyDescent="0.3">
      <c r="A87" t="s">
        <v>290</v>
      </c>
      <c r="B87">
        <v>1421260</v>
      </c>
      <c r="C87">
        <v>17740</v>
      </c>
      <c r="D87" t="s">
        <v>1135</v>
      </c>
      <c r="E87">
        <v>1419980</v>
      </c>
      <c r="F87">
        <v>99198</v>
      </c>
      <c r="G87">
        <v>198</v>
      </c>
      <c r="H87" t="s">
        <v>1128</v>
      </c>
      <c r="I87">
        <v>55.476388900000003</v>
      </c>
      <c r="J87">
        <v>-133.14833329999999</v>
      </c>
      <c r="K87" t="s">
        <v>1138</v>
      </c>
      <c r="L87" t="s">
        <v>1130</v>
      </c>
    </row>
    <row r="88" spans="1:24" ht="15.95" customHeight="1" x14ac:dyDescent="0.3">
      <c r="A88" t="s">
        <v>169</v>
      </c>
      <c r="B88">
        <v>1400824</v>
      </c>
      <c r="C88">
        <v>17850</v>
      </c>
      <c r="D88" t="s">
        <v>794</v>
      </c>
      <c r="E88">
        <v>1419966</v>
      </c>
      <c r="F88">
        <v>99050</v>
      </c>
      <c r="G88">
        <v>50</v>
      </c>
      <c r="H88" t="s">
        <v>788</v>
      </c>
      <c r="I88">
        <v>61.87</v>
      </c>
      <c r="J88">
        <v>-158.1108333</v>
      </c>
      <c r="K88" t="s">
        <v>959</v>
      </c>
      <c r="L88" t="s">
        <v>790</v>
      </c>
      <c r="O88" s="37" t="s">
        <v>834</v>
      </c>
      <c r="P88" s="39" t="s">
        <v>834</v>
      </c>
      <c r="Q88" s="39" t="s">
        <v>834</v>
      </c>
      <c r="R88" s="2" t="s">
        <v>420</v>
      </c>
      <c r="S88" s="2" t="s">
        <v>13</v>
      </c>
      <c r="T88" s="2" t="s">
        <v>13</v>
      </c>
      <c r="U88" s="2" t="s">
        <v>420</v>
      </c>
      <c r="V88" s="37" t="s">
        <v>840</v>
      </c>
    </row>
    <row r="89" spans="1:24" ht="15.95" customHeight="1" x14ac:dyDescent="0.3">
      <c r="A89" t="s">
        <v>351</v>
      </c>
      <c r="B89">
        <v>1417059</v>
      </c>
      <c r="C89">
        <v>17960</v>
      </c>
      <c r="D89" t="s">
        <v>1012</v>
      </c>
      <c r="E89">
        <v>1419972</v>
      </c>
      <c r="F89">
        <v>99122</v>
      </c>
      <c r="G89">
        <v>122</v>
      </c>
      <c r="I89">
        <v>60.4222222</v>
      </c>
      <c r="J89">
        <v>-149.3666667</v>
      </c>
      <c r="K89" t="s">
        <v>1038</v>
      </c>
      <c r="L89" t="s">
        <v>5</v>
      </c>
    </row>
    <row r="90" spans="1:24" ht="15.95" customHeight="1" x14ac:dyDescent="0.3">
      <c r="A90" t="s">
        <v>1139</v>
      </c>
      <c r="B90">
        <v>1866940</v>
      </c>
      <c r="C90">
        <v>18030</v>
      </c>
      <c r="D90" t="s">
        <v>1127</v>
      </c>
      <c r="E90">
        <v>2371430</v>
      </c>
      <c r="F90">
        <v>33390</v>
      </c>
      <c r="G90">
        <v>105</v>
      </c>
      <c r="I90">
        <v>57.935000000000002</v>
      </c>
      <c r="J90">
        <v>-134.71111110000001</v>
      </c>
      <c r="K90" t="s">
        <v>1140</v>
      </c>
      <c r="L90" t="s">
        <v>1130</v>
      </c>
      <c r="M90" s="2" t="s">
        <v>420</v>
      </c>
    </row>
    <row r="91" spans="1:24" ht="15.95" customHeight="1" x14ac:dyDescent="0.3">
      <c r="A91" t="s">
        <v>991</v>
      </c>
      <c r="B91">
        <v>1866941</v>
      </c>
      <c r="C91">
        <v>18290</v>
      </c>
      <c r="D91" t="s">
        <v>984</v>
      </c>
      <c r="E91">
        <v>1419978</v>
      </c>
      <c r="F91">
        <v>99185</v>
      </c>
      <c r="G91">
        <v>185</v>
      </c>
      <c r="I91">
        <v>70.205555599999997</v>
      </c>
      <c r="J91">
        <v>-148.51166670000001</v>
      </c>
      <c r="L91" t="s">
        <v>986</v>
      </c>
    </row>
    <row r="92" spans="1:24" ht="15.95" customHeight="1" x14ac:dyDescent="0.3">
      <c r="A92" t="s">
        <v>177</v>
      </c>
      <c r="B92">
        <v>1412894</v>
      </c>
      <c r="C92">
        <v>18510</v>
      </c>
      <c r="D92" t="s">
        <v>806</v>
      </c>
      <c r="E92">
        <v>1419979</v>
      </c>
      <c r="F92">
        <v>99188</v>
      </c>
      <c r="G92">
        <v>188</v>
      </c>
      <c r="H92" t="s">
        <v>998</v>
      </c>
      <c r="I92">
        <v>66.075555600000001</v>
      </c>
      <c r="J92">
        <v>-162.71722220000001</v>
      </c>
      <c r="K92" t="s">
        <v>1002</v>
      </c>
      <c r="L92" t="s">
        <v>1000</v>
      </c>
    </row>
    <row r="93" spans="1:24" ht="15.95" customHeight="1" x14ac:dyDescent="0.3">
      <c r="A93" t="s">
        <v>75</v>
      </c>
      <c r="B93">
        <v>1401104</v>
      </c>
      <c r="C93">
        <v>18620</v>
      </c>
      <c r="D93" t="s">
        <v>800</v>
      </c>
      <c r="E93">
        <v>1419983</v>
      </c>
      <c r="F93">
        <v>99240</v>
      </c>
      <c r="G93">
        <v>240</v>
      </c>
      <c r="I93">
        <v>64.037777800000001</v>
      </c>
      <c r="J93">
        <v>-145.7322222</v>
      </c>
      <c r="K93" t="s">
        <v>1039</v>
      </c>
      <c r="L93" t="s">
        <v>5</v>
      </c>
    </row>
    <row r="94" spans="1:24" ht="15.95" customHeight="1" x14ac:dyDescent="0.3">
      <c r="A94" t="s">
        <v>176</v>
      </c>
      <c r="B94">
        <v>2418552</v>
      </c>
      <c r="C94">
        <v>18675</v>
      </c>
      <c r="D94" t="s">
        <v>800</v>
      </c>
      <c r="E94">
        <v>1419983</v>
      </c>
      <c r="F94">
        <v>99240</v>
      </c>
      <c r="G94">
        <v>240</v>
      </c>
      <c r="I94">
        <v>63.8721715</v>
      </c>
      <c r="J94">
        <v>-145.21772999999999</v>
      </c>
      <c r="K94" t="s">
        <v>1040</v>
      </c>
      <c r="L94" t="s">
        <v>5</v>
      </c>
    </row>
    <row r="95" spans="1:24" ht="15.95" customHeight="1" x14ac:dyDescent="0.3">
      <c r="A95" t="s">
        <v>164</v>
      </c>
      <c r="B95">
        <v>1865549</v>
      </c>
      <c r="C95">
        <v>18925</v>
      </c>
      <c r="D95" t="s">
        <v>1012</v>
      </c>
      <c r="E95">
        <v>1419972</v>
      </c>
      <c r="F95">
        <v>99122</v>
      </c>
      <c r="G95">
        <v>122</v>
      </c>
      <c r="I95">
        <v>59.6761111</v>
      </c>
      <c r="J95">
        <v>-151.5575</v>
      </c>
      <c r="K95" t="s">
        <v>1041</v>
      </c>
      <c r="L95" t="s">
        <v>5</v>
      </c>
    </row>
    <row r="96" spans="1:24" ht="15.95" customHeight="1" x14ac:dyDescent="0.3">
      <c r="A96" t="s">
        <v>138</v>
      </c>
      <c r="B96">
        <v>1401203</v>
      </c>
      <c r="C96">
        <v>18950</v>
      </c>
      <c r="D96" t="s">
        <v>720</v>
      </c>
      <c r="E96">
        <v>1419968</v>
      </c>
      <c r="F96">
        <v>99070</v>
      </c>
      <c r="G96">
        <v>70</v>
      </c>
      <c r="H96" t="s">
        <v>721</v>
      </c>
      <c r="I96">
        <v>59.0397222</v>
      </c>
      <c r="J96">
        <v>-158.45750000000001</v>
      </c>
      <c r="K96" t="s">
        <v>870</v>
      </c>
      <c r="L96" t="s">
        <v>723</v>
      </c>
      <c r="O96" s="37" t="s">
        <v>840</v>
      </c>
      <c r="P96" s="39" t="s">
        <v>840</v>
      </c>
      <c r="Q96" s="39" t="s">
        <v>791</v>
      </c>
      <c r="R96" s="2" t="s">
        <v>18</v>
      </c>
      <c r="S96" s="2" t="s">
        <v>18</v>
      </c>
      <c r="T96" s="2" t="s">
        <v>18</v>
      </c>
      <c r="U96" s="2" t="s">
        <v>18</v>
      </c>
      <c r="V96" s="37" t="s">
        <v>791</v>
      </c>
    </row>
    <row r="97" spans="1:24" ht="15.95" customHeight="1" x14ac:dyDescent="0.3">
      <c r="A97" t="s">
        <v>360</v>
      </c>
      <c r="B97">
        <v>1401213</v>
      </c>
      <c r="C97">
        <v>19060</v>
      </c>
      <c r="D97" t="s">
        <v>741</v>
      </c>
      <c r="E97">
        <v>1419977</v>
      </c>
      <c r="F97">
        <v>99180</v>
      </c>
      <c r="G97">
        <v>180</v>
      </c>
      <c r="H97" t="s">
        <v>742</v>
      </c>
      <c r="I97">
        <v>65.753765200000004</v>
      </c>
      <c r="J97">
        <v>-168.92314999999999</v>
      </c>
      <c r="K97" t="s">
        <v>747</v>
      </c>
      <c r="L97" t="s">
        <v>744</v>
      </c>
    </row>
    <row r="98" spans="1:24" ht="15.95" customHeight="1" x14ac:dyDescent="0.3">
      <c r="A98" t="s">
        <v>224</v>
      </c>
      <c r="B98">
        <v>1401364</v>
      </c>
      <c r="C98">
        <v>19720</v>
      </c>
      <c r="D98" t="s">
        <v>800</v>
      </c>
      <c r="E98">
        <v>1419983</v>
      </c>
      <c r="F98">
        <v>99240</v>
      </c>
      <c r="G98">
        <v>240</v>
      </c>
      <c r="H98" t="s">
        <v>819</v>
      </c>
      <c r="I98">
        <v>63.661388899999999</v>
      </c>
      <c r="J98">
        <v>-144.06444440000001</v>
      </c>
      <c r="K98" t="s">
        <v>1238</v>
      </c>
      <c r="L98" t="s">
        <v>802</v>
      </c>
      <c r="O98" s="37" t="s">
        <v>834</v>
      </c>
      <c r="P98" s="39" t="s">
        <v>834</v>
      </c>
      <c r="Q98" s="39" t="s">
        <v>791</v>
      </c>
      <c r="R98" s="2" t="s">
        <v>18</v>
      </c>
      <c r="S98" s="2" t="s">
        <v>18</v>
      </c>
      <c r="T98" s="2" t="s">
        <v>18</v>
      </c>
      <c r="U98" s="50" t="s">
        <v>18</v>
      </c>
      <c r="V98" s="37" t="s">
        <v>840</v>
      </c>
      <c r="W98" s="36" t="s">
        <v>1239</v>
      </c>
    </row>
    <row r="99" spans="1:24" ht="15.95" customHeight="1" x14ac:dyDescent="0.3">
      <c r="A99" t="s">
        <v>62</v>
      </c>
      <c r="B99">
        <v>1865550</v>
      </c>
      <c r="C99">
        <v>19750</v>
      </c>
      <c r="D99" t="s">
        <v>800</v>
      </c>
      <c r="E99">
        <v>1419983</v>
      </c>
      <c r="F99">
        <v>99240</v>
      </c>
      <c r="G99">
        <v>240</v>
      </c>
      <c r="I99">
        <v>63.650833300000002</v>
      </c>
      <c r="J99">
        <v>-144.04388890000001</v>
      </c>
      <c r="K99" t="s">
        <v>813</v>
      </c>
      <c r="L99" t="s">
        <v>802</v>
      </c>
      <c r="M99" s="2" t="s">
        <v>420</v>
      </c>
    </row>
    <row r="100" spans="1:24" ht="15.95" customHeight="1" x14ac:dyDescent="0.3">
      <c r="A100" t="s">
        <v>1141</v>
      </c>
      <c r="B100">
        <v>1401374</v>
      </c>
      <c r="C100">
        <v>19830</v>
      </c>
      <c r="D100" t="s">
        <v>1132</v>
      </c>
      <c r="E100">
        <v>1419971</v>
      </c>
      <c r="F100">
        <v>99110</v>
      </c>
      <c r="G100">
        <v>110</v>
      </c>
      <c r="I100">
        <v>58.275555599999997</v>
      </c>
      <c r="J100">
        <v>-134.39250000000001</v>
      </c>
      <c r="K100" t="s">
        <v>1142</v>
      </c>
      <c r="L100" t="s">
        <v>1130</v>
      </c>
    </row>
    <row r="101" spans="1:24" ht="15.95" customHeight="1" x14ac:dyDescent="0.3">
      <c r="A101" t="s">
        <v>319</v>
      </c>
      <c r="B101">
        <v>1866943</v>
      </c>
      <c r="C101">
        <v>20020</v>
      </c>
      <c r="D101" t="s">
        <v>800</v>
      </c>
      <c r="E101">
        <v>1419983</v>
      </c>
      <c r="F101">
        <v>99240</v>
      </c>
      <c r="G101">
        <v>240</v>
      </c>
      <c r="I101">
        <v>63.6533333</v>
      </c>
      <c r="J101">
        <v>-144.66527780000001</v>
      </c>
      <c r="K101" t="s">
        <v>814</v>
      </c>
      <c r="L101" t="s">
        <v>802</v>
      </c>
      <c r="M101" s="2" t="s">
        <v>420</v>
      </c>
    </row>
    <row r="102" spans="1:24" ht="15.95" customHeight="1" x14ac:dyDescent="0.3">
      <c r="A102" t="s">
        <v>712</v>
      </c>
      <c r="B102">
        <v>1419726</v>
      </c>
      <c r="C102">
        <v>20270</v>
      </c>
      <c r="D102" t="s">
        <v>705</v>
      </c>
      <c r="E102">
        <v>1419965</v>
      </c>
      <c r="F102">
        <v>99016</v>
      </c>
      <c r="G102">
        <v>16</v>
      </c>
      <c r="I102">
        <v>53.889800000000001</v>
      </c>
      <c r="J102">
        <v>-166.54220000000001</v>
      </c>
      <c r="L102" t="s">
        <v>707</v>
      </c>
      <c r="M102" s="2" t="s">
        <v>420</v>
      </c>
    </row>
    <row r="103" spans="1:24" ht="15.95" customHeight="1" x14ac:dyDescent="0.3">
      <c r="A103" t="s">
        <v>134</v>
      </c>
      <c r="B103">
        <v>1401499</v>
      </c>
      <c r="C103">
        <v>20380</v>
      </c>
      <c r="D103" t="s">
        <v>800</v>
      </c>
      <c r="E103">
        <v>1419983</v>
      </c>
      <c r="F103">
        <v>99240</v>
      </c>
      <c r="G103">
        <v>240</v>
      </c>
      <c r="H103" t="s">
        <v>819</v>
      </c>
      <c r="I103">
        <v>64.788055600000007</v>
      </c>
      <c r="J103">
        <v>-141.19999999999999</v>
      </c>
      <c r="K103" t="s">
        <v>1240</v>
      </c>
      <c r="L103" t="s">
        <v>802</v>
      </c>
      <c r="O103" s="37" t="s">
        <v>834</v>
      </c>
      <c r="P103" s="39" t="s">
        <v>834</v>
      </c>
      <c r="Q103" s="39" t="s">
        <v>834</v>
      </c>
      <c r="R103" s="2" t="s">
        <v>18</v>
      </c>
      <c r="S103" s="2" t="s">
        <v>18</v>
      </c>
      <c r="T103" s="2" t="s">
        <v>18</v>
      </c>
      <c r="U103" s="2" t="s">
        <v>420</v>
      </c>
      <c r="V103" s="37" t="s">
        <v>840</v>
      </c>
    </row>
    <row r="104" spans="1:24" ht="15.95" customHeight="1" x14ac:dyDescent="0.3">
      <c r="A104" t="s">
        <v>1042</v>
      </c>
      <c r="B104">
        <v>1401545</v>
      </c>
      <c r="C104">
        <v>20490</v>
      </c>
      <c r="D104" t="s">
        <v>1014</v>
      </c>
      <c r="E104">
        <v>1416061</v>
      </c>
      <c r="F104">
        <v>99020</v>
      </c>
      <c r="G104">
        <v>20</v>
      </c>
      <c r="I104">
        <v>61.321388900000002</v>
      </c>
      <c r="J104">
        <v>-149.56777779999999</v>
      </c>
      <c r="K104" t="s">
        <v>1043</v>
      </c>
      <c r="L104" t="s">
        <v>5</v>
      </c>
    </row>
    <row r="105" spans="1:24" ht="15.95" customHeight="1" x14ac:dyDescent="0.3">
      <c r="A105" t="s">
        <v>135</v>
      </c>
      <c r="B105">
        <v>1401553</v>
      </c>
      <c r="C105">
        <v>20600</v>
      </c>
      <c r="D105" t="s">
        <v>800</v>
      </c>
      <c r="E105">
        <v>1419983</v>
      </c>
      <c r="F105">
        <v>99240</v>
      </c>
      <c r="G105">
        <v>240</v>
      </c>
      <c r="I105">
        <v>64.7805556</v>
      </c>
      <c r="J105">
        <v>-141.11361110000001</v>
      </c>
      <c r="K105" t="s">
        <v>815</v>
      </c>
      <c r="L105" t="s">
        <v>802</v>
      </c>
      <c r="M105" s="2" t="s">
        <v>420</v>
      </c>
    </row>
    <row r="106" spans="1:24" ht="15.95" customHeight="1" x14ac:dyDescent="0.3">
      <c r="A106" t="s">
        <v>150</v>
      </c>
      <c r="B106">
        <v>1421658</v>
      </c>
      <c r="C106">
        <v>20970</v>
      </c>
      <c r="D106" t="s">
        <v>1135</v>
      </c>
      <c r="E106">
        <v>1419980</v>
      </c>
      <c r="F106">
        <v>99198</v>
      </c>
      <c r="G106">
        <v>198</v>
      </c>
      <c r="I106">
        <v>55.9488889</v>
      </c>
      <c r="J106">
        <v>-133.6622222</v>
      </c>
      <c r="K106" t="s">
        <v>1143</v>
      </c>
      <c r="L106" t="s">
        <v>1130</v>
      </c>
      <c r="M106" s="2" t="s">
        <v>420</v>
      </c>
    </row>
    <row r="107" spans="1:24" ht="15.95" customHeight="1" x14ac:dyDescent="0.3">
      <c r="A107" t="s">
        <v>154</v>
      </c>
      <c r="B107">
        <v>1401666</v>
      </c>
      <c r="C107">
        <v>21040</v>
      </c>
      <c r="D107" t="s">
        <v>794</v>
      </c>
      <c r="E107">
        <v>1419966</v>
      </c>
      <c r="F107">
        <v>99050</v>
      </c>
      <c r="G107">
        <v>50</v>
      </c>
      <c r="H107" t="s">
        <v>788</v>
      </c>
      <c r="I107">
        <v>60.218888900000003</v>
      </c>
      <c r="J107">
        <v>-162.02444439999999</v>
      </c>
      <c r="K107" t="s">
        <v>960</v>
      </c>
      <c r="L107" t="s">
        <v>790</v>
      </c>
      <c r="O107" s="37" t="s">
        <v>840</v>
      </c>
      <c r="P107" s="39" t="s">
        <v>840</v>
      </c>
      <c r="Q107" s="39" t="s">
        <v>840</v>
      </c>
      <c r="R107" s="2" t="s">
        <v>13</v>
      </c>
      <c r="S107" s="2" t="s">
        <v>13</v>
      </c>
      <c r="T107" s="2" t="s">
        <v>13</v>
      </c>
      <c r="U107" s="2" t="s">
        <v>18</v>
      </c>
      <c r="V107" s="37" t="s">
        <v>840</v>
      </c>
    </row>
    <row r="108" spans="1:24" ht="15.95" customHeight="1" x14ac:dyDescent="0.3">
      <c r="A108" t="s">
        <v>218</v>
      </c>
      <c r="B108">
        <v>1401686</v>
      </c>
      <c r="C108">
        <v>21150</v>
      </c>
      <c r="D108" t="s">
        <v>724</v>
      </c>
      <c r="E108">
        <v>1419975</v>
      </c>
      <c r="F108">
        <v>99164</v>
      </c>
      <c r="G108">
        <v>164</v>
      </c>
      <c r="H108" t="s">
        <v>721</v>
      </c>
      <c r="I108">
        <v>58.215555600000002</v>
      </c>
      <c r="J108">
        <v>-157.37583330000001</v>
      </c>
      <c r="K108" t="s">
        <v>871</v>
      </c>
      <c r="L108" t="s">
        <v>723</v>
      </c>
      <c r="O108" s="37" t="s">
        <v>834</v>
      </c>
      <c r="P108" s="39" t="s">
        <v>840</v>
      </c>
      <c r="Q108" s="39" t="s">
        <v>834</v>
      </c>
      <c r="R108" s="2" t="s">
        <v>18</v>
      </c>
      <c r="S108" s="2" t="s">
        <v>18</v>
      </c>
      <c r="T108" s="2" t="s">
        <v>18</v>
      </c>
      <c r="U108" s="2" t="s">
        <v>420</v>
      </c>
      <c r="V108" s="37" t="s">
        <v>840</v>
      </c>
      <c r="X108" t="s">
        <v>872</v>
      </c>
    </row>
    <row r="109" spans="1:24" ht="15.95" customHeight="1" x14ac:dyDescent="0.3">
      <c r="A109" t="s">
        <v>23</v>
      </c>
      <c r="B109">
        <v>2418568</v>
      </c>
      <c r="C109">
        <v>21370</v>
      </c>
      <c r="D109" t="s">
        <v>1018</v>
      </c>
      <c r="E109">
        <v>1419969</v>
      </c>
      <c r="F109">
        <v>99090</v>
      </c>
      <c r="G109">
        <v>90</v>
      </c>
      <c r="I109">
        <v>64.663265199999998</v>
      </c>
      <c r="J109">
        <v>-147.05441999999999</v>
      </c>
      <c r="K109" t="s">
        <v>1044</v>
      </c>
      <c r="L109" t="s">
        <v>5</v>
      </c>
      <c r="M109" s="2" t="s">
        <v>420</v>
      </c>
    </row>
    <row r="110" spans="1:24" ht="15.95" customHeight="1" x14ac:dyDescent="0.3">
      <c r="A110" t="s">
        <v>1045</v>
      </c>
      <c r="B110">
        <v>1401727</v>
      </c>
      <c r="C110">
        <v>21475</v>
      </c>
      <c r="D110" t="s">
        <v>1014</v>
      </c>
      <c r="E110">
        <v>1416061</v>
      </c>
      <c r="F110">
        <v>99020</v>
      </c>
      <c r="G110">
        <v>20</v>
      </c>
      <c r="H110" t="s">
        <v>1029</v>
      </c>
      <c r="I110">
        <v>61.458055600000002</v>
      </c>
      <c r="J110">
        <v>-149.36222219999999</v>
      </c>
      <c r="K110" t="s">
        <v>1046</v>
      </c>
      <c r="L110" t="s">
        <v>5</v>
      </c>
    </row>
    <row r="111" spans="1:24" ht="15.95" customHeight="1" x14ac:dyDescent="0.3">
      <c r="A111" t="s">
        <v>719</v>
      </c>
      <c r="B111">
        <v>1401735</v>
      </c>
      <c r="C111">
        <v>21700</v>
      </c>
      <c r="D111" t="s">
        <v>720</v>
      </c>
      <c r="E111">
        <v>1419968</v>
      </c>
      <c r="F111">
        <v>99070</v>
      </c>
      <c r="G111">
        <v>70</v>
      </c>
      <c r="H111" t="s">
        <v>721</v>
      </c>
      <c r="I111">
        <v>58.803509900000002</v>
      </c>
      <c r="J111">
        <v>-158.5533853</v>
      </c>
      <c r="K111" t="s">
        <v>722</v>
      </c>
      <c r="L111" t="s">
        <v>723</v>
      </c>
      <c r="M111" s="2" t="s">
        <v>420</v>
      </c>
    </row>
    <row r="112" spans="1:24" ht="15.95" customHeight="1" x14ac:dyDescent="0.3">
      <c r="A112" t="s">
        <v>119</v>
      </c>
      <c r="B112">
        <v>1401738</v>
      </c>
      <c r="C112">
        <v>21810</v>
      </c>
      <c r="D112" t="s">
        <v>720</v>
      </c>
      <c r="E112">
        <v>1419968</v>
      </c>
      <c r="F112">
        <v>99070</v>
      </c>
      <c r="G112">
        <v>70</v>
      </c>
      <c r="H112" t="s">
        <v>721</v>
      </c>
      <c r="I112">
        <v>59.349722200000002</v>
      </c>
      <c r="J112">
        <v>-157.47527779999999</v>
      </c>
      <c r="K112" t="s">
        <v>873</v>
      </c>
      <c r="L112" t="s">
        <v>723</v>
      </c>
      <c r="O112" s="37" t="s">
        <v>834</v>
      </c>
      <c r="P112" s="39" t="s">
        <v>834</v>
      </c>
      <c r="Q112" s="39" t="s">
        <v>834</v>
      </c>
      <c r="R112" s="2" t="s">
        <v>13</v>
      </c>
      <c r="S112" s="2" t="s">
        <v>18</v>
      </c>
      <c r="T112" s="2" t="s">
        <v>13</v>
      </c>
      <c r="U112" s="2" t="s">
        <v>420</v>
      </c>
      <c r="V112" s="37" t="s">
        <v>840</v>
      </c>
      <c r="W112" s="36" t="s">
        <v>874</v>
      </c>
    </row>
    <row r="113" spans="1:24" ht="15.95" customHeight="1" x14ac:dyDescent="0.3">
      <c r="A113" t="s">
        <v>321</v>
      </c>
      <c r="B113">
        <v>1401787</v>
      </c>
      <c r="C113">
        <v>22140</v>
      </c>
      <c r="D113" t="s">
        <v>1127</v>
      </c>
      <c r="E113">
        <v>2371430</v>
      </c>
      <c r="F113">
        <v>33390</v>
      </c>
      <c r="G113">
        <v>105</v>
      </c>
      <c r="I113">
        <v>58.194444400000002</v>
      </c>
      <c r="J113">
        <v>-136.34333330000001</v>
      </c>
      <c r="K113" t="s">
        <v>1144</v>
      </c>
      <c r="L113" t="s">
        <v>1130</v>
      </c>
    </row>
    <row r="114" spans="1:24" ht="15.95" customHeight="1" x14ac:dyDescent="0.3">
      <c r="A114" t="s">
        <v>226</v>
      </c>
      <c r="B114">
        <v>1401788</v>
      </c>
      <c r="C114">
        <v>22250</v>
      </c>
      <c r="D114" t="s">
        <v>741</v>
      </c>
      <c r="E114">
        <v>1419977</v>
      </c>
      <c r="F114">
        <v>99180</v>
      </c>
      <c r="G114">
        <v>180</v>
      </c>
      <c r="I114">
        <v>64.617500000000007</v>
      </c>
      <c r="J114">
        <v>-162.2605556</v>
      </c>
      <c r="K114" t="s">
        <v>748</v>
      </c>
      <c r="L114" t="s">
        <v>744</v>
      </c>
    </row>
    <row r="115" spans="1:24" ht="15.95" customHeight="1" x14ac:dyDescent="0.3">
      <c r="A115" t="s">
        <v>116</v>
      </c>
      <c r="B115">
        <v>1401837</v>
      </c>
      <c r="C115">
        <v>22910</v>
      </c>
      <c r="D115" t="s">
        <v>787</v>
      </c>
      <c r="E115">
        <v>1419985</v>
      </c>
      <c r="F115">
        <v>99270</v>
      </c>
      <c r="G115">
        <v>270</v>
      </c>
      <c r="H115" t="s">
        <v>788</v>
      </c>
      <c r="I115">
        <v>62.777777800000003</v>
      </c>
      <c r="J115">
        <v>-164.52305559999999</v>
      </c>
      <c r="K115" t="s">
        <v>961</v>
      </c>
      <c r="L115" t="s">
        <v>790</v>
      </c>
      <c r="O115" s="37" t="s">
        <v>840</v>
      </c>
      <c r="P115" s="39" t="s">
        <v>840</v>
      </c>
      <c r="Q115" s="39" t="s">
        <v>791</v>
      </c>
      <c r="R115" s="2" t="s">
        <v>18</v>
      </c>
      <c r="S115" s="2" t="s">
        <v>18</v>
      </c>
      <c r="T115" s="2" t="s">
        <v>18</v>
      </c>
      <c r="U115" s="2" t="s">
        <v>18</v>
      </c>
      <c r="V115" s="37" t="s">
        <v>791</v>
      </c>
      <c r="W115" s="36" t="s">
        <v>855</v>
      </c>
    </row>
    <row r="116" spans="1:24" ht="15.95" customHeight="1" x14ac:dyDescent="0.3">
      <c r="A116" t="s">
        <v>117</v>
      </c>
      <c r="B116">
        <v>1397658</v>
      </c>
      <c r="C116">
        <v>23460</v>
      </c>
      <c r="D116" t="s">
        <v>1018</v>
      </c>
      <c r="E116">
        <v>1419969</v>
      </c>
      <c r="F116">
        <v>99090</v>
      </c>
      <c r="G116">
        <v>90</v>
      </c>
      <c r="I116">
        <v>64.847222200000004</v>
      </c>
      <c r="J116">
        <v>-148.0144444</v>
      </c>
      <c r="K116" t="s">
        <v>1047</v>
      </c>
      <c r="L116" t="s">
        <v>5</v>
      </c>
    </row>
    <row r="117" spans="1:24" ht="15.95" customHeight="1" x14ac:dyDescent="0.3">
      <c r="A117" t="s">
        <v>816</v>
      </c>
      <c r="B117">
        <v>1401908</v>
      </c>
      <c r="C117">
        <v>23680</v>
      </c>
      <c r="D117" t="s">
        <v>808</v>
      </c>
      <c r="E117">
        <v>1419987</v>
      </c>
      <c r="F117">
        <v>99290</v>
      </c>
      <c r="G117">
        <v>290</v>
      </c>
      <c r="I117">
        <v>65.179444399999994</v>
      </c>
      <c r="J117">
        <v>-150.21444439999999</v>
      </c>
      <c r="L117" s="46" t="s">
        <v>802</v>
      </c>
      <c r="M117" s="2" t="s">
        <v>420</v>
      </c>
    </row>
    <row r="118" spans="1:24" ht="15.95" customHeight="1" x14ac:dyDescent="0.3">
      <c r="A118" t="s">
        <v>118</v>
      </c>
      <c r="B118">
        <v>1401927</v>
      </c>
      <c r="C118">
        <v>23720</v>
      </c>
      <c r="D118" t="s">
        <v>817</v>
      </c>
      <c r="E118">
        <v>1419976</v>
      </c>
      <c r="F118">
        <v>99170</v>
      </c>
      <c r="G118">
        <v>170</v>
      </c>
      <c r="I118">
        <v>61.938611100000003</v>
      </c>
      <c r="J118">
        <v>-147.1680556</v>
      </c>
      <c r="K118" t="s">
        <v>818</v>
      </c>
      <c r="L118" s="46" t="s">
        <v>802</v>
      </c>
      <c r="M118" s="2" t="s">
        <v>420</v>
      </c>
    </row>
    <row r="119" spans="1:24" ht="15.95" customHeight="1" x14ac:dyDescent="0.3">
      <c r="A119" t="s">
        <v>76</v>
      </c>
      <c r="B119">
        <v>1401936</v>
      </c>
      <c r="C119">
        <v>23790</v>
      </c>
      <c r="D119" t="s">
        <v>808</v>
      </c>
      <c r="E119">
        <v>1419987</v>
      </c>
      <c r="F119">
        <v>99290</v>
      </c>
      <c r="G119">
        <v>290</v>
      </c>
      <c r="H119" t="s">
        <v>819</v>
      </c>
      <c r="I119">
        <v>66.922777800000006</v>
      </c>
      <c r="J119">
        <v>-151.50805560000001</v>
      </c>
      <c r="K119" t="s">
        <v>820</v>
      </c>
      <c r="L119" t="s">
        <v>802</v>
      </c>
      <c r="M119" s="2" t="s">
        <v>420</v>
      </c>
    </row>
    <row r="120" spans="1:24" ht="15.95" customHeight="1" x14ac:dyDescent="0.3">
      <c r="A120" t="s">
        <v>303</v>
      </c>
      <c r="B120">
        <v>1401951</v>
      </c>
      <c r="C120">
        <v>23900</v>
      </c>
      <c r="D120" t="s">
        <v>1134</v>
      </c>
      <c r="E120">
        <v>1419970</v>
      </c>
      <c r="F120">
        <v>99100</v>
      </c>
      <c r="G120">
        <v>100</v>
      </c>
      <c r="I120">
        <v>58.421388899999997</v>
      </c>
      <c r="J120">
        <v>-135.43666669999999</v>
      </c>
      <c r="K120" t="s">
        <v>1145</v>
      </c>
      <c r="L120" t="s">
        <v>1130</v>
      </c>
    </row>
    <row r="121" spans="1:24" ht="15.95" customHeight="1" x14ac:dyDescent="0.3">
      <c r="A121" t="s">
        <v>498</v>
      </c>
      <c r="B121">
        <v>1805281</v>
      </c>
      <c r="C121">
        <v>24010</v>
      </c>
      <c r="D121" t="s">
        <v>729</v>
      </c>
      <c r="E121">
        <v>1419984</v>
      </c>
      <c r="F121">
        <v>99261</v>
      </c>
      <c r="G121">
        <v>261</v>
      </c>
      <c r="H121" t="s">
        <v>904</v>
      </c>
      <c r="I121">
        <v>60.526294</v>
      </c>
      <c r="J121">
        <v>-145.6351157</v>
      </c>
      <c r="K121" t="s">
        <v>909</v>
      </c>
      <c r="L121" t="s">
        <v>906</v>
      </c>
      <c r="O121" s="37" t="s">
        <v>840</v>
      </c>
      <c r="P121" s="39" t="s">
        <v>840</v>
      </c>
      <c r="Q121" s="39" t="s">
        <v>791</v>
      </c>
      <c r="R121" s="2" t="s">
        <v>18</v>
      </c>
      <c r="S121" s="2" t="s">
        <v>18</v>
      </c>
      <c r="T121" s="2" t="s">
        <v>18</v>
      </c>
      <c r="U121" s="2" t="s">
        <v>18</v>
      </c>
      <c r="V121" s="37" t="s">
        <v>791</v>
      </c>
      <c r="X121" s="36" t="s">
        <v>908</v>
      </c>
    </row>
    <row r="122" spans="1:24" ht="15.95" customHeight="1" x14ac:dyDescent="0.3">
      <c r="A122" t="s">
        <v>48</v>
      </c>
      <c r="B122">
        <v>1401958</v>
      </c>
      <c r="C122">
        <v>24230</v>
      </c>
      <c r="D122" t="s">
        <v>1018</v>
      </c>
      <c r="E122">
        <v>1419969</v>
      </c>
      <c r="F122">
        <v>99090</v>
      </c>
      <c r="G122">
        <v>90</v>
      </c>
      <c r="H122" t="s">
        <v>819</v>
      </c>
      <c r="I122">
        <v>64.837777799999998</v>
      </c>
      <c r="J122">
        <v>-147.7163889</v>
      </c>
      <c r="K122" t="s">
        <v>1048</v>
      </c>
      <c r="L122" t="s">
        <v>5</v>
      </c>
    </row>
    <row r="123" spans="1:24" ht="15.95" customHeight="1" x14ac:dyDescent="0.3">
      <c r="A123" t="s">
        <v>367</v>
      </c>
      <c r="B123">
        <v>1418574</v>
      </c>
      <c r="C123">
        <v>24660</v>
      </c>
      <c r="D123" t="s">
        <v>709</v>
      </c>
      <c r="E123">
        <v>1419964</v>
      </c>
      <c r="F123">
        <v>99013</v>
      </c>
      <c r="G123">
        <v>13</v>
      </c>
      <c r="H123" t="s">
        <v>710</v>
      </c>
      <c r="I123">
        <v>54.850833299999998</v>
      </c>
      <c r="J123">
        <v>-163.41499999999999</v>
      </c>
      <c r="K123" t="s">
        <v>844</v>
      </c>
      <c r="L123" t="s">
        <v>707</v>
      </c>
      <c r="O123" s="37" t="s">
        <v>834</v>
      </c>
      <c r="P123" s="39" t="s">
        <v>791</v>
      </c>
      <c r="Q123" s="39" t="s">
        <v>834</v>
      </c>
      <c r="R123" s="2" t="s">
        <v>18</v>
      </c>
      <c r="S123" s="2" t="s">
        <v>18</v>
      </c>
      <c r="T123" s="2" t="s">
        <v>18</v>
      </c>
      <c r="U123" s="2" t="s">
        <v>420</v>
      </c>
      <c r="V123" s="37" t="s">
        <v>791</v>
      </c>
      <c r="W123" s="36" t="s">
        <v>845</v>
      </c>
      <c r="X123" s="36" t="s">
        <v>843</v>
      </c>
    </row>
    <row r="124" spans="1:24" ht="15.95" customHeight="1" x14ac:dyDescent="0.3">
      <c r="A124" t="s">
        <v>143</v>
      </c>
      <c r="B124">
        <v>2418580</v>
      </c>
      <c r="C124">
        <v>25000</v>
      </c>
      <c r="D124" t="s">
        <v>817</v>
      </c>
      <c r="E124">
        <v>1419976</v>
      </c>
      <c r="F124">
        <v>99170</v>
      </c>
      <c r="G124">
        <v>170</v>
      </c>
      <c r="I124">
        <v>61.638906800000001</v>
      </c>
      <c r="J124">
        <v>-149.14214999999999</v>
      </c>
      <c r="K124" t="s">
        <v>1049</v>
      </c>
      <c r="L124" t="s">
        <v>5</v>
      </c>
    </row>
    <row r="125" spans="1:24" ht="15.95" customHeight="1" x14ac:dyDescent="0.3">
      <c r="A125" t="s">
        <v>144</v>
      </c>
      <c r="B125">
        <v>2582712</v>
      </c>
      <c r="C125">
        <v>24980</v>
      </c>
      <c r="D125" t="s">
        <v>1018</v>
      </c>
      <c r="E125">
        <v>1419969</v>
      </c>
      <c r="F125">
        <v>99090</v>
      </c>
      <c r="G125">
        <v>90</v>
      </c>
      <c r="I125">
        <v>64.906182400000006</v>
      </c>
      <c r="J125">
        <v>-147.695391</v>
      </c>
      <c r="K125" t="s">
        <v>1050</v>
      </c>
      <c r="L125" t="s">
        <v>5</v>
      </c>
    </row>
    <row r="126" spans="1:24" ht="15.95" customHeight="1" x14ac:dyDescent="0.3">
      <c r="A126" t="s">
        <v>277</v>
      </c>
      <c r="B126">
        <v>1866944</v>
      </c>
      <c r="C126">
        <v>25220</v>
      </c>
      <c r="D126" t="s">
        <v>1016</v>
      </c>
      <c r="E126">
        <v>1419988</v>
      </c>
      <c r="F126">
        <v>99068</v>
      </c>
      <c r="G126">
        <v>68</v>
      </c>
      <c r="I126">
        <v>63.927777800000001</v>
      </c>
      <c r="J126">
        <v>-149.13027779999999</v>
      </c>
      <c r="K126" t="s">
        <v>1051</v>
      </c>
      <c r="L126" t="s">
        <v>5</v>
      </c>
      <c r="M126" s="2" t="s">
        <v>420</v>
      </c>
    </row>
    <row r="127" spans="1:24" ht="15.95" customHeight="1" x14ac:dyDescent="0.3">
      <c r="A127" t="s">
        <v>272</v>
      </c>
      <c r="B127">
        <v>2418582</v>
      </c>
      <c r="C127">
        <v>25550</v>
      </c>
      <c r="D127" t="s">
        <v>817</v>
      </c>
      <c r="E127">
        <v>1419976</v>
      </c>
      <c r="F127">
        <v>99170</v>
      </c>
      <c r="G127">
        <v>170</v>
      </c>
      <c r="I127">
        <v>61.744017200000002</v>
      </c>
      <c r="J127">
        <v>-149.23613</v>
      </c>
      <c r="K127" t="s">
        <v>1052</v>
      </c>
      <c r="L127" t="s">
        <v>5</v>
      </c>
    </row>
    <row r="128" spans="1:24" ht="15.95" customHeight="1" x14ac:dyDescent="0.3">
      <c r="A128" t="s">
        <v>239</v>
      </c>
      <c r="B128">
        <v>1402165</v>
      </c>
      <c r="C128">
        <v>25880</v>
      </c>
      <c r="D128" t="s">
        <v>808</v>
      </c>
      <c r="E128">
        <v>1419987</v>
      </c>
      <c r="F128">
        <v>99290</v>
      </c>
      <c r="G128">
        <v>290</v>
      </c>
      <c r="I128">
        <v>62.453611100000003</v>
      </c>
      <c r="J128">
        <v>-158.00749999999999</v>
      </c>
      <c r="K128" t="s">
        <v>821</v>
      </c>
      <c r="L128" s="46" t="s">
        <v>802</v>
      </c>
      <c r="M128" s="2" t="s">
        <v>420</v>
      </c>
    </row>
    <row r="129" spans="1:24" ht="15.95" customHeight="1" x14ac:dyDescent="0.3">
      <c r="A129" t="s">
        <v>252</v>
      </c>
      <c r="B129">
        <v>2418584</v>
      </c>
      <c r="C129">
        <v>26100</v>
      </c>
      <c r="D129" t="s">
        <v>800</v>
      </c>
      <c r="E129">
        <v>1419983</v>
      </c>
      <c r="F129">
        <v>99240</v>
      </c>
      <c r="G129">
        <v>240</v>
      </c>
      <c r="I129">
        <v>63.941201999999997</v>
      </c>
      <c r="J129">
        <v>-145.57398000000001</v>
      </c>
      <c r="K129" t="s">
        <v>1053</v>
      </c>
      <c r="L129" s="46" t="s">
        <v>5</v>
      </c>
      <c r="M129" s="2" t="s">
        <v>420</v>
      </c>
    </row>
    <row r="130" spans="1:24" ht="15.95" customHeight="1" x14ac:dyDescent="0.3">
      <c r="A130" t="s">
        <v>41</v>
      </c>
      <c r="B130">
        <v>1402276</v>
      </c>
      <c r="C130">
        <v>26760</v>
      </c>
      <c r="D130" t="s">
        <v>808</v>
      </c>
      <c r="E130">
        <v>1419987</v>
      </c>
      <c r="F130">
        <v>99290</v>
      </c>
      <c r="G130">
        <v>290</v>
      </c>
      <c r="H130" t="s">
        <v>819</v>
      </c>
      <c r="I130">
        <v>66.564722200000006</v>
      </c>
      <c r="J130">
        <v>-145.2738889</v>
      </c>
      <c r="K130" t="s">
        <v>1241</v>
      </c>
      <c r="L130" t="s">
        <v>802</v>
      </c>
      <c r="O130" s="37" t="s">
        <v>834</v>
      </c>
      <c r="P130" s="39" t="s">
        <v>834</v>
      </c>
      <c r="Q130" s="39" t="s">
        <v>791</v>
      </c>
      <c r="R130" s="2" t="s">
        <v>18</v>
      </c>
      <c r="S130" s="2" t="s">
        <v>18</v>
      </c>
      <c r="T130" s="2" t="s">
        <v>18</v>
      </c>
      <c r="V130" s="37" t="s">
        <v>840</v>
      </c>
    </row>
    <row r="131" spans="1:24" ht="15.95" customHeight="1" x14ac:dyDescent="0.3">
      <c r="A131" t="s">
        <v>189</v>
      </c>
      <c r="B131">
        <v>2418586</v>
      </c>
      <c r="C131">
        <v>26835</v>
      </c>
      <c r="D131" t="s">
        <v>808</v>
      </c>
      <c r="E131">
        <v>1419987</v>
      </c>
      <c r="F131">
        <v>99290</v>
      </c>
      <c r="G131">
        <v>290</v>
      </c>
      <c r="I131">
        <v>64.602834099999995</v>
      </c>
      <c r="J131">
        <v>-149.12006</v>
      </c>
      <c r="K131" t="s">
        <v>1054</v>
      </c>
      <c r="L131" t="s">
        <v>5</v>
      </c>
    </row>
    <row r="132" spans="1:24" ht="15.95" customHeight="1" x14ac:dyDescent="0.3">
      <c r="A132" t="s">
        <v>92</v>
      </c>
      <c r="B132">
        <v>1402342</v>
      </c>
      <c r="C132">
        <v>26870</v>
      </c>
      <c r="D132" t="s">
        <v>1018</v>
      </c>
      <c r="E132">
        <v>1419969</v>
      </c>
      <c r="F132">
        <v>99090</v>
      </c>
      <c r="G132">
        <v>90</v>
      </c>
      <c r="I132">
        <v>64.958055599999994</v>
      </c>
      <c r="J132">
        <v>-147.61833329999999</v>
      </c>
      <c r="K132" t="s">
        <v>1055</v>
      </c>
      <c r="L132" t="s">
        <v>5</v>
      </c>
    </row>
    <row r="133" spans="1:24" ht="15.95" customHeight="1" x14ac:dyDescent="0.3">
      <c r="A133" t="s">
        <v>190</v>
      </c>
      <c r="B133">
        <v>1866945</v>
      </c>
      <c r="C133">
        <v>26910</v>
      </c>
      <c r="D133" t="s">
        <v>1012</v>
      </c>
      <c r="E133">
        <v>1419972</v>
      </c>
      <c r="F133">
        <v>99122</v>
      </c>
      <c r="G133">
        <v>122</v>
      </c>
      <c r="I133">
        <v>59.858333299999998</v>
      </c>
      <c r="J133">
        <v>-150.95833329999999</v>
      </c>
      <c r="K133" t="s">
        <v>1056</v>
      </c>
      <c r="L133" t="s">
        <v>5</v>
      </c>
    </row>
    <row r="134" spans="1:24" ht="15.95" customHeight="1" x14ac:dyDescent="0.3">
      <c r="A134" t="s">
        <v>170</v>
      </c>
      <c r="B134">
        <v>1866947</v>
      </c>
      <c r="C134">
        <v>27090</v>
      </c>
      <c r="D134" t="s">
        <v>1012</v>
      </c>
      <c r="E134">
        <v>1419972</v>
      </c>
      <c r="F134">
        <v>99122</v>
      </c>
      <c r="G134">
        <v>122</v>
      </c>
      <c r="I134">
        <v>59.736111100000002</v>
      </c>
      <c r="J134">
        <v>-151.29527780000001</v>
      </c>
      <c r="K134" t="s">
        <v>1057</v>
      </c>
      <c r="L134" t="s">
        <v>5</v>
      </c>
    </row>
    <row r="135" spans="1:24" ht="15.95" customHeight="1" x14ac:dyDescent="0.3">
      <c r="A135" t="s">
        <v>35</v>
      </c>
      <c r="B135">
        <v>1865552</v>
      </c>
      <c r="C135">
        <v>27145</v>
      </c>
      <c r="D135" t="s">
        <v>1012</v>
      </c>
      <c r="E135">
        <v>1419972</v>
      </c>
      <c r="F135">
        <v>99122</v>
      </c>
      <c r="G135">
        <v>122</v>
      </c>
      <c r="I135">
        <v>60.501944399999999</v>
      </c>
      <c r="J135">
        <v>-150.7622222</v>
      </c>
      <c r="K135" t="s">
        <v>1058</v>
      </c>
      <c r="L135" t="s">
        <v>5</v>
      </c>
    </row>
    <row r="136" spans="1:24" ht="15.95" customHeight="1" x14ac:dyDescent="0.3">
      <c r="A136" t="s">
        <v>32</v>
      </c>
      <c r="B136">
        <v>1402448</v>
      </c>
      <c r="C136">
        <v>27420</v>
      </c>
      <c r="D136" t="s">
        <v>729</v>
      </c>
      <c r="E136">
        <v>1419984</v>
      </c>
      <c r="F136">
        <v>99261</v>
      </c>
      <c r="G136">
        <v>261</v>
      </c>
      <c r="H136" t="s">
        <v>914</v>
      </c>
      <c r="I136">
        <v>62.301944399999996</v>
      </c>
      <c r="J136">
        <v>-145.3019444</v>
      </c>
      <c r="K136" t="s">
        <v>919</v>
      </c>
      <c r="L136" t="s">
        <v>731</v>
      </c>
      <c r="O136" s="37" t="s">
        <v>834</v>
      </c>
      <c r="P136" s="39" t="s">
        <v>834</v>
      </c>
      <c r="Q136" s="39" t="s">
        <v>840</v>
      </c>
      <c r="R136" s="2" t="s">
        <v>13</v>
      </c>
      <c r="S136" s="2" t="s">
        <v>18</v>
      </c>
      <c r="T136" s="2" t="s">
        <v>18</v>
      </c>
      <c r="U136" s="2" t="s">
        <v>18</v>
      </c>
      <c r="V136" s="37" t="s">
        <v>791</v>
      </c>
      <c r="W136" s="36" t="s">
        <v>920</v>
      </c>
      <c r="X136" t="s">
        <v>881</v>
      </c>
    </row>
    <row r="137" spans="1:24" ht="15.95" customHeight="1" x14ac:dyDescent="0.3">
      <c r="A137" t="s">
        <v>15</v>
      </c>
      <c r="B137">
        <v>1402457</v>
      </c>
      <c r="C137">
        <v>27530</v>
      </c>
      <c r="D137" t="s">
        <v>808</v>
      </c>
      <c r="E137">
        <v>1419987</v>
      </c>
      <c r="F137">
        <v>99290</v>
      </c>
      <c r="G137">
        <v>290</v>
      </c>
      <c r="H137" t="s">
        <v>819</v>
      </c>
      <c r="I137">
        <v>64.733333299999998</v>
      </c>
      <c r="J137">
        <v>-156.92750000000001</v>
      </c>
      <c r="K137" t="s">
        <v>1242</v>
      </c>
      <c r="L137" t="s">
        <v>802</v>
      </c>
      <c r="O137" s="37" t="s">
        <v>834</v>
      </c>
      <c r="P137" s="39" t="s">
        <v>834</v>
      </c>
      <c r="Q137" s="39" t="s">
        <v>791</v>
      </c>
      <c r="R137" s="2" t="s">
        <v>18</v>
      </c>
      <c r="S137" s="2" t="s">
        <v>18</v>
      </c>
      <c r="T137" s="2" t="s">
        <v>18</v>
      </c>
      <c r="V137" s="37" t="s">
        <v>840</v>
      </c>
    </row>
    <row r="138" spans="1:24" ht="15.95" customHeight="1" x14ac:dyDescent="0.3">
      <c r="A138" t="s">
        <v>332</v>
      </c>
      <c r="B138">
        <v>1402463</v>
      </c>
      <c r="C138">
        <v>27640</v>
      </c>
      <c r="D138" t="s">
        <v>741</v>
      </c>
      <c r="E138">
        <v>1419977</v>
      </c>
      <c r="F138">
        <v>99180</v>
      </c>
      <c r="G138">
        <v>180</v>
      </c>
      <c r="I138">
        <v>63.779722200000002</v>
      </c>
      <c r="J138">
        <v>-171.74111110000001</v>
      </c>
      <c r="K138" t="s">
        <v>749</v>
      </c>
      <c r="L138" t="s">
        <v>744</v>
      </c>
    </row>
    <row r="139" spans="1:24" ht="15.95" customHeight="1" x14ac:dyDescent="0.3">
      <c r="A139" t="s">
        <v>227</v>
      </c>
      <c r="B139">
        <v>1866948</v>
      </c>
      <c r="C139">
        <v>27700</v>
      </c>
      <c r="D139" t="s">
        <v>1127</v>
      </c>
      <c r="E139">
        <v>2371430</v>
      </c>
      <c r="F139">
        <v>33390</v>
      </c>
      <c r="G139">
        <v>105</v>
      </c>
      <c r="I139">
        <v>58.056666700000001</v>
      </c>
      <c r="J139">
        <v>-135.50777780000001</v>
      </c>
      <c r="K139" t="s">
        <v>1146</v>
      </c>
      <c r="L139" s="46" t="s">
        <v>1130</v>
      </c>
      <c r="M139" s="2" t="s">
        <v>420</v>
      </c>
    </row>
    <row r="140" spans="1:24" ht="15.95" customHeight="1" x14ac:dyDescent="0.3">
      <c r="A140" t="s">
        <v>102</v>
      </c>
      <c r="B140">
        <v>1865553</v>
      </c>
      <c r="C140">
        <v>28200</v>
      </c>
      <c r="D140" t="s">
        <v>817</v>
      </c>
      <c r="E140">
        <v>1419976</v>
      </c>
      <c r="F140">
        <v>99170</v>
      </c>
      <c r="G140">
        <v>170</v>
      </c>
      <c r="I140">
        <v>61.572777799999997</v>
      </c>
      <c r="J140">
        <v>-149.24083329999999</v>
      </c>
      <c r="K140" t="s">
        <v>1059</v>
      </c>
      <c r="L140" t="s">
        <v>5</v>
      </c>
    </row>
    <row r="141" spans="1:24" ht="15.95" customHeight="1" x14ac:dyDescent="0.3">
      <c r="A141" t="s">
        <v>822</v>
      </c>
      <c r="B141">
        <v>1402539</v>
      </c>
      <c r="C141">
        <v>28350</v>
      </c>
      <c r="D141" t="s">
        <v>794</v>
      </c>
      <c r="E141">
        <v>1419966</v>
      </c>
      <c r="F141">
        <v>99050</v>
      </c>
      <c r="G141">
        <v>50</v>
      </c>
      <c r="H141" t="s">
        <v>788</v>
      </c>
      <c r="I141">
        <v>61.8938889</v>
      </c>
      <c r="J141">
        <v>-157.71777779999999</v>
      </c>
      <c r="K141" t="s">
        <v>823</v>
      </c>
      <c r="L141" s="46" t="s">
        <v>802</v>
      </c>
      <c r="M141" s="2" t="s">
        <v>420</v>
      </c>
    </row>
    <row r="142" spans="1:24" ht="15.95" customHeight="1" x14ac:dyDescent="0.3">
      <c r="A142" t="s">
        <v>1060</v>
      </c>
      <c r="B142">
        <v>1422161</v>
      </c>
      <c r="C142">
        <v>28410</v>
      </c>
      <c r="D142" t="s">
        <v>1014</v>
      </c>
      <c r="E142">
        <v>1416061</v>
      </c>
      <c r="F142">
        <v>99020</v>
      </c>
      <c r="G142">
        <v>20</v>
      </c>
      <c r="I142">
        <v>60.942500000000003</v>
      </c>
      <c r="J142">
        <v>-149.16638889999999</v>
      </c>
      <c r="K142" t="s">
        <v>1061</v>
      </c>
      <c r="L142" t="s">
        <v>5</v>
      </c>
    </row>
    <row r="143" spans="1:24" ht="15.95" customHeight="1" x14ac:dyDescent="0.3">
      <c r="A143" t="s">
        <v>89</v>
      </c>
      <c r="B143">
        <v>2418599</v>
      </c>
      <c r="C143">
        <v>28590</v>
      </c>
      <c r="D143" t="s">
        <v>817</v>
      </c>
      <c r="E143">
        <v>1419976</v>
      </c>
      <c r="F143">
        <v>99170</v>
      </c>
      <c r="G143">
        <v>170</v>
      </c>
      <c r="I143">
        <v>61.907483499999998</v>
      </c>
      <c r="J143">
        <v>-147.50484</v>
      </c>
      <c r="K143" t="s">
        <v>1062</v>
      </c>
      <c r="L143" t="s">
        <v>5</v>
      </c>
    </row>
    <row r="144" spans="1:24" ht="15.95" customHeight="1" x14ac:dyDescent="0.3">
      <c r="A144" t="s">
        <v>44</v>
      </c>
      <c r="B144">
        <v>1402643</v>
      </c>
      <c r="C144">
        <v>28740</v>
      </c>
      <c r="D144" t="s">
        <v>729</v>
      </c>
      <c r="E144">
        <v>1419984</v>
      </c>
      <c r="F144">
        <v>99261</v>
      </c>
      <c r="G144">
        <v>261</v>
      </c>
      <c r="I144">
        <v>62.109166700000003</v>
      </c>
      <c r="J144">
        <v>-145.54638890000001</v>
      </c>
      <c r="K144" t="s">
        <v>921</v>
      </c>
      <c r="L144" t="s">
        <v>731</v>
      </c>
      <c r="O144" s="37" t="s">
        <v>834</v>
      </c>
      <c r="P144" s="39" t="s">
        <v>834</v>
      </c>
      <c r="Q144" s="39" t="s">
        <v>791</v>
      </c>
      <c r="R144" s="2" t="s">
        <v>18</v>
      </c>
      <c r="S144" s="2" t="s">
        <v>18</v>
      </c>
      <c r="T144" s="2" t="s">
        <v>18</v>
      </c>
      <c r="U144" s="2" t="s">
        <v>18</v>
      </c>
      <c r="V144" s="37" t="s">
        <v>840</v>
      </c>
    </row>
    <row r="145" spans="1:22" ht="15.95" customHeight="1" x14ac:dyDescent="0.3">
      <c r="A145" t="s">
        <v>45</v>
      </c>
      <c r="B145">
        <v>2582713</v>
      </c>
      <c r="C145">
        <v>29130</v>
      </c>
      <c r="D145" t="s">
        <v>1018</v>
      </c>
      <c r="E145">
        <v>1419969</v>
      </c>
      <c r="F145">
        <v>99090</v>
      </c>
      <c r="G145">
        <v>90</v>
      </c>
      <c r="I145">
        <v>64.9339114</v>
      </c>
      <c r="J145">
        <v>-148.0083822</v>
      </c>
      <c r="K145" t="s">
        <v>1063</v>
      </c>
      <c r="L145" t="s">
        <v>5</v>
      </c>
    </row>
    <row r="146" spans="1:22" ht="15.95" customHeight="1" x14ac:dyDescent="0.3">
      <c r="A146" t="s">
        <v>259</v>
      </c>
      <c r="B146">
        <v>1402760</v>
      </c>
      <c r="C146">
        <v>29180</v>
      </c>
      <c r="D146" t="s">
        <v>741</v>
      </c>
      <c r="E146">
        <v>1419977</v>
      </c>
      <c r="F146">
        <v>99180</v>
      </c>
      <c r="G146">
        <v>180</v>
      </c>
      <c r="H146" t="s">
        <v>742</v>
      </c>
      <c r="I146">
        <v>64.5433333</v>
      </c>
      <c r="J146">
        <v>-163.02916669999999</v>
      </c>
      <c r="K146" t="s">
        <v>750</v>
      </c>
      <c r="L146" t="s">
        <v>744</v>
      </c>
    </row>
    <row r="147" spans="1:22" ht="15.95" customHeight="1" x14ac:dyDescent="0.3">
      <c r="A147" t="s">
        <v>320</v>
      </c>
      <c r="B147">
        <v>1415910</v>
      </c>
      <c r="C147">
        <v>29290</v>
      </c>
      <c r="D147" t="s">
        <v>794</v>
      </c>
      <c r="E147">
        <v>1419966</v>
      </c>
      <c r="F147">
        <v>99050</v>
      </c>
      <c r="G147">
        <v>50</v>
      </c>
      <c r="H147" t="s">
        <v>788</v>
      </c>
      <c r="I147">
        <v>59.118888900000002</v>
      </c>
      <c r="J147">
        <v>-161.58750000000001</v>
      </c>
      <c r="K147" t="s">
        <v>962</v>
      </c>
      <c r="L147" t="s">
        <v>790</v>
      </c>
      <c r="O147" s="37" t="s">
        <v>791</v>
      </c>
      <c r="P147" s="39" t="s">
        <v>791</v>
      </c>
      <c r="Q147" s="39" t="s">
        <v>791</v>
      </c>
      <c r="R147" s="2" t="s">
        <v>18</v>
      </c>
      <c r="S147" s="2" t="s">
        <v>18</v>
      </c>
      <c r="T147" s="2" t="s">
        <v>18</v>
      </c>
      <c r="U147" s="2" t="s">
        <v>18</v>
      </c>
      <c r="V147" s="37" t="s">
        <v>791</v>
      </c>
    </row>
    <row r="148" spans="1:22" ht="15.95" customHeight="1" x14ac:dyDescent="0.3">
      <c r="A148" t="s">
        <v>194</v>
      </c>
      <c r="B148">
        <v>1402921</v>
      </c>
      <c r="C148">
        <v>30060</v>
      </c>
      <c r="D148" t="s">
        <v>808</v>
      </c>
      <c r="E148">
        <v>1419987</v>
      </c>
      <c r="F148">
        <v>99290</v>
      </c>
      <c r="G148">
        <v>290</v>
      </c>
      <c r="H148" t="s">
        <v>819</v>
      </c>
      <c r="I148">
        <v>62.903611099999999</v>
      </c>
      <c r="J148">
        <v>-160.06472220000001</v>
      </c>
      <c r="K148" t="s">
        <v>1243</v>
      </c>
      <c r="L148" t="s">
        <v>802</v>
      </c>
      <c r="O148" s="37" t="s">
        <v>834</v>
      </c>
      <c r="P148" s="39" t="s">
        <v>834</v>
      </c>
      <c r="Q148" s="39" t="s">
        <v>834</v>
      </c>
      <c r="R148" s="2" t="s">
        <v>18</v>
      </c>
      <c r="S148" s="2" t="s">
        <v>18</v>
      </c>
      <c r="T148" s="2" t="s">
        <v>18</v>
      </c>
      <c r="U148" s="2" t="s">
        <v>420</v>
      </c>
      <c r="V148" s="37" t="s">
        <v>840</v>
      </c>
    </row>
    <row r="149" spans="1:22" ht="15.95" customHeight="1" x14ac:dyDescent="0.3">
      <c r="A149" t="s">
        <v>33</v>
      </c>
      <c r="B149">
        <v>1403046</v>
      </c>
      <c r="C149">
        <v>30500</v>
      </c>
      <c r="D149" t="s">
        <v>729</v>
      </c>
      <c r="E149">
        <v>1419984</v>
      </c>
      <c r="F149">
        <v>99261</v>
      </c>
      <c r="G149">
        <v>261</v>
      </c>
      <c r="H149" t="s">
        <v>914</v>
      </c>
      <c r="I149">
        <v>62.271388899999998</v>
      </c>
      <c r="J149">
        <v>-145.3822222</v>
      </c>
      <c r="K149" t="s">
        <v>922</v>
      </c>
      <c r="L149" t="s">
        <v>731</v>
      </c>
      <c r="O149" s="37" t="s">
        <v>834</v>
      </c>
      <c r="P149" s="39" t="s">
        <v>834</v>
      </c>
      <c r="Q149" s="39" t="s">
        <v>791</v>
      </c>
      <c r="R149" s="2" t="s">
        <v>18</v>
      </c>
      <c r="S149" s="2" t="s">
        <v>18</v>
      </c>
      <c r="T149" s="2" t="s">
        <v>18</v>
      </c>
      <c r="U149" s="2" t="s">
        <v>18</v>
      </c>
      <c r="V149" s="37" t="s">
        <v>840</v>
      </c>
    </row>
    <row r="150" spans="1:22" ht="15.95" customHeight="1" x14ac:dyDescent="0.3">
      <c r="A150" t="s">
        <v>121</v>
      </c>
      <c r="B150">
        <v>1403078</v>
      </c>
      <c r="C150">
        <v>30940</v>
      </c>
      <c r="D150" t="s">
        <v>1127</v>
      </c>
      <c r="E150">
        <v>2371430</v>
      </c>
      <c r="F150">
        <v>33390</v>
      </c>
      <c r="G150">
        <v>105</v>
      </c>
      <c r="I150">
        <v>58.413333299999998</v>
      </c>
      <c r="J150">
        <v>-135.7369444</v>
      </c>
      <c r="K150" t="s">
        <v>1147</v>
      </c>
      <c r="L150" t="s">
        <v>1130</v>
      </c>
    </row>
    <row r="151" spans="1:22" ht="15.95" customHeight="1" x14ac:dyDescent="0.3">
      <c r="A151" t="s">
        <v>283</v>
      </c>
      <c r="B151">
        <v>1422400</v>
      </c>
      <c r="C151">
        <v>31050</v>
      </c>
      <c r="D151" t="s">
        <v>1134</v>
      </c>
      <c r="E151">
        <v>1419970</v>
      </c>
      <c r="F151">
        <v>99100</v>
      </c>
      <c r="G151">
        <v>100</v>
      </c>
      <c r="I151">
        <v>59.228588999999999</v>
      </c>
      <c r="J151">
        <v>-135.44411400000001</v>
      </c>
      <c r="K151" t="s">
        <v>1148</v>
      </c>
      <c r="L151" t="s">
        <v>1130</v>
      </c>
    </row>
    <row r="152" spans="1:22" ht="15.95" customHeight="1" x14ac:dyDescent="0.3">
      <c r="A152" t="s">
        <v>364</v>
      </c>
      <c r="B152">
        <v>1781963</v>
      </c>
      <c r="C152">
        <v>31270</v>
      </c>
      <c r="D152" t="s">
        <v>1012</v>
      </c>
      <c r="E152">
        <v>1419972</v>
      </c>
      <c r="F152">
        <v>99122</v>
      </c>
      <c r="G152">
        <v>122</v>
      </c>
      <c r="I152">
        <v>59.594999999999999</v>
      </c>
      <c r="J152">
        <v>-151.22499999999999</v>
      </c>
      <c r="K152" t="s">
        <v>1064</v>
      </c>
      <c r="L152" t="s">
        <v>5</v>
      </c>
    </row>
    <row r="153" spans="1:22" ht="15.95" customHeight="1" x14ac:dyDescent="0.3">
      <c r="A153" t="s">
        <v>824</v>
      </c>
      <c r="B153">
        <v>1403136</v>
      </c>
      <c r="C153">
        <v>31375</v>
      </c>
      <c r="D153" t="s">
        <v>787</v>
      </c>
      <c r="E153">
        <v>1419985</v>
      </c>
      <c r="F153">
        <v>99270</v>
      </c>
      <c r="G153">
        <v>270</v>
      </c>
      <c r="H153" t="s">
        <v>788</v>
      </c>
      <c r="I153">
        <v>62.896111099999999</v>
      </c>
      <c r="J153">
        <v>-163.8941667</v>
      </c>
      <c r="K153" t="s">
        <v>825</v>
      </c>
      <c r="L153" s="46" t="s">
        <v>802</v>
      </c>
      <c r="M153" s="2" t="s">
        <v>420</v>
      </c>
    </row>
    <row r="154" spans="1:22" ht="15.95" customHeight="1" x14ac:dyDescent="0.3">
      <c r="A154" t="s">
        <v>115</v>
      </c>
      <c r="B154">
        <v>1866949</v>
      </c>
      <c r="C154">
        <v>31710</v>
      </c>
      <c r="D154" t="s">
        <v>1012</v>
      </c>
      <c r="E154">
        <v>1419972</v>
      </c>
      <c r="F154">
        <v>99122</v>
      </c>
      <c r="G154">
        <v>122</v>
      </c>
      <c r="I154">
        <v>59.947222199999999</v>
      </c>
      <c r="J154">
        <v>-151.7322222</v>
      </c>
      <c r="K154" t="s">
        <v>1065</v>
      </c>
      <c r="L154" t="s">
        <v>5</v>
      </c>
    </row>
    <row r="155" spans="1:22" ht="15.95" customHeight="1" x14ac:dyDescent="0.3">
      <c r="A155" t="s">
        <v>174</v>
      </c>
      <c r="B155">
        <v>2418611</v>
      </c>
      <c r="C155">
        <v>31765</v>
      </c>
      <c r="D155" t="s">
        <v>1018</v>
      </c>
      <c r="E155">
        <v>1419969</v>
      </c>
      <c r="F155">
        <v>99090</v>
      </c>
      <c r="G155">
        <v>90</v>
      </c>
      <c r="I155">
        <v>64.371402399999994</v>
      </c>
      <c r="J155">
        <v>-146.59909999999999</v>
      </c>
      <c r="K155" t="s">
        <v>1066</v>
      </c>
      <c r="L155" t="s">
        <v>5</v>
      </c>
    </row>
    <row r="156" spans="1:22" ht="15.95" customHeight="1" x14ac:dyDescent="0.3">
      <c r="A156" t="s">
        <v>333</v>
      </c>
      <c r="B156">
        <v>1403275</v>
      </c>
      <c r="C156">
        <v>32150</v>
      </c>
      <c r="D156" t="s">
        <v>1016</v>
      </c>
      <c r="E156">
        <v>1419988</v>
      </c>
      <c r="F156">
        <v>99068</v>
      </c>
      <c r="G156">
        <v>68</v>
      </c>
      <c r="I156">
        <v>63.856944400000003</v>
      </c>
      <c r="J156">
        <v>-148.96611110000001</v>
      </c>
      <c r="K156" t="s">
        <v>1067</v>
      </c>
      <c r="L156" t="s">
        <v>5</v>
      </c>
    </row>
    <row r="157" spans="1:22" ht="15.95" customHeight="1" x14ac:dyDescent="0.3">
      <c r="A157" t="s">
        <v>220</v>
      </c>
      <c r="B157">
        <v>2419534</v>
      </c>
      <c r="C157">
        <v>32310</v>
      </c>
      <c r="D157" t="s">
        <v>800</v>
      </c>
      <c r="E157">
        <v>1419983</v>
      </c>
      <c r="F157">
        <v>99240</v>
      </c>
      <c r="G157">
        <v>240</v>
      </c>
      <c r="H157" t="s">
        <v>819</v>
      </c>
      <c r="I157">
        <v>63.987230799999999</v>
      </c>
      <c r="J157">
        <v>-144.69983250000001</v>
      </c>
      <c r="K157" t="s">
        <v>1244</v>
      </c>
      <c r="L157" t="s">
        <v>802</v>
      </c>
      <c r="O157" s="37" t="s">
        <v>834</v>
      </c>
      <c r="P157" s="39" t="s">
        <v>834</v>
      </c>
      <c r="Q157" s="39" t="s">
        <v>834</v>
      </c>
      <c r="R157" s="2" t="s">
        <v>18</v>
      </c>
      <c r="S157" s="2" t="s">
        <v>18</v>
      </c>
      <c r="T157" s="2" t="s">
        <v>18</v>
      </c>
      <c r="U157" s="2" t="s">
        <v>420</v>
      </c>
      <c r="V157" s="37" t="s">
        <v>840</v>
      </c>
    </row>
    <row r="158" spans="1:22" ht="15.95" customHeight="1" x14ac:dyDescent="0.3">
      <c r="A158" t="s">
        <v>147</v>
      </c>
      <c r="B158">
        <v>1866951</v>
      </c>
      <c r="C158">
        <v>32550</v>
      </c>
      <c r="D158" t="s">
        <v>1127</v>
      </c>
      <c r="E158">
        <v>2371430</v>
      </c>
      <c r="F158">
        <v>33390</v>
      </c>
      <c r="G158">
        <v>105</v>
      </c>
      <c r="I158">
        <v>57.4658333</v>
      </c>
      <c r="J158">
        <v>-133.3533333</v>
      </c>
      <c r="K158" t="s">
        <v>1149</v>
      </c>
      <c r="L158" s="46" t="s">
        <v>1130</v>
      </c>
      <c r="M158" s="2" t="s">
        <v>420</v>
      </c>
    </row>
    <row r="159" spans="1:22" ht="15.95" customHeight="1" x14ac:dyDescent="0.3">
      <c r="A159" t="s">
        <v>241</v>
      </c>
      <c r="B159">
        <v>1866952</v>
      </c>
      <c r="C159">
        <v>32810</v>
      </c>
      <c r="D159" t="s">
        <v>1135</v>
      </c>
      <c r="E159">
        <v>1419980</v>
      </c>
      <c r="F159">
        <v>99198</v>
      </c>
      <c r="G159">
        <v>198</v>
      </c>
      <c r="I159">
        <v>55.556666700000001</v>
      </c>
      <c r="J159">
        <v>-132.63638889999999</v>
      </c>
      <c r="K159" t="s">
        <v>1150</v>
      </c>
      <c r="L159" t="s">
        <v>1130</v>
      </c>
    </row>
    <row r="160" spans="1:22" ht="15.95" customHeight="1" x14ac:dyDescent="0.3">
      <c r="A160" t="s">
        <v>64</v>
      </c>
      <c r="B160">
        <v>1403447</v>
      </c>
      <c r="C160">
        <v>33030</v>
      </c>
      <c r="D160" t="s">
        <v>808</v>
      </c>
      <c r="E160">
        <v>1419987</v>
      </c>
      <c r="F160">
        <v>99290</v>
      </c>
      <c r="G160">
        <v>290</v>
      </c>
      <c r="H160" t="s">
        <v>819</v>
      </c>
      <c r="I160">
        <v>62.199444399999997</v>
      </c>
      <c r="J160">
        <v>-159.77138890000001</v>
      </c>
      <c r="K160" t="s">
        <v>1245</v>
      </c>
      <c r="L160" t="s">
        <v>802</v>
      </c>
      <c r="O160" s="37" t="s">
        <v>834</v>
      </c>
      <c r="P160" s="39" t="s">
        <v>834</v>
      </c>
      <c r="Q160" s="39" t="s">
        <v>834</v>
      </c>
      <c r="R160" s="2" t="s">
        <v>18</v>
      </c>
      <c r="S160" s="2" t="s">
        <v>18</v>
      </c>
      <c r="T160" s="2" t="s">
        <v>18</v>
      </c>
      <c r="U160" s="2" t="s">
        <v>420</v>
      </c>
      <c r="V160" s="37" t="s">
        <v>840</v>
      </c>
    </row>
    <row r="161" spans="1:24" ht="15.95" customHeight="1" x14ac:dyDescent="0.3">
      <c r="A161" t="s">
        <v>165</v>
      </c>
      <c r="B161">
        <v>1413141</v>
      </c>
      <c r="C161">
        <v>33140</v>
      </c>
      <c r="D161" t="s">
        <v>1012</v>
      </c>
      <c r="E161">
        <v>1419972</v>
      </c>
      <c r="F161">
        <v>99122</v>
      </c>
      <c r="G161">
        <v>122</v>
      </c>
      <c r="I161">
        <v>59.642499999999998</v>
      </c>
      <c r="J161">
        <v>-151.5483333</v>
      </c>
      <c r="K161" t="s">
        <v>1068</v>
      </c>
      <c r="L161" t="s">
        <v>5</v>
      </c>
    </row>
    <row r="162" spans="1:24" ht="15.95" customHeight="1" x14ac:dyDescent="0.3">
      <c r="A162" t="s">
        <v>151</v>
      </c>
      <c r="B162">
        <v>1403488</v>
      </c>
      <c r="C162">
        <v>33360</v>
      </c>
      <c r="D162" t="s">
        <v>1127</v>
      </c>
      <c r="E162">
        <v>2371430</v>
      </c>
      <c r="F162">
        <v>33390</v>
      </c>
      <c r="G162">
        <v>105</v>
      </c>
      <c r="H162" t="s">
        <v>1128</v>
      </c>
      <c r="I162">
        <v>58.11</v>
      </c>
      <c r="J162">
        <v>-135.4436111</v>
      </c>
      <c r="K162" t="s">
        <v>1151</v>
      </c>
      <c r="L162" t="s">
        <v>1130</v>
      </c>
    </row>
    <row r="163" spans="1:24" ht="15.95" customHeight="1" x14ac:dyDescent="0.3">
      <c r="A163" t="s">
        <v>271</v>
      </c>
      <c r="B163">
        <v>1403493</v>
      </c>
      <c r="C163">
        <v>33470</v>
      </c>
      <c r="D163" t="s">
        <v>787</v>
      </c>
      <c r="E163">
        <v>1419985</v>
      </c>
      <c r="F163">
        <v>99270</v>
      </c>
      <c r="G163">
        <v>270</v>
      </c>
      <c r="H163" t="s">
        <v>788</v>
      </c>
      <c r="I163">
        <v>61.531111099999997</v>
      </c>
      <c r="J163">
        <v>-166.09666669999999</v>
      </c>
      <c r="K163" t="s">
        <v>963</v>
      </c>
      <c r="L163" t="s">
        <v>790</v>
      </c>
      <c r="O163" s="37" t="s">
        <v>791</v>
      </c>
      <c r="P163" s="39" t="s">
        <v>791</v>
      </c>
      <c r="Q163" s="39" t="s">
        <v>791</v>
      </c>
      <c r="V163" s="37" t="s">
        <v>791</v>
      </c>
      <c r="W163" s="36" t="s">
        <v>855</v>
      </c>
    </row>
    <row r="164" spans="1:24" ht="15.95" customHeight="1" x14ac:dyDescent="0.3">
      <c r="A164" t="s">
        <v>327</v>
      </c>
      <c r="B164">
        <v>1422645</v>
      </c>
      <c r="C164">
        <v>33580</v>
      </c>
      <c r="D164" t="s">
        <v>1012</v>
      </c>
      <c r="E164">
        <v>1419972</v>
      </c>
      <c r="F164">
        <v>99122</v>
      </c>
      <c r="G164">
        <v>122</v>
      </c>
      <c r="I164">
        <v>60.920277800000001</v>
      </c>
      <c r="J164">
        <v>-149.64027780000001</v>
      </c>
      <c r="K164" t="s">
        <v>1069</v>
      </c>
      <c r="L164" t="s">
        <v>5</v>
      </c>
    </row>
    <row r="165" spans="1:24" ht="15.95" customHeight="1" x14ac:dyDescent="0.3">
      <c r="A165" t="s">
        <v>54</v>
      </c>
      <c r="B165">
        <v>1416613</v>
      </c>
      <c r="C165">
        <v>33800</v>
      </c>
      <c r="D165" t="s">
        <v>817</v>
      </c>
      <c r="E165">
        <v>1419976</v>
      </c>
      <c r="F165">
        <v>99170</v>
      </c>
      <c r="G165">
        <v>170</v>
      </c>
      <c r="I165">
        <v>61.630277800000002</v>
      </c>
      <c r="J165">
        <v>-149.81805560000001</v>
      </c>
      <c r="K165" t="s">
        <v>1070</v>
      </c>
      <c r="L165" t="s">
        <v>5</v>
      </c>
    </row>
    <row r="166" spans="1:24" ht="15.95" customHeight="1" x14ac:dyDescent="0.3">
      <c r="A166" t="s">
        <v>163</v>
      </c>
      <c r="B166">
        <v>1403596</v>
      </c>
      <c r="C166">
        <v>33910</v>
      </c>
      <c r="D166" t="s">
        <v>808</v>
      </c>
      <c r="E166">
        <v>1419987</v>
      </c>
      <c r="F166">
        <v>99290</v>
      </c>
      <c r="G166">
        <v>290</v>
      </c>
      <c r="H166" t="s">
        <v>819</v>
      </c>
      <c r="I166">
        <v>66.048888899999994</v>
      </c>
      <c r="J166">
        <v>-154.25555560000001</v>
      </c>
      <c r="K166" t="s">
        <v>1246</v>
      </c>
      <c r="L166" t="s">
        <v>802</v>
      </c>
      <c r="O166" s="37" t="s">
        <v>834</v>
      </c>
      <c r="P166" s="39" t="s">
        <v>834</v>
      </c>
      <c r="Q166" s="39" t="s">
        <v>834</v>
      </c>
      <c r="R166" s="2" t="s">
        <v>18</v>
      </c>
      <c r="S166" s="2" t="s">
        <v>18</v>
      </c>
      <c r="T166" s="2" t="s">
        <v>18</v>
      </c>
      <c r="U166" s="2" t="s">
        <v>420</v>
      </c>
      <c r="V166" s="37" t="s">
        <v>834</v>
      </c>
      <c r="W166" s="36" t="s">
        <v>1247</v>
      </c>
    </row>
    <row r="167" spans="1:24" ht="15.95" customHeight="1" x14ac:dyDescent="0.3">
      <c r="A167" t="s">
        <v>24</v>
      </c>
      <c r="B167">
        <v>1403644</v>
      </c>
      <c r="C167">
        <v>34350</v>
      </c>
      <c r="D167" t="s">
        <v>808</v>
      </c>
      <c r="E167">
        <v>1419987</v>
      </c>
      <c r="F167">
        <v>99290</v>
      </c>
      <c r="G167">
        <v>290</v>
      </c>
      <c r="H167" t="s">
        <v>819</v>
      </c>
      <c r="I167">
        <v>65.698611099999994</v>
      </c>
      <c r="J167">
        <v>-156.39972220000001</v>
      </c>
      <c r="K167" t="s">
        <v>1248</v>
      </c>
      <c r="L167" t="s">
        <v>802</v>
      </c>
      <c r="O167" s="37" t="s">
        <v>834</v>
      </c>
      <c r="P167" s="39" t="s">
        <v>834</v>
      </c>
      <c r="Q167" s="39" t="s">
        <v>791</v>
      </c>
      <c r="R167" s="2" t="s">
        <v>18</v>
      </c>
      <c r="S167" s="2" t="s">
        <v>18</v>
      </c>
      <c r="T167" s="2" t="s">
        <v>18</v>
      </c>
      <c r="V167" s="37" t="s">
        <v>840</v>
      </c>
    </row>
    <row r="168" spans="1:24" ht="15.95" customHeight="1" x14ac:dyDescent="0.3">
      <c r="A168" t="s">
        <v>249</v>
      </c>
      <c r="B168">
        <v>1422709</v>
      </c>
      <c r="C168">
        <v>34460</v>
      </c>
      <c r="D168" t="s">
        <v>1135</v>
      </c>
      <c r="E168">
        <v>1419980</v>
      </c>
      <c r="F168">
        <v>99198</v>
      </c>
      <c r="G168">
        <v>198</v>
      </c>
      <c r="H168" t="s">
        <v>1128</v>
      </c>
      <c r="I168">
        <v>55.208055600000002</v>
      </c>
      <c r="J168">
        <v>-132.8266667</v>
      </c>
      <c r="K168" t="s">
        <v>1152</v>
      </c>
      <c r="L168" t="s">
        <v>1130</v>
      </c>
    </row>
    <row r="169" spans="1:24" ht="15.95" customHeight="1" x14ac:dyDescent="0.3">
      <c r="A169" t="s">
        <v>213</v>
      </c>
      <c r="B169">
        <v>1422711</v>
      </c>
      <c r="C169">
        <v>34570</v>
      </c>
      <c r="D169" t="s">
        <v>1135</v>
      </c>
      <c r="E169">
        <v>1419980</v>
      </c>
      <c r="F169">
        <v>99198</v>
      </c>
      <c r="G169">
        <v>198</v>
      </c>
      <c r="I169">
        <v>55.916944399999998</v>
      </c>
      <c r="J169">
        <v>-130.02472220000001</v>
      </c>
      <c r="K169" t="s">
        <v>1153</v>
      </c>
      <c r="L169" s="46" t="s">
        <v>1130</v>
      </c>
      <c r="M169" s="2" t="s">
        <v>420</v>
      </c>
    </row>
    <row r="170" spans="1:24" ht="15.95" customHeight="1" x14ac:dyDescent="0.3">
      <c r="A170" t="s">
        <v>185</v>
      </c>
      <c r="B170">
        <v>1403706</v>
      </c>
      <c r="C170">
        <v>34790</v>
      </c>
      <c r="D170" t="s">
        <v>724</v>
      </c>
      <c r="E170">
        <v>1419975</v>
      </c>
      <c r="F170">
        <v>99164</v>
      </c>
      <c r="G170">
        <v>164</v>
      </c>
      <c r="H170" t="s">
        <v>721</v>
      </c>
      <c r="I170">
        <v>59.3277778</v>
      </c>
      <c r="J170">
        <v>-155.89472219999999</v>
      </c>
      <c r="K170" t="s">
        <v>875</v>
      </c>
      <c r="L170" t="s">
        <v>723</v>
      </c>
      <c r="O170" s="37" t="s">
        <v>834</v>
      </c>
      <c r="P170" s="39" t="s">
        <v>834</v>
      </c>
      <c r="Q170" s="39" t="s">
        <v>834</v>
      </c>
      <c r="R170" s="2" t="s">
        <v>18</v>
      </c>
      <c r="S170" s="2" t="s">
        <v>18</v>
      </c>
      <c r="T170" s="2" t="s">
        <v>18</v>
      </c>
      <c r="U170" s="2" t="s">
        <v>420</v>
      </c>
      <c r="V170" s="37" t="s">
        <v>791</v>
      </c>
      <c r="X170" t="s">
        <v>843</v>
      </c>
    </row>
    <row r="171" spans="1:24" ht="15.95" customHeight="1" x14ac:dyDescent="0.3">
      <c r="A171" t="s">
        <v>253</v>
      </c>
      <c r="B171">
        <v>1403763</v>
      </c>
      <c r="C171">
        <v>35120</v>
      </c>
      <c r="D171" t="s">
        <v>724</v>
      </c>
      <c r="E171">
        <v>1419975</v>
      </c>
      <c r="F171">
        <v>99164</v>
      </c>
      <c r="G171">
        <v>164</v>
      </c>
      <c r="H171" t="s">
        <v>721</v>
      </c>
      <c r="I171">
        <v>59.7567965</v>
      </c>
      <c r="J171">
        <v>-154.91108370000001</v>
      </c>
      <c r="K171" t="s">
        <v>876</v>
      </c>
      <c r="L171" t="s">
        <v>723</v>
      </c>
      <c r="O171" s="37" t="s">
        <v>834</v>
      </c>
      <c r="P171" s="39" t="s">
        <v>834</v>
      </c>
      <c r="Q171" s="39" t="s">
        <v>791</v>
      </c>
      <c r="R171" s="2" t="s">
        <v>18</v>
      </c>
      <c r="S171" s="2" t="s">
        <v>18</v>
      </c>
      <c r="T171" s="2" t="s">
        <v>18</v>
      </c>
      <c r="U171" s="2" t="s">
        <v>18</v>
      </c>
      <c r="V171" s="37" t="s">
        <v>834</v>
      </c>
      <c r="W171" s="36" t="s">
        <v>877</v>
      </c>
    </row>
    <row r="172" spans="1:24" ht="15.95" customHeight="1" x14ac:dyDescent="0.3">
      <c r="A172" t="s">
        <v>1071</v>
      </c>
      <c r="B172">
        <v>1422736</v>
      </c>
      <c r="D172" t="s">
        <v>1014</v>
      </c>
      <c r="E172">
        <v>1416061</v>
      </c>
      <c r="F172">
        <v>99020</v>
      </c>
      <c r="G172">
        <v>20</v>
      </c>
      <c r="I172">
        <v>60.987222199999998</v>
      </c>
      <c r="J172">
        <v>-149.51361109999999</v>
      </c>
      <c r="L172" t="s">
        <v>5</v>
      </c>
    </row>
    <row r="173" spans="1:24" ht="15.95" customHeight="1" x14ac:dyDescent="0.3">
      <c r="A173" t="s">
        <v>346</v>
      </c>
      <c r="B173">
        <v>1894909</v>
      </c>
      <c r="C173">
        <v>35890</v>
      </c>
      <c r="D173" t="s">
        <v>724</v>
      </c>
      <c r="E173">
        <v>1419975</v>
      </c>
      <c r="F173">
        <v>99164</v>
      </c>
      <c r="G173">
        <v>164</v>
      </c>
      <c r="H173" t="s">
        <v>721</v>
      </c>
      <c r="I173">
        <v>55.9</v>
      </c>
      <c r="J173">
        <v>-159.4833333</v>
      </c>
      <c r="K173" t="s">
        <v>725</v>
      </c>
      <c r="L173" s="46" t="s">
        <v>723</v>
      </c>
      <c r="M173" s="2" t="s">
        <v>420</v>
      </c>
    </row>
    <row r="174" spans="1:24" ht="15.95" customHeight="1" x14ac:dyDescent="0.3">
      <c r="A174" t="s">
        <v>1072</v>
      </c>
      <c r="B174">
        <v>1866953</v>
      </c>
      <c r="C174">
        <v>35950</v>
      </c>
      <c r="D174" t="s">
        <v>1012</v>
      </c>
      <c r="E174">
        <v>1419972</v>
      </c>
      <c r="F174">
        <v>99122</v>
      </c>
      <c r="G174">
        <v>122</v>
      </c>
      <c r="I174">
        <v>59.4469444</v>
      </c>
      <c r="J174">
        <v>-151.51027780000001</v>
      </c>
      <c r="K174" t="s">
        <v>1073</v>
      </c>
      <c r="L174" t="s">
        <v>5</v>
      </c>
    </row>
    <row r="175" spans="1:24" ht="15.95" customHeight="1" x14ac:dyDescent="0.3">
      <c r="A175" t="s">
        <v>342</v>
      </c>
      <c r="B175">
        <v>1404263</v>
      </c>
      <c r="C175">
        <v>36400</v>
      </c>
      <c r="D175" t="s">
        <v>1132</v>
      </c>
      <c r="E175">
        <v>1419971</v>
      </c>
      <c r="F175">
        <v>99110</v>
      </c>
      <c r="G175">
        <v>110</v>
      </c>
      <c r="H175" t="s">
        <v>1128</v>
      </c>
      <c r="I175">
        <v>58.301944399999996</v>
      </c>
      <c r="J175">
        <v>-134.4197222</v>
      </c>
      <c r="K175" t="s">
        <v>1154</v>
      </c>
      <c r="L175" t="s">
        <v>1130</v>
      </c>
    </row>
    <row r="176" spans="1:24" ht="15.95" customHeight="1" x14ac:dyDescent="0.3">
      <c r="A176" t="s">
        <v>97</v>
      </c>
      <c r="B176">
        <v>1413247</v>
      </c>
      <c r="C176">
        <v>36550</v>
      </c>
      <c r="D176" t="s">
        <v>1012</v>
      </c>
      <c r="E176">
        <v>1419972</v>
      </c>
      <c r="F176">
        <v>99122</v>
      </c>
      <c r="G176">
        <v>122</v>
      </c>
      <c r="I176">
        <v>59.67</v>
      </c>
      <c r="J176">
        <v>-151.43416669999999</v>
      </c>
      <c r="K176" t="s">
        <v>1074</v>
      </c>
      <c r="L176" t="s">
        <v>5</v>
      </c>
    </row>
    <row r="177" spans="1:24" ht="15.95" customHeight="1" x14ac:dyDescent="0.3">
      <c r="A177" t="s">
        <v>1075</v>
      </c>
      <c r="B177">
        <v>1415989</v>
      </c>
      <c r="D177" t="s">
        <v>1012</v>
      </c>
      <c r="E177">
        <v>1419972</v>
      </c>
      <c r="F177">
        <v>99122</v>
      </c>
      <c r="G177">
        <v>122</v>
      </c>
      <c r="I177">
        <v>59.791499999999999</v>
      </c>
      <c r="J177">
        <v>-151.07470000000001</v>
      </c>
      <c r="K177" t="s">
        <v>1076</v>
      </c>
      <c r="L177" s="46" t="s">
        <v>5</v>
      </c>
      <c r="M177" s="2" t="s">
        <v>420</v>
      </c>
    </row>
    <row r="178" spans="1:24" ht="15.95" customHeight="1" x14ac:dyDescent="0.3">
      <c r="A178" t="s">
        <v>773</v>
      </c>
      <c r="B178">
        <v>1404309</v>
      </c>
      <c r="C178">
        <v>36655</v>
      </c>
      <c r="D178" t="s">
        <v>738</v>
      </c>
      <c r="E178">
        <v>1419974</v>
      </c>
      <c r="F178">
        <v>99150</v>
      </c>
      <c r="G178">
        <v>150</v>
      </c>
      <c r="H178" t="s">
        <v>739</v>
      </c>
      <c r="I178">
        <v>56.868931000000003</v>
      </c>
      <c r="J178">
        <v>-153.7955164</v>
      </c>
      <c r="K178" t="s">
        <v>774</v>
      </c>
      <c r="L178" s="46" t="s">
        <v>316</v>
      </c>
      <c r="M178" s="2" t="s">
        <v>420</v>
      </c>
    </row>
    <row r="179" spans="1:24" ht="15.95" customHeight="1" x14ac:dyDescent="0.3">
      <c r="A179" t="s">
        <v>214</v>
      </c>
      <c r="B179">
        <v>1422926</v>
      </c>
      <c r="C179">
        <v>36770</v>
      </c>
      <c r="D179" t="s">
        <v>1155</v>
      </c>
      <c r="E179">
        <v>2516404</v>
      </c>
      <c r="F179">
        <v>99195</v>
      </c>
      <c r="G179">
        <v>195</v>
      </c>
      <c r="H179" t="s">
        <v>1128</v>
      </c>
      <c r="I179">
        <v>56.975833299999998</v>
      </c>
      <c r="J179">
        <v>-133.9472222</v>
      </c>
      <c r="K179" t="s">
        <v>1156</v>
      </c>
      <c r="L179" t="s">
        <v>1130</v>
      </c>
    </row>
    <row r="180" spans="1:24" ht="15.95" customHeight="1" x14ac:dyDescent="0.3">
      <c r="A180" t="s">
        <v>257</v>
      </c>
      <c r="B180">
        <v>1404349</v>
      </c>
      <c r="C180">
        <v>36990</v>
      </c>
      <c r="D180" t="s">
        <v>984</v>
      </c>
      <c r="E180">
        <v>1419978</v>
      </c>
      <c r="F180">
        <v>99185</v>
      </c>
      <c r="G180">
        <v>185</v>
      </c>
      <c r="H180" t="s">
        <v>987</v>
      </c>
      <c r="I180">
        <v>70.131944399999995</v>
      </c>
      <c r="J180">
        <v>-143.6238889</v>
      </c>
      <c r="K180" t="s">
        <v>992</v>
      </c>
      <c r="L180" t="s">
        <v>986</v>
      </c>
    </row>
    <row r="181" spans="1:24" ht="15.95" customHeight="1" x14ac:dyDescent="0.3">
      <c r="A181" t="s">
        <v>60</v>
      </c>
      <c r="B181">
        <v>1413260</v>
      </c>
      <c r="C181">
        <v>37250</v>
      </c>
      <c r="D181" t="s">
        <v>1012</v>
      </c>
      <c r="E181">
        <v>1419972</v>
      </c>
      <c r="F181">
        <v>99122</v>
      </c>
      <c r="G181">
        <v>122</v>
      </c>
      <c r="I181">
        <v>60.4183333</v>
      </c>
      <c r="J181">
        <v>-151.29</v>
      </c>
      <c r="K181" t="s">
        <v>1077</v>
      </c>
      <c r="L181" t="s">
        <v>5</v>
      </c>
    </row>
    <row r="182" spans="1:24" ht="15.95" customHeight="1" x14ac:dyDescent="0.3">
      <c r="A182" t="s">
        <v>61</v>
      </c>
      <c r="B182">
        <v>1404378</v>
      </c>
      <c r="C182">
        <v>81320</v>
      </c>
      <c r="D182" t="s">
        <v>794</v>
      </c>
      <c r="E182">
        <v>1419966</v>
      </c>
      <c r="F182">
        <v>99050</v>
      </c>
      <c r="G182">
        <v>50</v>
      </c>
      <c r="H182" t="s">
        <v>739</v>
      </c>
      <c r="I182">
        <v>61.537222200000002</v>
      </c>
      <c r="J182">
        <v>-160.3052778</v>
      </c>
      <c r="K182" t="s">
        <v>964</v>
      </c>
      <c r="L182" t="s">
        <v>790</v>
      </c>
      <c r="O182" s="37" t="s">
        <v>840</v>
      </c>
      <c r="P182" s="39" t="s">
        <v>840</v>
      </c>
      <c r="Q182" s="39" t="s">
        <v>840</v>
      </c>
      <c r="R182" s="2" t="s">
        <v>18</v>
      </c>
      <c r="S182" s="2" t="s">
        <v>18</v>
      </c>
      <c r="T182" s="2" t="s">
        <v>18</v>
      </c>
      <c r="U182" s="2" t="s">
        <v>18</v>
      </c>
      <c r="V182" s="37" t="s">
        <v>834</v>
      </c>
      <c r="W182" s="36" t="s">
        <v>965</v>
      </c>
      <c r="X182" t="s">
        <v>966</v>
      </c>
    </row>
    <row r="183" spans="1:24" ht="15.95" customHeight="1" x14ac:dyDescent="0.3">
      <c r="A183" t="s">
        <v>172</v>
      </c>
      <c r="B183">
        <v>1404379</v>
      </c>
      <c r="C183">
        <v>37430</v>
      </c>
      <c r="D183" t="s">
        <v>808</v>
      </c>
      <c r="E183">
        <v>1419987</v>
      </c>
      <c r="F183">
        <v>99290</v>
      </c>
      <c r="G183">
        <v>290</v>
      </c>
      <c r="H183" t="s">
        <v>819</v>
      </c>
      <c r="I183">
        <v>64.327222199999994</v>
      </c>
      <c r="J183">
        <v>-158.72194440000001</v>
      </c>
      <c r="K183" t="s">
        <v>1249</v>
      </c>
      <c r="L183" t="s">
        <v>802</v>
      </c>
      <c r="O183" s="37" t="s">
        <v>834</v>
      </c>
      <c r="P183" s="39" t="s">
        <v>834</v>
      </c>
      <c r="Q183" s="39" t="s">
        <v>834</v>
      </c>
      <c r="R183" s="2" t="s">
        <v>18</v>
      </c>
      <c r="S183" s="2" t="s">
        <v>18</v>
      </c>
      <c r="T183" s="2" t="s">
        <v>18</v>
      </c>
      <c r="U183" s="2" t="s">
        <v>420</v>
      </c>
      <c r="V183" s="37" t="s">
        <v>840</v>
      </c>
    </row>
    <row r="184" spans="1:24" ht="15.95" customHeight="1" x14ac:dyDescent="0.3">
      <c r="A184" t="s">
        <v>775</v>
      </c>
      <c r="B184">
        <v>1404401</v>
      </c>
      <c r="C184">
        <v>37480</v>
      </c>
      <c r="D184" t="s">
        <v>738</v>
      </c>
      <c r="E184">
        <v>1419974</v>
      </c>
      <c r="F184">
        <v>99150</v>
      </c>
      <c r="G184">
        <v>150</v>
      </c>
      <c r="I184">
        <v>57.572779199999999</v>
      </c>
      <c r="J184">
        <v>-156.04317829999999</v>
      </c>
      <c r="K184" t="s">
        <v>776</v>
      </c>
      <c r="L184" s="46" t="s">
        <v>316</v>
      </c>
      <c r="M184" s="2" t="s">
        <v>420</v>
      </c>
    </row>
    <row r="185" spans="1:24" ht="15.95" customHeight="1" x14ac:dyDescent="0.3">
      <c r="A185" t="s">
        <v>324</v>
      </c>
      <c r="B185">
        <v>1404456</v>
      </c>
      <c r="C185">
        <v>37540</v>
      </c>
      <c r="D185" t="s">
        <v>738</v>
      </c>
      <c r="E185">
        <v>1419974</v>
      </c>
      <c r="F185">
        <v>99150</v>
      </c>
      <c r="G185">
        <v>150</v>
      </c>
      <c r="H185" t="s">
        <v>739</v>
      </c>
      <c r="I185">
        <v>57.5719444</v>
      </c>
      <c r="J185">
        <v>-154.4555556</v>
      </c>
      <c r="K185" t="s">
        <v>936</v>
      </c>
      <c r="L185" t="s">
        <v>316</v>
      </c>
      <c r="O185" s="37" t="s">
        <v>834</v>
      </c>
      <c r="P185" s="39" t="s">
        <v>834</v>
      </c>
      <c r="Q185" s="39" t="s">
        <v>834</v>
      </c>
      <c r="R185" s="2" t="s">
        <v>18</v>
      </c>
      <c r="S185" s="2" t="s">
        <v>13</v>
      </c>
      <c r="T185" s="2" t="s">
        <v>13</v>
      </c>
      <c r="U185" s="2" t="s">
        <v>420</v>
      </c>
      <c r="V185" s="37" t="s">
        <v>834</v>
      </c>
      <c r="W185" s="36" t="s">
        <v>937</v>
      </c>
    </row>
    <row r="186" spans="1:24" ht="15.95" customHeight="1" x14ac:dyDescent="0.3">
      <c r="A186" t="s">
        <v>240</v>
      </c>
      <c r="B186">
        <v>1404468</v>
      </c>
      <c r="C186">
        <v>37650</v>
      </c>
      <c r="D186" t="s">
        <v>1135</v>
      </c>
      <c r="E186">
        <v>1419980</v>
      </c>
      <c r="F186">
        <v>99198</v>
      </c>
      <c r="G186">
        <v>198</v>
      </c>
      <c r="H186" t="s">
        <v>1128</v>
      </c>
      <c r="I186">
        <v>55.538888900000003</v>
      </c>
      <c r="J186">
        <v>-132.40083329999999</v>
      </c>
      <c r="K186" t="s">
        <v>1157</v>
      </c>
      <c r="L186" t="s">
        <v>1130</v>
      </c>
    </row>
    <row r="187" spans="1:24" ht="15.95" customHeight="1" x14ac:dyDescent="0.3">
      <c r="A187" t="s">
        <v>229</v>
      </c>
      <c r="B187">
        <v>1404483</v>
      </c>
      <c r="C187">
        <v>37975</v>
      </c>
      <c r="D187" t="s">
        <v>794</v>
      </c>
      <c r="E187">
        <v>1419966</v>
      </c>
      <c r="F187">
        <v>99050</v>
      </c>
      <c r="G187">
        <v>50</v>
      </c>
      <c r="H187" t="s">
        <v>788</v>
      </c>
      <c r="I187">
        <v>60.895555600000002</v>
      </c>
      <c r="J187">
        <v>-162.5180556</v>
      </c>
      <c r="K187" t="s">
        <v>967</v>
      </c>
      <c r="L187" t="s">
        <v>790</v>
      </c>
      <c r="O187" s="37" t="s">
        <v>791</v>
      </c>
      <c r="P187" s="39" t="s">
        <v>791</v>
      </c>
      <c r="Q187" s="39" t="s">
        <v>791</v>
      </c>
      <c r="V187" s="37" t="s">
        <v>791</v>
      </c>
      <c r="W187" s="36" t="s">
        <v>855</v>
      </c>
    </row>
    <row r="188" spans="1:24" ht="15.95" customHeight="1" x14ac:dyDescent="0.3">
      <c r="A188" t="s">
        <v>84</v>
      </c>
      <c r="B188">
        <v>1413283</v>
      </c>
      <c r="C188">
        <v>38090</v>
      </c>
      <c r="D188" t="s">
        <v>1012</v>
      </c>
      <c r="E188">
        <v>1419972</v>
      </c>
      <c r="F188">
        <v>99122</v>
      </c>
      <c r="G188">
        <v>122</v>
      </c>
      <c r="I188">
        <v>60.337499999999999</v>
      </c>
      <c r="J188">
        <v>-151.27444439999999</v>
      </c>
      <c r="K188" t="s">
        <v>1078</v>
      </c>
      <c r="L188" t="s">
        <v>5</v>
      </c>
    </row>
    <row r="189" spans="1:24" ht="15.95" customHeight="1" x14ac:dyDescent="0.3">
      <c r="A189" t="s">
        <v>90</v>
      </c>
      <c r="B189">
        <v>1413299</v>
      </c>
      <c r="C189">
        <v>38420</v>
      </c>
      <c r="D189" t="s">
        <v>1012</v>
      </c>
      <c r="E189">
        <v>1419972</v>
      </c>
      <c r="F189">
        <v>99122</v>
      </c>
      <c r="G189">
        <v>122</v>
      </c>
      <c r="H189" t="s">
        <v>1029</v>
      </c>
      <c r="I189">
        <v>60.554444400000001</v>
      </c>
      <c r="J189">
        <v>-151.2583333</v>
      </c>
      <c r="K189" t="s">
        <v>1079</v>
      </c>
      <c r="L189" t="s">
        <v>5</v>
      </c>
    </row>
    <row r="190" spans="1:24" ht="15.95" customHeight="1" x14ac:dyDescent="0.3">
      <c r="A190" t="s">
        <v>198</v>
      </c>
      <c r="B190">
        <v>1866955</v>
      </c>
      <c r="C190">
        <v>38910</v>
      </c>
      <c r="D190" t="s">
        <v>729</v>
      </c>
      <c r="E190">
        <v>1419984</v>
      </c>
      <c r="F190">
        <v>99261</v>
      </c>
      <c r="G190">
        <v>261</v>
      </c>
      <c r="I190">
        <v>61.719166700000002</v>
      </c>
      <c r="J190">
        <v>-144.9483333</v>
      </c>
      <c r="K190" t="s">
        <v>923</v>
      </c>
      <c r="L190" t="s">
        <v>731</v>
      </c>
      <c r="O190" s="37" t="s">
        <v>834</v>
      </c>
      <c r="P190" s="39" t="s">
        <v>834</v>
      </c>
      <c r="Q190" s="39" t="s">
        <v>791</v>
      </c>
      <c r="R190" s="2" t="s">
        <v>18</v>
      </c>
      <c r="S190" s="2" t="s">
        <v>18</v>
      </c>
      <c r="T190" s="2" t="s">
        <v>18</v>
      </c>
      <c r="U190" s="2" t="s">
        <v>18</v>
      </c>
      <c r="V190" s="37" t="s">
        <v>840</v>
      </c>
    </row>
    <row r="191" spans="1:24" ht="15.95" customHeight="1" x14ac:dyDescent="0.3">
      <c r="A191" t="s">
        <v>315</v>
      </c>
      <c r="B191">
        <v>1423039</v>
      </c>
      <c r="C191">
        <v>38970</v>
      </c>
      <c r="D191" t="s">
        <v>1158</v>
      </c>
      <c r="E191">
        <v>1419973</v>
      </c>
      <c r="F191">
        <v>99130</v>
      </c>
      <c r="G191">
        <v>130</v>
      </c>
      <c r="I191">
        <v>55.342222200000002</v>
      </c>
      <c r="J191">
        <v>-131.64611110000001</v>
      </c>
      <c r="K191" t="s">
        <v>1159</v>
      </c>
      <c r="L191" t="s">
        <v>1130</v>
      </c>
    </row>
    <row r="192" spans="1:24" ht="15.95" customHeight="1" x14ac:dyDescent="0.3">
      <c r="A192" t="s">
        <v>175</v>
      </c>
      <c r="B192">
        <v>1413311</v>
      </c>
      <c r="C192">
        <v>39300</v>
      </c>
      <c r="D192" t="s">
        <v>806</v>
      </c>
      <c r="E192">
        <v>1419979</v>
      </c>
      <c r="F192">
        <v>99188</v>
      </c>
      <c r="G192">
        <v>188</v>
      </c>
      <c r="H192" t="s">
        <v>998</v>
      </c>
      <c r="I192">
        <v>66.974999999999994</v>
      </c>
      <c r="J192">
        <v>-160.42277780000001</v>
      </c>
      <c r="K192" t="s">
        <v>1003</v>
      </c>
      <c r="L192" t="s">
        <v>1000</v>
      </c>
    </row>
    <row r="193" spans="1:24" ht="15.95" customHeight="1" x14ac:dyDescent="0.3">
      <c r="A193" t="s">
        <v>361</v>
      </c>
      <c r="B193">
        <v>1418792</v>
      </c>
      <c r="C193">
        <v>39410</v>
      </c>
      <c r="D193" t="s">
        <v>709</v>
      </c>
      <c r="E193">
        <v>1419964</v>
      </c>
      <c r="F193">
        <v>99013</v>
      </c>
      <c r="G193">
        <v>13</v>
      </c>
      <c r="H193" t="s">
        <v>710</v>
      </c>
      <c r="I193">
        <v>55.061666700000004</v>
      </c>
      <c r="J193">
        <v>-162.31027779999999</v>
      </c>
      <c r="K193" t="s">
        <v>846</v>
      </c>
      <c r="L193" t="s">
        <v>707</v>
      </c>
      <c r="O193" s="37" t="s">
        <v>791</v>
      </c>
      <c r="P193" s="39" t="s">
        <v>791</v>
      </c>
      <c r="Q193" s="39" t="s">
        <v>791</v>
      </c>
      <c r="R193" s="2" t="s">
        <v>18</v>
      </c>
      <c r="S193" s="2" t="s">
        <v>18</v>
      </c>
      <c r="T193" s="2" t="s">
        <v>18</v>
      </c>
      <c r="U193" s="2" t="s">
        <v>18</v>
      </c>
      <c r="V193" s="37" t="s">
        <v>834</v>
      </c>
      <c r="W193" s="36" t="s">
        <v>847</v>
      </c>
      <c r="X193" s="36"/>
    </row>
    <row r="194" spans="1:24" ht="15.95" customHeight="1" x14ac:dyDescent="0.3">
      <c r="A194" t="s">
        <v>751</v>
      </c>
      <c r="B194">
        <v>1411501</v>
      </c>
      <c r="C194">
        <v>80175</v>
      </c>
      <c r="D194" t="s">
        <v>741</v>
      </c>
      <c r="E194">
        <v>1419977</v>
      </c>
      <c r="F194">
        <v>99180</v>
      </c>
      <c r="G194">
        <v>180</v>
      </c>
      <c r="H194" t="s">
        <v>742</v>
      </c>
      <c r="I194">
        <v>64.977500000000006</v>
      </c>
      <c r="J194">
        <v>-168.05722220000001</v>
      </c>
      <c r="K194" t="s">
        <v>752</v>
      </c>
      <c r="L194" s="46" t="s">
        <v>744</v>
      </c>
      <c r="M194" s="2" t="s">
        <v>420</v>
      </c>
    </row>
    <row r="195" spans="1:24" ht="15.95" customHeight="1" x14ac:dyDescent="0.3">
      <c r="A195" t="s">
        <v>106</v>
      </c>
      <c r="B195">
        <v>1404738</v>
      </c>
      <c r="C195">
        <v>39630</v>
      </c>
      <c r="D195" t="s">
        <v>878</v>
      </c>
      <c r="E195">
        <v>1419967</v>
      </c>
      <c r="F195">
        <v>99060</v>
      </c>
      <c r="G195">
        <v>60</v>
      </c>
      <c r="H195" t="s">
        <v>721</v>
      </c>
      <c r="I195">
        <v>58.688333299999996</v>
      </c>
      <c r="J195">
        <v>-156.66138889999999</v>
      </c>
      <c r="K195" t="s">
        <v>879</v>
      </c>
      <c r="L195" t="s">
        <v>723</v>
      </c>
      <c r="O195" s="37" t="s">
        <v>840</v>
      </c>
      <c r="P195" s="39" t="s">
        <v>840</v>
      </c>
      <c r="Q195" s="39" t="s">
        <v>791</v>
      </c>
      <c r="R195" s="2" t="s">
        <v>18</v>
      </c>
      <c r="S195" s="2" t="s">
        <v>18</v>
      </c>
      <c r="T195" s="2" t="s">
        <v>18</v>
      </c>
      <c r="U195" s="2" t="s">
        <v>18</v>
      </c>
      <c r="V195" s="37" t="s">
        <v>791</v>
      </c>
      <c r="W195" s="36" t="s">
        <v>880</v>
      </c>
      <c r="X195" s="36" t="s">
        <v>881</v>
      </c>
    </row>
    <row r="196" spans="1:24" ht="15.95" customHeight="1" x14ac:dyDescent="0.3">
      <c r="A196" t="s">
        <v>243</v>
      </c>
      <c r="B196">
        <v>1404781</v>
      </c>
      <c r="C196">
        <v>39740</v>
      </c>
      <c r="D196" t="s">
        <v>794</v>
      </c>
      <c r="E196">
        <v>1419966</v>
      </c>
      <c r="F196">
        <v>99050</v>
      </c>
      <c r="G196">
        <v>50</v>
      </c>
      <c r="H196" t="s">
        <v>788</v>
      </c>
      <c r="I196">
        <v>59.938888900000002</v>
      </c>
      <c r="J196">
        <v>-164.04138889999999</v>
      </c>
      <c r="K196" t="s">
        <v>968</v>
      </c>
      <c r="L196" t="s">
        <v>790</v>
      </c>
      <c r="O196" s="37" t="s">
        <v>840</v>
      </c>
      <c r="P196" s="39" t="s">
        <v>791</v>
      </c>
      <c r="Q196" s="39" t="s">
        <v>840</v>
      </c>
      <c r="R196" s="2" t="s">
        <v>18</v>
      </c>
      <c r="S196" s="2" t="s">
        <v>18</v>
      </c>
      <c r="T196" s="2" t="s">
        <v>18</v>
      </c>
      <c r="U196" s="2" t="s">
        <v>18</v>
      </c>
      <c r="V196" s="37" t="s">
        <v>840</v>
      </c>
      <c r="W196" s="36" t="s">
        <v>969</v>
      </c>
      <c r="X196" t="s">
        <v>970</v>
      </c>
    </row>
    <row r="197" spans="1:24" ht="15.95" customHeight="1" x14ac:dyDescent="0.3">
      <c r="A197" t="s">
        <v>187</v>
      </c>
      <c r="B197">
        <v>1413348</v>
      </c>
      <c r="C197">
        <v>39960</v>
      </c>
      <c r="D197" t="s">
        <v>806</v>
      </c>
      <c r="E197">
        <v>1419979</v>
      </c>
      <c r="F197">
        <v>99188</v>
      </c>
      <c r="G197">
        <v>188</v>
      </c>
      <c r="H197" t="s">
        <v>998</v>
      </c>
      <c r="I197">
        <v>67.726944399999994</v>
      </c>
      <c r="J197">
        <v>-164.53333330000001</v>
      </c>
      <c r="K197" t="s">
        <v>1004</v>
      </c>
      <c r="L197" t="s">
        <v>1000</v>
      </c>
    </row>
    <row r="198" spans="1:24" ht="15.95" customHeight="1" x14ac:dyDescent="0.3">
      <c r="A198" t="s">
        <v>261</v>
      </c>
      <c r="B198">
        <v>1423100</v>
      </c>
      <c r="C198">
        <v>40400</v>
      </c>
      <c r="D198" t="s">
        <v>1135</v>
      </c>
      <c r="E198">
        <v>1419980</v>
      </c>
      <c r="F198">
        <v>99198</v>
      </c>
      <c r="G198">
        <v>198</v>
      </c>
      <c r="H198" t="s">
        <v>1128</v>
      </c>
      <c r="I198">
        <v>55.552222200000003</v>
      </c>
      <c r="J198">
        <v>-133.09583330000001</v>
      </c>
      <c r="K198" t="s">
        <v>1160</v>
      </c>
      <c r="L198" t="s">
        <v>1130</v>
      </c>
    </row>
    <row r="199" spans="1:24" ht="15.95" customHeight="1" x14ac:dyDescent="0.3">
      <c r="A199" t="s">
        <v>210</v>
      </c>
      <c r="B199">
        <v>1866956</v>
      </c>
      <c r="C199">
        <v>40510</v>
      </c>
      <c r="D199" t="s">
        <v>1127</v>
      </c>
      <c r="E199">
        <v>2371430</v>
      </c>
      <c r="F199">
        <v>33390</v>
      </c>
      <c r="G199">
        <v>105</v>
      </c>
      <c r="H199" t="s">
        <v>1128</v>
      </c>
      <c r="I199">
        <v>59.403888899999998</v>
      </c>
      <c r="J199">
        <v>-135.88444440000001</v>
      </c>
      <c r="K199" t="s">
        <v>1161</v>
      </c>
      <c r="L199" t="s">
        <v>1130</v>
      </c>
    </row>
    <row r="200" spans="1:24" ht="15.95" customHeight="1" x14ac:dyDescent="0.3">
      <c r="A200" t="s">
        <v>212</v>
      </c>
      <c r="B200">
        <v>2418662</v>
      </c>
      <c r="C200">
        <v>40670</v>
      </c>
      <c r="D200" t="s">
        <v>817</v>
      </c>
      <c r="E200">
        <v>1419976</v>
      </c>
      <c r="F200">
        <v>99170</v>
      </c>
      <c r="G200">
        <v>170</v>
      </c>
      <c r="H200" t="s">
        <v>1029</v>
      </c>
      <c r="I200">
        <v>61.460011199999997</v>
      </c>
      <c r="J200">
        <v>-148.91237000000001</v>
      </c>
      <c r="K200" t="s">
        <v>1080</v>
      </c>
      <c r="L200" t="s">
        <v>5</v>
      </c>
    </row>
    <row r="201" spans="1:24" ht="15.95" customHeight="1" x14ac:dyDescent="0.3">
      <c r="A201" t="s">
        <v>86</v>
      </c>
      <c r="B201">
        <v>2418663</v>
      </c>
      <c r="C201">
        <v>40645</v>
      </c>
      <c r="D201" t="s">
        <v>817</v>
      </c>
      <c r="E201">
        <v>1419976</v>
      </c>
      <c r="F201">
        <v>99170</v>
      </c>
      <c r="G201">
        <v>170</v>
      </c>
      <c r="I201">
        <v>61.512617400000003</v>
      </c>
      <c r="J201">
        <v>-149.60012</v>
      </c>
      <c r="K201" t="s">
        <v>1081</v>
      </c>
      <c r="L201" t="s">
        <v>5</v>
      </c>
    </row>
    <row r="202" spans="1:24" ht="15.95" customHeight="1" x14ac:dyDescent="0.3">
      <c r="A202" t="s">
        <v>245</v>
      </c>
      <c r="B202">
        <v>1413362</v>
      </c>
      <c r="C202">
        <v>40840</v>
      </c>
      <c r="D202" t="s">
        <v>806</v>
      </c>
      <c r="E202">
        <v>1419979</v>
      </c>
      <c r="F202">
        <v>99188</v>
      </c>
      <c r="G202">
        <v>188</v>
      </c>
      <c r="H202" t="s">
        <v>998</v>
      </c>
      <c r="I202">
        <v>66.907222200000007</v>
      </c>
      <c r="J202">
        <v>-156.8811111</v>
      </c>
      <c r="K202" t="s">
        <v>1005</v>
      </c>
      <c r="L202" t="s">
        <v>1000</v>
      </c>
    </row>
    <row r="203" spans="1:24" ht="15.95" customHeight="1" x14ac:dyDescent="0.3">
      <c r="A203" t="s">
        <v>316</v>
      </c>
      <c r="B203">
        <v>1404875</v>
      </c>
      <c r="C203">
        <v>40950</v>
      </c>
      <c r="D203" t="s">
        <v>738</v>
      </c>
      <c r="E203">
        <v>1419974</v>
      </c>
      <c r="F203">
        <v>99150</v>
      </c>
      <c r="G203">
        <v>150</v>
      </c>
      <c r="H203" t="s">
        <v>739</v>
      </c>
      <c r="I203">
        <v>57.79</v>
      </c>
      <c r="J203">
        <v>-152.40722220000001</v>
      </c>
      <c r="K203" t="s">
        <v>938</v>
      </c>
      <c r="L203" t="s">
        <v>316</v>
      </c>
      <c r="O203" s="37" t="s">
        <v>840</v>
      </c>
      <c r="P203" s="39" t="s">
        <v>791</v>
      </c>
      <c r="Q203" s="39" t="s">
        <v>840</v>
      </c>
      <c r="R203" s="2" t="s">
        <v>18</v>
      </c>
      <c r="S203" s="2" t="s">
        <v>18</v>
      </c>
      <c r="T203" s="2" t="s">
        <v>18</v>
      </c>
      <c r="U203" s="2" t="s">
        <v>13</v>
      </c>
      <c r="V203" s="37" t="s">
        <v>791</v>
      </c>
      <c r="W203" s="36" t="s">
        <v>939</v>
      </c>
    </row>
    <row r="204" spans="1:24" ht="15.95" customHeight="1" x14ac:dyDescent="0.3">
      <c r="A204" t="s">
        <v>322</v>
      </c>
      <c r="B204">
        <v>2418665</v>
      </c>
      <c r="C204">
        <v>41210</v>
      </c>
      <c r="D204" t="s">
        <v>738</v>
      </c>
      <c r="E204">
        <v>1419974</v>
      </c>
      <c r="F204">
        <v>99150</v>
      </c>
      <c r="G204">
        <v>150</v>
      </c>
      <c r="I204">
        <v>57.765866699999997</v>
      </c>
      <c r="J204">
        <v>-152.60004000000001</v>
      </c>
      <c r="K204" t="s">
        <v>777</v>
      </c>
      <c r="L204" t="s">
        <v>316</v>
      </c>
      <c r="M204" s="2" t="s">
        <v>420</v>
      </c>
    </row>
    <row r="205" spans="1:24" ht="15.95" customHeight="1" x14ac:dyDescent="0.3">
      <c r="A205" t="s">
        <v>273</v>
      </c>
      <c r="B205">
        <v>1404333</v>
      </c>
      <c r="C205">
        <v>41280</v>
      </c>
      <c r="D205" t="s">
        <v>724</v>
      </c>
      <c r="E205">
        <v>1419975</v>
      </c>
      <c r="F205">
        <v>99164</v>
      </c>
      <c r="G205">
        <v>164</v>
      </c>
      <c r="H205" t="s">
        <v>721</v>
      </c>
      <c r="I205">
        <v>59.439444399999999</v>
      </c>
      <c r="J205">
        <v>-154.77611110000001</v>
      </c>
      <c r="K205" t="s">
        <v>882</v>
      </c>
      <c r="L205" t="s">
        <v>723</v>
      </c>
      <c r="O205" s="37" t="s">
        <v>791</v>
      </c>
      <c r="P205" s="39" t="s">
        <v>791</v>
      </c>
      <c r="Q205" s="39" t="s">
        <v>791</v>
      </c>
      <c r="U205" s="2" t="s">
        <v>791</v>
      </c>
      <c r="V205" s="37" t="s">
        <v>791</v>
      </c>
      <c r="W205" s="36" t="s">
        <v>855</v>
      </c>
    </row>
    <row r="206" spans="1:24" ht="15.95" customHeight="1" x14ac:dyDescent="0.3">
      <c r="A206" t="s">
        <v>98</v>
      </c>
      <c r="B206">
        <v>1404914</v>
      </c>
      <c r="C206">
        <v>41500</v>
      </c>
      <c r="D206" t="s">
        <v>720</v>
      </c>
      <c r="E206">
        <v>1419968</v>
      </c>
      <c r="F206">
        <v>99070</v>
      </c>
      <c r="G206">
        <v>70</v>
      </c>
      <c r="H206" t="s">
        <v>721</v>
      </c>
      <c r="I206">
        <v>59.728611100000002</v>
      </c>
      <c r="J206">
        <v>-157.28444440000001</v>
      </c>
      <c r="K206" t="s">
        <v>883</v>
      </c>
      <c r="L206" t="s">
        <v>723</v>
      </c>
      <c r="O206" s="37" t="s">
        <v>840</v>
      </c>
      <c r="P206" s="39" t="s">
        <v>840</v>
      </c>
      <c r="Q206" s="49" t="s">
        <v>791</v>
      </c>
      <c r="R206" s="50" t="s">
        <v>18</v>
      </c>
      <c r="S206" s="50" t="s">
        <v>18</v>
      </c>
      <c r="T206" s="50" t="s">
        <v>18</v>
      </c>
      <c r="U206" s="50" t="s">
        <v>18</v>
      </c>
      <c r="V206" s="37" t="s">
        <v>791</v>
      </c>
      <c r="X206" t="s">
        <v>843</v>
      </c>
    </row>
    <row r="207" spans="1:24" ht="15.95" customHeight="1" x14ac:dyDescent="0.3">
      <c r="A207" t="s">
        <v>237</v>
      </c>
      <c r="B207">
        <v>1404934</v>
      </c>
      <c r="C207">
        <v>41610</v>
      </c>
      <c r="D207" t="s">
        <v>794</v>
      </c>
      <c r="E207">
        <v>1419966</v>
      </c>
      <c r="F207">
        <v>99050</v>
      </c>
      <c r="G207">
        <v>50</v>
      </c>
      <c r="H207" t="s">
        <v>788</v>
      </c>
      <c r="I207">
        <v>59.953273099999997</v>
      </c>
      <c r="J207">
        <v>-162.8951327</v>
      </c>
      <c r="K207" t="s">
        <v>971</v>
      </c>
      <c r="L207" t="s">
        <v>790</v>
      </c>
      <c r="O207" s="37" t="s">
        <v>791</v>
      </c>
      <c r="P207" s="39" t="s">
        <v>791</v>
      </c>
      <c r="Q207" s="39" t="s">
        <v>791</v>
      </c>
      <c r="V207" s="37" t="s">
        <v>791</v>
      </c>
      <c r="W207" s="36" t="s">
        <v>855</v>
      </c>
    </row>
    <row r="208" spans="1:24" ht="15.95" customHeight="1" x14ac:dyDescent="0.3">
      <c r="A208" t="s">
        <v>178</v>
      </c>
      <c r="B208">
        <v>1404964</v>
      </c>
      <c r="C208">
        <v>41720</v>
      </c>
      <c r="D208" t="s">
        <v>787</v>
      </c>
      <c r="E208">
        <v>1419985</v>
      </c>
      <c r="F208">
        <v>99270</v>
      </c>
      <c r="G208">
        <v>270</v>
      </c>
      <c r="H208" t="s">
        <v>788</v>
      </c>
      <c r="I208">
        <v>63.0341667</v>
      </c>
      <c r="J208">
        <v>-163.55333329999999</v>
      </c>
      <c r="K208" t="s">
        <v>972</v>
      </c>
      <c r="L208" t="s">
        <v>790</v>
      </c>
      <c r="O208" s="37" t="s">
        <v>840</v>
      </c>
      <c r="P208" s="39" t="s">
        <v>840</v>
      </c>
      <c r="Q208" s="39" t="s">
        <v>840</v>
      </c>
      <c r="R208" s="2" t="s">
        <v>13</v>
      </c>
      <c r="S208" s="2" t="s">
        <v>13</v>
      </c>
      <c r="T208" s="2" t="s">
        <v>13</v>
      </c>
      <c r="U208" s="2" t="s">
        <v>18</v>
      </c>
      <c r="V208" s="37" t="s">
        <v>834</v>
      </c>
    </row>
    <row r="209" spans="1:24" ht="15.95" customHeight="1" x14ac:dyDescent="0.3">
      <c r="A209" t="s">
        <v>199</v>
      </c>
      <c r="B209">
        <v>1413378</v>
      </c>
      <c r="C209">
        <v>41830</v>
      </c>
      <c r="D209" t="s">
        <v>806</v>
      </c>
      <c r="E209">
        <v>1419979</v>
      </c>
      <c r="F209">
        <v>99188</v>
      </c>
      <c r="G209">
        <v>188</v>
      </c>
      <c r="H209" t="s">
        <v>998</v>
      </c>
      <c r="I209">
        <v>66.898333300000004</v>
      </c>
      <c r="J209">
        <v>-162.59666669999999</v>
      </c>
      <c r="K209" t="s">
        <v>1006</v>
      </c>
      <c r="L209" t="s">
        <v>1000</v>
      </c>
    </row>
    <row r="210" spans="1:24" ht="15.95" customHeight="1" x14ac:dyDescent="0.3">
      <c r="A210" t="s">
        <v>139</v>
      </c>
      <c r="B210">
        <v>1404981</v>
      </c>
      <c r="C210">
        <v>41940</v>
      </c>
      <c r="D210" t="s">
        <v>741</v>
      </c>
      <c r="E210">
        <v>1419977</v>
      </c>
      <c r="F210">
        <v>99180</v>
      </c>
      <c r="G210">
        <v>180</v>
      </c>
      <c r="H210" t="s">
        <v>742</v>
      </c>
      <c r="I210">
        <v>64.931944400000006</v>
      </c>
      <c r="J210">
        <v>-161.15694439999999</v>
      </c>
      <c r="K210" t="s">
        <v>753</v>
      </c>
      <c r="L210" t="s">
        <v>744</v>
      </c>
    </row>
    <row r="211" spans="1:24" ht="15.95" customHeight="1" x14ac:dyDescent="0.3">
      <c r="A211" t="s">
        <v>66</v>
      </c>
      <c r="B211">
        <v>1404984</v>
      </c>
      <c r="C211">
        <v>42050</v>
      </c>
      <c r="D211" t="s">
        <v>808</v>
      </c>
      <c r="E211">
        <v>1419987</v>
      </c>
      <c r="F211">
        <v>99290</v>
      </c>
      <c r="G211">
        <v>290</v>
      </c>
      <c r="H211" t="s">
        <v>819</v>
      </c>
      <c r="I211">
        <v>64.880277800000002</v>
      </c>
      <c r="J211">
        <v>-157.7008333</v>
      </c>
      <c r="K211" t="s">
        <v>1250</v>
      </c>
      <c r="L211" t="s">
        <v>802</v>
      </c>
      <c r="O211" s="37" t="s">
        <v>834</v>
      </c>
      <c r="P211" s="39" t="s">
        <v>834</v>
      </c>
      <c r="Q211" s="39" t="s">
        <v>834</v>
      </c>
      <c r="R211" s="2" t="s">
        <v>18</v>
      </c>
      <c r="S211" s="2" t="s">
        <v>18</v>
      </c>
      <c r="T211" s="2" t="s">
        <v>18</v>
      </c>
      <c r="U211" s="2" t="s">
        <v>420</v>
      </c>
      <c r="V211" s="37" t="s">
        <v>834</v>
      </c>
      <c r="W211" s="36" t="s">
        <v>1251</v>
      </c>
    </row>
    <row r="212" spans="1:24" ht="15.95" customHeight="1" x14ac:dyDescent="0.3">
      <c r="A212" t="s">
        <v>274</v>
      </c>
      <c r="B212">
        <v>1424959</v>
      </c>
      <c r="C212">
        <v>42160</v>
      </c>
      <c r="D212" t="s">
        <v>1155</v>
      </c>
      <c r="E212">
        <v>2516404</v>
      </c>
      <c r="F212">
        <v>99195</v>
      </c>
      <c r="G212">
        <v>195</v>
      </c>
      <c r="I212">
        <v>56.814444399999999</v>
      </c>
      <c r="J212">
        <v>-132.9805556</v>
      </c>
      <c r="K212" t="s">
        <v>1162</v>
      </c>
      <c r="L212" s="46" t="s">
        <v>1130</v>
      </c>
      <c r="M212" s="2" t="s">
        <v>420</v>
      </c>
    </row>
    <row r="213" spans="1:24" ht="15.95" customHeight="1" x14ac:dyDescent="0.3">
      <c r="A213" t="s">
        <v>133</v>
      </c>
      <c r="B213">
        <v>1405119</v>
      </c>
      <c r="C213">
        <v>42380</v>
      </c>
      <c r="D213" t="s">
        <v>794</v>
      </c>
      <c r="E213">
        <v>1419966</v>
      </c>
      <c r="F213">
        <v>99050</v>
      </c>
      <c r="G213">
        <v>50</v>
      </c>
      <c r="H213" t="s">
        <v>788</v>
      </c>
      <c r="I213">
        <v>60.812222200000001</v>
      </c>
      <c r="J213">
        <v>-161.43583330000001</v>
      </c>
      <c r="K213" t="s">
        <v>973</v>
      </c>
      <c r="L213" t="s">
        <v>790</v>
      </c>
      <c r="O213" s="37" t="s">
        <v>834</v>
      </c>
      <c r="P213" s="39" t="s">
        <v>834</v>
      </c>
      <c r="Q213" s="39" t="s">
        <v>834</v>
      </c>
      <c r="R213" s="2" t="s">
        <v>18</v>
      </c>
      <c r="S213" s="2" t="s">
        <v>18</v>
      </c>
      <c r="T213" s="2" t="s">
        <v>13</v>
      </c>
      <c r="U213" s="2" t="s">
        <v>18</v>
      </c>
      <c r="V213" s="37" t="s">
        <v>791</v>
      </c>
      <c r="W213" s="36" t="s">
        <v>974</v>
      </c>
      <c r="X213" t="s">
        <v>953</v>
      </c>
    </row>
    <row r="214" spans="1:24" ht="15.95" customHeight="1" x14ac:dyDescent="0.3">
      <c r="A214" t="s">
        <v>238</v>
      </c>
      <c r="B214">
        <v>1405122</v>
      </c>
      <c r="C214">
        <v>42490</v>
      </c>
      <c r="D214" t="s">
        <v>794</v>
      </c>
      <c r="E214">
        <v>1419966</v>
      </c>
      <c r="F214">
        <v>99050</v>
      </c>
      <c r="G214">
        <v>50</v>
      </c>
      <c r="H214" t="s">
        <v>788</v>
      </c>
      <c r="I214">
        <v>59.864444399999996</v>
      </c>
      <c r="J214">
        <v>-163.13416670000001</v>
      </c>
      <c r="K214" t="s">
        <v>975</v>
      </c>
      <c r="L214" t="s">
        <v>790</v>
      </c>
      <c r="O214" s="37" t="s">
        <v>791</v>
      </c>
      <c r="P214" s="39" t="s">
        <v>791</v>
      </c>
      <c r="Q214" s="39" t="s">
        <v>791</v>
      </c>
      <c r="V214" s="37" t="s">
        <v>791</v>
      </c>
      <c r="W214" s="36" t="s">
        <v>855</v>
      </c>
    </row>
    <row r="215" spans="1:24" ht="15.95" customHeight="1" x14ac:dyDescent="0.3">
      <c r="A215" t="s">
        <v>52</v>
      </c>
      <c r="B215">
        <v>1865556</v>
      </c>
      <c r="C215">
        <v>42805</v>
      </c>
      <c r="D215" t="s">
        <v>817</v>
      </c>
      <c r="E215">
        <v>1419976</v>
      </c>
      <c r="F215">
        <v>99170</v>
      </c>
      <c r="G215">
        <v>170</v>
      </c>
      <c r="I215">
        <v>62.281388900000003</v>
      </c>
      <c r="J215">
        <v>-146.55111110000001</v>
      </c>
      <c r="K215" t="s">
        <v>1082</v>
      </c>
      <c r="L215" t="s">
        <v>5</v>
      </c>
    </row>
    <row r="216" spans="1:24" ht="15.95" customHeight="1" x14ac:dyDescent="0.3">
      <c r="A216" t="s">
        <v>71</v>
      </c>
      <c r="B216">
        <v>1405185</v>
      </c>
      <c r="C216">
        <v>42820</v>
      </c>
      <c r="D216" t="s">
        <v>808</v>
      </c>
      <c r="E216">
        <v>1419987</v>
      </c>
      <c r="F216">
        <v>99290</v>
      </c>
      <c r="G216">
        <v>290</v>
      </c>
      <c r="I216">
        <v>63.8827778</v>
      </c>
      <c r="J216">
        <v>-152.31222220000001</v>
      </c>
      <c r="K216" t="s">
        <v>1252</v>
      </c>
      <c r="L216" t="s">
        <v>802</v>
      </c>
      <c r="O216" s="37" t="s">
        <v>834</v>
      </c>
      <c r="P216" s="39" t="s">
        <v>834</v>
      </c>
      <c r="Q216" s="39" t="s">
        <v>834</v>
      </c>
      <c r="R216" s="2" t="s">
        <v>18</v>
      </c>
      <c r="S216" s="2" t="s">
        <v>18</v>
      </c>
      <c r="T216" s="2" t="s">
        <v>18</v>
      </c>
      <c r="U216" s="2" t="s">
        <v>420</v>
      </c>
      <c r="V216" s="37" t="s">
        <v>840</v>
      </c>
      <c r="W216" s="36" t="s">
        <v>1253</v>
      </c>
    </row>
    <row r="217" spans="1:24" ht="15.95" customHeight="1" x14ac:dyDescent="0.3">
      <c r="A217" t="s">
        <v>104</v>
      </c>
      <c r="B217">
        <v>2418681</v>
      </c>
      <c r="C217">
        <v>42832</v>
      </c>
      <c r="D217" t="s">
        <v>817</v>
      </c>
      <c r="E217">
        <v>1419976</v>
      </c>
      <c r="F217">
        <v>99170</v>
      </c>
      <c r="G217">
        <v>170</v>
      </c>
      <c r="I217">
        <v>61.6052854</v>
      </c>
      <c r="J217">
        <v>-149.30661380000001</v>
      </c>
      <c r="K217" t="s">
        <v>1083</v>
      </c>
      <c r="L217" t="s">
        <v>5</v>
      </c>
    </row>
    <row r="218" spans="1:24" ht="15.95" customHeight="1" x14ac:dyDescent="0.3">
      <c r="A218" t="s">
        <v>306</v>
      </c>
      <c r="B218">
        <v>1405216</v>
      </c>
      <c r="C218">
        <v>43040</v>
      </c>
      <c r="D218" t="s">
        <v>738</v>
      </c>
      <c r="E218">
        <v>1419974</v>
      </c>
      <c r="F218">
        <v>99150</v>
      </c>
      <c r="G218">
        <v>150</v>
      </c>
      <c r="H218" t="s">
        <v>739</v>
      </c>
      <c r="I218">
        <v>57.54</v>
      </c>
      <c r="J218">
        <v>-153.97861109999999</v>
      </c>
      <c r="K218" t="s">
        <v>940</v>
      </c>
      <c r="L218" t="s">
        <v>316</v>
      </c>
      <c r="O218" s="37" t="s">
        <v>834</v>
      </c>
      <c r="P218" s="39" t="s">
        <v>840</v>
      </c>
      <c r="Q218" s="39" t="s">
        <v>834</v>
      </c>
      <c r="R218" s="2" t="s">
        <v>18</v>
      </c>
      <c r="S218" s="2" t="s">
        <v>18</v>
      </c>
      <c r="T218" s="2" t="s">
        <v>18</v>
      </c>
      <c r="U218" s="2" t="s">
        <v>420</v>
      </c>
      <c r="V218" s="37" t="s">
        <v>840</v>
      </c>
    </row>
    <row r="219" spans="1:24" ht="15.95" customHeight="1" x14ac:dyDescent="0.3">
      <c r="A219" t="s">
        <v>308</v>
      </c>
      <c r="B219">
        <v>1866958</v>
      </c>
      <c r="C219">
        <v>43260</v>
      </c>
      <c r="D219" t="s">
        <v>817</v>
      </c>
      <c r="E219">
        <v>1419976</v>
      </c>
      <c r="F219">
        <v>99170</v>
      </c>
      <c r="G219">
        <v>170</v>
      </c>
      <c r="I219">
        <v>61.626111100000003</v>
      </c>
      <c r="J219">
        <v>-148.94555560000001</v>
      </c>
      <c r="K219" t="s">
        <v>1084</v>
      </c>
      <c r="L219" t="s">
        <v>5</v>
      </c>
    </row>
    <row r="220" spans="1:24" ht="15.95" customHeight="1" x14ac:dyDescent="0.3">
      <c r="A220" t="s">
        <v>99</v>
      </c>
      <c r="B220">
        <v>1405300</v>
      </c>
      <c r="C220">
        <v>43810</v>
      </c>
      <c r="D220" t="s">
        <v>724</v>
      </c>
      <c r="E220">
        <v>1419975</v>
      </c>
      <c r="F220">
        <v>99164</v>
      </c>
      <c r="G220">
        <v>164</v>
      </c>
      <c r="H220" t="s">
        <v>721</v>
      </c>
      <c r="I220">
        <v>59.114166699999998</v>
      </c>
      <c r="J220">
        <v>-156.85888890000001</v>
      </c>
      <c r="K220" t="s">
        <v>884</v>
      </c>
      <c r="L220" t="s">
        <v>723</v>
      </c>
      <c r="O220" s="37" t="s">
        <v>834</v>
      </c>
      <c r="P220" s="39" t="s">
        <v>834</v>
      </c>
      <c r="Q220" s="39" t="s">
        <v>834</v>
      </c>
      <c r="R220" s="2" t="s">
        <v>18</v>
      </c>
      <c r="S220" s="2" t="s">
        <v>18</v>
      </c>
      <c r="T220" s="2" t="s">
        <v>18</v>
      </c>
      <c r="U220" s="2" t="s">
        <v>420</v>
      </c>
      <c r="V220" s="37" t="s">
        <v>834</v>
      </c>
    </row>
    <row r="221" spans="1:24" ht="15.95" customHeight="1" x14ac:dyDescent="0.3">
      <c r="A221" t="s">
        <v>269</v>
      </c>
      <c r="B221">
        <v>1405351</v>
      </c>
      <c r="C221">
        <v>44030</v>
      </c>
      <c r="D221" t="s">
        <v>794</v>
      </c>
      <c r="E221">
        <v>1419966</v>
      </c>
      <c r="F221">
        <v>99050</v>
      </c>
      <c r="G221">
        <v>50</v>
      </c>
      <c r="H221" t="s">
        <v>788</v>
      </c>
      <c r="I221">
        <v>61.356388899999999</v>
      </c>
      <c r="J221">
        <v>-155.43555559999999</v>
      </c>
      <c r="K221" t="s">
        <v>976</v>
      </c>
      <c r="L221" t="s">
        <v>790</v>
      </c>
      <c r="O221" s="37" t="s">
        <v>834</v>
      </c>
      <c r="P221" s="39" t="s">
        <v>834</v>
      </c>
      <c r="Q221" s="39" t="s">
        <v>834</v>
      </c>
      <c r="R221" s="2" t="s">
        <v>13</v>
      </c>
      <c r="S221" s="2" t="s">
        <v>13</v>
      </c>
      <c r="T221" s="2" t="s">
        <v>13</v>
      </c>
      <c r="U221" s="2" t="s">
        <v>420</v>
      </c>
      <c r="V221" s="37" t="s">
        <v>840</v>
      </c>
    </row>
    <row r="222" spans="1:24" ht="15.95" customHeight="1" x14ac:dyDescent="0.3">
      <c r="A222" t="s">
        <v>196</v>
      </c>
      <c r="B222">
        <v>1405579</v>
      </c>
      <c r="C222">
        <v>44580</v>
      </c>
      <c r="D222" t="s">
        <v>808</v>
      </c>
      <c r="E222">
        <v>1419987</v>
      </c>
      <c r="F222">
        <v>99290</v>
      </c>
      <c r="G222">
        <v>290</v>
      </c>
      <c r="I222">
        <v>65.524444399999993</v>
      </c>
      <c r="J222">
        <v>-148.5447222</v>
      </c>
      <c r="K222" t="s">
        <v>826</v>
      </c>
      <c r="L222" s="46" t="s">
        <v>802</v>
      </c>
      <c r="M222" s="2" t="s">
        <v>420</v>
      </c>
    </row>
    <row r="223" spans="1:24" ht="15.95" customHeight="1" x14ac:dyDescent="0.3">
      <c r="A223" t="s">
        <v>197</v>
      </c>
      <c r="B223">
        <v>1423422</v>
      </c>
      <c r="C223">
        <v>45020</v>
      </c>
      <c r="D223" t="s">
        <v>1158</v>
      </c>
      <c r="E223">
        <v>1419973</v>
      </c>
      <c r="F223">
        <v>99130</v>
      </c>
      <c r="G223">
        <v>130</v>
      </c>
      <c r="I223">
        <v>55.602499999999999</v>
      </c>
      <c r="J223">
        <v>-131.63611109999999</v>
      </c>
      <c r="K223" t="s">
        <v>1163</v>
      </c>
      <c r="L223" t="s">
        <v>1130</v>
      </c>
    </row>
    <row r="224" spans="1:24" ht="15.95" customHeight="1" x14ac:dyDescent="0.3">
      <c r="A224" t="s">
        <v>339</v>
      </c>
      <c r="B224">
        <v>1865557</v>
      </c>
      <c r="C224">
        <v>45295</v>
      </c>
      <c r="D224" t="s">
        <v>1012</v>
      </c>
      <c r="E224">
        <v>1419972</v>
      </c>
      <c r="F224">
        <v>99122</v>
      </c>
      <c r="G224">
        <v>122</v>
      </c>
      <c r="I224">
        <v>60.072499999999998</v>
      </c>
      <c r="J224">
        <v>-149.4411111</v>
      </c>
      <c r="K224" t="s">
        <v>1085</v>
      </c>
      <c r="L224" t="s">
        <v>5</v>
      </c>
    </row>
    <row r="225" spans="1:24" ht="15.95" customHeight="1" x14ac:dyDescent="0.3">
      <c r="A225" t="s">
        <v>186</v>
      </c>
      <c r="B225">
        <v>1405763</v>
      </c>
      <c r="C225">
        <v>45460</v>
      </c>
      <c r="D225" t="s">
        <v>794</v>
      </c>
      <c r="E225">
        <v>1419966</v>
      </c>
      <c r="F225">
        <v>99050</v>
      </c>
      <c r="G225">
        <v>50</v>
      </c>
      <c r="H225" t="s">
        <v>788</v>
      </c>
      <c r="I225">
        <v>61.512222199999997</v>
      </c>
      <c r="J225">
        <v>-160.3580556</v>
      </c>
      <c r="K225" t="s">
        <v>977</v>
      </c>
      <c r="L225" t="s">
        <v>790</v>
      </c>
      <c r="O225" s="37" t="s">
        <v>840</v>
      </c>
      <c r="P225" s="39" t="s">
        <v>840</v>
      </c>
      <c r="Q225" s="39" t="s">
        <v>840</v>
      </c>
      <c r="R225" s="2" t="s">
        <v>18</v>
      </c>
      <c r="S225" s="2" t="s">
        <v>18</v>
      </c>
      <c r="T225" s="2" t="s">
        <v>18</v>
      </c>
      <c r="U225" s="2" t="s">
        <v>18</v>
      </c>
      <c r="V225" s="37" t="s">
        <v>834</v>
      </c>
      <c r="W225" s="36" t="s">
        <v>978</v>
      </c>
    </row>
    <row r="226" spans="1:24" ht="15.95" customHeight="1" x14ac:dyDescent="0.3">
      <c r="A226" t="s">
        <v>286</v>
      </c>
      <c r="B226">
        <v>1866960</v>
      </c>
      <c r="C226">
        <v>45700</v>
      </c>
      <c r="D226" t="s">
        <v>1134</v>
      </c>
      <c r="E226">
        <v>1419970</v>
      </c>
      <c r="F226">
        <v>99100</v>
      </c>
      <c r="G226">
        <v>100</v>
      </c>
      <c r="I226">
        <v>59.341111099999999</v>
      </c>
      <c r="J226">
        <v>-135.56555560000001</v>
      </c>
      <c r="K226" t="s">
        <v>1164</v>
      </c>
      <c r="L226" s="46" t="s">
        <v>1130</v>
      </c>
      <c r="M226" s="2" t="s">
        <v>420</v>
      </c>
    </row>
    <row r="227" spans="1:24" ht="15.95" customHeight="1" x14ac:dyDescent="0.3">
      <c r="A227" t="s">
        <v>255</v>
      </c>
      <c r="B227">
        <v>1405922</v>
      </c>
      <c r="C227">
        <v>46780</v>
      </c>
      <c r="D227" t="s">
        <v>808</v>
      </c>
      <c r="E227">
        <v>1419987</v>
      </c>
      <c r="F227">
        <v>99290</v>
      </c>
      <c r="G227">
        <v>290</v>
      </c>
      <c r="H227" t="s">
        <v>819</v>
      </c>
      <c r="I227">
        <v>65.001111100000003</v>
      </c>
      <c r="J227">
        <v>-150.63388889999999</v>
      </c>
      <c r="K227" t="s">
        <v>1254</v>
      </c>
      <c r="L227" t="s">
        <v>802</v>
      </c>
      <c r="O227" s="37" t="s">
        <v>834</v>
      </c>
      <c r="P227" s="39" t="s">
        <v>840</v>
      </c>
      <c r="Q227" s="39" t="s">
        <v>834</v>
      </c>
      <c r="R227" s="2" t="s">
        <v>18</v>
      </c>
      <c r="S227" s="2" t="s">
        <v>18</v>
      </c>
      <c r="T227" s="2" t="s">
        <v>18</v>
      </c>
      <c r="U227" s="2" t="s">
        <v>420</v>
      </c>
      <c r="V227" s="37" t="s">
        <v>834</v>
      </c>
    </row>
    <row r="228" spans="1:24" ht="15.95" customHeight="1" x14ac:dyDescent="0.3">
      <c r="A228" t="s">
        <v>279</v>
      </c>
      <c r="B228">
        <v>1405927</v>
      </c>
      <c r="C228">
        <v>46890</v>
      </c>
      <c r="D228" t="s">
        <v>720</v>
      </c>
      <c r="E228">
        <v>1419968</v>
      </c>
      <c r="F228">
        <v>99070</v>
      </c>
      <c r="G228">
        <v>70</v>
      </c>
      <c r="H228" t="s">
        <v>721</v>
      </c>
      <c r="I228">
        <v>58.981388899999999</v>
      </c>
      <c r="J228">
        <v>-159.05833329999999</v>
      </c>
      <c r="K228" t="s">
        <v>885</v>
      </c>
      <c r="L228" t="s">
        <v>723</v>
      </c>
      <c r="O228" s="37" t="s">
        <v>840</v>
      </c>
      <c r="P228" s="39" t="s">
        <v>840</v>
      </c>
      <c r="Q228" s="39" t="s">
        <v>791</v>
      </c>
      <c r="R228" s="2" t="s">
        <v>18</v>
      </c>
      <c r="S228" s="2" t="s">
        <v>18</v>
      </c>
      <c r="T228" s="2" t="s">
        <v>18</v>
      </c>
      <c r="U228" s="2" t="s">
        <v>18</v>
      </c>
      <c r="V228" s="37" t="s">
        <v>791</v>
      </c>
      <c r="W228" s="36" t="s">
        <v>886</v>
      </c>
      <c r="X228" t="s">
        <v>843</v>
      </c>
    </row>
    <row r="229" spans="1:24" ht="15.95" customHeight="1" x14ac:dyDescent="0.3">
      <c r="A229" t="s">
        <v>293</v>
      </c>
      <c r="B229">
        <v>1405984</v>
      </c>
      <c r="C229">
        <v>47000</v>
      </c>
      <c r="D229" t="s">
        <v>787</v>
      </c>
      <c r="E229">
        <v>1419985</v>
      </c>
      <c r="F229">
        <v>99270</v>
      </c>
      <c r="G229">
        <v>270</v>
      </c>
      <c r="H229" t="s">
        <v>788</v>
      </c>
      <c r="I229">
        <v>61.877777799999997</v>
      </c>
      <c r="J229">
        <v>-162.08111109999999</v>
      </c>
      <c r="K229" t="s">
        <v>979</v>
      </c>
      <c r="L229" t="s">
        <v>790</v>
      </c>
      <c r="O229" s="37" t="s">
        <v>840</v>
      </c>
      <c r="P229" s="39" t="s">
        <v>840</v>
      </c>
      <c r="Q229" s="39" t="s">
        <v>840</v>
      </c>
      <c r="R229" s="2" t="s">
        <v>18</v>
      </c>
      <c r="S229" s="2" t="s">
        <v>18</v>
      </c>
      <c r="T229" s="2" t="s">
        <v>18</v>
      </c>
      <c r="U229" s="2" t="s">
        <v>18</v>
      </c>
      <c r="V229" s="37" t="s">
        <v>791</v>
      </c>
      <c r="X229" t="s">
        <v>953</v>
      </c>
    </row>
    <row r="230" spans="1:24" ht="15.95" customHeight="1" x14ac:dyDescent="0.3">
      <c r="A230" t="s">
        <v>754</v>
      </c>
      <c r="B230">
        <v>1895603</v>
      </c>
      <c r="C230">
        <v>47220</v>
      </c>
      <c r="D230" t="s">
        <v>741</v>
      </c>
      <c r="E230">
        <v>1419977</v>
      </c>
      <c r="F230">
        <v>99180</v>
      </c>
      <c r="G230">
        <v>180</v>
      </c>
      <c r="H230" t="s">
        <v>742</v>
      </c>
      <c r="I230">
        <v>65.148899400000005</v>
      </c>
      <c r="J230">
        <v>-165.0677585</v>
      </c>
      <c r="K230" t="s">
        <v>755</v>
      </c>
      <c r="L230" s="46" t="s">
        <v>744</v>
      </c>
      <c r="M230" s="2" t="s">
        <v>420</v>
      </c>
    </row>
    <row r="231" spans="1:24" ht="15.95" customHeight="1" x14ac:dyDescent="0.3">
      <c r="A231" t="s">
        <v>305</v>
      </c>
      <c r="B231">
        <v>1406098</v>
      </c>
      <c r="C231">
        <v>45790</v>
      </c>
      <c r="D231" t="s">
        <v>729</v>
      </c>
      <c r="E231">
        <v>1419984</v>
      </c>
      <c r="F231">
        <v>99261</v>
      </c>
      <c r="G231">
        <v>261</v>
      </c>
      <c r="I231">
        <v>61.433333300000001</v>
      </c>
      <c r="J231">
        <v>-142.9216667</v>
      </c>
      <c r="K231" t="s">
        <v>924</v>
      </c>
      <c r="L231" t="s">
        <v>731</v>
      </c>
      <c r="O231" s="37" t="s">
        <v>834</v>
      </c>
      <c r="P231" s="39" t="s">
        <v>834</v>
      </c>
      <c r="Q231" s="39" t="s">
        <v>834</v>
      </c>
      <c r="R231" s="2" t="s">
        <v>18</v>
      </c>
      <c r="S231" s="2" t="s">
        <v>18</v>
      </c>
      <c r="T231" s="2" t="s">
        <v>18</v>
      </c>
      <c r="U231" s="2" t="s">
        <v>420</v>
      </c>
      <c r="V231" s="37" t="s">
        <v>840</v>
      </c>
    </row>
    <row r="232" spans="1:24" ht="15.95" customHeight="1" x14ac:dyDescent="0.3">
      <c r="A232" t="s">
        <v>96</v>
      </c>
      <c r="B232">
        <v>1406131</v>
      </c>
      <c r="C232">
        <v>46010</v>
      </c>
      <c r="D232" t="s">
        <v>808</v>
      </c>
      <c r="E232">
        <v>1419987</v>
      </c>
      <c r="F232">
        <v>99290</v>
      </c>
      <c r="G232">
        <v>290</v>
      </c>
      <c r="H232" t="s">
        <v>819</v>
      </c>
      <c r="I232">
        <v>62.9563889</v>
      </c>
      <c r="J232">
        <v>-155.59583330000001</v>
      </c>
      <c r="K232" t="s">
        <v>1255</v>
      </c>
      <c r="L232" t="s">
        <v>802</v>
      </c>
      <c r="O232" s="37" t="s">
        <v>834</v>
      </c>
      <c r="P232" s="39" t="s">
        <v>834</v>
      </c>
      <c r="Q232" s="39" t="s">
        <v>791</v>
      </c>
      <c r="R232" s="2" t="s">
        <v>18</v>
      </c>
      <c r="S232" s="2" t="s">
        <v>18</v>
      </c>
      <c r="T232" s="2" t="s">
        <v>18</v>
      </c>
      <c r="V232" s="37" t="s">
        <v>840</v>
      </c>
    </row>
    <row r="233" spans="1:24" ht="15.95" customHeight="1" x14ac:dyDescent="0.3">
      <c r="A233" t="s">
        <v>334</v>
      </c>
      <c r="B233">
        <v>1423625</v>
      </c>
      <c r="C233">
        <v>46560</v>
      </c>
      <c r="D233" t="s">
        <v>1016</v>
      </c>
      <c r="E233">
        <v>1419988</v>
      </c>
      <c r="F233">
        <v>99068</v>
      </c>
      <c r="G233">
        <v>68</v>
      </c>
      <c r="I233">
        <v>63.732777800000001</v>
      </c>
      <c r="J233">
        <v>-148.91416670000001</v>
      </c>
      <c r="K233" t="s">
        <v>1086</v>
      </c>
      <c r="L233" t="s">
        <v>5</v>
      </c>
    </row>
    <row r="234" spans="1:24" ht="15.95" customHeight="1" x14ac:dyDescent="0.3">
      <c r="A234" t="s">
        <v>88</v>
      </c>
      <c r="B234">
        <v>1866961</v>
      </c>
      <c r="C234">
        <v>47735</v>
      </c>
      <c r="D234" t="s">
        <v>817</v>
      </c>
      <c r="E234">
        <v>1419976</v>
      </c>
      <c r="F234">
        <v>99170</v>
      </c>
      <c r="G234">
        <v>170</v>
      </c>
      <c r="I234">
        <v>61.624722200000001</v>
      </c>
      <c r="J234">
        <v>-149.6011111</v>
      </c>
      <c r="K234" t="s">
        <v>1087</v>
      </c>
      <c r="L234" t="s">
        <v>5</v>
      </c>
    </row>
    <row r="235" spans="1:24" ht="15.95" customHeight="1" x14ac:dyDescent="0.3">
      <c r="A235" t="s">
        <v>266</v>
      </c>
      <c r="B235">
        <v>1406211</v>
      </c>
      <c r="C235">
        <v>47990</v>
      </c>
      <c r="D235" t="s">
        <v>794</v>
      </c>
      <c r="E235">
        <v>1419966</v>
      </c>
      <c r="F235">
        <v>99050</v>
      </c>
      <c r="G235">
        <v>50</v>
      </c>
      <c r="H235" t="s">
        <v>788</v>
      </c>
      <c r="I235">
        <v>60.388055600000001</v>
      </c>
      <c r="J235">
        <v>-166.185</v>
      </c>
      <c r="K235" t="s">
        <v>980</v>
      </c>
      <c r="L235" t="s">
        <v>790</v>
      </c>
      <c r="O235" s="37" t="s">
        <v>791</v>
      </c>
      <c r="P235" s="39" t="s">
        <v>791</v>
      </c>
      <c r="Q235" s="39" t="s">
        <v>791</v>
      </c>
      <c r="V235" s="37" t="s">
        <v>791</v>
      </c>
      <c r="W235" s="36" t="s">
        <v>855</v>
      </c>
    </row>
    <row r="236" spans="1:24" ht="15.95" customHeight="1" x14ac:dyDescent="0.3">
      <c r="A236" t="s">
        <v>69</v>
      </c>
      <c r="B236">
        <v>1866962</v>
      </c>
      <c r="C236">
        <v>48200</v>
      </c>
      <c r="D236" t="s">
        <v>729</v>
      </c>
      <c r="E236">
        <v>1419984</v>
      </c>
      <c r="F236">
        <v>99261</v>
      </c>
      <c r="G236">
        <v>261</v>
      </c>
      <c r="I236">
        <v>62.066111100000001</v>
      </c>
      <c r="J236">
        <v>-146.44999999999999</v>
      </c>
      <c r="K236" t="s">
        <v>733</v>
      </c>
      <c r="L236" t="s">
        <v>731</v>
      </c>
      <c r="M236" s="2" t="s">
        <v>420</v>
      </c>
    </row>
    <row r="237" spans="1:24" ht="15.95" customHeight="1" x14ac:dyDescent="0.3">
      <c r="A237" t="s">
        <v>301</v>
      </c>
      <c r="B237">
        <v>1406241</v>
      </c>
      <c r="C237">
        <v>48540</v>
      </c>
      <c r="D237" t="s">
        <v>729</v>
      </c>
      <c r="E237">
        <v>1419984</v>
      </c>
      <c r="F237">
        <v>99261</v>
      </c>
      <c r="G237">
        <v>261</v>
      </c>
      <c r="H237" t="s">
        <v>914</v>
      </c>
      <c r="I237">
        <v>62.921111099999997</v>
      </c>
      <c r="J237">
        <v>-143.7691667</v>
      </c>
      <c r="K237" t="s">
        <v>925</v>
      </c>
      <c r="L237" t="s">
        <v>731</v>
      </c>
      <c r="O237" s="37" t="s">
        <v>834</v>
      </c>
      <c r="P237" s="39" t="s">
        <v>840</v>
      </c>
      <c r="Q237" s="39" t="s">
        <v>834</v>
      </c>
      <c r="R237" s="2" t="s">
        <v>18</v>
      </c>
      <c r="S237" s="2" t="s">
        <v>18</v>
      </c>
      <c r="T237" s="2" t="s">
        <v>18</v>
      </c>
      <c r="U237" s="2" t="s">
        <v>420</v>
      </c>
      <c r="V237" s="37" t="s">
        <v>834</v>
      </c>
    </row>
    <row r="238" spans="1:24" ht="15.95" customHeight="1" x14ac:dyDescent="0.3">
      <c r="A238" t="s">
        <v>302</v>
      </c>
      <c r="B238">
        <v>2582714</v>
      </c>
      <c r="C238">
        <v>48590</v>
      </c>
      <c r="D238" t="s">
        <v>794</v>
      </c>
      <c r="E238">
        <v>1419966</v>
      </c>
      <c r="F238">
        <v>99050</v>
      </c>
      <c r="G238">
        <v>50</v>
      </c>
      <c r="I238">
        <v>60.810989200000002</v>
      </c>
      <c r="J238">
        <v>-164.49910779999999</v>
      </c>
      <c r="K238" t="s">
        <v>981</v>
      </c>
      <c r="L238" s="46" t="s">
        <v>790</v>
      </c>
      <c r="O238" s="37" t="s">
        <v>834</v>
      </c>
      <c r="P238" s="39" t="s">
        <v>791</v>
      </c>
      <c r="Q238" s="39" t="s">
        <v>834</v>
      </c>
      <c r="R238" s="2" t="s">
        <v>18</v>
      </c>
      <c r="S238" s="2" t="s">
        <v>18</v>
      </c>
      <c r="T238" s="2" t="s">
        <v>18</v>
      </c>
      <c r="U238" s="2" t="s">
        <v>420</v>
      </c>
      <c r="V238" s="37" t="s">
        <v>840</v>
      </c>
      <c r="X238" t="s">
        <v>982</v>
      </c>
    </row>
    <row r="239" spans="1:24" ht="15.95" customHeight="1" x14ac:dyDescent="0.3">
      <c r="A239" t="s">
        <v>278</v>
      </c>
      <c r="B239">
        <v>1423661</v>
      </c>
      <c r="C239">
        <v>48870</v>
      </c>
      <c r="D239" t="s">
        <v>1135</v>
      </c>
      <c r="E239">
        <v>1419980</v>
      </c>
      <c r="F239">
        <v>99198</v>
      </c>
      <c r="G239">
        <v>198</v>
      </c>
      <c r="I239">
        <v>55.129166699999999</v>
      </c>
      <c r="J239">
        <v>-131.5722222</v>
      </c>
      <c r="K239" t="s">
        <v>1165</v>
      </c>
      <c r="L239" t="s">
        <v>1130</v>
      </c>
    </row>
    <row r="240" spans="1:24" ht="15.95" customHeight="1" x14ac:dyDescent="0.3">
      <c r="A240" t="s">
        <v>1166</v>
      </c>
      <c r="B240">
        <v>1423664</v>
      </c>
      <c r="C240">
        <v>48980</v>
      </c>
      <c r="D240" t="s">
        <v>1167</v>
      </c>
      <c r="E240">
        <v>2516402</v>
      </c>
      <c r="F240">
        <v>99275</v>
      </c>
      <c r="G240">
        <v>275</v>
      </c>
      <c r="I240">
        <v>55.740833299999998</v>
      </c>
      <c r="J240">
        <v>-132.25638889999999</v>
      </c>
      <c r="K240" t="s">
        <v>1168</v>
      </c>
      <c r="L240" s="46" t="s">
        <v>1130</v>
      </c>
      <c r="M240" s="2" t="s">
        <v>420</v>
      </c>
    </row>
    <row r="241" spans="1:24" ht="15.95" customHeight="1" x14ac:dyDescent="0.3">
      <c r="A241" t="s">
        <v>1088</v>
      </c>
      <c r="B241">
        <v>1413533</v>
      </c>
      <c r="C241">
        <v>49450</v>
      </c>
      <c r="D241" t="s">
        <v>1012</v>
      </c>
      <c r="E241">
        <v>1419972</v>
      </c>
      <c r="F241">
        <v>99122</v>
      </c>
      <c r="G241">
        <v>122</v>
      </c>
      <c r="I241">
        <v>59.667499999999997</v>
      </c>
      <c r="J241">
        <v>-151.43472220000001</v>
      </c>
      <c r="K241" t="s">
        <v>1089</v>
      </c>
      <c r="L241" s="46" t="s">
        <v>5</v>
      </c>
    </row>
    <row r="242" spans="1:24" ht="15.95" customHeight="1" x14ac:dyDescent="0.3">
      <c r="A242" t="s">
        <v>228</v>
      </c>
      <c r="B242">
        <v>1406419</v>
      </c>
      <c r="C242">
        <v>49530</v>
      </c>
      <c r="D242" t="s">
        <v>808</v>
      </c>
      <c r="E242">
        <v>1419987</v>
      </c>
      <c r="F242">
        <v>99290</v>
      </c>
      <c r="G242">
        <v>290</v>
      </c>
      <c r="H242" t="s">
        <v>819</v>
      </c>
      <c r="I242">
        <v>65.150411000000005</v>
      </c>
      <c r="J242">
        <v>-149.34970799999999</v>
      </c>
      <c r="K242" t="s">
        <v>1256</v>
      </c>
      <c r="L242" t="s">
        <v>802</v>
      </c>
      <c r="O242" s="37" t="s">
        <v>834</v>
      </c>
      <c r="P242" s="39" t="s">
        <v>840</v>
      </c>
      <c r="Q242" s="39" t="s">
        <v>834</v>
      </c>
      <c r="R242" s="2" t="s">
        <v>18</v>
      </c>
      <c r="S242" s="2" t="s">
        <v>18</v>
      </c>
      <c r="T242" s="2" t="s">
        <v>18</v>
      </c>
      <c r="U242" s="2" t="s">
        <v>420</v>
      </c>
      <c r="V242" s="37" t="s">
        <v>834</v>
      </c>
    </row>
    <row r="243" spans="1:24" ht="15.95" customHeight="1" x14ac:dyDescent="0.3">
      <c r="A243" t="s">
        <v>19</v>
      </c>
      <c r="B243">
        <v>1406548</v>
      </c>
      <c r="C243">
        <v>50080</v>
      </c>
      <c r="D243" t="s">
        <v>1018</v>
      </c>
      <c r="E243">
        <v>1419969</v>
      </c>
      <c r="F243">
        <v>99090</v>
      </c>
      <c r="G243">
        <v>90</v>
      </c>
      <c r="I243">
        <v>64.709999999999994</v>
      </c>
      <c r="J243">
        <v>-147.14361109999999</v>
      </c>
      <c r="K243" t="s">
        <v>1090</v>
      </c>
      <c r="L243" t="s">
        <v>5</v>
      </c>
    </row>
    <row r="244" spans="1:24" ht="15.95" customHeight="1" x14ac:dyDescent="0.3">
      <c r="A244" t="s">
        <v>344</v>
      </c>
      <c r="B244">
        <v>1417076</v>
      </c>
      <c r="C244">
        <v>50190</v>
      </c>
      <c r="D244" t="s">
        <v>1012</v>
      </c>
      <c r="E244">
        <v>1419972</v>
      </c>
      <c r="F244">
        <v>99122</v>
      </c>
      <c r="G244">
        <v>122</v>
      </c>
      <c r="I244">
        <v>60.487499999999997</v>
      </c>
      <c r="J244">
        <v>-149.3688889</v>
      </c>
      <c r="K244" t="s">
        <v>1091</v>
      </c>
      <c r="L244" t="s">
        <v>5</v>
      </c>
    </row>
    <row r="245" spans="1:24" ht="15.95" customHeight="1" x14ac:dyDescent="0.3">
      <c r="A245" t="s">
        <v>247</v>
      </c>
      <c r="B245">
        <v>1866963</v>
      </c>
      <c r="C245">
        <v>50800</v>
      </c>
      <c r="D245" t="s">
        <v>1134</v>
      </c>
      <c r="E245">
        <v>1419970</v>
      </c>
      <c r="F245">
        <v>99100</v>
      </c>
      <c r="G245">
        <v>100</v>
      </c>
      <c r="I245">
        <v>59.529166699999998</v>
      </c>
      <c r="J245">
        <v>-136.09111110000001</v>
      </c>
      <c r="K245" t="s">
        <v>1169</v>
      </c>
      <c r="L245" t="s">
        <v>1130</v>
      </c>
    </row>
    <row r="246" spans="1:24" ht="15.95" customHeight="1" x14ac:dyDescent="0.3">
      <c r="A246" t="s">
        <v>225</v>
      </c>
      <c r="B246">
        <v>1406655</v>
      </c>
      <c r="C246">
        <v>51180</v>
      </c>
      <c r="D246" t="s">
        <v>787</v>
      </c>
      <c r="E246">
        <v>1419985</v>
      </c>
      <c r="F246">
        <v>99270</v>
      </c>
      <c r="G246">
        <v>270</v>
      </c>
      <c r="H246" t="s">
        <v>788</v>
      </c>
      <c r="I246">
        <v>62.085555599999999</v>
      </c>
      <c r="J246">
        <v>-163.72944440000001</v>
      </c>
      <c r="K246" t="s">
        <v>1192</v>
      </c>
      <c r="L246" t="s">
        <v>790</v>
      </c>
      <c r="O246" s="37" t="s">
        <v>840</v>
      </c>
      <c r="P246" s="39" t="s">
        <v>791</v>
      </c>
      <c r="Q246" s="39" t="s">
        <v>840</v>
      </c>
      <c r="R246" s="2" t="s">
        <v>18</v>
      </c>
      <c r="S246" s="2" t="s">
        <v>18</v>
      </c>
      <c r="T246" s="2" t="s">
        <v>18</v>
      </c>
      <c r="U246" s="2" t="s">
        <v>18</v>
      </c>
      <c r="V246" s="37" t="s">
        <v>791</v>
      </c>
      <c r="W246" s="36" t="s">
        <v>1193</v>
      </c>
      <c r="X246" t="s">
        <v>953</v>
      </c>
    </row>
    <row r="247" spans="1:24" ht="15.95" customHeight="1" x14ac:dyDescent="0.3">
      <c r="A247" t="s">
        <v>284</v>
      </c>
      <c r="B247">
        <v>1865558</v>
      </c>
      <c r="C247">
        <v>51455</v>
      </c>
      <c r="D247" t="s">
        <v>1134</v>
      </c>
      <c r="E247">
        <v>1419970</v>
      </c>
      <c r="F247">
        <v>99100</v>
      </c>
      <c r="G247">
        <v>100</v>
      </c>
      <c r="I247">
        <v>59.159722199999997</v>
      </c>
      <c r="J247">
        <v>-135.37583330000001</v>
      </c>
      <c r="K247" t="s">
        <v>1170</v>
      </c>
      <c r="L247" s="46" t="s">
        <v>1130</v>
      </c>
      <c r="M247" s="2" t="s">
        <v>420</v>
      </c>
    </row>
    <row r="248" spans="1:24" ht="15.95" customHeight="1" x14ac:dyDescent="0.3">
      <c r="A248" t="s">
        <v>285</v>
      </c>
      <c r="B248">
        <v>1406770</v>
      </c>
      <c r="C248">
        <v>51960</v>
      </c>
      <c r="D248" t="s">
        <v>729</v>
      </c>
      <c r="E248">
        <v>1419984</v>
      </c>
      <c r="F248">
        <v>99261</v>
      </c>
      <c r="G248">
        <v>261</v>
      </c>
      <c r="I248">
        <v>62.371944399999997</v>
      </c>
      <c r="J248">
        <v>-143.0086111</v>
      </c>
      <c r="K248" t="s">
        <v>734</v>
      </c>
      <c r="L248" t="s">
        <v>731</v>
      </c>
      <c r="M248" s="2" t="s">
        <v>420</v>
      </c>
    </row>
    <row r="249" spans="1:24" ht="15.95" customHeight="1" x14ac:dyDescent="0.3">
      <c r="A249" t="s">
        <v>158</v>
      </c>
      <c r="B249">
        <v>1406798</v>
      </c>
      <c r="C249">
        <v>52060</v>
      </c>
      <c r="D249" t="s">
        <v>878</v>
      </c>
      <c r="E249">
        <v>1419967</v>
      </c>
      <c r="F249">
        <v>99060</v>
      </c>
      <c r="G249">
        <v>60</v>
      </c>
      <c r="H249" t="s">
        <v>721</v>
      </c>
      <c r="I249">
        <v>58.728333300000003</v>
      </c>
      <c r="J249">
        <v>-157.01388890000001</v>
      </c>
      <c r="K249" t="s">
        <v>887</v>
      </c>
      <c r="L249" t="s">
        <v>723</v>
      </c>
      <c r="O249" s="37" t="s">
        <v>840</v>
      </c>
      <c r="P249" s="39" t="s">
        <v>840</v>
      </c>
      <c r="Q249" s="39" t="s">
        <v>791</v>
      </c>
      <c r="R249" s="2" t="s">
        <v>18</v>
      </c>
      <c r="S249" s="2" t="s">
        <v>18</v>
      </c>
      <c r="T249" s="2" t="s">
        <v>18</v>
      </c>
      <c r="U249" s="2" t="s">
        <v>18</v>
      </c>
      <c r="V249" s="37" t="s">
        <v>791</v>
      </c>
      <c r="W249" s="36" t="s">
        <v>880</v>
      </c>
      <c r="X249" s="36" t="s">
        <v>881</v>
      </c>
    </row>
    <row r="250" spans="1:24" ht="15.95" customHeight="1" x14ac:dyDescent="0.3">
      <c r="A250" t="s">
        <v>337</v>
      </c>
      <c r="B250">
        <v>1412986</v>
      </c>
      <c r="C250">
        <v>52210</v>
      </c>
      <c r="D250" t="s">
        <v>1012</v>
      </c>
      <c r="E250">
        <v>1419972</v>
      </c>
      <c r="F250">
        <v>99122</v>
      </c>
      <c r="G250">
        <v>122</v>
      </c>
      <c r="H250" t="s">
        <v>904</v>
      </c>
      <c r="I250">
        <v>59.356388899999999</v>
      </c>
      <c r="J250">
        <v>-151.9208333</v>
      </c>
      <c r="K250" t="s">
        <v>1092</v>
      </c>
      <c r="L250" t="s">
        <v>5</v>
      </c>
    </row>
    <row r="251" spans="1:24" ht="15.95" customHeight="1" x14ac:dyDescent="0.3">
      <c r="A251" t="s">
        <v>793</v>
      </c>
      <c r="B251">
        <v>1406828</v>
      </c>
      <c r="C251">
        <v>52250</v>
      </c>
      <c r="D251" t="s">
        <v>794</v>
      </c>
      <c r="E251">
        <v>1419966</v>
      </c>
      <c r="F251">
        <v>99050</v>
      </c>
      <c r="G251">
        <v>50</v>
      </c>
      <c r="H251" t="s">
        <v>788</v>
      </c>
      <c r="I251">
        <v>61.54</v>
      </c>
      <c r="J251">
        <v>-158.6741667</v>
      </c>
      <c r="K251" t="s">
        <v>795</v>
      </c>
      <c r="L251" s="46" t="s">
        <v>790</v>
      </c>
      <c r="M251" s="2" t="s">
        <v>420</v>
      </c>
    </row>
    <row r="252" spans="1:24" ht="15.95" customHeight="1" x14ac:dyDescent="0.3">
      <c r="A252" t="s">
        <v>191</v>
      </c>
      <c r="B252">
        <v>1406829</v>
      </c>
      <c r="C252">
        <v>52390</v>
      </c>
      <c r="D252" t="s">
        <v>794</v>
      </c>
      <c r="E252">
        <v>1419966</v>
      </c>
      <c r="F252">
        <v>99050</v>
      </c>
      <c r="G252">
        <v>50</v>
      </c>
      <c r="H252" t="s">
        <v>788</v>
      </c>
      <c r="I252">
        <v>60.696666700000002</v>
      </c>
      <c r="J252">
        <v>-161.9519444</v>
      </c>
      <c r="K252" t="s">
        <v>1195</v>
      </c>
      <c r="L252" t="s">
        <v>790</v>
      </c>
      <c r="O252" s="37" t="s">
        <v>840</v>
      </c>
      <c r="P252" s="39" t="s">
        <v>840</v>
      </c>
      <c r="Q252" s="39" t="s">
        <v>840</v>
      </c>
      <c r="R252" s="2" t="s">
        <v>18</v>
      </c>
      <c r="S252" s="2" t="s">
        <v>18</v>
      </c>
      <c r="T252" s="2" t="s">
        <v>18</v>
      </c>
      <c r="U252" s="2" t="s">
        <v>18</v>
      </c>
      <c r="V252" s="37" t="s">
        <v>791</v>
      </c>
      <c r="W252" s="36" t="s">
        <v>1196</v>
      </c>
      <c r="X252" t="s">
        <v>953</v>
      </c>
    </row>
    <row r="253" spans="1:24" ht="15.95" customHeight="1" x14ac:dyDescent="0.3">
      <c r="A253" t="s">
        <v>167</v>
      </c>
      <c r="B253">
        <v>1406834</v>
      </c>
      <c r="C253">
        <v>52720</v>
      </c>
      <c r="D253" t="s">
        <v>794</v>
      </c>
      <c r="E253">
        <v>1419966</v>
      </c>
      <c r="F253">
        <v>99050</v>
      </c>
      <c r="G253">
        <v>50</v>
      </c>
      <c r="H253" t="s">
        <v>788</v>
      </c>
      <c r="I253">
        <v>60.708055600000002</v>
      </c>
      <c r="J253">
        <v>-161.76611109999999</v>
      </c>
      <c r="K253" t="s">
        <v>1197</v>
      </c>
      <c r="L253" t="s">
        <v>790</v>
      </c>
      <c r="O253" s="37" t="s">
        <v>834</v>
      </c>
      <c r="P253" s="39" t="s">
        <v>834</v>
      </c>
      <c r="Q253" s="39" t="s">
        <v>840</v>
      </c>
      <c r="R253" s="2" t="s">
        <v>18</v>
      </c>
      <c r="S253" s="2" t="s">
        <v>18</v>
      </c>
      <c r="T253" s="2" t="s">
        <v>13</v>
      </c>
      <c r="U253" s="2" t="s">
        <v>18</v>
      </c>
      <c r="V253" s="37" t="s">
        <v>791</v>
      </c>
      <c r="X253" t="s">
        <v>953</v>
      </c>
    </row>
    <row r="254" spans="1:24" ht="15.95" customHeight="1" x14ac:dyDescent="0.3">
      <c r="A254" t="s">
        <v>82</v>
      </c>
      <c r="B254">
        <v>1866964</v>
      </c>
      <c r="C254">
        <v>52845</v>
      </c>
      <c r="D254" t="s">
        <v>1135</v>
      </c>
      <c r="E254">
        <v>1419980</v>
      </c>
      <c r="F254">
        <v>99198</v>
      </c>
      <c r="G254">
        <v>198</v>
      </c>
      <c r="I254">
        <v>55.873611099999998</v>
      </c>
      <c r="J254">
        <v>-133.18472220000001</v>
      </c>
      <c r="K254" t="s">
        <v>1171</v>
      </c>
      <c r="L254" t="s">
        <v>1130</v>
      </c>
    </row>
    <row r="255" spans="1:24" ht="15.95" customHeight="1" x14ac:dyDescent="0.3">
      <c r="A255" t="s">
        <v>77</v>
      </c>
      <c r="B255">
        <v>1865559</v>
      </c>
      <c r="C255">
        <v>52915</v>
      </c>
      <c r="D255" t="s">
        <v>729</v>
      </c>
      <c r="E255">
        <v>1419984</v>
      </c>
      <c r="F255">
        <v>99261</v>
      </c>
      <c r="G255">
        <v>261</v>
      </c>
      <c r="I255">
        <v>61.991944400000001</v>
      </c>
      <c r="J255">
        <v>-146.76861109999999</v>
      </c>
      <c r="K255" t="s">
        <v>926</v>
      </c>
      <c r="L255" t="s">
        <v>731</v>
      </c>
      <c r="O255" s="37" t="s">
        <v>834</v>
      </c>
      <c r="P255" s="39" t="s">
        <v>834</v>
      </c>
      <c r="Q255" s="39" t="s">
        <v>791</v>
      </c>
      <c r="R255" s="2" t="s">
        <v>18</v>
      </c>
      <c r="S255" s="2" t="s">
        <v>18</v>
      </c>
      <c r="T255" s="2" t="s">
        <v>18</v>
      </c>
      <c r="U255" s="2" t="s">
        <v>18</v>
      </c>
      <c r="V255" s="37" t="s">
        <v>840</v>
      </c>
    </row>
    <row r="256" spans="1:24" ht="15.95" customHeight="1" x14ac:dyDescent="0.3">
      <c r="A256" t="s">
        <v>251</v>
      </c>
      <c r="B256">
        <v>1418948</v>
      </c>
      <c r="C256">
        <v>52940</v>
      </c>
      <c r="D256" t="s">
        <v>709</v>
      </c>
      <c r="E256">
        <v>1419964</v>
      </c>
      <c r="F256">
        <v>99013</v>
      </c>
      <c r="G256">
        <v>13</v>
      </c>
      <c r="H256" t="s">
        <v>710</v>
      </c>
      <c r="I256">
        <v>56.000615199999999</v>
      </c>
      <c r="J256">
        <v>-161.206974</v>
      </c>
      <c r="K256" t="s">
        <v>848</v>
      </c>
      <c r="L256" t="s">
        <v>707</v>
      </c>
      <c r="O256" s="37" t="s">
        <v>834</v>
      </c>
      <c r="P256" s="39" t="s">
        <v>791</v>
      </c>
      <c r="Q256" s="39" t="s">
        <v>834</v>
      </c>
      <c r="R256" s="2" t="s">
        <v>18</v>
      </c>
      <c r="S256" s="2" t="s">
        <v>13</v>
      </c>
      <c r="T256" s="2" t="s">
        <v>18</v>
      </c>
      <c r="U256" s="2" t="s">
        <v>420</v>
      </c>
      <c r="V256" s="37" t="s">
        <v>840</v>
      </c>
      <c r="W256" s="36" t="s">
        <v>849</v>
      </c>
    </row>
    <row r="257" spans="1:24" ht="15.95" customHeight="1" x14ac:dyDescent="0.3">
      <c r="A257" t="s">
        <v>67</v>
      </c>
      <c r="B257">
        <v>1406940</v>
      </c>
      <c r="C257">
        <v>53050</v>
      </c>
      <c r="D257" t="s">
        <v>808</v>
      </c>
      <c r="E257">
        <v>1419987</v>
      </c>
      <c r="F257">
        <v>99290</v>
      </c>
      <c r="G257">
        <v>290</v>
      </c>
      <c r="H257" t="s">
        <v>819</v>
      </c>
      <c r="I257">
        <v>64.563888899999995</v>
      </c>
      <c r="J257">
        <v>-149.09305560000001</v>
      </c>
      <c r="K257" t="s">
        <v>1257</v>
      </c>
      <c r="L257" t="s">
        <v>802</v>
      </c>
      <c r="O257" s="37" t="s">
        <v>840</v>
      </c>
      <c r="P257" s="39" t="s">
        <v>840</v>
      </c>
      <c r="Q257" s="39" t="s">
        <v>791</v>
      </c>
      <c r="R257" s="2" t="s">
        <v>18</v>
      </c>
      <c r="S257" s="2" t="s">
        <v>18</v>
      </c>
      <c r="T257" s="2" t="s">
        <v>18</v>
      </c>
      <c r="V257" s="37" t="s">
        <v>834</v>
      </c>
    </row>
    <row r="258" spans="1:24" ht="15.95" customHeight="1" x14ac:dyDescent="0.3">
      <c r="A258" t="s">
        <v>39</v>
      </c>
      <c r="B258">
        <v>2419536</v>
      </c>
      <c r="C258">
        <v>53162</v>
      </c>
      <c r="D258" t="s">
        <v>808</v>
      </c>
      <c r="E258">
        <v>1419987</v>
      </c>
      <c r="F258">
        <v>99290</v>
      </c>
      <c r="G258">
        <v>290</v>
      </c>
      <c r="I258">
        <v>66.542680000000004</v>
      </c>
      <c r="J258">
        <v>-152.64769000000001</v>
      </c>
      <c r="K258" t="s">
        <v>827</v>
      </c>
      <c r="L258" t="s">
        <v>802</v>
      </c>
      <c r="M258" s="2" t="s">
        <v>420</v>
      </c>
    </row>
    <row r="259" spans="1:24" ht="15.95" customHeight="1" x14ac:dyDescent="0.3">
      <c r="A259" t="s">
        <v>140</v>
      </c>
      <c r="B259">
        <v>1406972</v>
      </c>
      <c r="C259">
        <v>53710</v>
      </c>
      <c r="D259" t="s">
        <v>720</v>
      </c>
      <c r="E259">
        <v>1419968</v>
      </c>
      <c r="F259">
        <v>99070</v>
      </c>
      <c r="G259">
        <v>70</v>
      </c>
      <c r="H259" t="s">
        <v>721</v>
      </c>
      <c r="I259">
        <v>59.4527778</v>
      </c>
      <c r="J259">
        <v>-157.31194439999999</v>
      </c>
      <c r="K259" t="s">
        <v>888</v>
      </c>
      <c r="L259" t="s">
        <v>723</v>
      </c>
      <c r="O259" s="37" t="s">
        <v>840</v>
      </c>
      <c r="P259" s="39" t="s">
        <v>840</v>
      </c>
      <c r="Q259" s="39" t="s">
        <v>840</v>
      </c>
      <c r="R259" s="2" t="s">
        <v>18</v>
      </c>
      <c r="S259" s="2" t="s">
        <v>18</v>
      </c>
      <c r="T259" s="2" t="s">
        <v>18</v>
      </c>
      <c r="U259" s="2" t="s">
        <v>18</v>
      </c>
      <c r="V259" s="37" t="s">
        <v>791</v>
      </c>
      <c r="W259" s="36" t="s">
        <v>889</v>
      </c>
      <c r="X259" t="s">
        <v>843</v>
      </c>
    </row>
    <row r="260" spans="1:24" ht="15.95" customHeight="1" x14ac:dyDescent="0.3">
      <c r="A260" t="s">
        <v>232</v>
      </c>
      <c r="B260">
        <v>1406978</v>
      </c>
      <c r="C260">
        <v>53270</v>
      </c>
      <c r="D260" t="s">
        <v>724</v>
      </c>
      <c r="E260">
        <v>1419975</v>
      </c>
      <c r="F260">
        <v>99164</v>
      </c>
      <c r="G260">
        <v>164</v>
      </c>
      <c r="H260" t="s">
        <v>721</v>
      </c>
      <c r="I260">
        <v>59.72</v>
      </c>
      <c r="J260">
        <v>-154.89722219999999</v>
      </c>
      <c r="K260" t="s">
        <v>890</v>
      </c>
      <c r="L260" t="s">
        <v>723</v>
      </c>
      <c r="O260" s="37" t="s">
        <v>840</v>
      </c>
      <c r="P260" s="39" t="s">
        <v>840</v>
      </c>
      <c r="Q260" s="39" t="s">
        <v>791</v>
      </c>
      <c r="R260" s="2" t="s">
        <v>18</v>
      </c>
      <c r="S260" s="2" t="s">
        <v>18</v>
      </c>
      <c r="T260" s="2" t="s">
        <v>18</v>
      </c>
      <c r="U260" s="2" t="s">
        <v>18</v>
      </c>
      <c r="V260" s="37" t="s">
        <v>834</v>
      </c>
      <c r="W260" s="36" t="s">
        <v>877</v>
      </c>
    </row>
    <row r="261" spans="1:24" ht="15.95" customHeight="1" x14ac:dyDescent="0.3">
      <c r="A261" t="s">
        <v>222</v>
      </c>
      <c r="B261">
        <v>1406985</v>
      </c>
      <c r="C261">
        <v>53820</v>
      </c>
      <c r="D261" t="s">
        <v>794</v>
      </c>
      <c r="E261">
        <v>1419966</v>
      </c>
      <c r="F261">
        <v>99050</v>
      </c>
      <c r="G261">
        <v>50</v>
      </c>
      <c r="H261" t="s">
        <v>788</v>
      </c>
      <c r="I261">
        <v>60.942777800000002</v>
      </c>
      <c r="J261">
        <v>-164.62944440000001</v>
      </c>
      <c r="K261" t="s">
        <v>1198</v>
      </c>
      <c r="L261" t="s">
        <v>790</v>
      </c>
      <c r="O261" s="37" t="s">
        <v>834</v>
      </c>
      <c r="P261" s="39" t="s">
        <v>791</v>
      </c>
      <c r="Q261" s="39" t="s">
        <v>834</v>
      </c>
      <c r="V261" s="37" t="s">
        <v>840</v>
      </c>
      <c r="W261" s="36" t="s">
        <v>1199</v>
      </c>
      <c r="X261" t="s">
        <v>1200</v>
      </c>
    </row>
    <row r="262" spans="1:24" ht="15.95" customHeight="1" x14ac:dyDescent="0.3">
      <c r="A262" t="s">
        <v>292</v>
      </c>
      <c r="B262">
        <v>1407008</v>
      </c>
      <c r="C262">
        <v>53930</v>
      </c>
      <c r="D262" t="s">
        <v>794</v>
      </c>
      <c r="E262">
        <v>1419966</v>
      </c>
      <c r="F262">
        <v>99050</v>
      </c>
      <c r="G262">
        <v>50</v>
      </c>
      <c r="H262" t="s">
        <v>788</v>
      </c>
      <c r="I262">
        <v>60.479444399999998</v>
      </c>
      <c r="J262">
        <v>-164.72388889999999</v>
      </c>
      <c r="K262" t="s">
        <v>1201</v>
      </c>
      <c r="L262" t="s">
        <v>790</v>
      </c>
      <c r="O262" s="37" t="s">
        <v>791</v>
      </c>
      <c r="P262" s="39" t="s">
        <v>791</v>
      </c>
      <c r="Q262" s="39" t="s">
        <v>791</v>
      </c>
      <c r="V262" s="37" t="s">
        <v>791</v>
      </c>
      <c r="W262" s="36" t="s">
        <v>855</v>
      </c>
    </row>
    <row r="263" spans="1:24" ht="15.95" customHeight="1" x14ac:dyDescent="0.3">
      <c r="A263" t="s">
        <v>161</v>
      </c>
      <c r="B263">
        <v>1416651</v>
      </c>
      <c r="C263">
        <v>54050</v>
      </c>
      <c r="D263" t="s">
        <v>1012</v>
      </c>
      <c r="E263">
        <v>1419972</v>
      </c>
      <c r="F263">
        <v>99122</v>
      </c>
      <c r="G263">
        <v>122</v>
      </c>
      <c r="I263">
        <v>60.690277799999997</v>
      </c>
      <c r="J263">
        <v>-151.28888889999999</v>
      </c>
      <c r="K263" t="s">
        <v>1093</v>
      </c>
      <c r="L263" t="s">
        <v>5</v>
      </c>
    </row>
    <row r="264" spans="1:24" ht="15.95" customHeight="1" x14ac:dyDescent="0.3">
      <c r="A264" t="s">
        <v>171</v>
      </c>
      <c r="B264">
        <v>1417063</v>
      </c>
      <c r="C264">
        <v>54085</v>
      </c>
      <c r="D264" t="s">
        <v>1012</v>
      </c>
      <c r="E264">
        <v>1419972</v>
      </c>
      <c r="F264">
        <v>99122</v>
      </c>
      <c r="G264">
        <v>122</v>
      </c>
      <c r="I264">
        <v>59.811944400000002</v>
      </c>
      <c r="J264">
        <v>-151.6105556</v>
      </c>
      <c r="K264" t="s">
        <v>1094</v>
      </c>
      <c r="L264" t="s">
        <v>5</v>
      </c>
    </row>
    <row r="265" spans="1:24" ht="15.95" customHeight="1" x14ac:dyDescent="0.3">
      <c r="A265" t="s">
        <v>26</v>
      </c>
      <c r="B265">
        <v>1407022</v>
      </c>
      <c r="C265">
        <v>54150</v>
      </c>
      <c r="D265" t="s">
        <v>808</v>
      </c>
      <c r="E265">
        <v>1419987</v>
      </c>
      <c r="F265">
        <v>99290</v>
      </c>
      <c r="G265">
        <v>290</v>
      </c>
      <c r="H265" t="s">
        <v>819</v>
      </c>
      <c r="I265">
        <v>63.013333299999999</v>
      </c>
      <c r="J265">
        <v>-154.375</v>
      </c>
      <c r="K265" t="s">
        <v>1258</v>
      </c>
      <c r="L265" t="s">
        <v>802</v>
      </c>
      <c r="O265" s="37" t="s">
        <v>834</v>
      </c>
      <c r="P265" s="39" t="s">
        <v>834</v>
      </c>
      <c r="Q265" s="39" t="s">
        <v>834</v>
      </c>
      <c r="R265" s="2" t="s">
        <v>18</v>
      </c>
      <c r="S265" s="2" t="s">
        <v>18</v>
      </c>
      <c r="T265" s="2" t="s">
        <v>18</v>
      </c>
      <c r="U265" s="2" t="s">
        <v>420</v>
      </c>
      <c r="V265" s="37" t="s">
        <v>840</v>
      </c>
    </row>
    <row r="266" spans="1:24" ht="15.95" customHeight="1" x14ac:dyDescent="0.3">
      <c r="A266" t="s">
        <v>329</v>
      </c>
      <c r="B266">
        <v>1418954</v>
      </c>
      <c r="C266">
        <v>54260</v>
      </c>
      <c r="D266" t="s">
        <v>705</v>
      </c>
      <c r="E266">
        <v>1419965</v>
      </c>
      <c r="F266">
        <v>99016</v>
      </c>
      <c r="G266">
        <v>16</v>
      </c>
      <c r="H266" t="s">
        <v>710</v>
      </c>
      <c r="I266">
        <v>52.938055599999998</v>
      </c>
      <c r="J266">
        <v>-168.8677778</v>
      </c>
      <c r="K266" t="s">
        <v>850</v>
      </c>
      <c r="L266" t="s">
        <v>707</v>
      </c>
      <c r="O266" s="37" t="s">
        <v>834</v>
      </c>
      <c r="P266" s="39" t="s">
        <v>791</v>
      </c>
      <c r="Q266" s="39" t="s">
        <v>834</v>
      </c>
      <c r="R266" s="2" t="s">
        <v>18</v>
      </c>
      <c r="S266" s="2" t="s">
        <v>18</v>
      </c>
      <c r="T266" s="2" t="s">
        <v>18</v>
      </c>
      <c r="U266" s="2" t="s">
        <v>420</v>
      </c>
      <c r="V266" s="37" t="s">
        <v>791</v>
      </c>
      <c r="W266" s="36" t="s">
        <v>851</v>
      </c>
      <c r="X266" s="36" t="s">
        <v>843</v>
      </c>
    </row>
    <row r="267" spans="1:24" ht="15.95" customHeight="1" x14ac:dyDescent="0.3">
      <c r="A267" t="s">
        <v>128</v>
      </c>
      <c r="B267">
        <v>1413634</v>
      </c>
      <c r="C267">
        <v>54480</v>
      </c>
      <c r="D267" t="s">
        <v>1012</v>
      </c>
      <c r="E267">
        <v>1419972</v>
      </c>
      <c r="F267">
        <v>99122</v>
      </c>
      <c r="G267">
        <v>122</v>
      </c>
      <c r="H267" t="s">
        <v>1029</v>
      </c>
      <c r="I267">
        <v>60.051388899999999</v>
      </c>
      <c r="J267">
        <v>-151.66888890000001</v>
      </c>
      <c r="K267" t="s">
        <v>1095</v>
      </c>
      <c r="L267" t="s">
        <v>5</v>
      </c>
    </row>
    <row r="268" spans="1:24" ht="15.95" customHeight="1" x14ac:dyDescent="0.3">
      <c r="A268" t="s">
        <v>81</v>
      </c>
      <c r="B268">
        <v>1413638</v>
      </c>
      <c r="C268">
        <v>54700</v>
      </c>
      <c r="D268" t="s">
        <v>806</v>
      </c>
      <c r="E268">
        <v>1419979</v>
      </c>
      <c r="F268">
        <v>99188</v>
      </c>
      <c r="G268">
        <v>188</v>
      </c>
      <c r="H268" t="s">
        <v>998</v>
      </c>
      <c r="I268">
        <v>67.571111099999996</v>
      </c>
      <c r="J268">
        <v>-162.9652778</v>
      </c>
      <c r="K268" t="s">
        <v>1007</v>
      </c>
      <c r="L268" t="s">
        <v>1000</v>
      </c>
    </row>
    <row r="269" spans="1:24" ht="15.95" customHeight="1" x14ac:dyDescent="0.3">
      <c r="A269" t="s">
        <v>244</v>
      </c>
      <c r="B269">
        <v>1407125</v>
      </c>
      <c r="C269">
        <v>54920</v>
      </c>
      <c r="D269" t="s">
        <v>741</v>
      </c>
      <c r="E269">
        <v>1419977</v>
      </c>
      <c r="F269">
        <v>99180</v>
      </c>
      <c r="G269">
        <v>180</v>
      </c>
      <c r="H269" t="s">
        <v>742</v>
      </c>
      <c r="I269">
        <v>64.501111100000003</v>
      </c>
      <c r="J269">
        <v>-165.4063889</v>
      </c>
      <c r="K269" t="s">
        <v>756</v>
      </c>
      <c r="L269" t="s">
        <v>744</v>
      </c>
    </row>
    <row r="270" spans="1:24" ht="15.95" customHeight="1" x14ac:dyDescent="0.3">
      <c r="A270" t="s">
        <v>296</v>
      </c>
      <c r="B270">
        <v>1407129</v>
      </c>
      <c r="C270">
        <v>55030</v>
      </c>
      <c r="D270" t="s">
        <v>724</v>
      </c>
      <c r="E270">
        <v>1419975</v>
      </c>
      <c r="F270">
        <v>99164</v>
      </c>
      <c r="G270">
        <v>164</v>
      </c>
      <c r="H270" t="s">
        <v>721</v>
      </c>
      <c r="I270">
        <v>59.973611099999999</v>
      </c>
      <c r="J270">
        <v>-154.84583330000001</v>
      </c>
      <c r="K270" t="s">
        <v>891</v>
      </c>
      <c r="L270" t="s">
        <v>723</v>
      </c>
      <c r="O270" s="37" t="s">
        <v>834</v>
      </c>
      <c r="P270" s="39" t="s">
        <v>834</v>
      </c>
      <c r="Q270" s="39" t="s">
        <v>834</v>
      </c>
      <c r="R270" s="2" t="s">
        <v>13</v>
      </c>
      <c r="S270" s="2" t="s">
        <v>18</v>
      </c>
      <c r="T270" s="2" t="s">
        <v>13</v>
      </c>
      <c r="U270" s="2" t="s">
        <v>18</v>
      </c>
      <c r="V270" s="37" t="s">
        <v>840</v>
      </c>
      <c r="W270" s="36" t="s">
        <v>877</v>
      </c>
    </row>
    <row r="271" spans="1:24" ht="15.95" customHeight="1" x14ac:dyDescent="0.3">
      <c r="A271" t="s">
        <v>91</v>
      </c>
      <c r="B271">
        <v>1413646</v>
      </c>
      <c r="C271">
        <v>55140</v>
      </c>
      <c r="D271" t="s">
        <v>806</v>
      </c>
      <c r="E271">
        <v>1419979</v>
      </c>
      <c r="F271">
        <v>99188</v>
      </c>
      <c r="G271">
        <v>188</v>
      </c>
      <c r="H271" t="s">
        <v>998</v>
      </c>
      <c r="I271">
        <v>66.838333300000002</v>
      </c>
      <c r="J271">
        <v>-161.03277779999999</v>
      </c>
      <c r="K271" t="s">
        <v>1008</v>
      </c>
      <c r="L271" t="s">
        <v>1000</v>
      </c>
    </row>
    <row r="272" spans="1:24" ht="15.95" customHeight="1" x14ac:dyDescent="0.3">
      <c r="A272" t="s">
        <v>21</v>
      </c>
      <c r="B272">
        <v>1407230</v>
      </c>
      <c r="C272">
        <v>55910</v>
      </c>
      <c r="D272" t="s">
        <v>1018</v>
      </c>
      <c r="E272">
        <v>1419969</v>
      </c>
      <c r="F272">
        <v>99090</v>
      </c>
      <c r="G272">
        <v>90</v>
      </c>
      <c r="I272">
        <v>64.751111100000003</v>
      </c>
      <c r="J272">
        <v>-147.34944440000001</v>
      </c>
      <c r="K272" t="s">
        <v>1096</v>
      </c>
      <c r="L272" t="s">
        <v>5</v>
      </c>
    </row>
    <row r="273" spans="1:24" ht="15.95" customHeight="1" x14ac:dyDescent="0.3">
      <c r="A273" t="s">
        <v>14</v>
      </c>
      <c r="B273">
        <v>1407253</v>
      </c>
      <c r="C273">
        <v>56220</v>
      </c>
      <c r="D273" t="s">
        <v>800</v>
      </c>
      <c r="E273">
        <v>1419983</v>
      </c>
      <c r="F273">
        <v>99240</v>
      </c>
      <c r="G273">
        <v>240</v>
      </c>
      <c r="H273" t="s">
        <v>819</v>
      </c>
      <c r="I273">
        <v>62.961666700000002</v>
      </c>
      <c r="J273">
        <v>-141.93722220000001</v>
      </c>
      <c r="K273" t="s">
        <v>1259</v>
      </c>
      <c r="L273" t="s">
        <v>802</v>
      </c>
      <c r="O273" s="37" t="s">
        <v>834</v>
      </c>
      <c r="P273" s="39" t="s">
        <v>834</v>
      </c>
      <c r="Q273" s="39" t="s">
        <v>791</v>
      </c>
      <c r="R273" s="2" t="s">
        <v>18</v>
      </c>
      <c r="S273" s="2" t="s">
        <v>18</v>
      </c>
      <c r="T273" s="2" t="s">
        <v>18</v>
      </c>
      <c r="V273" s="37" t="s">
        <v>840</v>
      </c>
    </row>
    <row r="274" spans="1:24" ht="15.95" customHeight="1" x14ac:dyDescent="0.3">
      <c r="A274" t="s">
        <v>68</v>
      </c>
      <c r="B274">
        <v>1866965</v>
      </c>
      <c r="C274">
        <v>56250</v>
      </c>
      <c r="D274" t="s">
        <v>800</v>
      </c>
      <c r="E274">
        <v>1419983</v>
      </c>
      <c r="F274">
        <v>99240</v>
      </c>
      <c r="G274">
        <v>240</v>
      </c>
      <c r="I274">
        <v>63.002222199999999</v>
      </c>
      <c r="J274">
        <v>-141.77722220000001</v>
      </c>
      <c r="K274" t="s">
        <v>828</v>
      </c>
      <c r="L274" t="s">
        <v>802</v>
      </c>
      <c r="M274" s="2" t="s">
        <v>420</v>
      </c>
    </row>
    <row r="275" spans="1:24" ht="15.95" customHeight="1" x14ac:dyDescent="0.3">
      <c r="A275" t="s">
        <v>12</v>
      </c>
      <c r="B275">
        <v>1407254</v>
      </c>
      <c r="C275">
        <v>56260</v>
      </c>
      <c r="D275" t="s">
        <v>800</v>
      </c>
      <c r="E275">
        <v>1419983</v>
      </c>
      <c r="F275">
        <v>99240</v>
      </c>
      <c r="G275">
        <v>240</v>
      </c>
      <c r="I275">
        <v>62.982222200000002</v>
      </c>
      <c r="J275">
        <v>-141.9516667</v>
      </c>
      <c r="K275" t="s">
        <v>829</v>
      </c>
      <c r="L275" t="s">
        <v>802</v>
      </c>
      <c r="M275" s="2" t="s">
        <v>420</v>
      </c>
    </row>
    <row r="276" spans="1:24" ht="15.95" customHeight="1" x14ac:dyDescent="0.3">
      <c r="A276" t="s">
        <v>136</v>
      </c>
      <c r="B276">
        <v>1416680</v>
      </c>
      <c r="C276">
        <v>56320</v>
      </c>
      <c r="D276" t="s">
        <v>984</v>
      </c>
      <c r="E276">
        <v>1419978</v>
      </c>
      <c r="F276">
        <v>99185</v>
      </c>
      <c r="G276">
        <v>185</v>
      </c>
      <c r="H276" t="s">
        <v>987</v>
      </c>
      <c r="I276">
        <v>70.217500000000001</v>
      </c>
      <c r="J276">
        <v>-150.97638889999999</v>
      </c>
      <c r="K276" t="s">
        <v>993</v>
      </c>
      <c r="L276" t="s">
        <v>986</v>
      </c>
    </row>
    <row r="277" spans="1:24" ht="15.95" customHeight="1" x14ac:dyDescent="0.3">
      <c r="A277" t="s">
        <v>49</v>
      </c>
      <c r="B277">
        <v>1407321</v>
      </c>
      <c r="C277">
        <v>56350</v>
      </c>
      <c r="D277" t="s">
        <v>808</v>
      </c>
      <c r="E277">
        <v>1419987</v>
      </c>
      <c r="F277">
        <v>99290</v>
      </c>
      <c r="G277">
        <v>290</v>
      </c>
      <c r="H277" t="s">
        <v>819</v>
      </c>
      <c r="I277">
        <v>64.7194444</v>
      </c>
      <c r="J277">
        <v>-158.1030556</v>
      </c>
      <c r="K277" t="s">
        <v>1260</v>
      </c>
      <c r="L277" t="s">
        <v>802</v>
      </c>
      <c r="O277" s="37" t="s">
        <v>834</v>
      </c>
      <c r="P277" s="39" t="s">
        <v>834</v>
      </c>
      <c r="Q277" s="39" t="s">
        <v>791</v>
      </c>
      <c r="R277" s="2" t="s">
        <v>18</v>
      </c>
      <c r="S277" s="2" t="s">
        <v>18</v>
      </c>
      <c r="T277" s="2" t="s">
        <v>18</v>
      </c>
      <c r="V277" s="37" t="s">
        <v>840</v>
      </c>
    </row>
    <row r="278" spans="1:24" ht="15.95" customHeight="1" x14ac:dyDescent="0.3">
      <c r="A278" t="s">
        <v>188</v>
      </c>
      <c r="B278">
        <v>1409405</v>
      </c>
      <c r="C278">
        <v>56600</v>
      </c>
      <c r="D278" t="s">
        <v>787</v>
      </c>
      <c r="E278">
        <v>1419985</v>
      </c>
      <c r="F278">
        <v>99270</v>
      </c>
      <c r="G278">
        <v>270</v>
      </c>
      <c r="H278" t="s">
        <v>788</v>
      </c>
      <c r="I278">
        <v>62.533611100000002</v>
      </c>
      <c r="J278">
        <v>-164.84111110000001</v>
      </c>
      <c r="K278" t="s">
        <v>1202</v>
      </c>
      <c r="L278" t="s">
        <v>790</v>
      </c>
      <c r="O278" s="37" t="s">
        <v>840</v>
      </c>
      <c r="P278" s="39" t="s">
        <v>840</v>
      </c>
      <c r="Q278" s="39" t="s">
        <v>840</v>
      </c>
      <c r="R278" s="2" t="s">
        <v>18</v>
      </c>
      <c r="S278" s="2" t="s">
        <v>18</v>
      </c>
      <c r="T278" s="2" t="s">
        <v>18</v>
      </c>
      <c r="U278" s="2" t="s">
        <v>18</v>
      </c>
      <c r="V278" s="37" t="s">
        <v>791</v>
      </c>
      <c r="W278" s="36" t="s">
        <v>1203</v>
      </c>
      <c r="X278" t="s">
        <v>1204</v>
      </c>
    </row>
    <row r="279" spans="1:24" ht="15.95" customHeight="1" x14ac:dyDescent="0.3">
      <c r="A279" t="s">
        <v>221</v>
      </c>
      <c r="B279">
        <v>1407339</v>
      </c>
      <c r="C279">
        <v>56680</v>
      </c>
      <c r="D279" t="s">
        <v>794</v>
      </c>
      <c r="E279">
        <v>1419966</v>
      </c>
      <c r="F279">
        <v>99050</v>
      </c>
      <c r="G279">
        <v>50</v>
      </c>
      <c r="H279" t="s">
        <v>788</v>
      </c>
      <c r="I279">
        <v>60.896944400000002</v>
      </c>
      <c r="J279">
        <v>-162.4594444</v>
      </c>
      <c r="K279" t="s">
        <v>1205</v>
      </c>
      <c r="L279" t="s">
        <v>790</v>
      </c>
      <c r="O279" s="37" t="s">
        <v>791</v>
      </c>
      <c r="P279" s="39" t="s">
        <v>791</v>
      </c>
      <c r="Q279" s="39" t="s">
        <v>791</v>
      </c>
      <c r="V279" s="37" t="s">
        <v>791</v>
      </c>
      <c r="W279" s="36" t="s">
        <v>855</v>
      </c>
    </row>
    <row r="280" spans="1:24" ht="15.95" customHeight="1" x14ac:dyDescent="0.3">
      <c r="A280" t="s">
        <v>796</v>
      </c>
      <c r="B280">
        <v>1407436</v>
      </c>
      <c r="C280">
        <v>57060</v>
      </c>
      <c r="D280" t="s">
        <v>787</v>
      </c>
      <c r="E280">
        <v>1419985</v>
      </c>
      <c r="F280">
        <v>99270</v>
      </c>
      <c r="G280">
        <v>270</v>
      </c>
      <c r="H280" t="s">
        <v>788</v>
      </c>
      <c r="I280">
        <v>61.567777800000002</v>
      </c>
      <c r="J280">
        <v>-161.86361110000001</v>
      </c>
      <c r="K280" t="s">
        <v>797</v>
      </c>
      <c r="L280" s="46" t="s">
        <v>790</v>
      </c>
      <c r="M280" s="2" t="s">
        <v>420</v>
      </c>
    </row>
    <row r="281" spans="1:24" ht="15.95" customHeight="1" x14ac:dyDescent="0.3">
      <c r="A281" t="s">
        <v>345</v>
      </c>
      <c r="B281">
        <v>1407483</v>
      </c>
      <c r="C281">
        <v>57340</v>
      </c>
      <c r="D281" t="s">
        <v>738</v>
      </c>
      <c r="E281">
        <v>1419974</v>
      </c>
      <c r="F281">
        <v>99150</v>
      </c>
      <c r="G281">
        <v>150</v>
      </c>
      <c r="H281" t="s">
        <v>739</v>
      </c>
      <c r="I281">
        <v>57.2027778</v>
      </c>
      <c r="J281">
        <v>-153.3038889</v>
      </c>
      <c r="K281" t="s">
        <v>941</v>
      </c>
      <c r="L281" t="s">
        <v>316</v>
      </c>
      <c r="O281" s="37" t="s">
        <v>834</v>
      </c>
      <c r="P281" s="39" t="s">
        <v>834</v>
      </c>
      <c r="Q281" s="39" t="s">
        <v>791</v>
      </c>
      <c r="R281" s="2" t="s">
        <v>18</v>
      </c>
      <c r="S281" s="2" t="s">
        <v>18</v>
      </c>
      <c r="T281" s="2" t="s">
        <v>18</v>
      </c>
      <c r="U281" s="2" t="s">
        <v>18</v>
      </c>
      <c r="V281" s="37" t="s">
        <v>840</v>
      </c>
      <c r="W281" s="36" t="s">
        <v>942</v>
      </c>
    </row>
    <row r="282" spans="1:24" ht="15.95" customHeight="1" x14ac:dyDescent="0.3">
      <c r="A282" t="s">
        <v>168</v>
      </c>
      <c r="B282">
        <v>1407624</v>
      </c>
      <c r="C282">
        <v>58330</v>
      </c>
      <c r="D282" t="s">
        <v>794</v>
      </c>
      <c r="E282">
        <v>1419966</v>
      </c>
      <c r="F282">
        <v>99050</v>
      </c>
      <c r="G282">
        <v>50</v>
      </c>
      <c r="H282" t="s">
        <v>788</v>
      </c>
      <c r="I282">
        <v>60.722777800000003</v>
      </c>
      <c r="J282">
        <v>-161.77000000000001</v>
      </c>
      <c r="K282" t="s">
        <v>1206</v>
      </c>
      <c r="L282" t="s">
        <v>790</v>
      </c>
      <c r="O282" s="37" t="s">
        <v>791</v>
      </c>
      <c r="P282" s="39" t="s">
        <v>840</v>
      </c>
      <c r="Q282" s="39" t="s">
        <v>791</v>
      </c>
      <c r="R282" s="2" t="s">
        <v>18</v>
      </c>
      <c r="S282" s="2" t="s">
        <v>18</v>
      </c>
      <c r="T282" s="2" t="s">
        <v>18</v>
      </c>
      <c r="U282" s="2" t="s">
        <v>18</v>
      </c>
      <c r="V282" s="37" t="s">
        <v>791</v>
      </c>
      <c r="W282" s="51" t="s">
        <v>1207</v>
      </c>
    </row>
    <row r="283" spans="1:24" ht="15.95" customHeight="1" x14ac:dyDescent="0.3">
      <c r="A283" t="s">
        <v>314</v>
      </c>
      <c r="B283">
        <v>1407684</v>
      </c>
      <c r="C283">
        <v>58550</v>
      </c>
      <c r="D283" t="s">
        <v>738</v>
      </c>
      <c r="E283">
        <v>1419974</v>
      </c>
      <c r="F283">
        <v>99150</v>
      </c>
      <c r="G283">
        <v>150</v>
      </c>
      <c r="H283" t="s">
        <v>739</v>
      </c>
      <c r="I283">
        <v>57.923611100000002</v>
      </c>
      <c r="J283">
        <v>-152.50222220000001</v>
      </c>
      <c r="K283" t="s">
        <v>943</v>
      </c>
      <c r="L283" t="s">
        <v>316</v>
      </c>
      <c r="O283" s="37" t="s">
        <v>834</v>
      </c>
      <c r="P283" s="39" t="s">
        <v>840</v>
      </c>
      <c r="Q283" s="39" t="s">
        <v>834</v>
      </c>
      <c r="R283" s="2" t="s">
        <v>18</v>
      </c>
      <c r="S283" s="2" t="s">
        <v>18</v>
      </c>
      <c r="T283" s="2" t="s">
        <v>18</v>
      </c>
      <c r="U283" s="2" t="s">
        <v>420</v>
      </c>
      <c r="V283" s="37" t="s">
        <v>840</v>
      </c>
    </row>
    <row r="284" spans="1:24" ht="15.95" customHeight="1" x14ac:dyDescent="0.3">
      <c r="A284" t="s">
        <v>798</v>
      </c>
      <c r="B284">
        <v>1407723</v>
      </c>
      <c r="C284">
        <v>58600</v>
      </c>
      <c r="D284" t="s">
        <v>787</v>
      </c>
      <c r="E284">
        <v>1419985</v>
      </c>
      <c r="F284">
        <v>99270</v>
      </c>
      <c r="G284">
        <v>270</v>
      </c>
      <c r="H284" t="s">
        <v>788</v>
      </c>
      <c r="I284">
        <v>61.701388899999998</v>
      </c>
      <c r="J284">
        <v>-165.83944439999999</v>
      </c>
      <c r="K284" t="s">
        <v>799</v>
      </c>
      <c r="L284" s="46" t="s">
        <v>790</v>
      </c>
      <c r="M284" s="2" t="s">
        <v>420</v>
      </c>
    </row>
    <row r="285" spans="1:24" ht="15.95" customHeight="1" x14ac:dyDescent="0.3">
      <c r="A285" t="s">
        <v>145</v>
      </c>
      <c r="B285">
        <v>1407737</v>
      </c>
      <c r="C285">
        <v>58660</v>
      </c>
      <c r="D285" t="s">
        <v>817</v>
      </c>
      <c r="E285">
        <v>1419976</v>
      </c>
      <c r="F285">
        <v>99170</v>
      </c>
      <c r="G285">
        <v>170</v>
      </c>
      <c r="I285">
        <v>61.599722200000002</v>
      </c>
      <c r="J285">
        <v>-149.1127778</v>
      </c>
      <c r="K285" t="s">
        <v>1097</v>
      </c>
      <c r="L285" t="s">
        <v>5</v>
      </c>
    </row>
    <row r="286" spans="1:24" ht="15.95" customHeight="1" x14ac:dyDescent="0.3">
      <c r="A286" t="s">
        <v>713</v>
      </c>
      <c r="B286">
        <v>2419532</v>
      </c>
      <c r="C286">
        <v>58985</v>
      </c>
      <c r="D286" t="s">
        <v>709</v>
      </c>
      <c r="E286">
        <v>1419964</v>
      </c>
      <c r="F286">
        <v>99013</v>
      </c>
      <c r="G286">
        <v>13</v>
      </c>
      <c r="H286" t="s">
        <v>710</v>
      </c>
      <c r="I286">
        <v>54.4576992</v>
      </c>
      <c r="J286">
        <v>-162.70714580000001</v>
      </c>
      <c r="K286" t="s">
        <v>714</v>
      </c>
      <c r="L286" s="46" t="s">
        <v>707</v>
      </c>
      <c r="M286" s="2" t="s">
        <v>420</v>
      </c>
    </row>
    <row r="287" spans="1:24" ht="15.95" customHeight="1" x14ac:dyDescent="0.3">
      <c r="A287" t="s">
        <v>209</v>
      </c>
      <c r="B287">
        <v>1866966</v>
      </c>
      <c r="C287">
        <v>59320</v>
      </c>
      <c r="D287" t="s">
        <v>729</v>
      </c>
      <c r="E287">
        <v>1419984</v>
      </c>
      <c r="F287">
        <v>99261</v>
      </c>
      <c r="G287">
        <v>261</v>
      </c>
      <c r="I287">
        <v>63.089722199999997</v>
      </c>
      <c r="J287">
        <v>-145.6130556</v>
      </c>
      <c r="K287" t="s">
        <v>735</v>
      </c>
      <c r="L287" t="s">
        <v>731</v>
      </c>
      <c r="M287" s="2" t="s">
        <v>420</v>
      </c>
    </row>
    <row r="288" spans="1:24" ht="15.95" customHeight="1" x14ac:dyDescent="0.3">
      <c r="A288" t="s">
        <v>356</v>
      </c>
      <c r="B288">
        <v>1407862</v>
      </c>
      <c r="C288">
        <v>59540</v>
      </c>
      <c r="D288" t="s">
        <v>724</v>
      </c>
      <c r="E288">
        <v>1419975</v>
      </c>
      <c r="F288">
        <v>99164</v>
      </c>
      <c r="G288">
        <v>164</v>
      </c>
      <c r="H288" t="s">
        <v>721</v>
      </c>
      <c r="I288">
        <v>59.787222200000002</v>
      </c>
      <c r="J288">
        <v>-154.10611109999999</v>
      </c>
      <c r="K288" t="s">
        <v>892</v>
      </c>
      <c r="L288" t="s">
        <v>723</v>
      </c>
      <c r="O288" s="37" t="s">
        <v>834</v>
      </c>
      <c r="P288" s="39" t="s">
        <v>840</v>
      </c>
      <c r="Q288" s="39" t="s">
        <v>834</v>
      </c>
      <c r="R288" s="2" t="s">
        <v>18</v>
      </c>
      <c r="S288" s="2" t="s">
        <v>18</v>
      </c>
      <c r="T288" s="2" t="s">
        <v>18</v>
      </c>
      <c r="U288" s="2" t="s">
        <v>420</v>
      </c>
      <c r="V288" s="37" t="s">
        <v>834</v>
      </c>
    </row>
    <row r="289" spans="1:24" ht="15.95" customHeight="1" x14ac:dyDescent="0.3">
      <c r="A289" t="s">
        <v>312</v>
      </c>
      <c r="B289">
        <v>1424201</v>
      </c>
      <c r="C289">
        <v>59650</v>
      </c>
      <c r="D289" t="s">
        <v>1127</v>
      </c>
      <c r="E289">
        <v>2371430</v>
      </c>
      <c r="F289">
        <v>33390</v>
      </c>
      <c r="G289">
        <v>105</v>
      </c>
      <c r="I289">
        <v>57.960833299999997</v>
      </c>
      <c r="J289">
        <v>-136.22749999999999</v>
      </c>
      <c r="K289" t="s">
        <v>1172</v>
      </c>
      <c r="L289" t="s">
        <v>1130</v>
      </c>
    </row>
    <row r="290" spans="1:24" ht="15.95" customHeight="1" x14ac:dyDescent="0.3">
      <c r="A290" t="s">
        <v>309</v>
      </c>
      <c r="B290">
        <v>1407902</v>
      </c>
      <c r="C290">
        <v>60200</v>
      </c>
      <c r="D290" t="s">
        <v>724</v>
      </c>
      <c r="E290">
        <v>1419975</v>
      </c>
      <c r="F290">
        <v>99164</v>
      </c>
      <c r="G290">
        <v>164</v>
      </c>
      <c r="H290" t="s">
        <v>721</v>
      </c>
      <c r="I290">
        <v>55.913984599999999</v>
      </c>
      <c r="J290">
        <v>-159.16327670000001</v>
      </c>
      <c r="K290" t="s">
        <v>893</v>
      </c>
      <c r="L290" t="s">
        <v>723</v>
      </c>
      <c r="O290" s="37" t="s">
        <v>840</v>
      </c>
      <c r="P290" s="39" t="s">
        <v>791</v>
      </c>
      <c r="Q290" s="39" t="s">
        <v>840</v>
      </c>
      <c r="R290" s="2" t="s">
        <v>18</v>
      </c>
      <c r="S290" s="2" t="s">
        <v>18</v>
      </c>
      <c r="T290" s="2" t="s">
        <v>18</v>
      </c>
      <c r="U290" s="2" t="s">
        <v>420</v>
      </c>
      <c r="V290" s="37" t="s">
        <v>791</v>
      </c>
      <c r="W290" s="51" t="s">
        <v>894</v>
      </c>
      <c r="X290" t="s">
        <v>881</v>
      </c>
    </row>
    <row r="291" spans="1:24" ht="15.95" customHeight="1" x14ac:dyDescent="0.3">
      <c r="A291" t="s">
        <v>275</v>
      </c>
      <c r="B291">
        <v>1424228</v>
      </c>
      <c r="C291">
        <v>60310</v>
      </c>
      <c r="D291" t="s">
        <v>1155</v>
      </c>
      <c r="E291">
        <v>2516404</v>
      </c>
      <c r="F291">
        <v>99195</v>
      </c>
      <c r="G291">
        <v>195</v>
      </c>
      <c r="I291">
        <v>56.811266699999997</v>
      </c>
      <c r="J291">
        <v>-132.95124250000001</v>
      </c>
      <c r="K291" t="s">
        <v>1173</v>
      </c>
      <c r="L291" t="s">
        <v>1130</v>
      </c>
    </row>
    <row r="292" spans="1:24" ht="15.95" customHeight="1" x14ac:dyDescent="0.3">
      <c r="A292" t="s">
        <v>205</v>
      </c>
      <c r="B292">
        <v>1407927</v>
      </c>
      <c r="C292">
        <v>60460</v>
      </c>
      <c r="D292" t="s">
        <v>817</v>
      </c>
      <c r="E292">
        <v>1419976</v>
      </c>
      <c r="F292">
        <v>99170</v>
      </c>
      <c r="G292">
        <v>170</v>
      </c>
      <c r="I292">
        <v>62.496388899999999</v>
      </c>
      <c r="J292">
        <v>-150.7655556</v>
      </c>
      <c r="K292" t="s">
        <v>1098</v>
      </c>
      <c r="L292" t="s">
        <v>5</v>
      </c>
    </row>
    <row r="293" spans="1:24" ht="15.95" customHeight="1" x14ac:dyDescent="0.3">
      <c r="A293" t="s">
        <v>208</v>
      </c>
      <c r="B293">
        <v>1407992</v>
      </c>
      <c r="C293">
        <v>60640</v>
      </c>
      <c r="D293" t="s">
        <v>724</v>
      </c>
      <c r="E293">
        <v>1419975</v>
      </c>
      <c r="F293">
        <v>99164</v>
      </c>
      <c r="G293">
        <v>164</v>
      </c>
      <c r="H293" t="s">
        <v>721</v>
      </c>
      <c r="I293">
        <v>57.564166700000001</v>
      </c>
      <c r="J293">
        <v>-157.5791667</v>
      </c>
      <c r="K293" t="s">
        <v>895</v>
      </c>
      <c r="L293" t="s">
        <v>723</v>
      </c>
      <c r="O293" s="37" t="s">
        <v>840</v>
      </c>
      <c r="P293" s="39" t="s">
        <v>840</v>
      </c>
      <c r="Q293" s="39" t="s">
        <v>840</v>
      </c>
      <c r="R293" s="2" t="s">
        <v>18</v>
      </c>
      <c r="S293" s="2" t="s">
        <v>18</v>
      </c>
      <c r="T293" s="2" t="s">
        <v>18</v>
      </c>
      <c r="U293" s="2" t="s">
        <v>420</v>
      </c>
      <c r="V293" s="37" t="s">
        <v>791</v>
      </c>
      <c r="W293" s="36" t="s">
        <v>896</v>
      </c>
      <c r="X293" s="36" t="s">
        <v>881</v>
      </c>
    </row>
    <row r="294" spans="1:24" ht="15.95" customHeight="1" x14ac:dyDescent="0.3">
      <c r="A294" t="s">
        <v>181</v>
      </c>
      <c r="B294">
        <v>1407993</v>
      </c>
      <c r="C294">
        <v>60750</v>
      </c>
      <c r="D294" t="s">
        <v>787</v>
      </c>
      <c r="E294">
        <v>1419985</v>
      </c>
      <c r="F294">
        <v>99270</v>
      </c>
      <c r="G294">
        <v>270</v>
      </c>
      <c r="H294" t="s">
        <v>788</v>
      </c>
      <c r="I294">
        <v>61.938888900000002</v>
      </c>
      <c r="J294">
        <v>-162.875</v>
      </c>
      <c r="K294" t="s">
        <v>1208</v>
      </c>
      <c r="L294" t="s">
        <v>790</v>
      </c>
      <c r="O294" s="37" t="s">
        <v>840</v>
      </c>
      <c r="P294" s="39" t="s">
        <v>840</v>
      </c>
      <c r="Q294" s="39" t="s">
        <v>791</v>
      </c>
      <c r="R294" s="2" t="s">
        <v>18</v>
      </c>
      <c r="S294" s="2" t="s">
        <v>18</v>
      </c>
      <c r="T294" s="2" t="s">
        <v>18</v>
      </c>
      <c r="U294" s="2" t="s">
        <v>18</v>
      </c>
      <c r="V294" s="37" t="s">
        <v>840</v>
      </c>
      <c r="W294" s="36" t="s">
        <v>1209</v>
      </c>
      <c r="X294" t="s">
        <v>1210</v>
      </c>
    </row>
    <row r="295" spans="1:24" ht="15.95" customHeight="1" x14ac:dyDescent="0.3">
      <c r="A295" t="s">
        <v>216</v>
      </c>
      <c r="B295">
        <v>1408054</v>
      </c>
      <c r="C295">
        <v>60860</v>
      </c>
      <c r="D295" t="s">
        <v>787</v>
      </c>
      <c r="E295">
        <v>1419985</v>
      </c>
      <c r="F295">
        <v>99270</v>
      </c>
      <c r="G295">
        <v>270</v>
      </c>
      <c r="H295" t="s">
        <v>788</v>
      </c>
      <c r="I295">
        <v>62.032777799999998</v>
      </c>
      <c r="J295">
        <v>-163.28777779999999</v>
      </c>
      <c r="K295" t="s">
        <v>1211</v>
      </c>
      <c r="L295" t="s">
        <v>790</v>
      </c>
      <c r="O295" s="37" t="s">
        <v>791</v>
      </c>
      <c r="P295" s="39" t="s">
        <v>791</v>
      </c>
      <c r="Q295" s="39" t="s">
        <v>791</v>
      </c>
      <c r="R295" s="2" t="s">
        <v>18</v>
      </c>
      <c r="S295" s="2" t="s">
        <v>18</v>
      </c>
      <c r="T295" s="2" t="s">
        <v>18</v>
      </c>
      <c r="U295" s="2" t="s">
        <v>18</v>
      </c>
      <c r="V295" s="37" t="s">
        <v>791</v>
      </c>
      <c r="W295" s="36" t="s">
        <v>792</v>
      </c>
    </row>
    <row r="296" spans="1:24" ht="15.95" customHeight="1" x14ac:dyDescent="0.3">
      <c r="A296" t="s">
        <v>358</v>
      </c>
      <c r="B296">
        <v>1408072</v>
      </c>
      <c r="C296">
        <v>61080</v>
      </c>
      <c r="D296" t="s">
        <v>794</v>
      </c>
      <c r="E296">
        <v>1419966</v>
      </c>
      <c r="F296">
        <v>99050</v>
      </c>
      <c r="G296">
        <v>50</v>
      </c>
      <c r="H296" t="s">
        <v>788</v>
      </c>
      <c r="I296">
        <v>59.013055600000001</v>
      </c>
      <c r="J296">
        <v>-161.81638889999999</v>
      </c>
      <c r="K296" t="s">
        <v>1212</v>
      </c>
      <c r="L296" t="s">
        <v>790</v>
      </c>
      <c r="O296" s="37" t="s">
        <v>834</v>
      </c>
      <c r="P296" s="39" t="s">
        <v>791</v>
      </c>
      <c r="Q296" s="39" t="s">
        <v>834</v>
      </c>
      <c r="R296" s="2" t="s">
        <v>13</v>
      </c>
      <c r="S296" s="2" t="s">
        <v>420</v>
      </c>
      <c r="T296" s="2" t="s">
        <v>13</v>
      </c>
      <c r="U296" s="2" t="s">
        <v>13</v>
      </c>
      <c r="V296" s="37" t="s">
        <v>834</v>
      </c>
    </row>
    <row r="297" spans="1:24" ht="15.95" customHeight="1" x14ac:dyDescent="0.3">
      <c r="A297" t="s">
        <v>101</v>
      </c>
      <c r="B297">
        <v>1866967</v>
      </c>
      <c r="C297">
        <v>61120</v>
      </c>
      <c r="D297" t="s">
        <v>1018</v>
      </c>
      <c r="E297">
        <v>1419969</v>
      </c>
      <c r="F297">
        <v>99090</v>
      </c>
      <c r="G297">
        <v>90</v>
      </c>
      <c r="I297">
        <v>64.881388900000005</v>
      </c>
      <c r="J297">
        <v>-146.86861110000001</v>
      </c>
      <c r="K297" t="s">
        <v>1099</v>
      </c>
      <c r="L297" t="s">
        <v>5</v>
      </c>
    </row>
    <row r="298" spans="1:24" ht="15.95" customHeight="1" x14ac:dyDescent="0.3">
      <c r="A298" t="s">
        <v>162</v>
      </c>
      <c r="B298">
        <v>1424323</v>
      </c>
      <c r="C298">
        <v>61190</v>
      </c>
      <c r="D298" t="s">
        <v>1135</v>
      </c>
      <c r="E298">
        <v>1419980</v>
      </c>
      <c r="F298">
        <v>99198</v>
      </c>
      <c r="G298">
        <v>198</v>
      </c>
      <c r="I298">
        <v>56.352777799999998</v>
      </c>
      <c r="J298">
        <v>-133.62111110000001</v>
      </c>
      <c r="K298" t="s">
        <v>1174</v>
      </c>
      <c r="L298" t="s">
        <v>1130</v>
      </c>
    </row>
    <row r="299" spans="1:24" ht="15.95" customHeight="1" x14ac:dyDescent="0.3">
      <c r="A299" t="s">
        <v>267</v>
      </c>
      <c r="B299">
        <v>1408110</v>
      </c>
      <c r="C299">
        <v>61630</v>
      </c>
      <c r="D299" t="s">
        <v>984</v>
      </c>
      <c r="E299">
        <v>1419978</v>
      </c>
      <c r="F299">
        <v>99185</v>
      </c>
      <c r="G299">
        <v>185</v>
      </c>
      <c r="H299" t="s">
        <v>987</v>
      </c>
      <c r="I299">
        <v>68.348611099999999</v>
      </c>
      <c r="J299">
        <v>-166.73472219999999</v>
      </c>
      <c r="K299" t="s">
        <v>994</v>
      </c>
      <c r="L299" t="s">
        <v>986</v>
      </c>
    </row>
    <row r="300" spans="1:24" ht="15.95" customHeight="1" x14ac:dyDescent="0.3">
      <c r="A300" t="s">
        <v>211</v>
      </c>
      <c r="B300">
        <v>1408115</v>
      </c>
      <c r="C300">
        <v>61700</v>
      </c>
      <c r="D300" t="s">
        <v>984</v>
      </c>
      <c r="E300">
        <v>1419978</v>
      </c>
      <c r="F300">
        <v>99185</v>
      </c>
      <c r="G300">
        <v>185</v>
      </c>
      <c r="H300" t="s">
        <v>987</v>
      </c>
      <c r="I300">
        <v>69.743857000000006</v>
      </c>
      <c r="J300">
        <v>-163.008442</v>
      </c>
      <c r="K300" t="s">
        <v>995</v>
      </c>
      <c r="L300" t="s">
        <v>986</v>
      </c>
    </row>
    <row r="301" spans="1:24" ht="15.95" customHeight="1" x14ac:dyDescent="0.3">
      <c r="A301" t="s">
        <v>131</v>
      </c>
      <c r="B301">
        <v>1865561</v>
      </c>
      <c r="C301">
        <v>61788</v>
      </c>
      <c r="D301" t="s">
        <v>817</v>
      </c>
      <c r="E301">
        <v>1419976</v>
      </c>
      <c r="F301">
        <v>99170</v>
      </c>
      <c r="G301">
        <v>170</v>
      </c>
      <c r="I301">
        <v>61.3597222</v>
      </c>
      <c r="J301">
        <v>-149.9783333</v>
      </c>
      <c r="K301" t="s">
        <v>1100</v>
      </c>
      <c r="L301" t="s">
        <v>5</v>
      </c>
    </row>
    <row r="302" spans="1:24" ht="15.95" customHeight="1" x14ac:dyDescent="0.3">
      <c r="A302" t="s">
        <v>132</v>
      </c>
      <c r="B302">
        <v>2582716</v>
      </c>
      <c r="C302">
        <v>61825</v>
      </c>
      <c r="D302" t="s">
        <v>1012</v>
      </c>
      <c r="E302">
        <v>1419972</v>
      </c>
      <c r="F302">
        <v>99122</v>
      </c>
      <c r="G302">
        <v>122</v>
      </c>
      <c r="H302" t="s">
        <v>1029</v>
      </c>
      <c r="I302">
        <v>60.923099000000001</v>
      </c>
      <c r="J302">
        <v>-150.68820740000001</v>
      </c>
      <c r="K302" t="s">
        <v>1101</v>
      </c>
      <c r="L302" t="s">
        <v>5</v>
      </c>
    </row>
    <row r="303" spans="1:24" ht="15.95" customHeight="1" x14ac:dyDescent="0.3">
      <c r="A303" t="s">
        <v>350</v>
      </c>
      <c r="B303">
        <v>2419181</v>
      </c>
      <c r="C303">
        <v>62125</v>
      </c>
      <c r="D303" t="s">
        <v>724</v>
      </c>
      <c r="E303">
        <v>1419975</v>
      </c>
      <c r="F303">
        <v>99164</v>
      </c>
      <c r="G303">
        <v>164</v>
      </c>
      <c r="I303">
        <v>59.558478600000001</v>
      </c>
      <c r="J303">
        <v>-154.49109000000001</v>
      </c>
      <c r="K303" t="s">
        <v>726</v>
      </c>
      <c r="L303" s="46" t="s">
        <v>723</v>
      </c>
      <c r="M303" s="2" t="s">
        <v>420</v>
      </c>
    </row>
    <row r="304" spans="1:24" ht="15.95" customHeight="1" x14ac:dyDescent="0.3">
      <c r="A304" t="s">
        <v>295</v>
      </c>
      <c r="B304">
        <v>1424551</v>
      </c>
      <c r="C304">
        <v>62510</v>
      </c>
      <c r="D304" t="s">
        <v>1155</v>
      </c>
      <c r="E304">
        <v>2516404</v>
      </c>
      <c r="F304">
        <v>99195</v>
      </c>
      <c r="G304">
        <v>195</v>
      </c>
      <c r="I304">
        <v>56.249722200000001</v>
      </c>
      <c r="J304">
        <v>-134.6444444</v>
      </c>
      <c r="K304" t="s">
        <v>1175</v>
      </c>
      <c r="L304" s="46" t="s">
        <v>1130</v>
      </c>
      <c r="M304" s="2" t="s">
        <v>420</v>
      </c>
    </row>
    <row r="305" spans="1:24" ht="15.95" customHeight="1" x14ac:dyDescent="0.3">
      <c r="A305" t="s">
        <v>330</v>
      </c>
      <c r="B305">
        <v>1408208</v>
      </c>
      <c r="C305">
        <v>62620</v>
      </c>
      <c r="D305" t="s">
        <v>724</v>
      </c>
      <c r="E305">
        <v>1419975</v>
      </c>
      <c r="F305">
        <v>99164</v>
      </c>
      <c r="G305">
        <v>164</v>
      </c>
      <c r="I305">
        <v>60.202500000000001</v>
      </c>
      <c r="J305">
        <v>-154.31277779999999</v>
      </c>
      <c r="K305" t="s">
        <v>897</v>
      </c>
      <c r="L305" t="s">
        <v>723</v>
      </c>
      <c r="O305" s="37" t="s">
        <v>834</v>
      </c>
      <c r="P305" s="39" t="s">
        <v>834</v>
      </c>
      <c r="Q305" s="39" t="s">
        <v>834</v>
      </c>
      <c r="R305" s="2" t="s">
        <v>18</v>
      </c>
      <c r="S305" s="2" t="s">
        <v>18</v>
      </c>
      <c r="T305" s="2" t="s">
        <v>18</v>
      </c>
      <c r="U305" s="2" t="s">
        <v>420</v>
      </c>
      <c r="V305" s="37" t="s">
        <v>791</v>
      </c>
      <c r="X305" t="s">
        <v>843</v>
      </c>
    </row>
    <row r="306" spans="1:24" ht="15.95" customHeight="1" x14ac:dyDescent="0.3">
      <c r="A306" t="s">
        <v>260</v>
      </c>
      <c r="B306">
        <v>1408213</v>
      </c>
      <c r="C306">
        <v>63170</v>
      </c>
      <c r="D306" t="s">
        <v>741</v>
      </c>
      <c r="E306">
        <v>1419977</v>
      </c>
      <c r="F306">
        <v>99180</v>
      </c>
      <c r="G306">
        <v>180</v>
      </c>
      <c r="I306">
        <v>65.262222199999997</v>
      </c>
      <c r="J306">
        <v>-166.84583330000001</v>
      </c>
      <c r="K306" t="s">
        <v>757</v>
      </c>
      <c r="L306" s="46" t="s">
        <v>744</v>
      </c>
      <c r="M306" s="2" t="s">
        <v>420</v>
      </c>
    </row>
    <row r="307" spans="1:24" ht="15.95" customHeight="1" x14ac:dyDescent="0.3">
      <c r="A307" t="s">
        <v>338</v>
      </c>
      <c r="B307">
        <v>1413800</v>
      </c>
      <c r="C307">
        <v>63280</v>
      </c>
      <c r="D307" t="s">
        <v>1012</v>
      </c>
      <c r="E307">
        <v>1419972</v>
      </c>
      <c r="F307">
        <v>99122</v>
      </c>
      <c r="G307">
        <v>122</v>
      </c>
      <c r="H307" t="s">
        <v>904</v>
      </c>
      <c r="I307">
        <v>59.351388900000003</v>
      </c>
      <c r="J307">
        <v>-151.82972219999999</v>
      </c>
      <c r="K307" t="s">
        <v>1102</v>
      </c>
      <c r="L307" t="s">
        <v>5</v>
      </c>
    </row>
    <row r="308" spans="1:24" ht="15.95" customHeight="1" x14ac:dyDescent="0.3">
      <c r="A308" t="s">
        <v>250</v>
      </c>
      <c r="B308">
        <v>1419072</v>
      </c>
      <c r="C308">
        <v>63390</v>
      </c>
      <c r="D308" t="s">
        <v>724</v>
      </c>
      <c r="E308">
        <v>1419975</v>
      </c>
      <c r="F308">
        <v>99164</v>
      </c>
      <c r="G308">
        <v>164</v>
      </c>
      <c r="H308" t="s">
        <v>721</v>
      </c>
      <c r="I308">
        <v>56.932561399999997</v>
      </c>
      <c r="J308">
        <v>-158.6249699</v>
      </c>
      <c r="K308" t="s">
        <v>898</v>
      </c>
      <c r="L308" t="s">
        <v>723</v>
      </c>
      <c r="O308" s="37" t="s">
        <v>834</v>
      </c>
      <c r="P308" s="39" t="s">
        <v>840</v>
      </c>
      <c r="Q308" s="39" t="s">
        <v>834</v>
      </c>
      <c r="R308" s="2" t="s">
        <v>18</v>
      </c>
      <c r="S308" s="2" t="s">
        <v>18</v>
      </c>
      <c r="T308" s="2" t="s">
        <v>18</v>
      </c>
      <c r="U308" s="2" t="s">
        <v>420</v>
      </c>
      <c r="V308" s="37" t="s">
        <v>791</v>
      </c>
      <c r="W308" s="36" t="s">
        <v>899</v>
      </c>
      <c r="X308" t="s">
        <v>843</v>
      </c>
    </row>
    <row r="309" spans="1:24" ht="15.95" customHeight="1" x14ac:dyDescent="0.3">
      <c r="A309" t="s">
        <v>294</v>
      </c>
      <c r="B309">
        <v>1408218</v>
      </c>
      <c r="C309">
        <v>63610</v>
      </c>
      <c r="D309" t="s">
        <v>738</v>
      </c>
      <c r="E309">
        <v>1419974</v>
      </c>
      <c r="F309">
        <v>99150</v>
      </c>
      <c r="G309">
        <v>150</v>
      </c>
      <c r="H309" t="s">
        <v>739</v>
      </c>
      <c r="I309">
        <v>57.8675</v>
      </c>
      <c r="J309">
        <v>-152.8822222</v>
      </c>
      <c r="K309" t="s">
        <v>944</v>
      </c>
      <c r="L309" t="s">
        <v>316</v>
      </c>
      <c r="O309" s="37" t="s">
        <v>840</v>
      </c>
      <c r="P309" s="39" t="s">
        <v>791</v>
      </c>
      <c r="Q309" s="39" t="s">
        <v>840</v>
      </c>
      <c r="R309" s="2" t="s">
        <v>18</v>
      </c>
      <c r="S309" s="2" t="s">
        <v>18</v>
      </c>
      <c r="T309" s="2" t="s">
        <v>18</v>
      </c>
      <c r="U309" s="2" t="s">
        <v>13</v>
      </c>
      <c r="V309" s="37" t="s">
        <v>791</v>
      </c>
      <c r="W309" s="36" t="s">
        <v>939</v>
      </c>
    </row>
    <row r="310" spans="1:24" ht="15.95" customHeight="1" x14ac:dyDescent="0.3">
      <c r="A310" t="s">
        <v>236</v>
      </c>
      <c r="B310">
        <v>1866970</v>
      </c>
      <c r="C310">
        <v>63870</v>
      </c>
      <c r="D310" t="s">
        <v>1135</v>
      </c>
      <c r="E310">
        <v>1419980</v>
      </c>
      <c r="F310">
        <v>99198</v>
      </c>
      <c r="G310">
        <v>198</v>
      </c>
      <c r="I310">
        <v>56.317222200000003</v>
      </c>
      <c r="J310">
        <v>-133.59805560000001</v>
      </c>
      <c r="K310" t="s">
        <v>1176</v>
      </c>
      <c r="L310" t="s">
        <v>1130</v>
      </c>
    </row>
    <row r="311" spans="1:24" ht="15.95" customHeight="1" x14ac:dyDescent="0.3">
      <c r="A311" t="s">
        <v>778</v>
      </c>
      <c r="B311">
        <v>1408228</v>
      </c>
      <c r="C311">
        <v>63940</v>
      </c>
      <c r="D311" t="s">
        <v>738</v>
      </c>
      <c r="E311">
        <v>1419974</v>
      </c>
      <c r="F311">
        <v>99150</v>
      </c>
      <c r="G311">
        <v>150</v>
      </c>
      <c r="H311" t="s">
        <v>739</v>
      </c>
      <c r="I311">
        <v>58.4922222</v>
      </c>
      <c r="J311">
        <v>-152.5827778</v>
      </c>
      <c r="K311" t="s">
        <v>779</v>
      </c>
      <c r="L311" s="46" t="s">
        <v>316</v>
      </c>
      <c r="M311" s="2" t="s">
        <v>420</v>
      </c>
    </row>
    <row r="312" spans="1:24" ht="15.95" customHeight="1" x14ac:dyDescent="0.3">
      <c r="A312" t="s">
        <v>141</v>
      </c>
      <c r="B312">
        <v>1865562</v>
      </c>
      <c r="C312">
        <v>62285</v>
      </c>
      <c r="D312" t="s">
        <v>720</v>
      </c>
      <c r="E312">
        <v>1419968</v>
      </c>
      <c r="F312">
        <v>99070</v>
      </c>
      <c r="G312">
        <v>70</v>
      </c>
      <c r="H312" t="s">
        <v>721</v>
      </c>
      <c r="I312">
        <v>58.906111099999997</v>
      </c>
      <c r="J312">
        <v>-157.7175</v>
      </c>
      <c r="K312" t="s">
        <v>727</v>
      </c>
      <c r="L312" s="46" t="s">
        <v>723</v>
      </c>
      <c r="M312" s="2" t="s">
        <v>420</v>
      </c>
    </row>
    <row r="313" spans="1:24" ht="15.95" customHeight="1" x14ac:dyDescent="0.3">
      <c r="A313" t="s">
        <v>352</v>
      </c>
      <c r="B313">
        <v>1424646</v>
      </c>
      <c r="C313">
        <v>64240</v>
      </c>
      <c r="D313" t="s">
        <v>1012</v>
      </c>
      <c r="E313">
        <v>1419972</v>
      </c>
      <c r="F313">
        <v>99122</v>
      </c>
      <c r="G313">
        <v>122</v>
      </c>
      <c r="I313">
        <v>60.343611099999997</v>
      </c>
      <c r="J313">
        <v>-149.34416669999999</v>
      </c>
      <c r="K313" t="s">
        <v>1103</v>
      </c>
      <c r="L313" t="s">
        <v>5</v>
      </c>
    </row>
    <row r="314" spans="1:24" ht="15.95" customHeight="1" x14ac:dyDescent="0.3">
      <c r="A314" t="s">
        <v>182</v>
      </c>
      <c r="B314">
        <v>1408327</v>
      </c>
      <c r="C314">
        <v>64380</v>
      </c>
      <c r="D314" t="s">
        <v>984</v>
      </c>
      <c r="E314">
        <v>1419978</v>
      </c>
      <c r="F314">
        <v>99185</v>
      </c>
      <c r="G314">
        <v>185</v>
      </c>
      <c r="I314">
        <v>70.255277800000002</v>
      </c>
      <c r="J314">
        <v>-148.33722220000001</v>
      </c>
      <c r="K314" t="s">
        <v>996</v>
      </c>
      <c r="L314" s="46" t="s">
        <v>986</v>
      </c>
    </row>
    <row r="315" spans="1:24" ht="15.95" customHeight="1" x14ac:dyDescent="0.3">
      <c r="A315" t="s">
        <v>183</v>
      </c>
      <c r="B315">
        <v>1408462</v>
      </c>
      <c r="C315">
        <v>64600</v>
      </c>
      <c r="D315" t="s">
        <v>794</v>
      </c>
      <c r="E315">
        <v>1419966</v>
      </c>
      <c r="F315">
        <v>99050</v>
      </c>
      <c r="G315">
        <v>50</v>
      </c>
      <c r="H315" t="s">
        <v>788</v>
      </c>
      <c r="I315">
        <v>59.748888899999997</v>
      </c>
      <c r="J315">
        <v>-161.9158333</v>
      </c>
      <c r="K315" t="s">
        <v>1213</v>
      </c>
      <c r="L315" t="s">
        <v>790</v>
      </c>
      <c r="O315" s="37" t="s">
        <v>791</v>
      </c>
      <c r="P315" s="39" t="s">
        <v>791</v>
      </c>
      <c r="Q315" s="39" t="s">
        <v>791</v>
      </c>
      <c r="V315" s="37" t="s">
        <v>791</v>
      </c>
      <c r="W315" s="36" t="s">
        <v>855</v>
      </c>
    </row>
    <row r="316" spans="1:24" ht="15.95" customHeight="1" x14ac:dyDescent="0.3">
      <c r="A316" t="s">
        <v>130</v>
      </c>
      <c r="B316">
        <v>1408519</v>
      </c>
      <c r="C316">
        <v>64820</v>
      </c>
      <c r="D316" t="s">
        <v>808</v>
      </c>
      <c r="E316">
        <v>1419987</v>
      </c>
      <c r="F316">
        <v>99290</v>
      </c>
      <c r="G316">
        <v>290</v>
      </c>
      <c r="H316" t="s">
        <v>819</v>
      </c>
      <c r="I316">
        <v>65.504999999999995</v>
      </c>
      <c r="J316">
        <v>-150.16999999999999</v>
      </c>
      <c r="K316" t="s">
        <v>1261</v>
      </c>
      <c r="L316" t="s">
        <v>802</v>
      </c>
      <c r="O316" s="37" t="s">
        <v>834</v>
      </c>
      <c r="P316" s="39" t="s">
        <v>834</v>
      </c>
      <c r="Q316" s="39" t="s">
        <v>834</v>
      </c>
      <c r="R316" s="2" t="s">
        <v>18</v>
      </c>
      <c r="S316" s="2" t="s">
        <v>18</v>
      </c>
      <c r="T316" s="2" t="s">
        <v>18</v>
      </c>
      <c r="U316" s="2" t="s">
        <v>420</v>
      </c>
      <c r="V316" s="37" t="s">
        <v>840</v>
      </c>
    </row>
    <row r="317" spans="1:24" ht="15.95" customHeight="1" x14ac:dyDescent="0.3">
      <c r="A317" t="s">
        <v>156</v>
      </c>
      <c r="B317">
        <v>1408580</v>
      </c>
      <c r="C317">
        <v>64930</v>
      </c>
      <c r="D317" t="s">
        <v>794</v>
      </c>
      <c r="E317">
        <v>1419966</v>
      </c>
      <c r="F317">
        <v>99050</v>
      </c>
      <c r="G317">
        <v>50</v>
      </c>
      <c r="H317" t="s">
        <v>788</v>
      </c>
      <c r="I317">
        <v>61.761111100000001</v>
      </c>
      <c r="J317">
        <v>-157.3125</v>
      </c>
      <c r="K317" t="s">
        <v>1214</v>
      </c>
      <c r="L317" t="s">
        <v>790</v>
      </c>
      <c r="O317" s="37" t="s">
        <v>834</v>
      </c>
      <c r="P317" s="39" t="s">
        <v>840</v>
      </c>
      <c r="Q317" s="39" t="s">
        <v>834</v>
      </c>
      <c r="R317" s="2" t="s">
        <v>420</v>
      </c>
      <c r="S317" s="2" t="s">
        <v>13</v>
      </c>
      <c r="T317" s="2" t="s">
        <v>13</v>
      </c>
      <c r="U317" s="2" t="s">
        <v>420</v>
      </c>
      <c r="V317" s="37" t="s">
        <v>834</v>
      </c>
    </row>
    <row r="318" spans="1:24" ht="15.95" customHeight="1" x14ac:dyDescent="0.3">
      <c r="A318" t="s">
        <v>311</v>
      </c>
      <c r="B318">
        <v>1865564</v>
      </c>
      <c r="C318">
        <v>64980</v>
      </c>
      <c r="D318" t="s">
        <v>806</v>
      </c>
      <c r="E318">
        <v>1419979</v>
      </c>
      <c r="F318">
        <v>99188</v>
      </c>
      <c r="G318">
        <v>188</v>
      </c>
      <c r="I318">
        <v>68.075555600000001</v>
      </c>
      <c r="J318">
        <v>-162.85611109999999</v>
      </c>
      <c r="K318" t="s">
        <v>1009</v>
      </c>
      <c r="L318" s="46" t="s">
        <v>1000</v>
      </c>
    </row>
    <row r="319" spans="1:24" ht="15.95" customHeight="1" x14ac:dyDescent="0.3">
      <c r="A319" t="s">
        <v>42</v>
      </c>
      <c r="B319">
        <v>1866972</v>
      </c>
      <c r="C319">
        <v>65345</v>
      </c>
      <c r="D319" t="s">
        <v>1012</v>
      </c>
      <c r="E319">
        <v>1419972</v>
      </c>
      <c r="F319">
        <v>99122</v>
      </c>
      <c r="G319">
        <v>122</v>
      </c>
      <c r="I319">
        <v>60.5319444</v>
      </c>
      <c r="J319">
        <v>-151.0852778</v>
      </c>
      <c r="K319" t="s">
        <v>1104</v>
      </c>
      <c r="L319" t="s">
        <v>5</v>
      </c>
    </row>
    <row r="320" spans="1:24" ht="15.95" customHeight="1" x14ac:dyDescent="0.3">
      <c r="A320" t="s">
        <v>87</v>
      </c>
      <c r="B320">
        <v>1408878</v>
      </c>
      <c r="C320">
        <v>65590</v>
      </c>
      <c r="D320" t="s">
        <v>808</v>
      </c>
      <c r="E320">
        <v>1419987</v>
      </c>
      <c r="F320">
        <v>99290</v>
      </c>
      <c r="G320">
        <v>290</v>
      </c>
      <c r="H320" t="s">
        <v>819</v>
      </c>
      <c r="I320">
        <v>64.739444399999996</v>
      </c>
      <c r="J320">
        <v>-155.4869444</v>
      </c>
      <c r="K320" t="s">
        <v>1262</v>
      </c>
      <c r="L320" t="s">
        <v>802</v>
      </c>
      <c r="O320" s="37" t="s">
        <v>834</v>
      </c>
      <c r="P320" s="39" t="s">
        <v>834</v>
      </c>
      <c r="Q320" s="39" t="s">
        <v>834</v>
      </c>
      <c r="R320" s="2" t="s">
        <v>18</v>
      </c>
      <c r="S320" s="2" t="s">
        <v>18</v>
      </c>
      <c r="T320" s="2" t="s">
        <v>18</v>
      </c>
      <c r="U320" s="2" t="s">
        <v>420</v>
      </c>
      <c r="V320" s="37" t="s">
        <v>840</v>
      </c>
    </row>
    <row r="321" spans="1:24" ht="15.95" customHeight="1" x14ac:dyDescent="0.3">
      <c r="A321" t="s">
        <v>107</v>
      </c>
      <c r="B321">
        <v>1408925</v>
      </c>
      <c r="C321">
        <v>65700</v>
      </c>
      <c r="D321" t="s">
        <v>787</v>
      </c>
      <c r="E321">
        <v>1419985</v>
      </c>
      <c r="F321">
        <v>99270</v>
      </c>
      <c r="G321">
        <v>270</v>
      </c>
      <c r="H321" t="s">
        <v>788</v>
      </c>
      <c r="I321">
        <v>61.784999999999997</v>
      </c>
      <c r="J321">
        <v>-161.32027780000001</v>
      </c>
      <c r="K321" t="s">
        <v>1215</v>
      </c>
      <c r="L321" t="s">
        <v>790</v>
      </c>
      <c r="O321" s="37" t="s">
        <v>834</v>
      </c>
      <c r="P321" s="39" t="s">
        <v>834</v>
      </c>
      <c r="Q321" s="39" t="s">
        <v>791</v>
      </c>
      <c r="R321" s="2" t="s">
        <v>18</v>
      </c>
      <c r="S321" s="2" t="s">
        <v>18</v>
      </c>
      <c r="T321" s="2" t="s">
        <v>18</v>
      </c>
      <c r="U321" s="2" t="s">
        <v>18</v>
      </c>
      <c r="V321" s="37" t="s">
        <v>840</v>
      </c>
      <c r="W321" s="36" t="s">
        <v>1216</v>
      </c>
    </row>
    <row r="322" spans="1:24" ht="15.95" customHeight="1" x14ac:dyDescent="0.3">
      <c r="A322" t="s">
        <v>347</v>
      </c>
      <c r="B322">
        <v>1419161</v>
      </c>
      <c r="C322">
        <v>65800</v>
      </c>
      <c r="D322" t="s">
        <v>705</v>
      </c>
      <c r="E322">
        <v>1419965</v>
      </c>
      <c r="F322">
        <v>99016</v>
      </c>
      <c r="G322">
        <v>16</v>
      </c>
      <c r="H322" t="s">
        <v>710</v>
      </c>
      <c r="I322">
        <v>56.6</v>
      </c>
      <c r="J322">
        <v>-169.54166670000001</v>
      </c>
      <c r="K322" t="s">
        <v>852</v>
      </c>
      <c r="L322" t="s">
        <v>707</v>
      </c>
      <c r="O322" s="37" t="s">
        <v>791</v>
      </c>
      <c r="P322" s="39" t="s">
        <v>791</v>
      </c>
      <c r="Q322" s="39" t="s">
        <v>791</v>
      </c>
      <c r="V322" s="37" t="s">
        <v>791</v>
      </c>
      <c r="W322" s="36" t="s">
        <v>853</v>
      </c>
      <c r="X322" s="36" t="s">
        <v>843</v>
      </c>
    </row>
    <row r="323" spans="1:24" ht="15.95" customHeight="1" x14ac:dyDescent="0.3">
      <c r="A323" t="s">
        <v>223</v>
      </c>
      <c r="B323">
        <v>1398261</v>
      </c>
      <c r="C323">
        <v>66140</v>
      </c>
      <c r="D323" t="s">
        <v>787</v>
      </c>
      <c r="E323">
        <v>1419985</v>
      </c>
      <c r="F323">
        <v>99270</v>
      </c>
      <c r="G323">
        <v>270</v>
      </c>
      <c r="H323" t="s">
        <v>788</v>
      </c>
      <c r="I323">
        <v>62.0530556</v>
      </c>
      <c r="J323">
        <v>-163.1658333</v>
      </c>
      <c r="K323" t="s">
        <v>1217</v>
      </c>
      <c r="L323" t="s">
        <v>790</v>
      </c>
      <c r="O323" s="37" t="s">
        <v>791</v>
      </c>
      <c r="P323" s="39" t="s">
        <v>791</v>
      </c>
      <c r="Q323" s="39" t="s">
        <v>791</v>
      </c>
      <c r="R323" s="2" t="s">
        <v>18</v>
      </c>
      <c r="S323" s="2" t="s">
        <v>18</v>
      </c>
      <c r="T323" s="2" t="s">
        <v>18</v>
      </c>
      <c r="U323" s="2" t="s">
        <v>18</v>
      </c>
      <c r="V323" s="37" t="s">
        <v>791</v>
      </c>
      <c r="W323" s="36" t="s">
        <v>792</v>
      </c>
    </row>
    <row r="324" spans="1:24" ht="15.95" customHeight="1" x14ac:dyDescent="0.3">
      <c r="A324" t="s">
        <v>192</v>
      </c>
      <c r="B324">
        <v>1408977</v>
      </c>
      <c r="C324">
        <v>66360</v>
      </c>
      <c r="D324" t="s">
        <v>741</v>
      </c>
      <c r="E324">
        <v>1419977</v>
      </c>
      <c r="F324">
        <v>99180</v>
      </c>
      <c r="G324">
        <v>180</v>
      </c>
      <c r="H324" t="s">
        <v>742</v>
      </c>
      <c r="I324">
        <v>63.478055599999998</v>
      </c>
      <c r="J324">
        <v>-162.03916670000001</v>
      </c>
      <c r="K324" t="s">
        <v>758</v>
      </c>
      <c r="L324" t="s">
        <v>744</v>
      </c>
    </row>
    <row r="325" spans="1:24" ht="15.95" customHeight="1" x14ac:dyDescent="0.3">
      <c r="A325" t="s">
        <v>300</v>
      </c>
      <c r="B325">
        <v>1419163</v>
      </c>
      <c r="C325">
        <v>66470</v>
      </c>
      <c r="D325" t="s">
        <v>705</v>
      </c>
      <c r="E325">
        <v>1419965</v>
      </c>
      <c r="F325">
        <v>99016</v>
      </c>
      <c r="G325">
        <v>16</v>
      </c>
      <c r="H325" t="s">
        <v>710</v>
      </c>
      <c r="I325">
        <v>57.122222200000003</v>
      </c>
      <c r="J325">
        <v>-170.27500000000001</v>
      </c>
      <c r="K325" t="s">
        <v>854</v>
      </c>
      <c r="L325" t="s">
        <v>707</v>
      </c>
      <c r="O325" s="37" t="s">
        <v>791</v>
      </c>
      <c r="P325" s="39" t="s">
        <v>791</v>
      </c>
      <c r="Q325" s="39" t="s">
        <v>791</v>
      </c>
      <c r="V325" s="37" t="s">
        <v>791</v>
      </c>
      <c r="W325" s="36" t="s">
        <v>855</v>
      </c>
    </row>
    <row r="326" spans="1:24" ht="15.95" customHeight="1" x14ac:dyDescent="0.3">
      <c r="A326" t="s">
        <v>113</v>
      </c>
      <c r="B326">
        <v>1413901</v>
      </c>
      <c r="C326">
        <v>66510</v>
      </c>
      <c r="D326" t="s">
        <v>1012</v>
      </c>
      <c r="E326">
        <v>1419972</v>
      </c>
      <c r="F326">
        <v>99122</v>
      </c>
      <c r="G326">
        <v>122</v>
      </c>
      <c r="H326" t="s">
        <v>1029</v>
      </c>
      <c r="I326">
        <v>60.615375</v>
      </c>
      <c r="J326">
        <v>-151.3194369</v>
      </c>
      <c r="K326" t="s">
        <v>1105</v>
      </c>
      <c r="L326" t="s">
        <v>5</v>
      </c>
    </row>
    <row r="327" spans="1:24" ht="15.95" customHeight="1" x14ac:dyDescent="0.3">
      <c r="A327" t="s">
        <v>148</v>
      </c>
      <c r="B327">
        <v>2419205</v>
      </c>
      <c r="C327">
        <v>66550</v>
      </c>
      <c r="D327" t="s">
        <v>1018</v>
      </c>
      <c r="E327">
        <v>1419969</v>
      </c>
      <c r="F327">
        <v>99090</v>
      </c>
      <c r="G327">
        <v>90</v>
      </c>
      <c r="I327">
        <v>64.523990400000002</v>
      </c>
      <c r="J327">
        <v>-146.90209999999999</v>
      </c>
      <c r="K327" t="s">
        <v>1106</v>
      </c>
      <c r="L327" t="s">
        <v>5</v>
      </c>
    </row>
    <row r="328" spans="1:24" ht="15.95" customHeight="1" x14ac:dyDescent="0.3">
      <c r="A328" t="s">
        <v>326</v>
      </c>
      <c r="B328">
        <v>1419182</v>
      </c>
      <c r="C328">
        <v>67020</v>
      </c>
      <c r="D328" t="s">
        <v>709</v>
      </c>
      <c r="E328">
        <v>1419964</v>
      </c>
      <c r="F328">
        <v>99013</v>
      </c>
      <c r="G328">
        <v>13</v>
      </c>
      <c r="H328" t="s">
        <v>710</v>
      </c>
      <c r="I328">
        <v>55.339722199999997</v>
      </c>
      <c r="J328">
        <v>-160.49722220000001</v>
      </c>
      <c r="K328" t="s">
        <v>856</v>
      </c>
      <c r="L328" t="s">
        <v>707</v>
      </c>
      <c r="O328" s="37" t="s">
        <v>791</v>
      </c>
      <c r="P328" s="39" t="s">
        <v>791</v>
      </c>
      <c r="Q328" s="39" t="s">
        <v>791</v>
      </c>
      <c r="V328" s="37" t="s">
        <v>791</v>
      </c>
      <c r="W328" s="36" t="s">
        <v>855</v>
      </c>
    </row>
    <row r="329" spans="1:24" ht="15.95" customHeight="1" x14ac:dyDescent="0.3">
      <c r="A329" t="s">
        <v>280</v>
      </c>
      <c r="B329">
        <v>1409106</v>
      </c>
      <c r="C329">
        <v>67460</v>
      </c>
      <c r="D329" t="s">
        <v>741</v>
      </c>
      <c r="E329">
        <v>1419977</v>
      </c>
      <c r="F329">
        <v>99180</v>
      </c>
      <c r="G329">
        <v>180</v>
      </c>
      <c r="I329">
        <v>63.694166699999997</v>
      </c>
      <c r="J329">
        <v>-170.47888889999999</v>
      </c>
      <c r="K329" t="s">
        <v>759</v>
      </c>
      <c r="L329" t="s">
        <v>744</v>
      </c>
    </row>
    <row r="330" spans="1:24" ht="15.95" customHeight="1" x14ac:dyDescent="0.3">
      <c r="A330" t="s">
        <v>246</v>
      </c>
      <c r="B330">
        <v>1414511</v>
      </c>
      <c r="C330">
        <v>67570</v>
      </c>
      <c r="D330" t="s">
        <v>1158</v>
      </c>
      <c r="E330">
        <v>1419973</v>
      </c>
      <c r="F330">
        <v>99130</v>
      </c>
      <c r="G330">
        <v>130</v>
      </c>
      <c r="H330" t="s">
        <v>1128</v>
      </c>
      <c r="I330">
        <v>55.318333299999999</v>
      </c>
      <c r="J330">
        <v>-131.59583330000001</v>
      </c>
      <c r="K330" t="s">
        <v>1177</v>
      </c>
      <c r="L330" s="46" t="s">
        <v>1130</v>
      </c>
    </row>
    <row r="331" spans="1:24" ht="15.95" customHeight="1" x14ac:dyDescent="0.3">
      <c r="A331" t="s">
        <v>299</v>
      </c>
      <c r="B331">
        <v>1409133</v>
      </c>
      <c r="C331">
        <v>67680</v>
      </c>
      <c r="D331" t="s">
        <v>787</v>
      </c>
      <c r="E331">
        <v>1419985</v>
      </c>
      <c r="F331">
        <v>99270</v>
      </c>
      <c r="G331">
        <v>270</v>
      </c>
      <c r="H331" t="s">
        <v>1218</v>
      </c>
      <c r="I331">
        <v>61.8427778</v>
      </c>
      <c r="J331">
        <v>-165.5816667</v>
      </c>
      <c r="K331" t="s">
        <v>1219</v>
      </c>
      <c r="L331" t="s">
        <v>790</v>
      </c>
      <c r="O331" s="37" t="s">
        <v>840</v>
      </c>
      <c r="P331" s="39" t="s">
        <v>791</v>
      </c>
      <c r="Q331" s="39" t="s">
        <v>840</v>
      </c>
      <c r="R331" s="50" t="s">
        <v>13</v>
      </c>
      <c r="S331" s="50" t="s">
        <v>18</v>
      </c>
      <c r="T331" s="50" t="s">
        <v>18</v>
      </c>
      <c r="U331" s="50" t="s">
        <v>18</v>
      </c>
      <c r="V331" s="37" t="s">
        <v>840</v>
      </c>
      <c r="W331" s="36" t="s">
        <v>1220</v>
      </c>
    </row>
    <row r="332" spans="1:24" ht="15.95" customHeight="1" x14ac:dyDescent="0.3">
      <c r="A332" t="s">
        <v>108</v>
      </c>
      <c r="B332">
        <v>1413930</v>
      </c>
      <c r="C332">
        <v>68230</v>
      </c>
      <c r="D332" t="s">
        <v>806</v>
      </c>
      <c r="E332">
        <v>1419979</v>
      </c>
      <c r="F332">
        <v>99188</v>
      </c>
      <c r="G332">
        <v>188</v>
      </c>
      <c r="H332" t="s">
        <v>998</v>
      </c>
      <c r="I332">
        <v>66.603888900000001</v>
      </c>
      <c r="J332">
        <v>-160.00694440000001</v>
      </c>
      <c r="K332" t="s">
        <v>1010</v>
      </c>
      <c r="L332" t="s">
        <v>1000</v>
      </c>
    </row>
    <row r="333" spans="1:24" ht="15.95" customHeight="1" x14ac:dyDescent="0.3">
      <c r="A333" t="s">
        <v>313</v>
      </c>
      <c r="B333">
        <v>1413937</v>
      </c>
      <c r="C333">
        <v>68340</v>
      </c>
      <c r="D333" t="s">
        <v>1012</v>
      </c>
      <c r="E333">
        <v>1419972</v>
      </c>
      <c r="F333">
        <v>99122</v>
      </c>
      <c r="G333">
        <v>122</v>
      </c>
      <c r="H333" t="s">
        <v>1029</v>
      </c>
      <c r="I333">
        <v>59.438055599999998</v>
      </c>
      <c r="J333">
        <v>-151.7113889</v>
      </c>
      <c r="K333" t="s">
        <v>1107</v>
      </c>
      <c r="L333" t="s">
        <v>5</v>
      </c>
    </row>
    <row r="334" spans="1:24" ht="15.95" customHeight="1" x14ac:dyDescent="0.3">
      <c r="A334" t="s">
        <v>200</v>
      </c>
      <c r="B334">
        <v>1865565</v>
      </c>
      <c r="C334">
        <v>68370</v>
      </c>
      <c r="D334" t="s">
        <v>1012</v>
      </c>
      <c r="E334">
        <v>1419972</v>
      </c>
      <c r="F334">
        <v>99122</v>
      </c>
      <c r="G334">
        <v>122</v>
      </c>
      <c r="I334">
        <v>59.478055599999998</v>
      </c>
      <c r="J334">
        <v>-151.65194439999999</v>
      </c>
      <c r="K334" t="s">
        <v>1108</v>
      </c>
      <c r="L334" s="46" t="s">
        <v>5</v>
      </c>
    </row>
    <row r="335" spans="1:24" ht="15.95" customHeight="1" x14ac:dyDescent="0.3">
      <c r="A335" t="s">
        <v>325</v>
      </c>
      <c r="B335">
        <v>1414598</v>
      </c>
      <c r="C335">
        <v>68560</v>
      </c>
      <c r="D335" t="s">
        <v>1012</v>
      </c>
      <c r="E335">
        <v>1419972</v>
      </c>
      <c r="F335">
        <v>99122</v>
      </c>
      <c r="G335">
        <v>122</v>
      </c>
      <c r="H335" t="s">
        <v>904</v>
      </c>
      <c r="I335">
        <v>60.1041667</v>
      </c>
      <c r="J335">
        <v>-149.4422222</v>
      </c>
      <c r="K335" t="s">
        <v>1109</v>
      </c>
      <c r="L335" t="s">
        <v>5</v>
      </c>
    </row>
    <row r="336" spans="1:24" ht="15.95" customHeight="1" x14ac:dyDescent="0.3">
      <c r="A336" t="s">
        <v>126</v>
      </c>
      <c r="B336">
        <v>1409306</v>
      </c>
      <c r="C336">
        <v>68670</v>
      </c>
      <c r="D336" t="s">
        <v>808</v>
      </c>
      <c r="E336">
        <v>1419987</v>
      </c>
      <c r="F336">
        <v>99290</v>
      </c>
      <c r="G336">
        <v>290</v>
      </c>
      <c r="H336" t="s">
        <v>819</v>
      </c>
      <c r="I336">
        <v>62.682222199999998</v>
      </c>
      <c r="J336">
        <v>-159.56194439999999</v>
      </c>
      <c r="K336" t="s">
        <v>1263</v>
      </c>
      <c r="L336" t="s">
        <v>802</v>
      </c>
      <c r="O336" s="37" t="s">
        <v>834</v>
      </c>
      <c r="P336" s="39" t="s">
        <v>834</v>
      </c>
      <c r="Q336" s="39" t="s">
        <v>834</v>
      </c>
      <c r="R336" s="2" t="s">
        <v>18</v>
      </c>
      <c r="S336" s="2" t="s">
        <v>18</v>
      </c>
      <c r="T336" s="2" t="s">
        <v>18</v>
      </c>
      <c r="U336" s="2" t="s">
        <v>420</v>
      </c>
      <c r="V336" s="37" t="s">
        <v>840</v>
      </c>
    </row>
    <row r="337" spans="1:107" ht="15.95" customHeight="1" x14ac:dyDescent="0.3">
      <c r="A337" t="s">
        <v>155</v>
      </c>
      <c r="B337">
        <v>1669434</v>
      </c>
      <c r="C337">
        <v>68890</v>
      </c>
      <c r="D337" t="s">
        <v>741</v>
      </c>
      <c r="E337">
        <v>1419977</v>
      </c>
      <c r="F337">
        <v>99180</v>
      </c>
      <c r="G337">
        <v>180</v>
      </c>
      <c r="H337" t="s">
        <v>742</v>
      </c>
      <c r="I337">
        <v>64.333888900000005</v>
      </c>
      <c r="J337">
        <v>-161.1538889</v>
      </c>
      <c r="K337" t="s">
        <v>760</v>
      </c>
      <c r="L337" t="s">
        <v>744</v>
      </c>
    </row>
    <row r="338" spans="1:107" ht="15.95" customHeight="1" x14ac:dyDescent="0.3">
      <c r="A338" t="s">
        <v>715</v>
      </c>
      <c r="B338">
        <v>2369534</v>
      </c>
      <c r="D338" t="s">
        <v>705</v>
      </c>
      <c r="E338">
        <v>1419965</v>
      </c>
      <c r="F338">
        <v>99016</v>
      </c>
      <c r="G338">
        <v>16</v>
      </c>
      <c r="I338">
        <v>52.724600000000002</v>
      </c>
      <c r="J338">
        <v>174.1121</v>
      </c>
      <c r="K338" t="s">
        <v>716</v>
      </c>
      <c r="L338" s="46" t="s">
        <v>707</v>
      </c>
      <c r="M338" s="2" t="s">
        <v>420</v>
      </c>
    </row>
    <row r="339" spans="1:107" ht="15.95" customHeight="1" x14ac:dyDescent="0.3">
      <c r="A339" t="s">
        <v>184</v>
      </c>
      <c r="B339">
        <v>1409434</v>
      </c>
      <c r="C339">
        <v>69770</v>
      </c>
      <c r="D339" t="s">
        <v>741</v>
      </c>
      <c r="E339">
        <v>1419977</v>
      </c>
      <c r="F339">
        <v>99180</v>
      </c>
      <c r="G339">
        <v>180</v>
      </c>
      <c r="H339" t="s">
        <v>742</v>
      </c>
      <c r="I339">
        <v>66.256666699999997</v>
      </c>
      <c r="J339">
        <v>-166.07194440000001</v>
      </c>
      <c r="K339" t="s">
        <v>761</v>
      </c>
      <c r="L339" t="s">
        <v>744</v>
      </c>
    </row>
    <row r="340" spans="1:107" ht="15.95" customHeight="1" x14ac:dyDescent="0.3">
      <c r="A340" t="s">
        <v>109</v>
      </c>
      <c r="B340">
        <v>1413983</v>
      </c>
      <c r="C340">
        <v>70100</v>
      </c>
      <c r="D340" t="s">
        <v>806</v>
      </c>
      <c r="E340">
        <v>1419979</v>
      </c>
      <c r="F340">
        <v>99188</v>
      </c>
      <c r="G340">
        <v>188</v>
      </c>
      <c r="H340" t="s">
        <v>998</v>
      </c>
      <c r="I340">
        <v>66.888055600000001</v>
      </c>
      <c r="J340">
        <v>-157.13638889999999</v>
      </c>
      <c r="K340" t="s">
        <v>1011</v>
      </c>
      <c r="L340" t="s">
        <v>1000</v>
      </c>
    </row>
    <row r="341" spans="1:107" ht="15.95" customHeight="1" x14ac:dyDescent="0.3">
      <c r="A341" t="s">
        <v>59</v>
      </c>
      <c r="B341">
        <v>2419219</v>
      </c>
      <c r="C341">
        <v>70320</v>
      </c>
      <c r="D341" t="s">
        <v>729</v>
      </c>
      <c r="E341">
        <v>1419984</v>
      </c>
      <c r="F341">
        <v>99261</v>
      </c>
      <c r="G341">
        <v>261</v>
      </c>
      <c r="I341">
        <v>62.019198400000001</v>
      </c>
      <c r="J341">
        <v>-145.35541000000001</v>
      </c>
      <c r="K341" t="s">
        <v>927</v>
      </c>
      <c r="L341" t="s">
        <v>731</v>
      </c>
      <c r="O341" s="37" t="s">
        <v>834</v>
      </c>
      <c r="P341" s="39" t="s">
        <v>834</v>
      </c>
      <c r="Q341" s="39" t="s">
        <v>791</v>
      </c>
      <c r="R341" s="2" t="s">
        <v>18</v>
      </c>
      <c r="S341" s="2" t="s">
        <v>18</v>
      </c>
      <c r="T341" s="2" t="s">
        <v>18</v>
      </c>
      <c r="U341" s="2" t="s">
        <v>18</v>
      </c>
      <c r="V341" s="37" t="s">
        <v>840</v>
      </c>
    </row>
    <row r="342" spans="1:107" ht="15.95" customHeight="1" x14ac:dyDescent="0.3">
      <c r="A342" t="s">
        <v>298</v>
      </c>
      <c r="B342">
        <v>1414736</v>
      </c>
      <c r="C342">
        <v>70540</v>
      </c>
      <c r="D342" t="s">
        <v>1178</v>
      </c>
      <c r="E342">
        <v>1419981</v>
      </c>
      <c r="F342">
        <v>99220</v>
      </c>
      <c r="G342">
        <v>220</v>
      </c>
      <c r="H342" t="s">
        <v>1128</v>
      </c>
      <c r="I342">
        <v>57.0530556</v>
      </c>
      <c r="J342">
        <v>-135.33000000000001</v>
      </c>
      <c r="K342" t="s">
        <v>1179</v>
      </c>
      <c r="L342" t="s">
        <v>1130</v>
      </c>
    </row>
    <row r="343" spans="1:107" ht="15.95" customHeight="1" x14ac:dyDescent="0.3">
      <c r="A343" t="s">
        <v>331</v>
      </c>
      <c r="B343">
        <v>1414754</v>
      </c>
      <c r="C343">
        <v>70760</v>
      </c>
      <c r="D343" t="s">
        <v>1180</v>
      </c>
      <c r="E343">
        <v>2339479</v>
      </c>
      <c r="F343">
        <v>99230</v>
      </c>
      <c r="G343">
        <v>230</v>
      </c>
      <c r="I343">
        <v>59.4583333</v>
      </c>
      <c r="J343">
        <v>-135.31388889999999</v>
      </c>
      <c r="K343" t="s">
        <v>1181</v>
      </c>
      <c r="L343" t="s">
        <v>1130</v>
      </c>
    </row>
    <row r="344" spans="1:107" ht="15.95" customHeight="1" x14ac:dyDescent="0.3">
      <c r="A344" t="s">
        <v>63</v>
      </c>
      <c r="B344">
        <v>1866975</v>
      </c>
      <c r="C344">
        <v>70870</v>
      </c>
      <c r="D344" t="s">
        <v>817</v>
      </c>
      <c r="E344">
        <v>1419976</v>
      </c>
      <c r="F344">
        <v>99170</v>
      </c>
      <c r="G344">
        <v>170</v>
      </c>
      <c r="I344">
        <v>61.990277800000001</v>
      </c>
      <c r="J344">
        <v>-151.3977778</v>
      </c>
      <c r="K344" t="s">
        <v>1110</v>
      </c>
      <c r="L344" s="46" t="s">
        <v>5</v>
      </c>
      <c r="M344" s="2" t="s">
        <v>420</v>
      </c>
    </row>
    <row r="345" spans="1:107" ht="15.95" customHeight="1" x14ac:dyDescent="0.3">
      <c r="A345" t="s">
        <v>276</v>
      </c>
      <c r="B345">
        <v>1409698</v>
      </c>
      <c r="C345">
        <v>70930</v>
      </c>
      <c r="D345" t="s">
        <v>729</v>
      </c>
      <c r="E345">
        <v>1419984</v>
      </c>
      <c r="F345">
        <v>99261</v>
      </c>
      <c r="G345">
        <v>261</v>
      </c>
      <c r="I345">
        <v>62.706944399999998</v>
      </c>
      <c r="J345">
        <v>-143.96111110000001</v>
      </c>
      <c r="K345" t="s">
        <v>928</v>
      </c>
      <c r="L345" t="s">
        <v>731</v>
      </c>
      <c r="O345" s="37" t="s">
        <v>834</v>
      </c>
      <c r="P345" s="39" t="s">
        <v>834</v>
      </c>
      <c r="Q345" s="39" t="s">
        <v>834</v>
      </c>
      <c r="R345" s="2" t="s">
        <v>18</v>
      </c>
      <c r="S345" s="2" t="s">
        <v>18</v>
      </c>
      <c r="T345" s="2" t="s">
        <v>18</v>
      </c>
      <c r="U345" s="2" t="s">
        <v>420</v>
      </c>
      <c r="V345" s="37" t="s">
        <v>840</v>
      </c>
    </row>
    <row r="346" spans="1:107" ht="15.95" customHeight="1" x14ac:dyDescent="0.3">
      <c r="A346" t="s">
        <v>79</v>
      </c>
      <c r="B346">
        <v>1409747</v>
      </c>
      <c r="C346">
        <v>71090</v>
      </c>
      <c r="D346" t="s">
        <v>794</v>
      </c>
      <c r="E346">
        <v>1419966</v>
      </c>
      <c r="F346">
        <v>99050</v>
      </c>
      <c r="G346">
        <v>50</v>
      </c>
      <c r="H346" t="s">
        <v>788</v>
      </c>
      <c r="I346">
        <v>61.702500000000001</v>
      </c>
      <c r="J346">
        <v>-157.1697222</v>
      </c>
      <c r="K346" t="s">
        <v>1221</v>
      </c>
      <c r="L346" t="s">
        <v>790</v>
      </c>
      <c r="O346" s="37" t="s">
        <v>834</v>
      </c>
      <c r="P346" s="39" t="s">
        <v>791</v>
      </c>
      <c r="Q346" s="39" t="s">
        <v>834</v>
      </c>
      <c r="R346" s="2" t="s">
        <v>420</v>
      </c>
      <c r="S346" s="2" t="s">
        <v>13</v>
      </c>
      <c r="T346" s="2" t="s">
        <v>13</v>
      </c>
      <c r="U346" s="2" t="s">
        <v>420</v>
      </c>
      <c r="V346" s="37" t="s">
        <v>834</v>
      </c>
    </row>
    <row r="347" spans="1:107" ht="15.95" customHeight="1" x14ac:dyDescent="0.3">
      <c r="A347" t="s">
        <v>34</v>
      </c>
      <c r="B347">
        <v>1414025</v>
      </c>
      <c r="C347">
        <v>71640</v>
      </c>
      <c r="D347" t="s">
        <v>1012</v>
      </c>
      <c r="E347">
        <v>1419972</v>
      </c>
      <c r="F347">
        <v>99122</v>
      </c>
      <c r="G347">
        <v>122</v>
      </c>
      <c r="I347">
        <v>60.487777800000003</v>
      </c>
      <c r="J347">
        <v>-151.05833329999999</v>
      </c>
      <c r="K347" t="s">
        <v>1111</v>
      </c>
      <c r="L347" t="s">
        <v>5</v>
      </c>
      <c r="AA347" t="s">
        <v>1194</v>
      </c>
    </row>
    <row r="348" spans="1:107" ht="15.95" customHeight="1" x14ac:dyDescent="0.3">
      <c r="A348" t="s">
        <v>762</v>
      </c>
      <c r="B348">
        <v>1409869</v>
      </c>
      <c r="C348">
        <v>71750</v>
      </c>
      <c r="D348" t="s">
        <v>741</v>
      </c>
      <c r="E348">
        <v>1419977</v>
      </c>
      <c r="F348">
        <v>99180</v>
      </c>
      <c r="G348">
        <v>180</v>
      </c>
      <c r="H348" t="s">
        <v>742</v>
      </c>
      <c r="I348">
        <v>64.560833299999999</v>
      </c>
      <c r="J348">
        <v>-164.43916669999999</v>
      </c>
      <c r="K348" t="s">
        <v>763</v>
      </c>
      <c r="L348" s="46" t="s">
        <v>744</v>
      </c>
      <c r="M348" s="2" t="s">
        <v>420</v>
      </c>
    </row>
    <row r="349" spans="1:107" ht="15.95" customHeight="1" x14ac:dyDescent="0.3">
      <c r="A349" t="s">
        <v>159</v>
      </c>
      <c r="B349">
        <v>1409961</v>
      </c>
      <c r="C349">
        <v>72190</v>
      </c>
      <c r="D349" t="s">
        <v>878</v>
      </c>
      <c r="E349">
        <v>1419967</v>
      </c>
      <c r="F349">
        <v>99060</v>
      </c>
      <c r="G349">
        <v>60</v>
      </c>
      <c r="H349" t="s">
        <v>721</v>
      </c>
      <c r="I349">
        <v>58.715555600000002</v>
      </c>
      <c r="J349">
        <v>-156.99805559999999</v>
      </c>
      <c r="K349" t="s">
        <v>900</v>
      </c>
      <c r="L349" t="s">
        <v>723</v>
      </c>
      <c r="O349" s="37" t="s">
        <v>840</v>
      </c>
      <c r="P349" s="39" t="s">
        <v>840</v>
      </c>
      <c r="Q349" s="39" t="s">
        <v>791</v>
      </c>
      <c r="R349" s="2" t="s">
        <v>18</v>
      </c>
      <c r="S349" s="2" t="s">
        <v>18</v>
      </c>
      <c r="T349" s="2" t="s">
        <v>18</v>
      </c>
      <c r="U349" s="2" t="s">
        <v>18</v>
      </c>
      <c r="V349" s="37" t="s">
        <v>791</v>
      </c>
      <c r="W349" s="36" t="s">
        <v>880</v>
      </c>
      <c r="X349" t="s">
        <v>843</v>
      </c>
    </row>
    <row r="350" spans="1:107" ht="15.95" customHeight="1" x14ac:dyDescent="0.3">
      <c r="A350" t="s">
        <v>160</v>
      </c>
      <c r="B350">
        <v>2582717</v>
      </c>
      <c r="C350">
        <v>72230</v>
      </c>
      <c r="D350" t="s">
        <v>1018</v>
      </c>
      <c r="E350">
        <v>1419969</v>
      </c>
      <c r="F350">
        <v>99090</v>
      </c>
      <c r="G350">
        <v>90</v>
      </c>
      <c r="I350">
        <v>64.809084799999994</v>
      </c>
      <c r="J350">
        <v>-147.7854312</v>
      </c>
      <c r="K350" t="s">
        <v>1112</v>
      </c>
      <c r="L350" t="s">
        <v>5</v>
      </c>
    </row>
    <row r="351" spans="1:107" ht="15.95" customHeight="1" x14ac:dyDescent="0.3">
      <c r="A351" t="s">
        <v>202</v>
      </c>
      <c r="B351">
        <v>1410158</v>
      </c>
      <c r="C351">
        <v>72960</v>
      </c>
      <c r="D351" t="s">
        <v>741</v>
      </c>
      <c r="E351">
        <v>1419977</v>
      </c>
      <c r="F351">
        <v>99180</v>
      </c>
      <c r="G351">
        <v>180</v>
      </c>
      <c r="H351" t="s">
        <v>742</v>
      </c>
      <c r="I351">
        <v>63.522222200000002</v>
      </c>
      <c r="J351">
        <v>-162.28805560000001</v>
      </c>
      <c r="K351" t="s">
        <v>764</v>
      </c>
      <c r="L351" t="s">
        <v>744</v>
      </c>
    </row>
    <row r="352" spans="1:107" s="36" customFormat="1" ht="15.95" customHeight="1" x14ac:dyDescent="0.3">
      <c r="A352" t="s">
        <v>203</v>
      </c>
      <c r="B352">
        <v>2582718</v>
      </c>
      <c r="C352">
        <v>72985</v>
      </c>
      <c r="D352" t="s">
        <v>1018</v>
      </c>
      <c r="E352">
        <v>1419969</v>
      </c>
      <c r="F352">
        <v>99090</v>
      </c>
      <c r="G352">
        <v>90</v>
      </c>
      <c r="H352"/>
      <c r="I352">
        <v>64.929533199999995</v>
      </c>
      <c r="J352">
        <v>-147.39532819999999</v>
      </c>
      <c r="K352" t="s">
        <v>1113</v>
      </c>
      <c r="L352" t="s">
        <v>5</v>
      </c>
      <c r="M352" s="2"/>
      <c r="N352"/>
      <c r="O352" s="37"/>
      <c r="P352" s="39"/>
      <c r="Q352" s="39"/>
      <c r="R352" s="2"/>
      <c r="S352" s="2"/>
      <c r="T352" s="2"/>
      <c r="U352" s="2"/>
      <c r="V352" s="37"/>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row>
    <row r="353" spans="1:107" s="36" customFormat="1" ht="15.95" customHeight="1" x14ac:dyDescent="0.3">
      <c r="A353" t="s">
        <v>51</v>
      </c>
      <c r="B353">
        <v>1414063</v>
      </c>
      <c r="C353">
        <v>73070</v>
      </c>
      <c r="D353" t="s">
        <v>1012</v>
      </c>
      <c r="E353">
        <v>1419972</v>
      </c>
      <c r="F353">
        <v>99122</v>
      </c>
      <c r="G353">
        <v>122</v>
      </c>
      <c r="H353"/>
      <c r="I353">
        <v>60.537222200000002</v>
      </c>
      <c r="J353">
        <v>-150.76472219999999</v>
      </c>
      <c r="K353" t="s">
        <v>1114</v>
      </c>
      <c r="L353" t="s">
        <v>5</v>
      </c>
      <c r="M353" s="2"/>
      <c r="N353"/>
      <c r="O353" s="37"/>
      <c r="P353" s="39"/>
      <c r="Q353" s="39"/>
      <c r="R353" s="2"/>
      <c r="S353" s="2"/>
      <c r="T353" s="2"/>
      <c r="U353" s="2"/>
      <c r="V353" s="37"/>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row>
    <row r="354" spans="1:107" s="36" customFormat="1" ht="15.95" customHeight="1" x14ac:dyDescent="0.3">
      <c r="A354" t="s">
        <v>16</v>
      </c>
      <c r="B354">
        <v>1410198</v>
      </c>
      <c r="C354">
        <v>73290</v>
      </c>
      <c r="D354" t="s">
        <v>808</v>
      </c>
      <c r="E354">
        <v>1419987</v>
      </c>
      <c r="F354">
        <v>99290</v>
      </c>
      <c r="G354">
        <v>290</v>
      </c>
      <c r="H354" t="s">
        <v>819</v>
      </c>
      <c r="I354">
        <v>66.006388900000005</v>
      </c>
      <c r="J354">
        <v>-149.09083330000001</v>
      </c>
      <c r="K354" t="s">
        <v>1264</v>
      </c>
      <c r="L354" t="s">
        <v>802</v>
      </c>
      <c r="M354" s="2"/>
      <c r="N354"/>
      <c r="O354" s="37" t="s">
        <v>834</v>
      </c>
      <c r="P354" s="39" t="s">
        <v>834</v>
      </c>
      <c r="Q354" s="39" t="s">
        <v>834</v>
      </c>
      <c r="R354" s="2" t="s">
        <v>18</v>
      </c>
      <c r="S354" s="2" t="s">
        <v>18</v>
      </c>
      <c r="T354" s="2" t="s">
        <v>18</v>
      </c>
      <c r="U354" s="2" t="s">
        <v>420</v>
      </c>
      <c r="V354" s="37" t="s">
        <v>840</v>
      </c>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row>
    <row r="355" spans="1:107" s="36" customFormat="1" ht="15.95" customHeight="1" x14ac:dyDescent="0.3">
      <c r="A355" t="s">
        <v>78</v>
      </c>
      <c r="B355">
        <v>1410241</v>
      </c>
      <c r="C355">
        <v>73400</v>
      </c>
      <c r="D355" t="s">
        <v>794</v>
      </c>
      <c r="E355">
        <v>1419966</v>
      </c>
      <c r="F355">
        <v>99050</v>
      </c>
      <c r="G355">
        <v>50</v>
      </c>
      <c r="H355" t="s">
        <v>788</v>
      </c>
      <c r="I355">
        <v>61.783055599999997</v>
      </c>
      <c r="J355">
        <v>-156.58805559999999</v>
      </c>
      <c r="K355" t="s">
        <v>1222</v>
      </c>
      <c r="L355" t="s">
        <v>790</v>
      </c>
      <c r="M355" s="2"/>
      <c r="N355"/>
      <c r="O355" s="37" t="s">
        <v>834</v>
      </c>
      <c r="P355" s="39" t="s">
        <v>834</v>
      </c>
      <c r="Q355" s="39" t="s">
        <v>834</v>
      </c>
      <c r="R355" s="2"/>
      <c r="S355" s="2"/>
      <c r="T355" s="2"/>
      <c r="U355" s="2" t="s">
        <v>420</v>
      </c>
      <c r="V355" s="37" t="s">
        <v>840</v>
      </c>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row>
    <row r="356" spans="1:107" s="36" customFormat="1" ht="15.95" customHeight="1" x14ac:dyDescent="0.3">
      <c r="A356" t="s">
        <v>341</v>
      </c>
      <c r="B356">
        <v>1415091</v>
      </c>
      <c r="C356">
        <v>73950</v>
      </c>
      <c r="D356" t="s">
        <v>1012</v>
      </c>
      <c r="E356">
        <v>1419972</v>
      </c>
      <c r="F356">
        <v>99122</v>
      </c>
      <c r="G356">
        <v>122</v>
      </c>
      <c r="H356"/>
      <c r="I356">
        <v>60.889722200000001</v>
      </c>
      <c r="J356">
        <v>-149.42111109999999</v>
      </c>
      <c r="K356" t="s">
        <v>1115</v>
      </c>
      <c r="L356" t="s">
        <v>5</v>
      </c>
      <c r="M356" s="2"/>
      <c r="N356"/>
      <c r="O356" s="37"/>
      <c r="P356" s="39"/>
      <c r="Q356" s="39"/>
      <c r="R356" s="2"/>
      <c r="S356" s="2"/>
      <c r="T356" s="2"/>
      <c r="U356" s="2"/>
      <c r="V356" s="37"/>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row>
    <row r="357" spans="1:107" s="36" customFormat="1" ht="15.95" customHeight="1" x14ac:dyDescent="0.3">
      <c r="A357" t="s">
        <v>264</v>
      </c>
      <c r="B357">
        <v>1410439</v>
      </c>
      <c r="C357">
        <v>74340</v>
      </c>
      <c r="D357" t="s">
        <v>817</v>
      </c>
      <c r="E357">
        <v>1419976</v>
      </c>
      <c r="F357">
        <v>99170</v>
      </c>
      <c r="G357">
        <v>170</v>
      </c>
      <c r="H357"/>
      <c r="I357">
        <v>61.5436111</v>
      </c>
      <c r="J357">
        <v>-150.51249999999999</v>
      </c>
      <c r="K357" t="s">
        <v>1116</v>
      </c>
      <c r="L357" s="46" t="s">
        <v>5</v>
      </c>
      <c r="M357" s="2" t="s">
        <v>420</v>
      </c>
      <c r="N357"/>
      <c r="O357" s="37"/>
      <c r="P357" s="39"/>
      <c r="Q357" s="39"/>
      <c r="R357" s="2"/>
      <c r="S357" s="2"/>
      <c r="T357" s="2"/>
      <c r="U357" s="2"/>
      <c r="V357" s="3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row>
    <row r="358" spans="1:107" s="36" customFormat="1" ht="15.95" customHeight="1" x14ac:dyDescent="0.3">
      <c r="A358" t="s">
        <v>265</v>
      </c>
      <c r="B358">
        <v>2419291</v>
      </c>
      <c r="C358">
        <v>74350</v>
      </c>
      <c r="D358" t="s">
        <v>817</v>
      </c>
      <c r="E358">
        <v>1419976</v>
      </c>
      <c r="F358">
        <v>99170</v>
      </c>
      <c r="G358">
        <v>170</v>
      </c>
      <c r="H358"/>
      <c r="I358">
        <v>62.152255599999997</v>
      </c>
      <c r="J358">
        <v>-149.73437100000001</v>
      </c>
      <c r="K358" t="s">
        <v>1117</v>
      </c>
      <c r="L358" t="s">
        <v>5</v>
      </c>
      <c r="M358" s="2"/>
      <c r="N358"/>
      <c r="O358" s="37"/>
      <c r="P358" s="39"/>
      <c r="Q358" s="39"/>
      <c r="R358" s="2"/>
      <c r="S358" s="2"/>
      <c r="T358" s="2"/>
      <c r="U358" s="2"/>
      <c r="V358" s="37"/>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row>
    <row r="359" spans="1:107" s="36" customFormat="1" ht="15.95" customHeight="1" x14ac:dyDescent="0.3">
      <c r="A359" t="s">
        <v>310</v>
      </c>
      <c r="B359">
        <v>2419240</v>
      </c>
      <c r="C359">
        <v>74525</v>
      </c>
      <c r="D359" t="s">
        <v>817</v>
      </c>
      <c r="E359">
        <v>1419976</v>
      </c>
      <c r="F359">
        <v>99170</v>
      </c>
      <c r="G359">
        <v>170</v>
      </c>
      <c r="H359"/>
      <c r="I359">
        <v>61.796256399999997</v>
      </c>
      <c r="J359">
        <v>-148.85051000000001</v>
      </c>
      <c r="K359" t="s">
        <v>1118</v>
      </c>
      <c r="L359" t="s">
        <v>5</v>
      </c>
      <c r="M359" s="2"/>
      <c r="N359"/>
      <c r="O359" s="37"/>
      <c r="P359" s="39"/>
      <c r="Q359" s="39"/>
      <c r="R359" s="2"/>
      <c r="S359" s="2"/>
      <c r="T359" s="2"/>
      <c r="U359" s="2"/>
      <c r="V359" s="37"/>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row>
    <row r="360" spans="1:107" s="36" customFormat="1" ht="15.95" customHeight="1" x14ac:dyDescent="0.3">
      <c r="A360" t="s">
        <v>233</v>
      </c>
      <c r="B360">
        <v>1410562</v>
      </c>
      <c r="C360">
        <v>74610</v>
      </c>
      <c r="D360" t="s">
        <v>808</v>
      </c>
      <c r="E360">
        <v>1419987</v>
      </c>
      <c r="F360">
        <v>99290</v>
      </c>
      <c r="G360">
        <v>290</v>
      </c>
      <c r="H360" t="s">
        <v>819</v>
      </c>
      <c r="I360">
        <v>62.9886111</v>
      </c>
      <c r="J360">
        <v>-156.06416669999999</v>
      </c>
      <c r="K360" t="s">
        <v>1265</v>
      </c>
      <c r="L360" t="s">
        <v>802</v>
      </c>
      <c r="M360" s="2"/>
      <c r="N360"/>
      <c r="O360" s="37" t="s">
        <v>834</v>
      </c>
      <c r="P360" s="39" t="s">
        <v>840</v>
      </c>
      <c r="Q360" s="39" t="s">
        <v>834</v>
      </c>
      <c r="R360" s="2" t="s">
        <v>18</v>
      </c>
      <c r="S360" s="2" t="s">
        <v>18</v>
      </c>
      <c r="T360" s="2" t="s">
        <v>18</v>
      </c>
      <c r="U360" s="2" t="s">
        <v>420</v>
      </c>
      <c r="V360" s="37" t="s">
        <v>834</v>
      </c>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row>
    <row r="361" spans="1:107" s="36" customFormat="1" ht="15.95" customHeight="1" x14ac:dyDescent="0.3">
      <c r="A361" t="s">
        <v>40</v>
      </c>
      <c r="B361">
        <v>1410591</v>
      </c>
      <c r="C361">
        <v>74830</v>
      </c>
      <c r="D361" t="s">
        <v>817</v>
      </c>
      <c r="E361">
        <v>1419976</v>
      </c>
      <c r="F361">
        <v>99170</v>
      </c>
      <c r="G361">
        <v>170</v>
      </c>
      <c r="H361"/>
      <c r="I361">
        <v>62.3238889</v>
      </c>
      <c r="J361">
        <v>-150.1094444</v>
      </c>
      <c r="K361" t="s">
        <v>1119</v>
      </c>
      <c r="L361" t="s">
        <v>5</v>
      </c>
      <c r="M361" s="2"/>
      <c r="N361"/>
      <c r="O361" s="37"/>
      <c r="P361" s="39"/>
      <c r="Q361" s="39"/>
      <c r="R361" s="2"/>
      <c r="S361" s="2"/>
      <c r="T361" s="2"/>
      <c r="U361" s="2"/>
      <c r="V361" s="37"/>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row>
    <row r="362" spans="1:107" s="36" customFormat="1" ht="15.95" customHeight="1" x14ac:dyDescent="0.3">
      <c r="A362" t="s">
        <v>43</v>
      </c>
      <c r="B362">
        <v>1410618</v>
      </c>
      <c r="C362">
        <v>75050</v>
      </c>
      <c r="D362" t="s">
        <v>800</v>
      </c>
      <c r="E362">
        <v>1419983</v>
      </c>
      <c r="F362">
        <v>99240</v>
      </c>
      <c r="G362">
        <v>240</v>
      </c>
      <c r="H362" t="s">
        <v>819</v>
      </c>
      <c r="I362">
        <v>63.385277799999997</v>
      </c>
      <c r="J362">
        <v>-143.34638889999999</v>
      </c>
      <c r="K362" t="s">
        <v>1266</v>
      </c>
      <c r="L362" t="s">
        <v>802</v>
      </c>
      <c r="M362" s="2"/>
      <c r="N362"/>
      <c r="O362" s="37" t="s">
        <v>834</v>
      </c>
      <c r="P362" s="39" t="s">
        <v>834</v>
      </c>
      <c r="Q362" s="39" t="s">
        <v>791</v>
      </c>
      <c r="R362" s="2" t="s">
        <v>18</v>
      </c>
      <c r="S362" s="2" t="s">
        <v>18</v>
      </c>
      <c r="T362" s="2" t="s">
        <v>18</v>
      </c>
      <c r="U362" s="2"/>
      <c r="V362" s="37" t="s">
        <v>840</v>
      </c>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row>
    <row r="363" spans="1:107" s="36" customFormat="1" ht="15.95" customHeight="1" x14ac:dyDescent="0.3">
      <c r="A363" t="s">
        <v>193</v>
      </c>
      <c r="B363">
        <v>1865567</v>
      </c>
      <c r="C363">
        <v>75077</v>
      </c>
      <c r="D363" t="s">
        <v>817</v>
      </c>
      <c r="E363">
        <v>1419976</v>
      </c>
      <c r="F363">
        <v>99170</v>
      </c>
      <c r="G363">
        <v>170</v>
      </c>
      <c r="H363"/>
      <c r="I363">
        <v>61.626944399999999</v>
      </c>
      <c r="J363">
        <v>-149.42805559999999</v>
      </c>
      <c r="K363" t="s">
        <v>1120</v>
      </c>
      <c r="L363" t="s">
        <v>5</v>
      </c>
      <c r="M363" s="2"/>
      <c r="N363"/>
      <c r="O363" s="37"/>
      <c r="P363" s="39"/>
      <c r="Q363" s="39"/>
      <c r="R363" s="2"/>
      <c r="S363" s="2"/>
      <c r="T363" s="2"/>
      <c r="U363" s="2"/>
      <c r="V363" s="37"/>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row>
    <row r="364" spans="1:107" s="36" customFormat="1" ht="15.95" customHeight="1" x14ac:dyDescent="0.3">
      <c r="A364" t="s">
        <v>149</v>
      </c>
      <c r="B364">
        <v>1410629</v>
      </c>
      <c r="C364">
        <v>75160</v>
      </c>
      <c r="D364" t="s">
        <v>808</v>
      </c>
      <c r="E364">
        <v>1419987</v>
      </c>
      <c r="F364">
        <v>99290</v>
      </c>
      <c r="G364">
        <v>290</v>
      </c>
      <c r="H364" t="s">
        <v>819</v>
      </c>
      <c r="I364">
        <v>65.171944400000001</v>
      </c>
      <c r="J364">
        <v>-152.07888890000001</v>
      </c>
      <c r="K364" t="s">
        <v>1267</v>
      </c>
      <c r="L364" t="s">
        <v>802</v>
      </c>
      <c r="M364" s="2"/>
      <c r="N364"/>
      <c r="O364" s="37" t="s">
        <v>840</v>
      </c>
      <c r="P364" s="39" t="s">
        <v>840</v>
      </c>
      <c r="Q364" s="39" t="s">
        <v>791</v>
      </c>
      <c r="R364" s="2" t="s">
        <v>18</v>
      </c>
      <c r="S364" s="2" t="s">
        <v>18</v>
      </c>
      <c r="T364" s="2" t="s">
        <v>18</v>
      </c>
      <c r="U364" s="2"/>
      <c r="V364" s="37" t="s">
        <v>834</v>
      </c>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row>
    <row r="365" spans="1:107" s="36" customFormat="1" ht="15.95" customHeight="1" x14ac:dyDescent="0.3">
      <c r="A365" t="s">
        <v>304</v>
      </c>
      <c r="B365">
        <v>1415193</v>
      </c>
      <c r="C365">
        <v>75380</v>
      </c>
      <c r="D365" t="s">
        <v>729</v>
      </c>
      <c r="E365">
        <v>1419984</v>
      </c>
      <c r="F365">
        <v>99261</v>
      </c>
      <c r="G365">
        <v>261</v>
      </c>
      <c r="H365" t="s">
        <v>904</v>
      </c>
      <c r="I365">
        <v>60.864722200000003</v>
      </c>
      <c r="J365">
        <v>-146.67861110000001</v>
      </c>
      <c r="K365" t="s">
        <v>910</v>
      </c>
      <c r="L365" t="s">
        <v>906</v>
      </c>
      <c r="M365" s="2"/>
      <c r="N365"/>
      <c r="O365" s="37" t="s">
        <v>834</v>
      </c>
      <c r="P365" s="39" t="s">
        <v>834</v>
      </c>
      <c r="Q365" s="39" t="s">
        <v>834</v>
      </c>
      <c r="R365" s="2" t="s">
        <v>18</v>
      </c>
      <c r="S365" s="2" t="s">
        <v>18</v>
      </c>
      <c r="T365" s="2" t="s">
        <v>18</v>
      </c>
      <c r="U365" s="2" t="s">
        <v>420</v>
      </c>
      <c r="V365" s="37" t="s">
        <v>791</v>
      </c>
      <c r="X365" t="s">
        <v>881</v>
      </c>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row>
    <row r="366" spans="1:107" s="36" customFormat="1" ht="15.95" customHeight="1" x14ac:dyDescent="0.3">
      <c r="A366" t="s">
        <v>46</v>
      </c>
      <c r="B366">
        <v>1410694</v>
      </c>
      <c r="C366">
        <v>75480</v>
      </c>
      <c r="D366" t="s">
        <v>729</v>
      </c>
      <c r="E366">
        <v>1419984</v>
      </c>
      <c r="F366">
        <v>99261</v>
      </c>
      <c r="G366">
        <v>261</v>
      </c>
      <c r="H366" t="s">
        <v>914</v>
      </c>
      <c r="I366">
        <v>62.0588695</v>
      </c>
      <c r="J366">
        <v>-145.4284212</v>
      </c>
      <c r="K366" t="s">
        <v>929</v>
      </c>
      <c r="L366" t="s">
        <v>731</v>
      </c>
      <c r="M366" s="2"/>
      <c r="N366"/>
      <c r="O366" s="37" t="s">
        <v>834</v>
      </c>
      <c r="P366" s="39" t="s">
        <v>834</v>
      </c>
      <c r="Q366" s="39" t="s">
        <v>791</v>
      </c>
      <c r="R366" s="2" t="s">
        <v>18</v>
      </c>
      <c r="S366" s="2" t="s">
        <v>18</v>
      </c>
      <c r="T366" s="2" t="s">
        <v>18</v>
      </c>
      <c r="U366" s="2" t="s">
        <v>18</v>
      </c>
      <c r="V366" s="37" t="s">
        <v>834</v>
      </c>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row>
    <row r="367" spans="1:107" s="36" customFormat="1" ht="15.95" customHeight="1" x14ac:dyDescent="0.3">
      <c r="A367" t="s">
        <v>1268</v>
      </c>
      <c r="B367">
        <v>1410727</v>
      </c>
      <c r="C367">
        <v>75800</v>
      </c>
      <c r="D367" t="s">
        <v>808</v>
      </c>
      <c r="E367">
        <v>1419987</v>
      </c>
      <c r="F367">
        <v>99290</v>
      </c>
      <c r="G367">
        <v>290</v>
      </c>
      <c r="H367" t="s">
        <v>819</v>
      </c>
      <c r="I367">
        <v>63.383888900000002</v>
      </c>
      <c r="J367">
        <v>-153.28222220000001</v>
      </c>
      <c r="K367" t="s">
        <v>1269</v>
      </c>
      <c r="L367" t="s">
        <v>802</v>
      </c>
      <c r="M367" s="2"/>
      <c r="N367"/>
      <c r="O367" s="37" t="s">
        <v>834</v>
      </c>
      <c r="P367" s="39" t="s">
        <v>834</v>
      </c>
      <c r="Q367" s="39" t="s">
        <v>834</v>
      </c>
      <c r="R367" s="2" t="s">
        <v>18</v>
      </c>
      <c r="S367" s="2" t="s">
        <v>18</v>
      </c>
      <c r="T367" s="2" t="s">
        <v>18</v>
      </c>
      <c r="U367" s="2" t="s">
        <v>420</v>
      </c>
      <c r="V367" s="37" t="s">
        <v>840</v>
      </c>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row>
    <row r="368" spans="1:107" s="48" customFormat="1" ht="15.95" customHeight="1" x14ac:dyDescent="0.3">
      <c r="A368" t="s">
        <v>230</v>
      </c>
      <c r="B368">
        <v>1410730</v>
      </c>
      <c r="C368">
        <v>75930</v>
      </c>
      <c r="D368" t="s">
        <v>741</v>
      </c>
      <c r="E368">
        <v>1419977</v>
      </c>
      <c r="F368">
        <v>99180</v>
      </c>
      <c r="G368">
        <v>180</v>
      </c>
      <c r="H368" t="s">
        <v>742</v>
      </c>
      <c r="I368">
        <v>65.263611100000006</v>
      </c>
      <c r="J368">
        <v>-166.3608333</v>
      </c>
      <c r="K368" t="s">
        <v>765</v>
      </c>
      <c r="L368" t="s">
        <v>744</v>
      </c>
      <c r="M368" s="2"/>
      <c r="N368"/>
      <c r="O368" s="37"/>
      <c r="P368" s="39"/>
      <c r="Q368" s="39"/>
      <c r="R368" s="2"/>
      <c r="S368" s="2"/>
      <c r="T368" s="2"/>
      <c r="U368" s="2"/>
      <c r="V368" s="37"/>
      <c r="W368" s="36"/>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row>
    <row r="369" spans="1:107" s="48" customFormat="1" ht="15.95" customHeight="1" x14ac:dyDescent="0.3">
      <c r="A369" t="s">
        <v>270</v>
      </c>
      <c r="B369">
        <v>1415210</v>
      </c>
      <c r="C369">
        <v>76260</v>
      </c>
      <c r="D369" t="s">
        <v>1127</v>
      </c>
      <c r="E369">
        <v>2371430</v>
      </c>
      <c r="F369">
        <v>33390</v>
      </c>
      <c r="G369">
        <v>105</v>
      </c>
      <c r="H369"/>
      <c r="I369">
        <v>57.780833299999998</v>
      </c>
      <c r="J369">
        <v>-135.2188889</v>
      </c>
      <c r="K369" t="s">
        <v>1182</v>
      </c>
      <c r="L369" t="s">
        <v>1130</v>
      </c>
      <c r="M369" s="2"/>
      <c r="N369"/>
      <c r="O369" s="37"/>
      <c r="P369" s="39"/>
      <c r="Q369" s="39"/>
      <c r="R369" s="2"/>
      <c r="S369" s="2"/>
      <c r="T369" s="2"/>
      <c r="U369" s="2"/>
      <c r="V369" s="37"/>
      <c r="W369" s="36"/>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row>
    <row r="370" spans="1:107" s="48" customFormat="1" ht="15.95" customHeight="1" x14ac:dyDescent="0.3">
      <c r="A370" t="s">
        <v>95</v>
      </c>
      <c r="B370">
        <v>1410765</v>
      </c>
      <c r="C370">
        <v>76590</v>
      </c>
      <c r="D370" t="s">
        <v>800</v>
      </c>
      <c r="E370">
        <v>1419983</v>
      </c>
      <c r="F370">
        <v>99240</v>
      </c>
      <c r="G370">
        <v>240</v>
      </c>
      <c r="H370"/>
      <c r="I370">
        <v>63.135051199999999</v>
      </c>
      <c r="J370">
        <v>-142.52387959999999</v>
      </c>
      <c r="K370" t="s">
        <v>1270</v>
      </c>
      <c r="L370" t="s">
        <v>802</v>
      </c>
      <c r="M370" s="2"/>
      <c r="N370"/>
      <c r="O370" s="37" t="s">
        <v>840</v>
      </c>
      <c r="P370" s="39" t="s">
        <v>840</v>
      </c>
      <c r="Q370" s="39" t="s">
        <v>791</v>
      </c>
      <c r="R370" s="2" t="s">
        <v>18</v>
      </c>
      <c r="S370" s="2" t="s">
        <v>18</v>
      </c>
      <c r="T370" s="2" t="s">
        <v>18</v>
      </c>
      <c r="U370" s="2"/>
      <c r="V370" s="37" t="s">
        <v>834</v>
      </c>
      <c r="W370" s="36" t="s">
        <v>1271</v>
      </c>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row>
    <row r="371" spans="1:107" s="48" customFormat="1" ht="15.95" customHeight="1" x14ac:dyDescent="0.3">
      <c r="A371" t="s">
        <v>1183</v>
      </c>
      <c r="B371">
        <v>1865568</v>
      </c>
      <c r="C371">
        <v>76970</v>
      </c>
      <c r="D371" t="s">
        <v>1167</v>
      </c>
      <c r="E371">
        <v>2516402</v>
      </c>
      <c r="F371">
        <v>99275</v>
      </c>
      <c r="G371">
        <v>275</v>
      </c>
      <c r="H371"/>
      <c r="I371">
        <v>56.201944400000002</v>
      </c>
      <c r="J371">
        <v>-132.185</v>
      </c>
      <c r="K371" t="s">
        <v>1184</v>
      </c>
      <c r="L371" s="46" t="s">
        <v>1130</v>
      </c>
      <c r="M371" s="2" t="s">
        <v>420</v>
      </c>
      <c r="N371"/>
      <c r="O371" s="37"/>
      <c r="P371" s="39"/>
      <c r="Q371" s="39"/>
      <c r="R371" s="2"/>
      <c r="S371" s="2"/>
      <c r="T371" s="2"/>
      <c r="U371" s="2"/>
      <c r="V371" s="37"/>
      <c r="W371" s="36"/>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row>
    <row r="372" spans="1:107" s="48" customFormat="1" ht="15.95" customHeight="1" x14ac:dyDescent="0.3">
      <c r="A372" t="s">
        <v>80</v>
      </c>
      <c r="B372">
        <v>1669435</v>
      </c>
      <c r="C372">
        <v>77140</v>
      </c>
      <c r="D372" t="s">
        <v>1135</v>
      </c>
      <c r="E372">
        <v>1419980</v>
      </c>
      <c r="F372">
        <v>99198</v>
      </c>
      <c r="G372">
        <v>198</v>
      </c>
      <c r="H372"/>
      <c r="I372">
        <v>55.687777799999999</v>
      </c>
      <c r="J372">
        <v>-132.52222219999999</v>
      </c>
      <c r="K372" t="s">
        <v>1185</v>
      </c>
      <c r="L372" t="s">
        <v>1130</v>
      </c>
      <c r="M372" s="2"/>
      <c r="N372"/>
      <c r="O372" s="37"/>
      <c r="P372" s="39"/>
      <c r="Q372" s="39"/>
      <c r="R372" s="2"/>
      <c r="S372" s="2"/>
      <c r="T372" s="2"/>
      <c r="U372" s="2"/>
      <c r="V372" s="37"/>
      <c r="W372" s="36"/>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row>
    <row r="373" spans="1:107" s="48" customFormat="1" ht="15.95" customHeight="1" x14ac:dyDescent="0.3">
      <c r="A373" t="s">
        <v>258</v>
      </c>
      <c r="B373">
        <v>1411039</v>
      </c>
      <c r="C373">
        <v>77690</v>
      </c>
      <c r="D373" t="s">
        <v>720</v>
      </c>
      <c r="E373">
        <v>1419968</v>
      </c>
      <c r="F373">
        <v>99070</v>
      </c>
      <c r="G373">
        <v>70</v>
      </c>
      <c r="H373" t="s">
        <v>721</v>
      </c>
      <c r="I373">
        <v>59.061944400000002</v>
      </c>
      <c r="J373">
        <v>-160.37638889999999</v>
      </c>
      <c r="K373" t="s">
        <v>901</v>
      </c>
      <c r="L373" t="s">
        <v>723</v>
      </c>
      <c r="M373" s="2"/>
      <c r="N373"/>
      <c r="O373" s="37" t="s">
        <v>840</v>
      </c>
      <c r="P373" s="39" t="s">
        <v>840</v>
      </c>
      <c r="Q373" s="39" t="s">
        <v>840</v>
      </c>
      <c r="R373" s="2" t="s">
        <v>18</v>
      </c>
      <c r="S373" s="2" t="s">
        <v>18</v>
      </c>
      <c r="T373" s="2" t="s">
        <v>13</v>
      </c>
      <c r="U373" s="2" t="s">
        <v>18</v>
      </c>
      <c r="V373" s="37" t="s">
        <v>791</v>
      </c>
      <c r="W373" s="36" t="s">
        <v>902</v>
      </c>
      <c r="X373" t="s">
        <v>843</v>
      </c>
      <c r="Y373"/>
      <c r="Z373"/>
      <c r="AA373"/>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row>
    <row r="374" spans="1:107" s="48" customFormat="1" ht="15.95" customHeight="1" x14ac:dyDescent="0.3">
      <c r="A374" t="s">
        <v>30</v>
      </c>
      <c r="B374">
        <v>1411046</v>
      </c>
      <c r="C374">
        <v>77800</v>
      </c>
      <c r="D374" t="s">
        <v>800</v>
      </c>
      <c r="E374">
        <v>1419983</v>
      </c>
      <c r="F374">
        <v>99240</v>
      </c>
      <c r="G374">
        <v>240</v>
      </c>
      <c r="H374"/>
      <c r="I374">
        <v>63.336666700000002</v>
      </c>
      <c r="J374">
        <v>-142.9855556</v>
      </c>
      <c r="K374" t="s">
        <v>1272</v>
      </c>
      <c r="L374" t="s">
        <v>802</v>
      </c>
      <c r="M374" s="2"/>
      <c r="N374"/>
      <c r="O374" s="37" t="s">
        <v>840</v>
      </c>
      <c r="P374" s="39" t="s">
        <v>840</v>
      </c>
      <c r="Q374" s="39" t="s">
        <v>791</v>
      </c>
      <c r="R374" s="2" t="s">
        <v>18</v>
      </c>
      <c r="S374" s="2" t="s">
        <v>18</v>
      </c>
      <c r="T374" s="2" t="s">
        <v>18</v>
      </c>
      <c r="U374" s="2"/>
      <c r="V374" s="37" t="s">
        <v>840</v>
      </c>
      <c r="W374" s="36" t="s">
        <v>1273</v>
      </c>
      <c r="X374"/>
      <c r="Y374"/>
      <c r="Z374"/>
      <c r="AA374"/>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row>
    <row r="375" spans="1:107" s="48" customFormat="1" ht="15.95" customHeight="1" x14ac:dyDescent="0.3">
      <c r="A375" t="s">
        <v>307</v>
      </c>
      <c r="B375">
        <v>1411060</v>
      </c>
      <c r="C375">
        <v>78240</v>
      </c>
      <c r="D375" t="s">
        <v>794</v>
      </c>
      <c r="E375">
        <v>1419966</v>
      </c>
      <c r="F375">
        <v>99050</v>
      </c>
      <c r="G375">
        <v>50</v>
      </c>
      <c r="H375" t="s">
        <v>788</v>
      </c>
      <c r="I375">
        <v>60.533775200000001</v>
      </c>
      <c r="J375">
        <v>-165.1036627</v>
      </c>
      <c r="K375" t="s">
        <v>1223</v>
      </c>
      <c r="L375" t="s">
        <v>790</v>
      </c>
      <c r="M375" s="2"/>
      <c r="N375"/>
      <c r="O375" s="37" t="s">
        <v>791</v>
      </c>
      <c r="P375" s="39" t="s">
        <v>791</v>
      </c>
      <c r="Q375" s="39" t="s">
        <v>791</v>
      </c>
      <c r="R375" s="2"/>
      <c r="S375" s="2"/>
      <c r="T375" s="2"/>
      <c r="U375" s="2"/>
      <c r="V375" s="37" t="s">
        <v>791</v>
      </c>
      <c r="W375" s="36" t="s">
        <v>855</v>
      </c>
      <c r="X375"/>
      <c r="Y375"/>
      <c r="Z375"/>
      <c r="AA375"/>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row>
    <row r="376" spans="1:107" s="48" customFormat="1" ht="15.95" customHeight="1" x14ac:dyDescent="0.3">
      <c r="A376" t="s">
        <v>36</v>
      </c>
      <c r="B376">
        <v>1865569</v>
      </c>
      <c r="C376">
        <v>78297</v>
      </c>
      <c r="D376" t="s">
        <v>729</v>
      </c>
      <c r="E376">
        <v>1419984</v>
      </c>
      <c r="F376">
        <v>99261</v>
      </c>
      <c r="G376">
        <v>261</v>
      </c>
      <c r="H376"/>
      <c r="I376">
        <v>62.083888899999998</v>
      </c>
      <c r="J376">
        <v>-146.07027780000001</v>
      </c>
      <c r="K376" t="s">
        <v>930</v>
      </c>
      <c r="L376" t="s">
        <v>731</v>
      </c>
      <c r="M376" s="2"/>
      <c r="N376"/>
      <c r="O376" s="37" t="s">
        <v>840</v>
      </c>
      <c r="P376" s="39" t="s">
        <v>840</v>
      </c>
      <c r="Q376" s="39" t="s">
        <v>791</v>
      </c>
      <c r="R376" s="2" t="s">
        <v>18</v>
      </c>
      <c r="S376" s="2" t="s">
        <v>18</v>
      </c>
      <c r="T376" s="2" t="s">
        <v>18</v>
      </c>
      <c r="U376" s="2" t="s">
        <v>18</v>
      </c>
      <c r="V376" s="37" t="s">
        <v>791</v>
      </c>
      <c r="W376" s="36" t="s">
        <v>931</v>
      </c>
      <c r="X376"/>
      <c r="Y376"/>
      <c r="Z376"/>
      <c r="AA37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row>
    <row r="377" spans="1:107" s="48" customFormat="1" ht="15.95" customHeight="1" x14ac:dyDescent="0.3">
      <c r="A377" t="s">
        <v>262</v>
      </c>
      <c r="B377">
        <v>1411105</v>
      </c>
      <c r="C377">
        <v>78350</v>
      </c>
      <c r="D377" t="s">
        <v>729</v>
      </c>
      <c r="E377">
        <v>1419984</v>
      </c>
      <c r="F377">
        <v>99261</v>
      </c>
      <c r="G377">
        <v>261</v>
      </c>
      <c r="H377"/>
      <c r="I377">
        <v>61.655833299999998</v>
      </c>
      <c r="J377">
        <v>-145.1752778</v>
      </c>
      <c r="K377" t="s">
        <v>932</v>
      </c>
      <c r="L377" t="s">
        <v>731</v>
      </c>
      <c r="M377" s="2"/>
      <c r="N377"/>
      <c r="O377" s="52" t="s">
        <v>834</v>
      </c>
      <c r="P377" s="53" t="s">
        <v>834</v>
      </c>
      <c r="Q377" s="53" t="s">
        <v>791</v>
      </c>
      <c r="R377" s="54" t="s">
        <v>18</v>
      </c>
      <c r="S377" s="54" t="s">
        <v>18</v>
      </c>
      <c r="T377" s="54" t="s">
        <v>18</v>
      </c>
      <c r="U377" s="54" t="s">
        <v>18</v>
      </c>
      <c r="V377" s="52" t="s">
        <v>834</v>
      </c>
      <c r="W377" s="36" t="s">
        <v>933</v>
      </c>
      <c r="X377"/>
      <c r="Y377"/>
      <c r="Z377"/>
      <c r="AA377"/>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row>
    <row r="378" spans="1:107" s="48" customFormat="1" ht="15.95" customHeight="1" x14ac:dyDescent="0.3">
      <c r="A378" t="s">
        <v>50</v>
      </c>
      <c r="B378">
        <v>1417100</v>
      </c>
      <c r="C378">
        <v>78680</v>
      </c>
      <c r="D378" t="s">
        <v>817</v>
      </c>
      <c r="E378">
        <v>1419976</v>
      </c>
      <c r="F378">
        <v>99170</v>
      </c>
      <c r="G378">
        <v>170</v>
      </c>
      <c r="H378"/>
      <c r="I378">
        <v>62.316666699999999</v>
      </c>
      <c r="J378">
        <v>-150.23138890000001</v>
      </c>
      <c r="K378" t="s">
        <v>1121</v>
      </c>
      <c r="L378" t="s">
        <v>5</v>
      </c>
      <c r="M378" s="2"/>
      <c r="N378"/>
      <c r="O378" s="37"/>
      <c r="P378" s="39"/>
      <c r="Q378" s="39"/>
      <c r="R378" s="2"/>
      <c r="S378" s="2"/>
      <c r="T378" s="2"/>
      <c r="U378" s="2"/>
      <c r="V378" s="37"/>
      <c r="W378" s="36"/>
      <c r="X378"/>
      <c r="Y378"/>
      <c r="Z378"/>
      <c r="AA378"/>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row>
    <row r="379" spans="1:107" s="48" customFormat="1" ht="15.95" customHeight="1" x14ac:dyDescent="0.3">
      <c r="A379" t="s">
        <v>94</v>
      </c>
      <c r="B379">
        <v>1411295</v>
      </c>
      <c r="C379">
        <v>78790</v>
      </c>
      <c r="D379" t="s">
        <v>794</v>
      </c>
      <c r="E379">
        <v>1419966</v>
      </c>
      <c r="F379">
        <v>99050</v>
      </c>
      <c r="G379">
        <v>50</v>
      </c>
      <c r="H379" t="s">
        <v>788</v>
      </c>
      <c r="I379">
        <v>61.102499999999999</v>
      </c>
      <c r="J379">
        <v>-160.96166669999999</v>
      </c>
      <c r="K379" t="s">
        <v>1224</v>
      </c>
      <c r="L379" t="s">
        <v>790</v>
      </c>
      <c r="M379" s="2"/>
      <c r="N379"/>
      <c r="O379" s="37" t="s">
        <v>834</v>
      </c>
      <c r="P379" s="39" t="s">
        <v>840</v>
      </c>
      <c r="Q379" s="39" t="s">
        <v>834</v>
      </c>
      <c r="R379" s="2" t="s">
        <v>13</v>
      </c>
      <c r="S379" s="2" t="s">
        <v>18</v>
      </c>
      <c r="T379" s="2" t="s">
        <v>13</v>
      </c>
      <c r="U379" s="2"/>
      <c r="V379" s="37" t="s">
        <v>840</v>
      </c>
      <c r="W379" s="36"/>
      <c r="X379"/>
      <c r="Y379"/>
      <c r="Z379"/>
      <c r="AA379"/>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row>
    <row r="380" spans="1:107" s="48" customFormat="1" ht="15.95" customHeight="1" x14ac:dyDescent="0.3">
      <c r="A380" t="s">
        <v>204</v>
      </c>
      <c r="B380">
        <v>1411324</v>
      </c>
      <c r="C380">
        <v>79120</v>
      </c>
      <c r="D380" t="s">
        <v>794</v>
      </c>
      <c r="E380">
        <v>1419966</v>
      </c>
      <c r="F380">
        <v>99050</v>
      </c>
      <c r="G380">
        <v>50</v>
      </c>
      <c r="H380" t="s">
        <v>788</v>
      </c>
      <c r="I380">
        <v>60.3430556</v>
      </c>
      <c r="J380">
        <v>-162.66305560000001</v>
      </c>
      <c r="K380" t="s">
        <v>1225</v>
      </c>
      <c r="L380" t="s">
        <v>790</v>
      </c>
      <c r="M380" s="2"/>
      <c r="N380"/>
      <c r="O380" s="37" t="s">
        <v>791</v>
      </c>
      <c r="P380" s="39" t="s">
        <v>791</v>
      </c>
      <c r="Q380" s="39" t="s">
        <v>791</v>
      </c>
      <c r="R380" s="2"/>
      <c r="S380" s="2"/>
      <c r="T380" s="2"/>
      <c r="U380" s="2"/>
      <c r="V380" s="37" t="s">
        <v>791</v>
      </c>
      <c r="W380" s="36" t="s">
        <v>855</v>
      </c>
      <c r="X380"/>
      <c r="Y380"/>
      <c r="Z380"/>
      <c r="AA380"/>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row>
    <row r="381" spans="1:107" s="48" customFormat="1" ht="15.95" customHeight="1" x14ac:dyDescent="0.3">
      <c r="A381" t="s">
        <v>335</v>
      </c>
      <c r="B381">
        <v>1410644</v>
      </c>
      <c r="C381">
        <v>79230</v>
      </c>
      <c r="D381" t="s">
        <v>794</v>
      </c>
      <c r="E381">
        <v>1419966</v>
      </c>
      <c r="F381">
        <v>99050</v>
      </c>
      <c r="G381">
        <v>50</v>
      </c>
      <c r="H381" t="s">
        <v>788</v>
      </c>
      <c r="I381">
        <v>60.585555599999999</v>
      </c>
      <c r="J381">
        <v>-165.25583330000001</v>
      </c>
      <c r="K381" t="s">
        <v>1226</v>
      </c>
      <c r="L381" t="s">
        <v>790</v>
      </c>
      <c r="M381" s="2"/>
      <c r="N381"/>
      <c r="O381" s="37" t="s">
        <v>791</v>
      </c>
      <c r="P381" s="39" t="s">
        <v>791</v>
      </c>
      <c r="Q381" s="39" t="s">
        <v>791</v>
      </c>
      <c r="R381" s="2"/>
      <c r="S381" s="2"/>
      <c r="T381" s="2"/>
      <c r="U381" s="2"/>
      <c r="V381" s="37" t="s">
        <v>791</v>
      </c>
      <c r="W381" s="36" t="s">
        <v>855</v>
      </c>
      <c r="X381"/>
      <c r="Y381"/>
      <c r="Z381"/>
      <c r="AA381"/>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c r="BM381" s="47"/>
      <c r="BN381" s="47"/>
      <c r="BO381" s="47"/>
      <c r="BP381" s="47"/>
      <c r="BQ381" s="47"/>
      <c r="BR381" s="47"/>
      <c r="BS381" s="47"/>
      <c r="BT381" s="47"/>
      <c r="BU381" s="47"/>
      <c r="BV381" s="47"/>
      <c r="BW381" s="47"/>
      <c r="BX381" s="47"/>
      <c r="BY381" s="47"/>
      <c r="BZ381" s="47"/>
      <c r="CA381" s="47"/>
      <c r="CB381" s="47"/>
      <c r="CC381" s="47"/>
      <c r="CD381" s="47"/>
      <c r="CE381" s="47"/>
      <c r="CF381" s="47"/>
      <c r="CG381" s="47"/>
      <c r="CH381" s="47"/>
      <c r="CI381" s="47"/>
      <c r="CJ381" s="47"/>
      <c r="CK381" s="47"/>
      <c r="CL381" s="47"/>
      <c r="CM381" s="47"/>
      <c r="CN381" s="47"/>
      <c r="CO381" s="47"/>
      <c r="CP381" s="47"/>
      <c r="CQ381" s="47"/>
      <c r="CR381" s="47"/>
      <c r="CS381" s="47"/>
      <c r="CT381" s="47"/>
      <c r="CU381" s="47"/>
      <c r="CV381" s="47"/>
      <c r="CW381" s="47"/>
      <c r="CX381" s="47"/>
      <c r="CY381" s="47"/>
      <c r="CZ381" s="47"/>
      <c r="DA381" s="47"/>
      <c r="DB381" s="47"/>
      <c r="DC381" s="47"/>
    </row>
    <row r="382" spans="1:107" s="48" customFormat="1" ht="15.95" customHeight="1" x14ac:dyDescent="0.3">
      <c r="A382" t="s">
        <v>180</v>
      </c>
      <c r="B382">
        <v>1416737</v>
      </c>
      <c r="C382">
        <v>79780</v>
      </c>
      <c r="D382" t="s">
        <v>720</v>
      </c>
      <c r="E382">
        <v>1419968</v>
      </c>
      <c r="F382">
        <v>99070</v>
      </c>
      <c r="G382">
        <v>70</v>
      </c>
      <c r="H382" t="s">
        <v>721</v>
      </c>
      <c r="I382">
        <v>59.079166700000002</v>
      </c>
      <c r="J382">
        <v>-160.27500000000001</v>
      </c>
      <c r="K382" t="s">
        <v>903</v>
      </c>
      <c r="L382" t="s">
        <v>723</v>
      </c>
      <c r="M382" s="2"/>
      <c r="N382"/>
      <c r="O382" s="37" t="s">
        <v>834</v>
      </c>
      <c r="P382" s="39" t="s">
        <v>834</v>
      </c>
      <c r="Q382" s="39" t="s">
        <v>834</v>
      </c>
      <c r="R382" s="2" t="s">
        <v>18</v>
      </c>
      <c r="S382" s="2" t="s">
        <v>18</v>
      </c>
      <c r="T382" s="2" t="s">
        <v>18</v>
      </c>
      <c r="U382" s="2" t="s">
        <v>420</v>
      </c>
      <c r="V382" s="37" t="s">
        <v>840</v>
      </c>
      <c r="W382" s="36" t="s">
        <v>902</v>
      </c>
      <c r="X382"/>
      <c r="Y382"/>
      <c r="Z382"/>
      <c r="AA382"/>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c r="BM382" s="47"/>
      <c r="BN382" s="47"/>
      <c r="BO382" s="47"/>
      <c r="BP382" s="47"/>
      <c r="BQ382" s="47"/>
      <c r="BR382" s="47"/>
      <c r="BS382" s="47"/>
      <c r="BT382" s="47"/>
      <c r="BU382" s="47"/>
      <c r="BV382" s="47"/>
      <c r="BW382" s="47"/>
      <c r="BX382" s="47"/>
      <c r="BY382" s="47"/>
      <c r="BZ382" s="47"/>
      <c r="CA382" s="47"/>
      <c r="CB382" s="47"/>
      <c r="CC382" s="47"/>
      <c r="CD382" s="47"/>
      <c r="CE382" s="47"/>
      <c r="CF382" s="47"/>
      <c r="CG382" s="47"/>
      <c r="CH382" s="47"/>
      <c r="CI382" s="47"/>
      <c r="CJ382" s="47"/>
      <c r="CK382" s="47"/>
      <c r="CL382" s="47"/>
      <c r="CM382" s="47"/>
      <c r="CN382" s="47"/>
      <c r="CO382" s="47"/>
      <c r="CP382" s="47"/>
      <c r="CQ382" s="47"/>
      <c r="CR382" s="47"/>
      <c r="CS382" s="47"/>
      <c r="CT382" s="47"/>
      <c r="CU382" s="47"/>
      <c r="CV382" s="47"/>
      <c r="CW382" s="47"/>
      <c r="CX382" s="47"/>
      <c r="CY382" s="47"/>
      <c r="CZ382" s="47"/>
      <c r="DA382" s="47"/>
      <c r="DB382" s="47"/>
      <c r="DC382" s="47"/>
    </row>
    <row r="383" spans="1:107" s="48" customFormat="1" ht="15.95" customHeight="1" x14ac:dyDescent="0.3">
      <c r="A383" t="s">
        <v>70</v>
      </c>
      <c r="B383">
        <v>1397685</v>
      </c>
      <c r="C383">
        <v>79830</v>
      </c>
      <c r="D383" t="s">
        <v>1018</v>
      </c>
      <c r="E383">
        <v>1419969</v>
      </c>
      <c r="F383">
        <v>99090</v>
      </c>
      <c r="G383">
        <v>90</v>
      </c>
      <c r="H383"/>
      <c r="I383">
        <v>64.872222199999996</v>
      </c>
      <c r="J383">
        <v>-147.03833330000001</v>
      </c>
      <c r="K383" t="s">
        <v>1122</v>
      </c>
      <c r="L383" t="s">
        <v>5</v>
      </c>
      <c r="M383" s="2"/>
      <c r="N383"/>
      <c r="O383" s="37"/>
      <c r="P383" s="39"/>
      <c r="Q383" s="39"/>
      <c r="R383" s="2"/>
      <c r="S383" s="2"/>
      <c r="T383" s="2"/>
      <c r="U383" s="2"/>
      <c r="V383" s="37"/>
      <c r="W383" s="36"/>
      <c r="X383"/>
      <c r="Y383"/>
      <c r="Z383"/>
      <c r="AA383"/>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c r="BM383" s="47"/>
      <c r="BN383" s="47"/>
      <c r="BO383" s="47"/>
      <c r="BP383" s="47"/>
      <c r="BQ383" s="47"/>
      <c r="BR383" s="47"/>
      <c r="BS383" s="47"/>
      <c r="BT383" s="47"/>
      <c r="BU383" s="47"/>
      <c r="BV383" s="47"/>
      <c r="BW383" s="47"/>
      <c r="BX383" s="47"/>
      <c r="BY383" s="47"/>
      <c r="BZ383" s="47"/>
      <c r="CA383" s="47"/>
      <c r="CB383" s="47"/>
      <c r="CC383" s="47"/>
      <c r="CD383" s="47"/>
      <c r="CE383" s="47"/>
      <c r="CF383" s="47"/>
      <c r="CG383" s="47"/>
      <c r="CH383" s="47"/>
      <c r="CI383" s="47"/>
      <c r="CJ383" s="47"/>
      <c r="CK383" s="47"/>
      <c r="CL383" s="47"/>
      <c r="CM383" s="47"/>
      <c r="CN383" s="47"/>
      <c r="CO383" s="47"/>
      <c r="CP383" s="47"/>
      <c r="CQ383" s="47"/>
      <c r="CR383" s="47"/>
      <c r="CS383" s="47"/>
      <c r="CT383" s="47"/>
      <c r="CU383" s="47"/>
      <c r="CV383" s="47"/>
      <c r="CW383" s="47"/>
      <c r="CX383" s="47"/>
      <c r="CY383" s="47"/>
      <c r="CZ383" s="47"/>
      <c r="DA383" s="47"/>
      <c r="DB383" s="47"/>
      <c r="DC383" s="47"/>
    </row>
    <row r="384" spans="1:107" ht="15.95" customHeight="1" x14ac:dyDescent="0.3">
      <c r="A384" t="s">
        <v>157</v>
      </c>
      <c r="B384">
        <v>1414206</v>
      </c>
      <c r="C384">
        <v>79890</v>
      </c>
      <c r="D384" t="s">
        <v>1012</v>
      </c>
      <c r="E384">
        <v>1419972</v>
      </c>
      <c r="F384">
        <v>99122</v>
      </c>
      <c r="G384">
        <v>122</v>
      </c>
      <c r="H384" t="s">
        <v>739</v>
      </c>
      <c r="I384">
        <v>61.068055600000001</v>
      </c>
      <c r="J384">
        <v>-151.1369444</v>
      </c>
      <c r="K384" t="s">
        <v>1123</v>
      </c>
      <c r="L384" t="s">
        <v>5</v>
      </c>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c r="BM384" s="47"/>
      <c r="BN384" s="47"/>
      <c r="BO384" s="47"/>
      <c r="BP384" s="47"/>
      <c r="BQ384" s="47"/>
      <c r="BR384" s="47"/>
      <c r="BS384" s="47"/>
      <c r="BT384" s="47"/>
      <c r="BU384" s="47"/>
      <c r="BV384" s="47"/>
      <c r="BW384" s="47"/>
      <c r="BX384" s="47"/>
      <c r="BY384" s="47"/>
      <c r="BZ384" s="47"/>
      <c r="CA384" s="47"/>
      <c r="CB384" s="47"/>
      <c r="CC384" s="47"/>
      <c r="CD384" s="47"/>
      <c r="CE384" s="47"/>
      <c r="CF384" s="47"/>
      <c r="CG384" s="47"/>
      <c r="CH384" s="47"/>
      <c r="CI384" s="47"/>
      <c r="CJ384" s="47"/>
      <c r="CK384" s="47"/>
      <c r="CL384" s="47"/>
      <c r="CM384" s="47"/>
      <c r="CN384" s="47"/>
      <c r="CO384" s="47"/>
      <c r="CP384" s="47"/>
      <c r="CQ384" s="47"/>
      <c r="CR384" s="47"/>
      <c r="CS384" s="47"/>
      <c r="CT384" s="47"/>
      <c r="CU384" s="47"/>
      <c r="CV384" s="47"/>
      <c r="CW384" s="47"/>
      <c r="CX384" s="47"/>
      <c r="CY384" s="47"/>
      <c r="CZ384" s="47"/>
      <c r="DA384" s="47"/>
      <c r="DB384" s="47"/>
      <c r="DC384" s="47"/>
    </row>
    <row r="385" spans="1:107" ht="15.95" customHeight="1" x14ac:dyDescent="0.3">
      <c r="A385" t="s">
        <v>780</v>
      </c>
      <c r="B385">
        <v>1897130</v>
      </c>
      <c r="D385" t="s">
        <v>738</v>
      </c>
      <c r="E385">
        <v>1419974</v>
      </c>
      <c r="F385">
        <v>99150</v>
      </c>
      <c r="G385">
        <v>150</v>
      </c>
      <c r="I385">
        <v>57.7667</v>
      </c>
      <c r="J385">
        <v>-153.4</v>
      </c>
      <c r="K385" t="s">
        <v>781</v>
      </c>
      <c r="L385" s="46" t="s">
        <v>316</v>
      </c>
      <c r="M385" s="2" t="s">
        <v>420</v>
      </c>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c r="BM385" s="47"/>
      <c r="BN385" s="47"/>
      <c r="BO385" s="47"/>
      <c r="BP385" s="47"/>
      <c r="BQ385" s="47"/>
      <c r="BR385" s="47"/>
      <c r="BS385" s="47"/>
      <c r="BT385" s="47"/>
      <c r="BU385" s="47"/>
      <c r="BV385" s="47"/>
      <c r="BW385" s="47"/>
      <c r="BX385" s="47"/>
      <c r="BY385" s="47"/>
      <c r="BZ385" s="47"/>
      <c r="CA385" s="47"/>
      <c r="CB385" s="47"/>
      <c r="CC385" s="47"/>
      <c r="CD385" s="47"/>
      <c r="CE385" s="47"/>
      <c r="CF385" s="47"/>
      <c r="CG385" s="47"/>
      <c r="CH385" s="47"/>
      <c r="CI385" s="47"/>
      <c r="CJ385" s="47"/>
      <c r="CK385" s="47"/>
      <c r="CL385" s="47"/>
      <c r="CM385" s="47"/>
      <c r="CN385" s="47"/>
      <c r="CO385" s="47"/>
      <c r="CP385" s="47"/>
      <c r="CQ385" s="47"/>
      <c r="CR385" s="47"/>
      <c r="CS385" s="47"/>
      <c r="CT385" s="47"/>
      <c r="CU385" s="47"/>
      <c r="CV385" s="47"/>
      <c r="CW385" s="47"/>
      <c r="CX385" s="47"/>
      <c r="CY385" s="47"/>
      <c r="CZ385" s="47"/>
      <c r="DA385" s="47"/>
      <c r="DB385" s="47"/>
      <c r="DC385" s="47"/>
    </row>
    <row r="386" spans="1:107" ht="15.95" customHeight="1" x14ac:dyDescent="0.3">
      <c r="A386" t="s">
        <v>137</v>
      </c>
      <c r="B386">
        <v>1411486</v>
      </c>
      <c r="C386">
        <v>80100</v>
      </c>
      <c r="D386" t="s">
        <v>724</v>
      </c>
      <c r="E386">
        <v>1419975</v>
      </c>
      <c r="F386">
        <v>99164</v>
      </c>
      <c r="G386">
        <v>164</v>
      </c>
      <c r="H386" t="s">
        <v>721</v>
      </c>
      <c r="I386">
        <v>57.513055600000001</v>
      </c>
      <c r="J386">
        <v>-157.39750000000001</v>
      </c>
      <c r="K386" t="s">
        <v>728</v>
      </c>
      <c r="L386" s="46" t="s">
        <v>723</v>
      </c>
      <c r="M386" s="2" t="s">
        <v>420</v>
      </c>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c r="BM386" s="47"/>
      <c r="BN386" s="47"/>
      <c r="BO386" s="47"/>
      <c r="BP386" s="47"/>
      <c r="BQ386" s="47"/>
      <c r="BR386" s="47"/>
      <c r="BS386" s="47"/>
      <c r="BT386" s="47"/>
      <c r="BU386" s="47"/>
      <c r="BV386" s="47"/>
      <c r="BW386" s="47"/>
      <c r="BX386" s="47"/>
      <c r="BY386" s="47"/>
      <c r="BZ386" s="47"/>
      <c r="CA386" s="47"/>
      <c r="CB386" s="47"/>
      <c r="CC386" s="47"/>
      <c r="CD386" s="47"/>
      <c r="CE386" s="47"/>
      <c r="CF386" s="47"/>
      <c r="CG386" s="47"/>
      <c r="CH386" s="47"/>
      <c r="CI386" s="47"/>
      <c r="CJ386" s="47"/>
      <c r="CK386" s="47"/>
      <c r="CL386" s="47"/>
      <c r="CM386" s="47"/>
      <c r="CN386" s="47"/>
      <c r="CO386" s="47"/>
      <c r="CP386" s="47"/>
      <c r="CQ386" s="47"/>
      <c r="CR386" s="47"/>
      <c r="CS386" s="47"/>
      <c r="CT386" s="47"/>
      <c r="CU386" s="47"/>
      <c r="CV386" s="47"/>
      <c r="CW386" s="47"/>
      <c r="CX386" s="47"/>
      <c r="CY386" s="47"/>
      <c r="CZ386" s="47"/>
      <c r="DA386" s="47"/>
      <c r="DB386" s="47"/>
      <c r="DC386" s="47"/>
    </row>
    <row r="387" spans="1:107" ht="15.95" customHeight="1" x14ac:dyDescent="0.3">
      <c r="A387" t="s">
        <v>830</v>
      </c>
      <c r="B387">
        <v>1411511</v>
      </c>
      <c r="C387">
        <v>80330</v>
      </c>
      <c r="D387" t="s">
        <v>794</v>
      </c>
      <c r="E387">
        <v>1419966</v>
      </c>
      <c r="F387">
        <v>99050</v>
      </c>
      <c r="G387">
        <v>50</v>
      </c>
      <c r="H387" t="s">
        <v>788</v>
      </c>
      <c r="I387">
        <v>60.499652300000001</v>
      </c>
      <c r="J387">
        <v>-165.19885970000001</v>
      </c>
      <c r="K387" t="s">
        <v>831</v>
      </c>
      <c r="L387" s="46" t="s">
        <v>802</v>
      </c>
      <c r="M387" s="2" t="s">
        <v>420</v>
      </c>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c r="BM387" s="47"/>
      <c r="BN387" s="47"/>
      <c r="BO387" s="47"/>
      <c r="BP387" s="47"/>
      <c r="BQ387" s="47"/>
      <c r="BR387" s="47"/>
      <c r="BS387" s="47"/>
      <c r="BT387" s="47"/>
      <c r="BU387" s="47"/>
      <c r="BV387" s="47"/>
      <c r="BW387" s="47"/>
      <c r="BX387" s="47"/>
      <c r="BY387" s="47"/>
      <c r="BZ387" s="47"/>
      <c r="CA387" s="47"/>
      <c r="CB387" s="47"/>
      <c r="CC387" s="47"/>
      <c r="CD387" s="47"/>
      <c r="CE387" s="47"/>
      <c r="CF387" s="47"/>
      <c r="CG387" s="47"/>
      <c r="CH387" s="47"/>
      <c r="CI387" s="47"/>
      <c r="CJ387" s="47"/>
      <c r="CK387" s="47"/>
      <c r="CL387" s="47"/>
      <c r="CM387" s="47"/>
      <c r="CN387" s="47"/>
      <c r="CO387" s="47"/>
      <c r="CP387" s="47"/>
      <c r="CQ387" s="47"/>
      <c r="CR387" s="47"/>
      <c r="CS387" s="47"/>
      <c r="CT387" s="47"/>
      <c r="CU387" s="47"/>
      <c r="CV387" s="47"/>
      <c r="CW387" s="47"/>
      <c r="CX387" s="47"/>
      <c r="CY387" s="47"/>
      <c r="CZ387" s="47"/>
      <c r="DA387" s="47"/>
      <c r="DB387" s="47"/>
      <c r="DC387" s="47"/>
    </row>
    <row r="388" spans="1:107" ht="15.95" customHeight="1" x14ac:dyDescent="0.3">
      <c r="A388" t="s">
        <v>248</v>
      </c>
      <c r="B388">
        <v>1411517</v>
      </c>
      <c r="C388">
        <v>80660</v>
      </c>
      <c r="D388" t="s">
        <v>741</v>
      </c>
      <c r="E388">
        <v>1419977</v>
      </c>
      <c r="F388">
        <v>99180</v>
      </c>
      <c r="G388">
        <v>180</v>
      </c>
      <c r="H388" t="s">
        <v>742</v>
      </c>
      <c r="I388">
        <v>63.873055600000001</v>
      </c>
      <c r="J388">
        <v>-160.78805560000001</v>
      </c>
      <c r="K388" t="s">
        <v>766</v>
      </c>
      <c r="L388" t="s">
        <v>744</v>
      </c>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c r="BM388" s="47"/>
      <c r="BN388" s="47"/>
      <c r="BO388" s="47"/>
      <c r="BP388" s="47"/>
      <c r="BQ388" s="47"/>
      <c r="BR388" s="47"/>
      <c r="BS388" s="47"/>
      <c r="BT388" s="47"/>
      <c r="BU388" s="47"/>
      <c r="BV388" s="47"/>
      <c r="BW388" s="47"/>
      <c r="BX388" s="47"/>
      <c r="BY388" s="47"/>
      <c r="BZ388" s="47"/>
      <c r="CA388" s="47"/>
      <c r="CB388" s="47"/>
      <c r="CC388" s="47"/>
      <c r="CD388" s="47"/>
      <c r="CE388" s="47"/>
      <c r="CF388" s="47"/>
      <c r="CG388" s="47"/>
      <c r="CH388" s="47"/>
      <c r="CI388" s="47"/>
      <c r="CJ388" s="47"/>
      <c r="CK388" s="47"/>
      <c r="CL388" s="47"/>
      <c r="CM388" s="47"/>
      <c r="CN388" s="47"/>
      <c r="CO388" s="47"/>
      <c r="CP388" s="47"/>
      <c r="CQ388" s="47"/>
      <c r="CR388" s="47"/>
      <c r="CS388" s="47"/>
      <c r="CT388" s="47"/>
      <c r="CU388" s="47"/>
      <c r="CV388" s="47"/>
      <c r="CW388" s="47"/>
      <c r="CX388" s="47"/>
      <c r="CY388" s="47"/>
      <c r="CZ388" s="47"/>
      <c r="DA388" s="47"/>
      <c r="DB388" s="47"/>
      <c r="DC388" s="47"/>
    </row>
    <row r="389" spans="1:107" ht="15.95" customHeight="1" x14ac:dyDescent="0.3">
      <c r="A389" t="s">
        <v>343</v>
      </c>
      <c r="B389">
        <v>1419424</v>
      </c>
      <c r="C389">
        <v>80770</v>
      </c>
      <c r="D389" t="s">
        <v>705</v>
      </c>
      <c r="E389">
        <v>1419965</v>
      </c>
      <c r="F389">
        <v>99016</v>
      </c>
      <c r="G389">
        <v>16</v>
      </c>
      <c r="H389" t="s">
        <v>710</v>
      </c>
      <c r="I389">
        <v>53.873611099999998</v>
      </c>
      <c r="J389">
        <v>-166.53666670000001</v>
      </c>
      <c r="K389" t="s">
        <v>857</v>
      </c>
      <c r="L389" t="s">
        <v>707</v>
      </c>
      <c r="O389" s="37" t="s">
        <v>791</v>
      </c>
      <c r="P389" s="39" t="s">
        <v>791</v>
      </c>
      <c r="Q389" s="39" t="s">
        <v>791</v>
      </c>
      <c r="R389" s="2" t="s">
        <v>18</v>
      </c>
      <c r="S389" s="2" t="s">
        <v>18</v>
      </c>
      <c r="T389" s="2" t="s">
        <v>18</v>
      </c>
      <c r="U389" s="2" t="s">
        <v>18</v>
      </c>
      <c r="V389" s="37" t="s">
        <v>834</v>
      </c>
      <c r="W389" s="36" t="s">
        <v>858</v>
      </c>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c r="BM389" s="47"/>
      <c r="BN389" s="47"/>
      <c r="BO389" s="47"/>
      <c r="BP389" s="47"/>
      <c r="BQ389" s="47"/>
      <c r="BR389" s="47"/>
      <c r="BS389" s="47"/>
      <c r="BT389" s="47"/>
      <c r="BU389" s="47"/>
      <c r="BV389" s="47"/>
      <c r="BW389" s="47"/>
      <c r="BX389" s="47"/>
      <c r="BY389" s="47"/>
      <c r="BZ389" s="47"/>
      <c r="CA389" s="47"/>
      <c r="CB389" s="47"/>
      <c r="CC389" s="47"/>
      <c r="CD389" s="47"/>
      <c r="CE389" s="47"/>
      <c r="CF389" s="47"/>
      <c r="CG389" s="47"/>
      <c r="CH389" s="47"/>
      <c r="CI389" s="47"/>
      <c r="CJ389" s="47"/>
      <c r="CK389" s="47"/>
      <c r="CL389" s="47"/>
      <c r="CM389" s="47"/>
      <c r="CN389" s="47"/>
      <c r="CO389" s="47"/>
      <c r="CP389" s="47"/>
      <c r="CQ389" s="47"/>
      <c r="CR389" s="47"/>
      <c r="CS389" s="47"/>
      <c r="CT389" s="47"/>
      <c r="CU389" s="47"/>
      <c r="CV389" s="47"/>
      <c r="CW389" s="47"/>
      <c r="CX389" s="47"/>
      <c r="CY389" s="47"/>
      <c r="CZ389" s="47"/>
      <c r="DA389" s="47"/>
      <c r="DB389" s="47"/>
      <c r="DC389" s="47"/>
    </row>
    <row r="390" spans="1:107" ht="15.95" customHeight="1" x14ac:dyDescent="0.3">
      <c r="A390" t="s">
        <v>717</v>
      </c>
      <c r="B390">
        <v>1419430</v>
      </c>
      <c r="C390">
        <v>80880</v>
      </c>
      <c r="D390" t="s">
        <v>709</v>
      </c>
      <c r="E390">
        <v>1419964</v>
      </c>
      <c r="F390">
        <v>99013</v>
      </c>
      <c r="G390">
        <v>13</v>
      </c>
      <c r="H390" t="s">
        <v>710</v>
      </c>
      <c r="I390">
        <v>55.184091500000001</v>
      </c>
      <c r="J390">
        <v>-160.50504380000001</v>
      </c>
      <c r="K390" t="s">
        <v>718</v>
      </c>
      <c r="L390" s="46" t="s">
        <v>707</v>
      </c>
      <c r="M390" s="2" t="s">
        <v>420</v>
      </c>
    </row>
    <row r="391" spans="1:107" ht="15.95" customHeight="1" x14ac:dyDescent="0.3">
      <c r="A391" t="s">
        <v>782</v>
      </c>
      <c r="B391">
        <v>1411608</v>
      </c>
      <c r="C391">
        <v>81980</v>
      </c>
      <c r="D391" t="s">
        <v>738</v>
      </c>
      <c r="E391">
        <v>1419974</v>
      </c>
      <c r="F391">
        <v>99150</v>
      </c>
      <c r="G391">
        <v>150</v>
      </c>
      <c r="I391">
        <v>57.637777800000002</v>
      </c>
      <c r="J391">
        <v>-153.99944439999999</v>
      </c>
      <c r="K391" t="s">
        <v>783</v>
      </c>
      <c r="L391" s="46" t="s">
        <v>316</v>
      </c>
      <c r="M391" s="2" t="s">
        <v>420</v>
      </c>
    </row>
    <row r="392" spans="1:107" ht="15.95" customHeight="1" x14ac:dyDescent="0.3">
      <c r="A392" t="s">
        <v>357</v>
      </c>
      <c r="B392">
        <v>1412465</v>
      </c>
      <c r="C392">
        <v>82200</v>
      </c>
      <c r="D392" t="s">
        <v>729</v>
      </c>
      <c r="E392">
        <v>1419984</v>
      </c>
      <c r="F392">
        <v>99261</v>
      </c>
      <c r="G392">
        <v>261</v>
      </c>
      <c r="H392" t="s">
        <v>904</v>
      </c>
      <c r="I392">
        <v>61.130833299999999</v>
      </c>
      <c r="J392">
        <v>-146.34833330000001</v>
      </c>
      <c r="K392" t="s">
        <v>911</v>
      </c>
      <c r="L392" t="s">
        <v>906</v>
      </c>
      <c r="O392" s="37" t="s">
        <v>840</v>
      </c>
      <c r="P392" s="39" t="s">
        <v>840</v>
      </c>
      <c r="Q392" s="39" t="s">
        <v>791</v>
      </c>
      <c r="R392" s="2" t="s">
        <v>18</v>
      </c>
      <c r="S392" s="2" t="s">
        <v>18</v>
      </c>
      <c r="T392" s="2" t="s">
        <v>18</v>
      </c>
      <c r="U392" s="2" t="s">
        <v>18</v>
      </c>
      <c r="V392" s="37" t="s">
        <v>791</v>
      </c>
      <c r="W392" s="36" t="s">
        <v>912</v>
      </c>
      <c r="X392" t="s">
        <v>881</v>
      </c>
    </row>
    <row r="393" spans="1:107" ht="15.95" customHeight="1" x14ac:dyDescent="0.3">
      <c r="A393" t="s">
        <v>55</v>
      </c>
      <c r="B393">
        <v>1411644</v>
      </c>
      <c r="C393">
        <v>82420</v>
      </c>
      <c r="D393" t="s">
        <v>808</v>
      </c>
      <c r="E393">
        <v>1419987</v>
      </c>
      <c r="F393">
        <v>99290</v>
      </c>
      <c r="G393">
        <v>290</v>
      </c>
      <c r="I393">
        <v>67.013888899999998</v>
      </c>
      <c r="J393">
        <v>-146.41861109999999</v>
      </c>
      <c r="K393" t="s">
        <v>1274</v>
      </c>
      <c r="L393" t="s">
        <v>802</v>
      </c>
      <c r="O393" s="37" t="s">
        <v>834</v>
      </c>
      <c r="P393" s="39" t="s">
        <v>834</v>
      </c>
      <c r="Q393" s="39" t="s">
        <v>834</v>
      </c>
      <c r="R393" s="2" t="s">
        <v>18</v>
      </c>
      <c r="S393" s="2" t="s">
        <v>18</v>
      </c>
      <c r="T393" s="2" t="s">
        <v>18</v>
      </c>
      <c r="U393" s="2" t="s">
        <v>420</v>
      </c>
      <c r="V393" s="37" t="s">
        <v>840</v>
      </c>
    </row>
    <row r="394" spans="1:107" ht="15.95" customHeight="1" x14ac:dyDescent="0.3">
      <c r="A394" t="s">
        <v>152</v>
      </c>
      <c r="B394">
        <v>1411728</v>
      </c>
      <c r="C394">
        <v>82750</v>
      </c>
      <c r="D394" t="s">
        <v>984</v>
      </c>
      <c r="E394">
        <v>1419978</v>
      </c>
      <c r="F394">
        <v>99185</v>
      </c>
      <c r="G394">
        <v>185</v>
      </c>
      <c r="H394" t="s">
        <v>987</v>
      </c>
      <c r="I394">
        <v>70.636944400000004</v>
      </c>
      <c r="J394">
        <v>-160.03833330000001</v>
      </c>
      <c r="K394" t="s">
        <v>997</v>
      </c>
      <c r="L394" t="s">
        <v>986</v>
      </c>
    </row>
    <row r="395" spans="1:107" ht="15.95" customHeight="1" x14ac:dyDescent="0.3">
      <c r="A395" t="s">
        <v>365</v>
      </c>
      <c r="B395">
        <v>1404755</v>
      </c>
      <c r="C395">
        <v>82860</v>
      </c>
      <c r="D395" t="s">
        <v>741</v>
      </c>
      <c r="E395">
        <v>1419977</v>
      </c>
      <c r="F395">
        <v>99180</v>
      </c>
      <c r="G395">
        <v>180</v>
      </c>
      <c r="H395" t="s">
        <v>742</v>
      </c>
      <c r="I395">
        <v>65.609166700000003</v>
      </c>
      <c r="J395">
        <v>-168.08750000000001</v>
      </c>
      <c r="K395" t="s">
        <v>767</v>
      </c>
      <c r="L395" t="s">
        <v>744</v>
      </c>
    </row>
    <row r="396" spans="1:107" ht="15.95" customHeight="1" x14ac:dyDescent="0.3">
      <c r="A396" t="s">
        <v>1186</v>
      </c>
      <c r="B396">
        <v>1415612</v>
      </c>
      <c r="C396">
        <v>82970</v>
      </c>
      <c r="D396" t="s">
        <v>1158</v>
      </c>
      <c r="E396">
        <v>1419973</v>
      </c>
      <c r="F396">
        <v>99130</v>
      </c>
      <c r="G396">
        <v>130</v>
      </c>
      <c r="I396">
        <v>55.411944400000003</v>
      </c>
      <c r="J396">
        <v>-131.72277779999999</v>
      </c>
      <c r="L396" s="46" t="s">
        <v>1130</v>
      </c>
      <c r="M396" s="2" t="s">
        <v>420</v>
      </c>
    </row>
    <row r="397" spans="1:107" ht="15.95" customHeight="1" x14ac:dyDescent="0.3">
      <c r="A397" t="s">
        <v>105</v>
      </c>
      <c r="B397">
        <v>1411788</v>
      </c>
      <c r="C397">
        <v>83080</v>
      </c>
      <c r="D397" t="s">
        <v>817</v>
      </c>
      <c r="E397">
        <v>1419976</v>
      </c>
      <c r="F397">
        <v>99170</v>
      </c>
      <c r="G397">
        <v>170</v>
      </c>
      <c r="I397">
        <v>61.5813889</v>
      </c>
      <c r="J397">
        <v>-149.43944440000001</v>
      </c>
      <c r="K397" t="s">
        <v>1124</v>
      </c>
      <c r="L397" t="s">
        <v>5</v>
      </c>
    </row>
    <row r="398" spans="1:107" ht="15.95" customHeight="1" x14ac:dyDescent="0.3">
      <c r="A398" t="s">
        <v>146</v>
      </c>
      <c r="B398">
        <v>1744590</v>
      </c>
      <c r="C398">
        <v>84000</v>
      </c>
      <c r="D398" t="s">
        <v>1135</v>
      </c>
      <c r="E398">
        <v>1419980</v>
      </c>
      <c r="F398">
        <v>99198</v>
      </c>
      <c r="G398">
        <v>198</v>
      </c>
      <c r="I398">
        <v>56.115277800000001</v>
      </c>
      <c r="J398">
        <v>-133.12083329999999</v>
      </c>
      <c r="K398" t="s">
        <v>1187</v>
      </c>
      <c r="L398" t="s">
        <v>1130</v>
      </c>
    </row>
    <row r="399" spans="1:107" ht="15.95" customHeight="1" x14ac:dyDescent="0.3">
      <c r="A399" t="s">
        <v>110</v>
      </c>
      <c r="B399">
        <v>1411989</v>
      </c>
      <c r="C399">
        <v>84070</v>
      </c>
      <c r="D399" t="s">
        <v>741</v>
      </c>
      <c r="E399">
        <v>1419977</v>
      </c>
      <c r="F399">
        <v>99180</v>
      </c>
      <c r="G399">
        <v>180</v>
      </c>
      <c r="H399" t="s">
        <v>742</v>
      </c>
      <c r="I399">
        <v>64.681388900000002</v>
      </c>
      <c r="J399">
        <v>-163.40555560000001</v>
      </c>
      <c r="K399" t="s">
        <v>768</v>
      </c>
      <c r="L399" t="s">
        <v>744</v>
      </c>
    </row>
    <row r="400" spans="1:107" s="48" customFormat="1" ht="15.95" customHeight="1" x14ac:dyDescent="0.3">
      <c r="A400" t="s">
        <v>111</v>
      </c>
      <c r="B400">
        <v>2582719</v>
      </c>
      <c r="C400">
        <v>84120</v>
      </c>
      <c r="D400" t="s">
        <v>800</v>
      </c>
      <c r="E400">
        <v>1419983</v>
      </c>
      <c r="F400">
        <v>99240</v>
      </c>
      <c r="G400">
        <v>240</v>
      </c>
      <c r="H400"/>
      <c r="I400">
        <v>64.152837500000004</v>
      </c>
      <c r="J400">
        <v>-145.90640529999999</v>
      </c>
      <c r="K400" t="s">
        <v>1125</v>
      </c>
      <c r="L400" t="s">
        <v>5</v>
      </c>
      <c r="M400" s="2"/>
      <c r="N400"/>
      <c r="O400" s="37"/>
      <c r="P400" s="39"/>
      <c r="Q400" s="39"/>
      <c r="R400" s="2"/>
      <c r="S400" s="2"/>
      <c r="T400" s="2"/>
      <c r="U400" s="2"/>
      <c r="V400" s="37"/>
      <c r="W400" s="36"/>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row>
    <row r="401" spans="1:107" s="48" customFormat="1" ht="15.95" customHeight="1" x14ac:dyDescent="0.3">
      <c r="A401" t="s">
        <v>217</v>
      </c>
      <c r="B401">
        <v>1866976</v>
      </c>
      <c r="C401">
        <v>84200</v>
      </c>
      <c r="D401" t="s">
        <v>1127</v>
      </c>
      <c r="E401">
        <v>2371430</v>
      </c>
      <c r="F401">
        <v>33390</v>
      </c>
      <c r="G401">
        <v>105</v>
      </c>
      <c r="H401"/>
      <c r="I401">
        <v>58.071111100000003</v>
      </c>
      <c r="J401">
        <v>-135.42972219999999</v>
      </c>
      <c r="K401" t="s">
        <v>1188</v>
      </c>
      <c r="L401" s="46" t="s">
        <v>1130</v>
      </c>
      <c r="M401" s="2" t="s">
        <v>420</v>
      </c>
      <c r="N401"/>
      <c r="O401" s="37"/>
      <c r="P401" s="39"/>
      <c r="Q401" s="39"/>
      <c r="R401" s="2"/>
      <c r="S401" s="2"/>
      <c r="T401" s="2"/>
      <c r="U401" s="2"/>
      <c r="V401" s="37"/>
      <c r="W401" s="36"/>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row>
    <row r="402" spans="1:107" s="48" customFormat="1" ht="15.95" customHeight="1" x14ac:dyDescent="0.3">
      <c r="A402" t="s">
        <v>368</v>
      </c>
      <c r="B402">
        <v>1415757</v>
      </c>
      <c r="C402">
        <v>84510</v>
      </c>
      <c r="D402" t="s">
        <v>729</v>
      </c>
      <c r="E402">
        <v>1419984</v>
      </c>
      <c r="F402">
        <v>99261</v>
      </c>
      <c r="G402">
        <v>261</v>
      </c>
      <c r="H402" t="s">
        <v>904</v>
      </c>
      <c r="I402">
        <v>60.773055599999999</v>
      </c>
      <c r="J402">
        <v>-148.6838889</v>
      </c>
      <c r="K402" t="s">
        <v>913</v>
      </c>
      <c r="L402" t="s">
        <v>906</v>
      </c>
      <c r="M402" s="2"/>
      <c r="N402"/>
      <c r="O402" s="37" t="s">
        <v>840</v>
      </c>
      <c r="P402" s="39" t="s">
        <v>840</v>
      </c>
      <c r="Q402" s="39" t="s">
        <v>840</v>
      </c>
      <c r="R402" s="2" t="s">
        <v>13</v>
      </c>
      <c r="S402" s="2" t="s">
        <v>18</v>
      </c>
      <c r="T402" s="2" t="s">
        <v>18</v>
      </c>
      <c r="U402" s="2" t="s">
        <v>18</v>
      </c>
      <c r="V402" s="37" t="s">
        <v>834</v>
      </c>
      <c r="W402" s="36"/>
      <c r="X402"/>
      <c r="Y402"/>
      <c r="Z402"/>
      <c r="AA402"/>
    </row>
    <row r="403" spans="1:107" s="48" customFormat="1" ht="15.95" customHeight="1" x14ac:dyDescent="0.3">
      <c r="A403" t="s">
        <v>17</v>
      </c>
      <c r="B403">
        <v>1417146</v>
      </c>
      <c r="C403">
        <v>85280</v>
      </c>
      <c r="D403" t="s">
        <v>817</v>
      </c>
      <c r="E403">
        <v>1419976</v>
      </c>
      <c r="F403">
        <v>99170</v>
      </c>
      <c r="G403">
        <v>170</v>
      </c>
      <c r="H403"/>
      <c r="I403">
        <v>61.747222200000003</v>
      </c>
      <c r="J403">
        <v>-150.03749999999999</v>
      </c>
      <c r="K403" t="s">
        <v>1126</v>
      </c>
      <c r="L403" t="s">
        <v>5</v>
      </c>
      <c r="M403" s="2"/>
      <c r="N403"/>
      <c r="O403" s="37"/>
      <c r="P403" s="39"/>
      <c r="Q403" s="39"/>
      <c r="R403" s="2"/>
      <c r="S403" s="2"/>
      <c r="T403" s="2"/>
      <c r="U403" s="2"/>
      <c r="V403" s="37"/>
      <c r="W403" s="36"/>
      <c r="X403"/>
      <c r="Y403"/>
      <c r="Z403"/>
      <c r="AA403"/>
    </row>
    <row r="404" spans="1:107" s="48" customFormat="1" ht="15.95" customHeight="1" x14ac:dyDescent="0.3">
      <c r="A404" t="s">
        <v>124</v>
      </c>
      <c r="B404">
        <v>1412074</v>
      </c>
      <c r="C404">
        <v>85290</v>
      </c>
      <c r="D404" t="s">
        <v>729</v>
      </c>
      <c r="E404">
        <v>1419984</v>
      </c>
      <c r="F404">
        <v>99261</v>
      </c>
      <c r="G404">
        <v>261</v>
      </c>
      <c r="H404"/>
      <c r="I404">
        <v>61.819722200000001</v>
      </c>
      <c r="J404">
        <v>-145.21222220000001</v>
      </c>
      <c r="K404" t="s">
        <v>736</v>
      </c>
      <c r="L404" t="s">
        <v>731</v>
      </c>
      <c r="M404" s="2" t="s">
        <v>420</v>
      </c>
      <c r="N404"/>
      <c r="O404" s="37"/>
      <c r="P404" s="39"/>
      <c r="Q404" s="39"/>
      <c r="R404" s="2"/>
      <c r="S404" s="2"/>
      <c r="T404" s="2"/>
      <c r="U404" s="2"/>
      <c r="V404" s="37"/>
      <c r="W404" s="36"/>
      <c r="X404"/>
      <c r="Y404"/>
      <c r="Z404"/>
      <c r="AA404"/>
    </row>
    <row r="405" spans="1:107" s="48" customFormat="1" ht="15.95" customHeight="1" x14ac:dyDescent="0.3">
      <c r="A405" t="s">
        <v>215</v>
      </c>
      <c r="B405">
        <v>1414284</v>
      </c>
      <c r="C405">
        <v>85610</v>
      </c>
      <c r="D405" t="s">
        <v>808</v>
      </c>
      <c r="E405">
        <v>1419987</v>
      </c>
      <c r="F405">
        <v>99290</v>
      </c>
      <c r="G405">
        <v>290</v>
      </c>
      <c r="H405"/>
      <c r="I405">
        <v>67.41</v>
      </c>
      <c r="J405">
        <v>-150.10749999999999</v>
      </c>
      <c r="K405" t="s">
        <v>832</v>
      </c>
      <c r="L405" s="46" t="s">
        <v>802</v>
      </c>
      <c r="M405" s="2" t="s">
        <v>420</v>
      </c>
      <c r="N405"/>
      <c r="O405" s="37"/>
      <c r="P405" s="39"/>
      <c r="Q405" s="39"/>
      <c r="R405" s="2"/>
      <c r="S405" s="2"/>
      <c r="T405" s="2"/>
      <c r="U405" s="2"/>
      <c r="V405" s="37"/>
      <c r="W405" s="36"/>
      <c r="X405"/>
      <c r="Y405"/>
      <c r="Z405"/>
      <c r="AA405"/>
    </row>
    <row r="406" spans="1:107" s="48" customFormat="1" ht="15.95" customHeight="1" x14ac:dyDescent="0.3">
      <c r="A406" t="s">
        <v>323</v>
      </c>
      <c r="B406">
        <v>1866977</v>
      </c>
      <c r="C406">
        <v>85680</v>
      </c>
      <c r="D406" t="s">
        <v>738</v>
      </c>
      <c r="E406">
        <v>1419974</v>
      </c>
      <c r="F406">
        <v>99150</v>
      </c>
      <c r="G406">
        <v>150</v>
      </c>
      <c r="H406"/>
      <c r="I406">
        <v>57.682222199999998</v>
      </c>
      <c r="J406">
        <v>-152.66861109999999</v>
      </c>
      <c r="K406" t="s">
        <v>784</v>
      </c>
      <c r="L406" t="s">
        <v>316</v>
      </c>
      <c r="M406" s="2" t="s">
        <v>420</v>
      </c>
      <c r="N406"/>
      <c r="O406" s="37"/>
      <c r="P406" s="39"/>
      <c r="Q406" s="39"/>
      <c r="R406" s="2"/>
      <c r="S406" s="2"/>
      <c r="T406" s="2"/>
      <c r="U406" s="2"/>
      <c r="V406" s="37"/>
      <c r="W406" s="36"/>
      <c r="X406"/>
      <c r="Y406"/>
      <c r="Z406"/>
      <c r="AA406"/>
    </row>
    <row r="407" spans="1:107" s="48" customFormat="1" ht="15.95" customHeight="1" x14ac:dyDescent="0.3">
      <c r="A407" t="s">
        <v>785</v>
      </c>
      <c r="B407">
        <v>2575186</v>
      </c>
      <c r="C407">
        <v>-188</v>
      </c>
      <c r="D407" t="s">
        <v>738</v>
      </c>
      <c r="E407">
        <v>1419974</v>
      </c>
      <c r="F407">
        <v>99150</v>
      </c>
      <c r="G407">
        <v>150</v>
      </c>
      <c r="H407" t="s">
        <v>739</v>
      </c>
      <c r="I407">
        <v>57.781737</v>
      </c>
      <c r="J407">
        <v>-152.349075</v>
      </c>
      <c r="K407" t="s">
        <v>786</v>
      </c>
      <c r="L407" s="46" t="s">
        <v>316</v>
      </c>
      <c r="M407" s="2" t="s">
        <v>420</v>
      </c>
      <c r="N407"/>
      <c r="O407" s="37"/>
      <c r="P407" s="39"/>
      <c r="Q407" s="39"/>
      <c r="R407" s="2"/>
      <c r="S407" s="2"/>
      <c r="T407" s="2"/>
      <c r="U407" s="2"/>
      <c r="V407" s="37"/>
      <c r="W407" s="36"/>
      <c r="X407"/>
      <c r="Y407"/>
      <c r="Z407"/>
      <c r="AA407"/>
    </row>
    <row r="408" spans="1:107" s="48" customFormat="1" ht="15.95" customHeight="1" x14ac:dyDescent="0.3">
      <c r="A408" t="s">
        <v>282</v>
      </c>
      <c r="B408">
        <v>1415843</v>
      </c>
      <c r="C408">
        <v>86380</v>
      </c>
      <c r="D408" t="s">
        <v>1167</v>
      </c>
      <c r="E408">
        <v>2516402</v>
      </c>
      <c r="F408">
        <v>99275</v>
      </c>
      <c r="G408">
        <v>275</v>
      </c>
      <c r="H408"/>
      <c r="I408">
        <v>56.470833300000002</v>
      </c>
      <c r="J408">
        <v>-132.37666669999999</v>
      </c>
      <c r="K408" t="s">
        <v>1189</v>
      </c>
      <c r="L408" t="s">
        <v>1130</v>
      </c>
      <c r="M408" s="2"/>
      <c r="N408"/>
      <c r="O408" s="37"/>
      <c r="P408" s="39"/>
      <c r="Q408" s="39"/>
      <c r="R408" s="2"/>
      <c r="S408" s="2"/>
      <c r="T408" s="2"/>
      <c r="U408" s="2"/>
      <c r="V408" s="37"/>
      <c r="W408" s="36"/>
      <c r="X408"/>
      <c r="Y408"/>
      <c r="Z408"/>
      <c r="AA408"/>
    </row>
    <row r="409" spans="1:107" s="48" customFormat="1" ht="15.95" customHeight="1" x14ac:dyDescent="0.3">
      <c r="A409" t="s">
        <v>100</v>
      </c>
      <c r="B409">
        <v>1415858</v>
      </c>
      <c r="C409">
        <v>86490</v>
      </c>
      <c r="D409" t="s">
        <v>1190</v>
      </c>
      <c r="E409">
        <v>1419986</v>
      </c>
      <c r="F409">
        <v>99282</v>
      </c>
      <c r="G409">
        <v>282</v>
      </c>
      <c r="H409" t="s">
        <v>1128</v>
      </c>
      <c r="I409">
        <v>59.546944400000001</v>
      </c>
      <c r="J409">
        <v>-139.7272222</v>
      </c>
      <c r="K409" t="s">
        <v>1191</v>
      </c>
      <c r="L409" t="s">
        <v>1130</v>
      </c>
      <c r="M409" s="2"/>
      <c r="N409"/>
      <c r="O409" s="37"/>
      <c r="P409" s="39"/>
      <c r="Q409" s="39"/>
      <c r="R409" s="2"/>
      <c r="S409" s="2"/>
      <c r="T409" s="2"/>
      <c r="U409" s="2"/>
      <c r="V409" s="37"/>
      <c r="W409" s="36"/>
      <c r="X409"/>
      <c r="Y409"/>
      <c r="Z409"/>
      <c r="AA409"/>
    </row>
  </sheetData>
  <sortState ref="A3:X409">
    <sortCondition ref="A3:A40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8"/>
  <sheetViews>
    <sheetView topLeftCell="B26" workbookViewId="0">
      <selection activeCell="B35" sqref="A35:XFD36"/>
    </sheetView>
  </sheetViews>
  <sheetFormatPr defaultRowHeight="15" x14ac:dyDescent="0.25"/>
  <cols>
    <col min="1" max="1" width="8.5703125" style="33" bestFit="1" customWidth="1"/>
    <col min="2" max="3" width="14.28515625" style="33" customWidth="1"/>
    <col min="4" max="4" width="6" style="33" bestFit="1" customWidth="1"/>
    <col min="5" max="5" width="6" style="33" customWidth="1"/>
    <col min="6" max="6" width="12" style="33" bestFit="1" customWidth="1"/>
    <col min="7" max="7" width="12.7109375" style="33" customWidth="1"/>
    <col min="8" max="8" width="16" style="33" customWidth="1"/>
    <col min="9" max="12" width="9.7109375" style="33" hidden="1" customWidth="1"/>
    <col min="13" max="14" width="9.7109375" style="34" hidden="1" customWidth="1"/>
    <col min="15" max="15" width="13.140625" style="33" hidden="1" customWidth="1"/>
    <col min="16" max="16" width="32.5703125" style="5" customWidth="1"/>
    <col min="17" max="20" width="9.140625" style="33"/>
    <col min="21" max="21" width="9.140625" style="34"/>
    <col min="22" max="23" width="9.140625" style="33"/>
    <col min="24" max="24" width="73.28515625" style="5" customWidth="1"/>
    <col min="25" max="16384" width="9.140625" style="33"/>
  </cols>
  <sheetData>
    <row r="1" spans="1:24" s="5" customFormat="1" ht="105" x14ac:dyDescent="0.25">
      <c r="A1" s="4" t="s">
        <v>396</v>
      </c>
      <c r="B1" s="4" t="s">
        <v>397</v>
      </c>
      <c r="C1" s="4" t="s">
        <v>398</v>
      </c>
      <c r="D1" s="4" t="s">
        <v>399</v>
      </c>
      <c r="E1" s="4" t="s">
        <v>400</v>
      </c>
      <c r="F1" s="4" t="s">
        <v>401</v>
      </c>
      <c r="G1" s="4" t="s">
        <v>402</v>
      </c>
      <c r="H1" s="4" t="s">
        <v>403</v>
      </c>
      <c r="I1" s="4" t="s">
        <v>404</v>
      </c>
      <c r="J1" s="4" t="s">
        <v>405</v>
      </c>
      <c r="K1" s="4" t="s">
        <v>406</v>
      </c>
      <c r="L1" s="4" t="s">
        <v>407</v>
      </c>
      <c r="M1" s="4" t="s">
        <v>408</v>
      </c>
      <c r="N1" s="4" t="s">
        <v>409</v>
      </c>
      <c r="O1" s="4" t="s">
        <v>410</v>
      </c>
      <c r="P1" s="4" t="s">
        <v>411</v>
      </c>
      <c r="Q1" s="4" t="s">
        <v>412</v>
      </c>
      <c r="R1" s="4" t="s">
        <v>413</v>
      </c>
      <c r="S1" s="4" t="s">
        <v>414</v>
      </c>
      <c r="T1" s="4" t="s">
        <v>415</v>
      </c>
      <c r="U1" s="4" t="s">
        <v>416</v>
      </c>
      <c r="V1" s="4" t="s">
        <v>417</v>
      </c>
      <c r="W1" s="4" t="s">
        <v>418</v>
      </c>
      <c r="X1" s="4" t="s">
        <v>419</v>
      </c>
    </row>
    <row r="2" spans="1:24" s="9" customFormat="1" ht="30" x14ac:dyDescent="0.25">
      <c r="A2" s="6">
        <v>1</v>
      </c>
      <c r="B2" s="7" t="s">
        <v>359</v>
      </c>
      <c r="C2" s="7"/>
      <c r="D2" s="6">
        <v>136</v>
      </c>
      <c r="E2" s="6"/>
      <c r="F2" s="8"/>
      <c r="G2" s="8"/>
      <c r="H2" s="8"/>
      <c r="I2" s="9">
        <v>7</v>
      </c>
      <c r="J2" s="9">
        <v>5.98</v>
      </c>
      <c r="K2" s="9">
        <v>7</v>
      </c>
      <c r="L2" s="9">
        <v>8.43</v>
      </c>
      <c r="M2" s="10"/>
      <c r="N2" s="10" t="s">
        <v>420</v>
      </c>
      <c r="O2" s="9">
        <v>300</v>
      </c>
      <c r="P2" s="11" t="s">
        <v>421</v>
      </c>
      <c r="S2" s="9">
        <v>6.7</v>
      </c>
      <c r="T2" s="9">
        <v>8</v>
      </c>
      <c r="U2" s="10"/>
      <c r="X2" s="11"/>
    </row>
    <row r="3" spans="1:24" s="9" customFormat="1" ht="45" x14ac:dyDescent="0.25">
      <c r="A3" s="6">
        <v>2</v>
      </c>
      <c r="B3" s="7" t="s">
        <v>349</v>
      </c>
      <c r="C3" s="7"/>
      <c r="D3" s="6">
        <v>33</v>
      </c>
      <c r="E3" s="6">
        <v>22</v>
      </c>
      <c r="F3" s="8"/>
      <c r="G3" s="8"/>
      <c r="H3" s="8"/>
      <c r="K3" s="9">
        <v>5</v>
      </c>
      <c r="M3" s="10" t="s">
        <v>420</v>
      </c>
      <c r="N3" s="10"/>
      <c r="P3" s="9" t="s">
        <v>422</v>
      </c>
      <c r="S3" s="9">
        <v>4.71</v>
      </c>
      <c r="T3" s="9">
        <v>10</v>
      </c>
      <c r="U3" s="10" t="s">
        <v>420</v>
      </c>
      <c r="V3" s="9">
        <v>6</v>
      </c>
      <c r="W3" s="9">
        <v>0.75</v>
      </c>
      <c r="X3" s="11" t="s">
        <v>423</v>
      </c>
    </row>
    <row r="4" spans="1:24" s="9" customFormat="1" x14ac:dyDescent="0.25">
      <c r="A4" s="12">
        <v>3</v>
      </c>
      <c r="B4" s="13" t="s">
        <v>125</v>
      </c>
      <c r="C4" s="13"/>
      <c r="D4" s="12">
        <v>628</v>
      </c>
      <c r="E4" s="12"/>
      <c r="F4" s="14">
        <v>329.5665753424658</v>
      </c>
      <c r="G4" s="14">
        <v>1443501.6</v>
      </c>
      <c r="H4" s="12">
        <v>21345.469238742484</v>
      </c>
      <c r="I4" s="15">
        <v>5</v>
      </c>
      <c r="J4" s="15">
        <v>7.5</v>
      </c>
      <c r="K4" s="15">
        <v>5</v>
      </c>
      <c r="L4" s="15">
        <v>7.5</v>
      </c>
      <c r="M4" s="16"/>
      <c r="N4" s="16"/>
      <c r="O4" s="15">
        <v>400</v>
      </c>
      <c r="P4" s="17"/>
      <c r="Q4" s="15"/>
      <c r="R4" s="15"/>
      <c r="S4" s="15"/>
      <c r="T4" s="15"/>
      <c r="U4" s="16"/>
      <c r="V4" s="15">
        <v>2</v>
      </c>
      <c r="W4" s="15">
        <v>0</v>
      </c>
      <c r="X4" s="17" t="s">
        <v>424</v>
      </c>
    </row>
    <row r="5" spans="1:24" s="9" customFormat="1" ht="30" x14ac:dyDescent="0.25">
      <c r="A5" s="12">
        <v>4</v>
      </c>
      <c r="B5" s="13" t="s">
        <v>112</v>
      </c>
      <c r="C5" s="13"/>
      <c r="D5" s="12">
        <v>350</v>
      </c>
      <c r="E5" s="12"/>
      <c r="F5" s="14">
        <v>192.79273972602738</v>
      </c>
      <c r="G5" s="14">
        <v>844432.2</v>
      </c>
      <c r="H5" s="12">
        <v>11292.441790818602</v>
      </c>
      <c r="I5" s="15">
        <v>4</v>
      </c>
      <c r="J5" s="15">
        <v>7</v>
      </c>
      <c r="K5" s="15">
        <v>4</v>
      </c>
      <c r="L5" s="15">
        <v>7</v>
      </c>
      <c r="M5" s="16"/>
      <c r="N5" s="16"/>
      <c r="O5" s="15">
        <v>300</v>
      </c>
      <c r="P5" s="17"/>
      <c r="Q5" s="15"/>
      <c r="R5" s="15"/>
      <c r="S5" s="15"/>
      <c r="T5" s="15"/>
      <c r="U5" s="16"/>
      <c r="V5" s="15">
        <v>2</v>
      </c>
      <c r="W5" s="15">
        <v>2.5</v>
      </c>
      <c r="X5" s="17" t="s">
        <v>425</v>
      </c>
    </row>
    <row r="6" spans="1:24" s="9" customFormat="1" ht="60" x14ac:dyDescent="0.25">
      <c r="A6" s="6">
        <v>5</v>
      </c>
      <c r="B6" s="7" t="s">
        <v>363</v>
      </c>
      <c r="C6" s="7"/>
      <c r="D6" s="6">
        <v>859</v>
      </c>
      <c r="E6" s="6"/>
      <c r="F6" s="18">
        <v>116.50831050228311</v>
      </c>
      <c r="G6" s="18">
        <v>510306.4</v>
      </c>
      <c r="H6" s="6">
        <v>6721.4068168023259</v>
      </c>
      <c r="I6" s="9">
        <v>7</v>
      </c>
      <c r="J6" s="9">
        <v>8.5</v>
      </c>
      <c r="K6" s="9">
        <v>7</v>
      </c>
      <c r="M6" s="10"/>
      <c r="N6" s="10" t="s">
        <v>420</v>
      </c>
      <c r="O6" s="9">
        <v>600</v>
      </c>
      <c r="P6" s="11" t="s">
        <v>426</v>
      </c>
      <c r="U6" s="10"/>
      <c r="X6" s="11" t="s">
        <v>427</v>
      </c>
    </row>
    <row r="7" spans="1:24" s="9" customFormat="1" x14ac:dyDescent="0.25">
      <c r="A7" s="6">
        <v>6</v>
      </c>
      <c r="B7" s="7" t="s">
        <v>120</v>
      </c>
      <c r="C7" s="7"/>
      <c r="D7" s="6">
        <v>681</v>
      </c>
      <c r="E7" s="6"/>
      <c r="F7" s="18">
        <v>389.35232876712325</v>
      </c>
      <c r="G7" s="18">
        <v>1705363.2</v>
      </c>
      <c r="H7" s="6">
        <v>14740.620649519084</v>
      </c>
      <c r="I7" s="9">
        <v>5</v>
      </c>
      <c r="J7" s="9">
        <v>7.5</v>
      </c>
      <c r="K7" s="9">
        <v>4</v>
      </c>
      <c r="L7" s="9">
        <v>7</v>
      </c>
      <c r="M7" s="10"/>
      <c r="N7" s="10"/>
      <c r="O7" s="9">
        <v>400</v>
      </c>
      <c r="P7" s="11"/>
      <c r="U7" s="10"/>
      <c r="V7" s="9">
        <v>4</v>
      </c>
      <c r="W7" s="9">
        <v>1</v>
      </c>
      <c r="X7" s="11"/>
    </row>
    <row r="8" spans="1:24" s="9" customFormat="1" x14ac:dyDescent="0.25">
      <c r="A8" s="6">
        <v>7</v>
      </c>
      <c r="B8" s="7" t="s">
        <v>27</v>
      </c>
      <c r="C8" s="7" t="s">
        <v>428</v>
      </c>
      <c r="D8" s="6">
        <v>30</v>
      </c>
      <c r="E8" s="6"/>
      <c r="F8" s="18">
        <v>24.667645547945206</v>
      </c>
      <c r="G8" s="18">
        <v>108044.28750000001</v>
      </c>
      <c r="H8" s="6">
        <v>1020.4643313552581</v>
      </c>
      <c r="K8" s="9">
        <v>1</v>
      </c>
      <c r="M8" s="10"/>
      <c r="N8" s="10"/>
      <c r="P8" s="9" t="s">
        <v>422</v>
      </c>
      <c r="U8" s="10"/>
      <c r="V8" s="9">
        <v>1</v>
      </c>
      <c r="W8" s="9">
        <v>0</v>
      </c>
      <c r="X8" s="11" t="s">
        <v>429</v>
      </c>
    </row>
    <row r="9" spans="1:24" s="9" customFormat="1" x14ac:dyDescent="0.25">
      <c r="A9" s="6">
        <v>8</v>
      </c>
      <c r="B9" s="7" t="s">
        <v>29</v>
      </c>
      <c r="C9" s="7"/>
      <c r="D9" s="6">
        <v>17</v>
      </c>
      <c r="E9" s="6"/>
      <c r="F9" s="8"/>
      <c r="G9" s="8"/>
      <c r="H9" s="8"/>
      <c r="K9" s="9">
        <v>1</v>
      </c>
      <c r="M9" s="10"/>
      <c r="N9" s="10"/>
      <c r="P9" s="9" t="s">
        <v>422</v>
      </c>
      <c r="U9" s="10"/>
      <c r="V9" s="9">
        <v>1</v>
      </c>
      <c r="W9" s="9">
        <v>0</v>
      </c>
      <c r="X9" s="11" t="s">
        <v>430</v>
      </c>
    </row>
    <row r="10" spans="1:24" s="15" customFormat="1" ht="45" x14ac:dyDescent="0.25">
      <c r="A10" s="6">
        <v>9</v>
      </c>
      <c r="B10" s="7" t="s">
        <v>268</v>
      </c>
      <c r="C10" s="7"/>
      <c r="D10" s="6">
        <v>237</v>
      </c>
      <c r="E10" s="6"/>
      <c r="F10" s="18">
        <v>3962.0670776255711</v>
      </c>
      <c r="G10" s="18">
        <v>17353853.800000001</v>
      </c>
      <c r="H10" s="6">
        <v>153568.26148517081</v>
      </c>
      <c r="I10" s="9">
        <v>7</v>
      </c>
      <c r="J10" s="9">
        <v>8.5</v>
      </c>
      <c r="K10" s="9">
        <v>7</v>
      </c>
      <c r="L10" s="9">
        <v>8.5</v>
      </c>
      <c r="M10" s="10"/>
      <c r="N10" s="10"/>
      <c r="O10" s="9">
        <v>100</v>
      </c>
      <c r="P10" s="11" t="s">
        <v>431</v>
      </c>
      <c r="Q10" s="9"/>
      <c r="R10" s="9"/>
      <c r="S10" s="9"/>
      <c r="T10" s="9"/>
      <c r="U10" s="10"/>
      <c r="V10" s="9">
        <v>4</v>
      </c>
      <c r="W10" s="9">
        <v>2</v>
      </c>
      <c r="X10" s="11" t="s">
        <v>432</v>
      </c>
    </row>
    <row r="11" spans="1:24" s="9" customFormat="1" x14ac:dyDescent="0.25">
      <c r="A11" s="6">
        <v>10</v>
      </c>
      <c r="B11" s="7" t="s">
        <v>25</v>
      </c>
      <c r="C11" s="7" t="s">
        <v>428</v>
      </c>
      <c r="D11" s="6">
        <v>95</v>
      </c>
      <c r="E11" s="6"/>
      <c r="F11" s="18">
        <v>78.114210901826496</v>
      </c>
      <c r="G11" s="18">
        <v>342140.24375000002</v>
      </c>
      <c r="H11" s="6">
        <v>3231.4703826249843</v>
      </c>
      <c r="I11" s="9">
        <v>3</v>
      </c>
      <c r="J11" s="9">
        <v>6.4</v>
      </c>
      <c r="K11" s="9">
        <v>1</v>
      </c>
      <c r="M11" s="10"/>
      <c r="N11" s="10"/>
      <c r="O11" s="9">
        <v>200</v>
      </c>
      <c r="P11" s="11" t="s">
        <v>433</v>
      </c>
      <c r="U11" s="10"/>
      <c r="V11" s="9">
        <v>1</v>
      </c>
      <c r="W11" s="9">
        <v>0</v>
      </c>
      <c r="X11" s="11" t="s">
        <v>434</v>
      </c>
    </row>
    <row r="12" spans="1:24" s="9" customFormat="1" ht="30" x14ac:dyDescent="0.25">
      <c r="A12" s="6">
        <v>11</v>
      </c>
      <c r="B12" s="7" t="s">
        <v>65</v>
      </c>
      <c r="C12" s="7"/>
      <c r="D12" s="6">
        <v>278</v>
      </c>
      <c r="E12" s="6"/>
      <c r="F12" s="18">
        <v>292.10931506849317</v>
      </c>
      <c r="G12" s="18">
        <v>1279438.8</v>
      </c>
      <c r="H12" s="6">
        <v>12809.787321151343</v>
      </c>
      <c r="I12" s="9">
        <v>4</v>
      </c>
      <c r="J12" s="9">
        <v>3.4</v>
      </c>
      <c r="K12" s="9">
        <v>1</v>
      </c>
      <c r="M12" s="10"/>
      <c r="N12" s="10"/>
      <c r="O12" s="9">
        <v>500</v>
      </c>
      <c r="P12" s="11" t="s">
        <v>421</v>
      </c>
      <c r="S12" s="9">
        <v>3.01</v>
      </c>
      <c r="T12" s="9">
        <v>7</v>
      </c>
      <c r="U12" s="10"/>
      <c r="V12" s="9">
        <v>1</v>
      </c>
      <c r="W12" s="9">
        <v>0</v>
      </c>
      <c r="X12" s="11"/>
    </row>
    <row r="13" spans="1:24" s="9" customFormat="1" ht="45" x14ac:dyDescent="0.25">
      <c r="A13" s="6">
        <v>12</v>
      </c>
      <c r="B13" s="7" t="s">
        <v>328</v>
      </c>
      <c r="C13" s="7"/>
      <c r="D13" s="6">
        <v>277</v>
      </c>
      <c r="E13" s="6"/>
      <c r="F13" s="8"/>
      <c r="G13" s="8"/>
      <c r="H13" s="8"/>
      <c r="I13" s="9">
        <v>7</v>
      </c>
      <c r="J13" s="9">
        <v>4.1900000000000004</v>
      </c>
      <c r="K13" s="9">
        <v>1</v>
      </c>
      <c r="M13" s="10"/>
      <c r="N13" s="10"/>
      <c r="O13" s="9">
        <v>500</v>
      </c>
      <c r="P13" s="11" t="s">
        <v>435</v>
      </c>
      <c r="S13" s="9">
        <v>3.9</v>
      </c>
      <c r="T13" s="9">
        <v>9</v>
      </c>
      <c r="U13" s="10"/>
      <c r="V13" s="9">
        <v>6</v>
      </c>
      <c r="W13" s="9">
        <v>3</v>
      </c>
      <c r="X13" s="11" t="s">
        <v>436</v>
      </c>
    </row>
    <row r="14" spans="1:24" s="9" customFormat="1" ht="45" x14ac:dyDescent="0.25">
      <c r="A14" s="6">
        <v>13</v>
      </c>
      <c r="B14" s="7" t="s">
        <v>437</v>
      </c>
      <c r="C14" s="7"/>
      <c r="D14" s="6">
        <v>132</v>
      </c>
      <c r="E14" s="6"/>
      <c r="F14" s="8"/>
      <c r="G14" s="8"/>
      <c r="H14" s="8"/>
      <c r="K14" s="9">
        <v>7</v>
      </c>
      <c r="L14" s="9">
        <v>8.5</v>
      </c>
      <c r="M14" s="10"/>
      <c r="N14" s="10"/>
      <c r="P14" s="9" t="s">
        <v>422</v>
      </c>
      <c r="U14" s="10"/>
      <c r="V14" s="9">
        <v>6</v>
      </c>
      <c r="W14" s="9">
        <v>0.5</v>
      </c>
      <c r="X14" s="11" t="s">
        <v>438</v>
      </c>
    </row>
    <row r="15" spans="1:24" s="9" customFormat="1" x14ac:dyDescent="0.25">
      <c r="A15" s="6">
        <v>14</v>
      </c>
      <c r="B15" s="7" t="s">
        <v>123</v>
      </c>
      <c r="C15" s="7"/>
      <c r="D15" s="6">
        <v>478</v>
      </c>
      <c r="E15" s="6"/>
      <c r="F15" s="8">
        <v>388</v>
      </c>
      <c r="G15" s="8"/>
      <c r="H15" s="8"/>
      <c r="I15" s="9">
        <v>4</v>
      </c>
      <c r="J15" s="9">
        <v>7</v>
      </c>
      <c r="K15" s="9">
        <v>2</v>
      </c>
      <c r="L15" s="9">
        <v>5.16</v>
      </c>
      <c r="M15" s="10"/>
      <c r="N15" s="10"/>
      <c r="O15" s="9">
        <v>400</v>
      </c>
      <c r="P15" s="11" t="s">
        <v>439</v>
      </c>
      <c r="S15" s="9">
        <v>4.0999999999999996</v>
      </c>
      <c r="U15" s="10" t="s">
        <v>420</v>
      </c>
      <c r="V15" s="9">
        <v>2</v>
      </c>
      <c r="W15" s="9">
        <v>0</v>
      </c>
      <c r="X15" s="11" t="s">
        <v>440</v>
      </c>
    </row>
    <row r="16" spans="1:24" s="9" customFormat="1" ht="30" x14ac:dyDescent="0.25">
      <c r="A16" s="6">
        <v>15</v>
      </c>
      <c r="B16" s="7" t="s">
        <v>129</v>
      </c>
      <c r="C16" s="7"/>
      <c r="D16" s="6">
        <v>506</v>
      </c>
      <c r="E16" s="6"/>
      <c r="F16" s="18">
        <v>497.04799086757993</v>
      </c>
      <c r="G16" s="18">
        <v>2177070.2000000002</v>
      </c>
      <c r="H16" s="6">
        <v>23962.010629298013</v>
      </c>
      <c r="I16" s="9">
        <v>7</v>
      </c>
      <c r="J16" s="9">
        <v>3</v>
      </c>
      <c r="K16" s="9">
        <v>3</v>
      </c>
      <c r="L16" s="9">
        <v>2.9</v>
      </c>
      <c r="M16" s="10"/>
      <c r="N16" s="10"/>
      <c r="O16" s="9">
        <v>100</v>
      </c>
      <c r="P16" s="11" t="s">
        <v>421</v>
      </c>
      <c r="S16" s="9">
        <v>2.2999999999999998</v>
      </c>
      <c r="T16" s="9">
        <v>9</v>
      </c>
      <c r="U16" s="10"/>
      <c r="V16" s="9">
        <v>3</v>
      </c>
      <c r="W16" s="9">
        <v>3.5</v>
      </c>
      <c r="X16" s="11" t="s">
        <v>441</v>
      </c>
    </row>
    <row r="17" spans="1:24" s="15" customFormat="1" ht="30" x14ac:dyDescent="0.25">
      <c r="A17" s="6">
        <v>16</v>
      </c>
      <c r="B17" s="7" t="s">
        <v>73</v>
      </c>
      <c r="C17" s="7" t="s">
        <v>428</v>
      </c>
      <c r="D17" s="6">
        <v>102</v>
      </c>
      <c r="E17" s="6"/>
      <c r="F17" s="18">
        <v>100.83223744292236</v>
      </c>
      <c r="G17" s="18">
        <v>441645.19999999995</v>
      </c>
      <c r="H17" s="6">
        <v>3700.8839750484026</v>
      </c>
      <c r="I17" s="9">
        <v>6</v>
      </c>
      <c r="J17" s="9">
        <v>2.84</v>
      </c>
      <c r="K17" s="9">
        <v>3</v>
      </c>
      <c r="L17" s="9">
        <v>3.1459999999999999</v>
      </c>
      <c r="M17" s="10"/>
      <c r="N17" s="10"/>
      <c r="O17" s="9">
        <v>199</v>
      </c>
      <c r="P17" s="11" t="s">
        <v>421</v>
      </c>
      <c r="Q17" s="9"/>
      <c r="R17" s="9"/>
      <c r="S17" s="9">
        <v>2.5</v>
      </c>
      <c r="T17" s="9">
        <v>7</v>
      </c>
      <c r="U17" s="10"/>
      <c r="V17" s="9">
        <v>3</v>
      </c>
      <c r="W17" s="9">
        <v>0</v>
      </c>
      <c r="X17" s="11" t="s">
        <v>442</v>
      </c>
    </row>
    <row r="18" spans="1:24" s="15" customFormat="1" x14ac:dyDescent="0.25">
      <c r="A18" s="6">
        <v>17</v>
      </c>
      <c r="B18" s="7" t="s">
        <v>263</v>
      </c>
      <c r="C18" s="7" t="s">
        <v>428</v>
      </c>
      <c r="D18" s="6">
        <v>155</v>
      </c>
      <c r="E18" s="6"/>
      <c r="F18" s="8"/>
      <c r="G18" s="8"/>
      <c r="H18" s="8"/>
      <c r="I18" s="9">
        <v>2</v>
      </c>
      <c r="J18" s="9">
        <v>2.77</v>
      </c>
      <c r="K18" s="9">
        <v>1</v>
      </c>
      <c r="L18" s="9"/>
      <c r="M18" s="10" t="s">
        <v>420</v>
      </c>
      <c r="N18" s="10"/>
      <c r="O18" s="9">
        <v>100</v>
      </c>
      <c r="P18" s="11" t="s">
        <v>443</v>
      </c>
      <c r="Q18" s="9"/>
      <c r="R18" s="9"/>
      <c r="S18" s="9">
        <v>2.1</v>
      </c>
      <c r="T18" s="9">
        <v>10</v>
      </c>
      <c r="U18" s="10"/>
      <c r="V18" s="9">
        <v>1</v>
      </c>
      <c r="W18" s="9">
        <v>0</v>
      </c>
      <c r="X18" s="11"/>
    </row>
    <row r="19" spans="1:24" s="9" customFormat="1" x14ac:dyDescent="0.25">
      <c r="A19" s="6">
        <v>18</v>
      </c>
      <c r="B19" s="7" t="s">
        <v>353</v>
      </c>
      <c r="C19" s="7"/>
      <c r="D19" s="6">
        <v>74</v>
      </c>
      <c r="E19" s="6"/>
      <c r="F19" s="18">
        <v>75.007336893429311</v>
      </c>
      <c r="G19" s="18">
        <v>328532.13559322036</v>
      </c>
      <c r="H19" s="6">
        <v>6590.4689171472364</v>
      </c>
      <c r="I19" s="9">
        <v>7</v>
      </c>
      <c r="J19" s="9">
        <v>8.5</v>
      </c>
      <c r="K19" s="9">
        <v>7</v>
      </c>
      <c r="L19" s="9">
        <v>7.87</v>
      </c>
      <c r="M19" s="10"/>
      <c r="N19" s="10" t="s">
        <v>420</v>
      </c>
      <c r="O19" s="9">
        <v>200</v>
      </c>
      <c r="P19" s="11" t="s">
        <v>443</v>
      </c>
      <c r="S19" s="9">
        <v>6.26</v>
      </c>
      <c r="T19" s="9">
        <v>10</v>
      </c>
      <c r="U19" s="10" t="s">
        <v>420</v>
      </c>
      <c r="X19" s="11" t="s">
        <v>444</v>
      </c>
    </row>
    <row r="20" spans="1:24" s="15" customFormat="1" x14ac:dyDescent="0.25">
      <c r="A20" s="12">
        <v>19</v>
      </c>
      <c r="B20" s="13" t="s">
        <v>219</v>
      </c>
      <c r="C20" s="13"/>
      <c r="D20" s="12">
        <v>305</v>
      </c>
      <c r="E20" s="12"/>
      <c r="F20" s="14">
        <v>122.75328767123288</v>
      </c>
      <c r="G20" s="14">
        <v>537659.4</v>
      </c>
      <c r="H20" s="12">
        <v>9226.751219327396</v>
      </c>
      <c r="I20" s="15">
        <v>6</v>
      </c>
      <c r="J20" s="15">
        <v>8.1</v>
      </c>
      <c r="K20" s="15">
        <v>6</v>
      </c>
      <c r="L20" s="15">
        <v>7.7</v>
      </c>
      <c r="M20" s="16"/>
      <c r="N20" s="16"/>
      <c r="O20" s="15">
        <v>300</v>
      </c>
      <c r="P20" s="17"/>
      <c r="Q20" s="15">
        <v>7.16</v>
      </c>
      <c r="R20" s="15">
        <v>5</v>
      </c>
      <c r="U20" s="16"/>
      <c r="V20" s="15">
        <v>6</v>
      </c>
      <c r="W20" s="15">
        <v>0.5</v>
      </c>
      <c r="X20" s="17" t="s">
        <v>445</v>
      </c>
    </row>
    <row r="21" spans="1:24" s="9" customFormat="1" ht="30" x14ac:dyDescent="0.25">
      <c r="A21" s="6">
        <v>20</v>
      </c>
      <c r="B21" s="7" t="s">
        <v>114</v>
      </c>
      <c r="C21" s="7"/>
      <c r="D21" s="6">
        <v>223</v>
      </c>
      <c r="E21" s="6"/>
      <c r="F21" s="8"/>
      <c r="G21" s="8"/>
      <c r="H21" s="8"/>
      <c r="I21" s="9">
        <v>4</v>
      </c>
      <c r="J21" s="9">
        <v>7</v>
      </c>
      <c r="K21" s="9">
        <v>4</v>
      </c>
      <c r="L21" s="9">
        <v>6.91</v>
      </c>
      <c r="M21" s="10"/>
      <c r="N21" s="10"/>
      <c r="O21" s="9">
        <v>600</v>
      </c>
      <c r="P21" s="11" t="s">
        <v>446</v>
      </c>
      <c r="S21" s="9">
        <v>5.4924999999999997</v>
      </c>
      <c r="T21" s="9">
        <v>10</v>
      </c>
      <c r="U21" s="10" t="s">
        <v>420</v>
      </c>
      <c r="X21" s="11" t="s">
        <v>447</v>
      </c>
    </row>
    <row r="22" spans="1:24" s="19" customFormat="1" x14ac:dyDescent="0.25">
      <c r="A22" s="6">
        <v>21</v>
      </c>
      <c r="B22" s="7" t="s">
        <v>179</v>
      </c>
      <c r="C22" s="7"/>
      <c r="D22" s="6">
        <v>4054</v>
      </c>
      <c r="E22" s="6"/>
      <c r="F22" s="8"/>
      <c r="G22" s="8"/>
      <c r="H22" s="8"/>
      <c r="I22" s="9">
        <v>3</v>
      </c>
      <c r="J22" s="9">
        <v>5.82</v>
      </c>
      <c r="K22" s="9">
        <v>4</v>
      </c>
      <c r="L22" s="9">
        <v>7.3</v>
      </c>
      <c r="M22" s="10"/>
      <c r="N22" s="10"/>
      <c r="O22" s="9">
        <v>5000</v>
      </c>
      <c r="P22" s="11" t="s">
        <v>443</v>
      </c>
      <c r="Q22" s="9"/>
      <c r="R22" s="9"/>
      <c r="S22" s="9">
        <v>5.8</v>
      </c>
      <c r="T22" s="9">
        <v>8</v>
      </c>
      <c r="U22" s="10"/>
      <c r="V22" s="9"/>
      <c r="W22" s="9"/>
      <c r="X22" s="11" t="s">
        <v>448</v>
      </c>
    </row>
    <row r="23" spans="1:24" s="9" customFormat="1" ht="30" x14ac:dyDescent="0.25">
      <c r="A23" s="6">
        <v>22</v>
      </c>
      <c r="B23" s="7" t="s">
        <v>56</v>
      </c>
      <c r="C23" s="7" t="s">
        <v>428</v>
      </c>
      <c r="D23" s="6">
        <v>65</v>
      </c>
      <c r="E23" s="6"/>
      <c r="F23" s="18">
        <v>68.478082191780828</v>
      </c>
      <c r="G23" s="18">
        <v>299934</v>
      </c>
      <c r="H23" s="6">
        <v>2830.0877456252488</v>
      </c>
      <c r="I23" s="9" t="s">
        <v>449</v>
      </c>
      <c r="J23" s="9" t="s">
        <v>450</v>
      </c>
      <c r="K23" s="9">
        <v>1</v>
      </c>
      <c r="M23" s="10" t="s">
        <v>420</v>
      </c>
      <c r="N23" s="10"/>
      <c r="O23" s="9" t="s">
        <v>450</v>
      </c>
      <c r="P23" s="11" t="s">
        <v>451</v>
      </c>
      <c r="U23" s="10"/>
      <c r="V23" s="9">
        <v>1</v>
      </c>
      <c r="W23" s="9">
        <v>0</v>
      </c>
      <c r="X23" s="11"/>
    </row>
    <row r="24" spans="1:24" s="9" customFormat="1" ht="45" x14ac:dyDescent="0.25">
      <c r="A24" s="12">
        <v>23</v>
      </c>
      <c r="B24" s="13" t="s">
        <v>166</v>
      </c>
      <c r="C24" s="13"/>
      <c r="D24" s="12">
        <v>5653</v>
      </c>
      <c r="E24" s="12">
        <f>G24/8760</f>
        <v>4497.4542369419378</v>
      </c>
      <c r="F24" s="14">
        <v>8994.9084738838756</v>
      </c>
      <c r="G24" s="14">
        <v>39397699.115611374</v>
      </c>
      <c r="H24" s="12">
        <v>216043.51348122471</v>
      </c>
      <c r="I24" s="15">
        <v>5</v>
      </c>
      <c r="J24" s="15">
        <v>6.7</v>
      </c>
      <c r="K24" s="15">
        <v>5</v>
      </c>
      <c r="L24" s="15">
        <v>7.21</v>
      </c>
      <c r="M24" s="16"/>
      <c r="N24" s="16"/>
      <c r="O24" s="15">
        <v>9600</v>
      </c>
      <c r="P24" s="17" t="s">
        <v>452</v>
      </c>
      <c r="Q24" s="15">
        <v>6.7</v>
      </c>
      <c r="R24" s="15">
        <v>4</v>
      </c>
      <c r="S24" s="15">
        <v>5.5</v>
      </c>
      <c r="T24" s="15">
        <v>10</v>
      </c>
      <c r="U24" s="16"/>
      <c r="V24" s="15">
        <v>5</v>
      </c>
      <c r="W24" s="15">
        <v>2</v>
      </c>
      <c r="X24" s="17" t="s">
        <v>453</v>
      </c>
    </row>
    <row r="25" spans="1:24" s="9" customFormat="1" x14ac:dyDescent="0.25">
      <c r="A25" s="6">
        <v>24</v>
      </c>
      <c r="B25" s="7" t="s">
        <v>103</v>
      </c>
      <c r="C25" s="7"/>
      <c r="D25" s="6">
        <v>28</v>
      </c>
      <c r="E25" s="6"/>
      <c r="F25" s="18">
        <v>77.707385601865354</v>
      </c>
      <c r="G25" s="18">
        <v>340358.34893617022</v>
      </c>
      <c r="H25" s="6">
        <v>1253.6995359780155</v>
      </c>
      <c r="I25" s="9">
        <v>7</v>
      </c>
      <c r="J25" s="9">
        <v>8.5</v>
      </c>
      <c r="K25" s="9">
        <v>3</v>
      </c>
      <c r="M25" s="10"/>
      <c r="N25" s="10"/>
      <c r="O25" s="9">
        <v>200</v>
      </c>
      <c r="P25" s="11" t="s">
        <v>454</v>
      </c>
      <c r="S25" s="9">
        <v>2.5</v>
      </c>
      <c r="T25" s="9">
        <v>10</v>
      </c>
      <c r="U25" s="10"/>
      <c r="V25" s="9">
        <v>4</v>
      </c>
      <c r="W25" s="9">
        <v>5</v>
      </c>
      <c r="X25" s="11" t="s">
        <v>455</v>
      </c>
    </row>
    <row r="26" spans="1:24" s="9" customFormat="1" x14ac:dyDescent="0.25">
      <c r="A26" s="6">
        <v>25</v>
      </c>
      <c r="B26" s="7" t="s">
        <v>20</v>
      </c>
      <c r="C26" s="7" t="s">
        <v>428</v>
      </c>
      <c r="D26" s="6">
        <v>26</v>
      </c>
      <c r="E26" s="6"/>
      <c r="F26" s="8"/>
      <c r="G26" s="8"/>
      <c r="H26" s="8"/>
      <c r="I26" s="9" t="s">
        <v>450</v>
      </c>
      <c r="J26" s="9" t="s">
        <v>450</v>
      </c>
      <c r="K26" s="9">
        <v>1</v>
      </c>
      <c r="L26" s="9">
        <v>1.157</v>
      </c>
      <c r="M26" s="10" t="s">
        <v>420</v>
      </c>
      <c r="N26" s="10"/>
      <c r="O26" s="9" t="s">
        <v>450</v>
      </c>
      <c r="P26" s="11" t="s">
        <v>443</v>
      </c>
      <c r="S26" s="9">
        <v>0.91969999999999996</v>
      </c>
      <c r="T26" s="9">
        <v>10</v>
      </c>
      <c r="U26" s="10" t="s">
        <v>420</v>
      </c>
      <c r="V26" s="9">
        <v>1</v>
      </c>
      <c r="W26" s="9">
        <v>0</v>
      </c>
      <c r="X26" s="11" t="s">
        <v>456</v>
      </c>
    </row>
    <row r="27" spans="1:24" s="9" customFormat="1" x14ac:dyDescent="0.25">
      <c r="A27" s="12">
        <v>26</v>
      </c>
      <c r="B27" s="13" t="s">
        <v>317</v>
      </c>
      <c r="C27" s="13"/>
      <c r="D27" s="12">
        <v>328</v>
      </c>
      <c r="E27" s="12"/>
      <c r="F27" s="14">
        <v>197.86214611872148</v>
      </c>
      <c r="G27" s="14">
        <v>866636.20000000007</v>
      </c>
      <c r="H27" s="12">
        <v>13159.975606458132</v>
      </c>
      <c r="I27" s="15">
        <v>7</v>
      </c>
      <c r="J27" s="15">
        <v>8.5</v>
      </c>
      <c r="K27" s="15">
        <v>7</v>
      </c>
      <c r="L27" s="15">
        <v>9.94</v>
      </c>
      <c r="M27" s="16"/>
      <c r="N27" s="16"/>
      <c r="O27" s="15">
        <v>300</v>
      </c>
      <c r="P27" s="17"/>
      <c r="Q27" s="15"/>
      <c r="R27" s="15"/>
      <c r="S27" s="15">
        <v>7.9</v>
      </c>
      <c r="T27" s="15">
        <v>8</v>
      </c>
      <c r="U27" s="16"/>
      <c r="V27" s="15"/>
      <c r="W27" s="15"/>
      <c r="X27" s="17" t="s">
        <v>457</v>
      </c>
    </row>
    <row r="28" spans="1:24" s="9" customFormat="1" ht="30" x14ac:dyDescent="0.25">
      <c r="A28" s="6">
        <v>27</v>
      </c>
      <c r="B28" s="7" t="s">
        <v>153</v>
      </c>
      <c r="C28" s="7"/>
      <c r="D28" s="6">
        <v>457</v>
      </c>
      <c r="E28" s="6"/>
      <c r="F28" s="18">
        <v>266.24237128011339</v>
      </c>
      <c r="G28" s="18">
        <v>1166141.5862068967</v>
      </c>
      <c r="H28" s="6">
        <v>11824.419065678163</v>
      </c>
      <c r="I28" s="9">
        <v>4</v>
      </c>
      <c r="J28" s="9">
        <v>7</v>
      </c>
      <c r="K28" s="9">
        <v>4</v>
      </c>
      <c r="M28" s="10"/>
      <c r="N28" s="10"/>
      <c r="O28" s="9">
        <v>500</v>
      </c>
      <c r="P28" s="11"/>
      <c r="S28" s="9">
        <v>3.4670000000000001</v>
      </c>
      <c r="T28" s="9">
        <v>10</v>
      </c>
      <c r="U28" s="10" t="s">
        <v>420</v>
      </c>
      <c r="V28" s="9">
        <v>1</v>
      </c>
      <c r="W28" s="9">
        <v>0</v>
      </c>
      <c r="X28" s="11" t="s">
        <v>458</v>
      </c>
    </row>
    <row r="29" spans="1:24" s="9" customFormat="1" x14ac:dyDescent="0.25">
      <c r="A29" s="6">
        <v>28</v>
      </c>
      <c r="B29" s="7" t="s">
        <v>37</v>
      </c>
      <c r="C29" s="7"/>
      <c r="D29" s="6">
        <v>95</v>
      </c>
      <c r="E29" s="6"/>
      <c r="F29" s="18">
        <v>98.636438356164376</v>
      </c>
      <c r="G29" s="18">
        <v>432027.6</v>
      </c>
      <c r="H29" s="6">
        <v>9070.7940564911823</v>
      </c>
      <c r="I29" s="9">
        <v>4</v>
      </c>
      <c r="J29" s="9">
        <v>7</v>
      </c>
      <c r="K29" s="9">
        <v>1</v>
      </c>
      <c r="M29" s="10" t="s">
        <v>420</v>
      </c>
      <c r="N29" s="10"/>
      <c r="O29" s="9">
        <v>200</v>
      </c>
      <c r="P29" s="11" t="s">
        <v>443</v>
      </c>
      <c r="U29" s="10"/>
      <c r="V29" s="9">
        <v>1</v>
      </c>
      <c r="W29" s="9">
        <v>0</v>
      </c>
      <c r="X29" s="11"/>
    </row>
    <row r="30" spans="1:24" s="9" customFormat="1" x14ac:dyDescent="0.25">
      <c r="A30" s="6">
        <v>29</v>
      </c>
      <c r="B30" s="7" t="s">
        <v>31</v>
      </c>
      <c r="C30" s="7" t="s">
        <v>428</v>
      </c>
      <c r="D30" s="6">
        <v>72</v>
      </c>
      <c r="E30" s="6"/>
      <c r="F30" s="8"/>
      <c r="G30" s="8"/>
      <c r="H30" s="8"/>
      <c r="I30" s="9" t="s">
        <v>450</v>
      </c>
      <c r="J30" s="9" t="s">
        <v>450</v>
      </c>
      <c r="K30" s="9">
        <v>1</v>
      </c>
      <c r="M30" s="10" t="s">
        <v>420</v>
      </c>
      <c r="N30" s="10"/>
      <c r="O30" s="9" t="s">
        <v>450</v>
      </c>
      <c r="P30" s="11" t="s">
        <v>443</v>
      </c>
      <c r="U30" s="10"/>
      <c r="V30" s="9">
        <v>1</v>
      </c>
      <c r="W30" s="9">
        <v>0</v>
      </c>
      <c r="X30" s="11"/>
    </row>
    <row r="31" spans="1:24" s="9" customFormat="1" x14ac:dyDescent="0.25">
      <c r="A31" s="6">
        <v>30</v>
      </c>
      <c r="B31" s="7" t="s">
        <v>234</v>
      </c>
      <c r="C31" s="7"/>
      <c r="D31" s="6">
        <v>450</v>
      </c>
      <c r="E31" s="6"/>
      <c r="F31" s="18">
        <v>155.80940639269409</v>
      </c>
      <c r="G31" s="18">
        <v>682445.20000000007</v>
      </c>
      <c r="H31" s="6">
        <v>11567.867200350764</v>
      </c>
      <c r="I31" s="9">
        <v>6</v>
      </c>
      <c r="J31" s="9">
        <v>8.1</v>
      </c>
      <c r="K31" s="9">
        <v>5</v>
      </c>
      <c r="M31" s="10"/>
      <c r="N31" s="10"/>
      <c r="O31" s="9">
        <v>300</v>
      </c>
      <c r="P31" s="11"/>
      <c r="U31" s="10"/>
      <c r="V31" s="9">
        <v>5</v>
      </c>
      <c r="W31" s="9">
        <v>0</v>
      </c>
      <c r="X31" s="11" t="s">
        <v>459</v>
      </c>
    </row>
    <row r="32" spans="1:24" s="9" customFormat="1" x14ac:dyDescent="0.25">
      <c r="A32" s="6">
        <v>31</v>
      </c>
      <c r="B32" s="7" t="s">
        <v>231</v>
      </c>
      <c r="C32" s="7"/>
      <c r="D32" s="6">
        <v>79</v>
      </c>
      <c r="E32" s="6"/>
      <c r="F32" s="18">
        <v>55.750448748228621</v>
      </c>
      <c r="G32" s="18">
        <v>244186.96551724136</v>
      </c>
      <c r="H32" s="6">
        <v>4641.8415117108361</v>
      </c>
      <c r="I32" s="9">
        <v>6</v>
      </c>
      <c r="J32" s="9">
        <v>8.1</v>
      </c>
      <c r="K32" s="9">
        <v>3</v>
      </c>
      <c r="M32" s="10"/>
      <c r="N32" s="10"/>
      <c r="O32" s="9">
        <v>200</v>
      </c>
      <c r="P32" s="11"/>
      <c r="U32" s="10"/>
      <c r="V32" s="9">
        <v>1</v>
      </c>
      <c r="W32" s="9">
        <v>0</v>
      </c>
      <c r="X32" s="11" t="s">
        <v>460</v>
      </c>
    </row>
    <row r="33" spans="1:24" s="9" customFormat="1" x14ac:dyDescent="0.25">
      <c r="A33" s="12">
        <v>32</v>
      </c>
      <c r="B33" s="13" t="s">
        <v>206</v>
      </c>
      <c r="C33" s="13"/>
      <c r="D33" s="12">
        <v>942</v>
      </c>
      <c r="E33" s="12"/>
      <c r="F33" s="14">
        <v>505.77264840182653</v>
      </c>
      <c r="G33" s="14">
        <v>2215284.2000000002</v>
      </c>
      <c r="H33" s="12">
        <v>18094.77385120606</v>
      </c>
      <c r="I33" s="15">
        <v>6</v>
      </c>
      <c r="J33" s="15">
        <v>8.1</v>
      </c>
      <c r="K33" s="15">
        <v>6</v>
      </c>
      <c r="L33" s="15">
        <v>8.2100000000000009</v>
      </c>
      <c r="M33" s="16"/>
      <c r="N33" s="16"/>
      <c r="O33" s="15">
        <v>500</v>
      </c>
      <c r="P33" s="17"/>
      <c r="Q33" s="15">
        <v>7.64</v>
      </c>
      <c r="R33" s="15">
        <v>6</v>
      </c>
      <c r="S33" s="15"/>
      <c r="T33" s="15"/>
      <c r="U33" s="16"/>
      <c r="V33" s="15">
        <v>5</v>
      </c>
      <c r="W33" s="15">
        <v>0</v>
      </c>
      <c r="X33" s="17"/>
    </row>
    <row r="34" spans="1:24" s="23" customFormat="1" hidden="1" x14ac:dyDescent="0.25">
      <c r="A34" s="20" t="s">
        <v>461</v>
      </c>
      <c r="B34" s="21" t="s">
        <v>47</v>
      </c>
      <c r="C34" s="21"/>
      <c r="D34" s="20">
        <v>19</v>
      </c>
      <c r="E34" s="20"/>
      <c r="F34" s="22"/>
      <c r="G34" s="22"/>
      <c r="H34" s="20"/>
      <c r="I34" s="23">
        <v>3</v>
      </c>
      <c r="J34" s="23">
        <v>6.4</v>
      </c>
      <c r="M34" s="24"/>
      <c r="N34" s="24"/>
      <c r="O34" s="23">
        <v>100</v>
      </c>
      <c r="P34" s="25"/>
      <c r="S34" s="23">
        <v>0.98</v>
      </c>
      <c r="T34" s="23">
        <v>10</v>
      </c>
      <c r="U34" s="24" t="s">
        <v>420</v>
      </c>
      <c r="V34" s="23">
        <v>1</v>
      </c>
      <c r="W34" s="23">
        <v>0</v>
      </c>
      <c r="X34" s="25" t="s">
        <v>462</v>
      </c>
    </row>
    <row r="35" spans="1:24" s="9" customFormat="1" ht="45" x14ac:dyDescent="0.25">
      <c r="A35" s="12">
        <v>33</v>
      </c>
      <c r="B35" s="13" t="s">
        <v>366</v>
      </c>
      <c r="C35" s="13"/>
      <c r="D35" s="12">
        <v>81</v>
      </c>
      <c r="E35" s="12"/>
      <c r="F35" s="14">
        <v>124.15517241379308</v>
      </c>
      <c r="G35" s="14">
        <v>543799.65517241368</v>
      </c>
      <c r="H35" s="12">
        <v>6117.3363626607334</v>
      </c>
      <c r="I35" s="15">
        <v>5</v>
      </c>
      <c r="J35" s="15">
        <v>4.84</v>
      </c>
      <c r="K35" s="15">
        <v>6</v>
      </c>
      <c r="L35" s="15">
        <v>8.0280000000000005</v>
      </c>
      <c r="M35" s="16"/>
      <c r="N35" s="16"/>
      <c r="O35" s="15">
        <v>100</v>
      </c>
      <c r="P35" s="17" t="s">
        <v>421</v>
      </c>
      <c r="Q35" s="15">
        <v>6.66</v>
      </c>
      <c r="R35" s="15">
        <v>5</v>
      </c>
      <c r="S35" s="15">
        <v>4.3</v>
      </c>
      <c r="T35" s="15">
        <v>9</v>
      </c>
      <c r="U35" s="16"/>
      <c r="V35" s="15"/>
      <c r="W35" s="15"/>
      <c r="X35" s="17" t="s">
        <v>463</v>
      </c>
    </row>
    <row r="36" spans="1:24" s="9" customFormat="1" ht="30" x14ac:dyDescent="0.25">
      <c r="A36" s="6">
        <v>34</v>
      </c>
      <c r="B36" s="7" t="s">
        <v>348</v>
      </c>
      <c r="C36" s="7"/>
      <c r="D36" s="6">
        <v>68</v>
      </c>
      <c r="E36" s="6"/>
      <c r="F36" s="18">
        <v>114.95210045662103</v>
      </c>
      <c r="G36" s="18">
        <v>503490.20000000007</v>
      </c>
      <c r="H36" s="6">
        <v>5994.989635407519</v>
      </c>
      <c r="I36" s="9" t="s">
        <v>450</v>
      </c>
      <c r="J36" s="9" t="s">
        <v>450</v>
      </c>
      <c r="K36" s="9">
        <v>6</v>
      </c>
      <c r="L36" s="9">
        <v>8.0280000000000005</v>
      </c>
      <c r="M36" s="10"/>
      <c r="N36" s="10"/>
      <c r="O36" s="9" t="s">
        <v>450</v>
      </c>
      <c r="P36" s="11" t="s">
        <v>443</v>
      </c>
      <c r="U36" s="10"/>
      <c r="X36" s="11" t="s">
        <v>464</v>
      </c>
    </row>
    <row r="37" spans="1:24" s="9" customFormat="1" ht="30" x14ac:dyDescent="0.25">
      <c r="A37" s="6">
        <v>35</v>
      </c>
      <c r="B37" s="7" t="s">
        <v>355</v>
      </c>
      <c r="C37" s="7"/>
      <c r="D37" s="6">
        <v>128</v>
      </c>
      <c r="E37" s="6"/>
      <c r="F37" s="18">
        <v>35.203150684931501</v>
      </c>
      <c r="G37" s="18">
        <v>154189.79999999999</v>
      </c>
      <c r="H37" s="8"/>
      <c r="I37" s="9">
        <v>5</v>
      </c>
      <c r="J37" s="9">
        <v>7.5</v>
      </c>
      <c r="K37" s="9">
        <v>6</v>
      </c>
      <c r="L37" s="9">
        <v>8.0280000000000005</v>
      </c>
      <c r="M37" s="10"/>
      <c r="N37" s="10"/>
      <c r="O37" s="9">
        <v>100</v>
      </c>
      <c r="P37" s="11" t="s">
        <v>465</v>
      </c>
      <c r="U37" s="10"/>
      <c r="X37" s="11" t="s">
        <v>464</v>
      </c>
    </row>
    <row r="38" spans="1:24" s="9" customFormat="1" x14ac:dyDescent="0.25">
      <c r="A38" s="6">
        <v>36</v>
      </c>
      <c r="B38" s="7" t="s">
        <v>242</v>
      </c>
      <c r="C38" s="7"/>
      <c r="D38" s="6">
        <v>42</v>
      </c>
      <c r="E38" s="6"/>
      <c r="F38" s="8"/>
      <c r="G38" s="8"/>
      <c r="H38" s="8"/>
      <c r="K38" s="9">
        <v>5</v>
      </c>
      <c r="M38" s="10" t="s">
        <v>420</v>
      </c>
      <c r="N38" s="10"/>
      <c r="P38" s="9" t="s">
        <v>422</v>
      </c>
      <c r="U38" s="10"/>
      <c r="V38" s="9">
        <v>5</v>
      </c>
      <c r="W38" s="9">
        <v>1.5</v>
      </c>
      <c r="X38" s="11" t="s">
        <v>466</v>
      </c>
    </row>
    <row r="39" spans="1:24" s="9" customFormat="1" ht="30" x14ac:dyDescent="0.25">
      <c r="A39" s="6">
        <v>37</v>
      </c>
      <c r="B39" s="7" t="s">
        <v>72</v>
      </c>
      <c r="C39" s="7"/>
      <c r="D39" s="6">
        <v>93</v>
      </c>
      <c r="E39" s="6"/>
      <c r="F39" s="18">
        <v>69.629771689497716</v>
      </c>
      <c r="G39" s="18">
        <v>304978.39999999997</v>
      </c>
      <c r="H39" s="6">
        <v>8316.6327084819131</v>
      </c>
      <c r="I39" s="9">
        <v>5</v>
      </c>
      <c r="J39" s="9">
        <v>7.5</v>
      </c>
      <c r="K39" s="9">
        <v>1</v>
      </c>
      <c r="L39" s="9">
        <v>0.30599999999999999</v>
      </c>
      <c r="M39" s="10"/>
      <c r="N39" s="10"/>
      <c r="O39" s="9">
        <v>200</v>
      </c>
      <c r="P39" s="11"/>
      <c r="S39" s="9">
        <v>0.25459999999999999</v>
      </c>
      <c r="T39" s="9">
        <v>10</v>
      </c>
      <c r="U39" s="10" t="s">
        <v>420</v>
      </c>
      <c r="V39" s="9">
        <v>1</v>
      </c>
      <c r="W39" s="9">
        <v>0</v>
      </c>
      <c r="X39" s="11" t="s">
        <v>467</v>
      </c>
    </row>
    <row r="40" spans="1:24" s="9" customFormat="1" x14ac:dyDescent="0.25">
      <c r="A40" s="6">
        <v>38</v>
      </c>
      <c r="B40" s="7" t="s">
        <v>173</v>
      </c>
      <c r="C40" s="7"/>
      <c r="D40" s="6">
        <v>105</v>
      </c>
      <c r="E40" s="6"/>
      <c r="F40" s="18">
        <v>91.453926940639278</v>
      </c>
      <c r="G40" s="18">
        <v>400568.2</v>
      </c>
      <c r="H40" s="6">
        <v>10057.323275373477</v>
      </c>
      <c r="I40" s="9">
        <v>6</v>
      </c>
      <c r="J40" s="9">
        <v>8.1</v>
      </c>
      <c r="K40" s="9">
        <v>1</v>
      </c>
      <c r="M40" s="10"/>
      <c r="N40" s="10"/>
      <c r="O40" s="9">
        <v>200</v>
      </c>
      <c r="P40" s="11"/>
      <c r="U40" s="10"/>
      <c r="V40" s="9">
        <v>1</v>
      </c>
      <c r="W40" s="9">
        <v>0</v>
      </c>
      <c r="X40" s="11" t="s">
        <v>468</v>
      </c>
    </row>
    <row r="41" spans="1:24" s="9" customFormat="1" ht="30" x14ac:dyDescent="0.25">
      <c r="A41" s="6">
        <v>39</v>
      </c>
      <c r="B41" s="7" t="s">
        <v>291</v>
      </c>
      <c r="C41" s="7"/>
      <c r="D41" s="6">
        <v>90</v>
      </c>
      <c r="E41" s="6"/>
      <c r="F41" s="18">
        <v>50.793470319634707</v>
      </c>
      <c r="G41" s="18">
        <v>222475.40000000002</v>
      </c>
      <c r="H41" s="6">
        <v>5921.6463049414624</v>
      </c>
      <c r="I41" s="9">
        <v>7</v>
      </c>
      <c r="J41" s="9">
        <v>8.5</v>
      </c>
      <c r="K41" s="9">
        <v>2</v>
      </c>
      <c r="M41" s="10"/>
      <c r="N41" s="10"/>
      <c r="O41" s="9">
        <v>200</v>
      </c>
      <c r="P41" s="11"/>
      <c r="U41" s="10"/>
      <c r="V41" s="9">
        <v>1</v>
      </c>
      <c r="W41" s="9">
        <v>0</v>
      </c>
      <c r="X41" s="11" t="s">
        <v>469</v>
      </c>
    </row>
    <row r="42" spans="1:24" s="9" customFormat="1" x14ac:dyDescent="0.25">
      <c r="A42" s="6">
        <v>40</v>
      </c>
      <c r="B42" s="7" t="s">
        <v>28</v>
      </c>
      <c r="C42" s="7" t="s">
        <v>428</v>
      </c>
      <c r="D42" s="6">
        <v>102</v>
      </c>
      <c r="E42" s="6"/>
      <c r="F42" s="18">
        <v>72.098538812785378</v>
      </c>
      <c r="G42" s="18">
        <v>315791.59999999998</v>
      </c>
      <c r="H42" s="6">
        <v>2176.9905735578836</v>
      </c>
      <c r="I42" s="9" t="s">
        <v>450</v>
      </c>
      <c r="J42" s="9" t="s">
        <v>450</v>
      </c>
      <c r="K42" s="9">
        <v>1</v>
      </c>
      <c r="M42" s="10" t="s">
        <v>420</v>
      </c>
      <c r="N42" s="10"/>
      <c r="O42" s="9" t="s">
        <v>450</v>
      </c>
      <c r="P42" s="9" t="s">
        <v>470</v>
      </c>
      <c r="U42" s="10"/>
      <c r="V42" s="9">
        <v>1</v>
      </c>
      <c r="W42" s="9">
        <v>0</v>
      </c>
      <c r="X42" s="11" t="s">
        <v>470</v>
      </c>
    </row>
    <row r="43" spans="1:24" s="9" customFormat="1" x14ac:dyDescent="0.25">
      <c r="A43" s="6">
        <v>41</v>
      </c>
      <c r="B43" s="7" t="s">
        <v>195</v>
      </c>
      <c r="C43" s="7"/>
      <c r="D43" s="6">
        <v>66</v>
      </c>
      <c r="E43" s="6"/>
      <c r="F43" s="8"/>
      <c r="G43" s="8"/>
      <c r="H43" s="8"/>
      <c r="K43" s="9">
        <v>5</v>
      </c>
      <c r="L43" s="9">
        <v>8.36</v>
      </c>
      <c r="M43" s="10"/>
      <c r="N43" s="10"/>
      <c r="P43" s="9" t="s">
        <v>422</v>
      </c>
      <c r="Q43" s="9">
        <v>6.94</v>
      </c>
      <c r="R43" s="9">
        <v>4</v>
      </c>
      <c r="U43" s="10"/>
      <c r="V43" s="9">
        <v>4</v>
      </c>
      <c r="W43" s="9">
        <v>0</v>
      </c>
      <c r="X43" s="11" t="s">
        <v>471</v>
      </c>
    </row>
    <row r="44" spans="1:24" s="15" customFormat="1" ht="30" x14ac:dyDescent="0.25">
      <c r="A44" s="6">
        <v>42</v>
      </c>
      <c r="B44" s="7" t="s">
        <v>201</v>
      </c>
      <c r="C44" s="7"/>
      <c r="D44" s="6">
        <v>147</v>
      </c>
      <c r="E44" s="6"/>
      <c r="F44" s="8"/>
      <c r="G44" s="8"/>
      <c r="H44" s="8"/>
      <c r="I44" s="9">
        <v>5</v>
      </c>
      <c r="J44" s="9">
        <v>7.5</v>
      </c>
      <c r="K44" s="9">
        <v>5</v>
      </c>
      <c r="L44" s="9"/>
      <c r="M44" s="10"/>
      <c r="N44" s="10"/>
      <c r="O44" s="9">
        <v>200</v>
      </c>
      <c r="P44" s="11"/>
      <c r="Q44" s="9"/>
      <c r="R44" s="9"/>
      <c r="S44" s="9"/>
      <c r="T44" s="9"/>
      <c r="U44" s="10"/>
      <c r="V44" s="9">
        <v>5</v>
      </c>
      <c r="W44" s="9">
        <v>7</v>
      </c>
      <c r="X44" s="11" t="s">
        <v>472</v>
      </c>
    </row>
    <row r="45" spans="1:24" s="9" customFormat="1" x14ac:dyDescent="0.25">
      <c r="A45" s="12">
        <v>43</v>
      </c>
      <c r="B45" s="13" t="s">
        <v>354</v>
      </c>
      <c r="C45" s="13"/>
      <c r="D45" s="12">
        <v>72</v>
      </c>
      <c r="E45" s="12"/>
      <c r="F45" s="14">
        <v>607.6526940639269</v>
      </c>
      <c r="G45" s="14">
        <v>2661518.7999999998</v>
      </c>
      <c r="H45" s="12">
        <v>6539.7471731049654</v>
      </c>
      <c r="I45" s="15">
        <v>7</v>
      </c>
      <c r="J45" s="15">
        <v>6.96</v>
      </c>
      <c r="K45" s="15">
        <v>7</v>
      </c>
      <c r="L45" s="15">
        <v>9.1869999999999994</v>
      </c>
      <c r="M45" s="16"/>
      <c r="N45" s="16"/>
      <c r="O45" s="15">
        <v>200</v>
      </c>
      <c r="P45" s="17"/>
      <c r="Q45" s="15"/>
      <c r="R45" s="15"/>
      <c r="S45" s="15">
        <v>7.3</v>
      </c>
      <c r="T45" s="15">
        <v>10</v>
      </c>
      <c r="U45" s="16"/>
      <c r="V45" s="15"/>
      <c r="W45" s="15"/>
      <c r="X45" s="17" t="s">
        <v>473</v>
      </c>
    </row>
    <row r="46" spans="1:24" s="9" customFormat="1" x14ac:dyDescent="0.25">
      <c r="A46" s="6">
        <v>44</v>
      </c>
      <c r="B46" s="7" t="s">
        <v>58</v>
      </c>
      <c r="C46" s="7"/>
      <c r="D46" s="6">
        <v>337</v>
      </c>
      <c r="E46" s="6"/>
      <c r="F46" s="8"/>
      <c r="G46" s="8"/>
      <c r="H46" s="8"/>
      <c r="I46" s="9">
        <v>3</v>
      </c>
      <c r="J46" s="9">
        <v>6.4</v>
      </c>
      <c r="K46" s="9">
        <v>1</v>
      </c>
      <c r="M46" s="10"/>
      <c r="N46" s="10"/>
      <c r="O46" s="9">
        <v>400</v>
      </c>
      <c r="P46" s="11"/>
      <c r="U46" s="10"/>
      <c r="V46" s="9">
        <v>1</v>
      </c>
      <c r="W46" s="9">
        <v>9</v>
      </c>
      <c r="X46" s="11" t="s">
        <v>468</v>
      </c>
    </row>
    <row r="47" spans="1:24" s="9" customFormat="1" x14ac:dyDescent="0.25">
      <c r="A47" s="6">
        <v>45</v>
      </c>
      <c r="B47" s="7" t="s">
        <v>474</v>
      </c>
      <c r="C47" s="7"/>
      <c r="D47" s="6">
        <v>158</v>
      </c>
      <c r="E47" s="6"/>
      <c r="F47" s="8"/>
      <c r="G47" s="8"/>
      <c r="H47" s="8"/>
      <c r="K47" s="9">
        <v>1</v>
      </c>
      <c r="M47" s="10"/>
      <c r="N47" s="10"/>
      <c r="P47" s="9" t="s">
        <v>422</v>
      </c>
      <c r="U47" s="10"/>
      <c r="X47" s="11" t="s">
        <v>475</v>
      </c>
    </row>
    <row r="48" spans="1:24" s="9" customFormat="1" ht="30" x14ac:dyDescent="0.25">
      <c r="A48" s="6">
        <v>46</v>
      </c>
      <c r="B48" s="7" t="s">
        <v>340</v>
      </c>
      <c r="C48" s="7"/>
      <c r="D48" s="6">
        <v>2194</v>
      </c>
      <c r="E48" s="6"/>
      <c r="F48" s="18">
        <v>5001.153783377149</v>
      </c>
      <c r="G48" s="18">
        <v>21905053.571191914</v>
      </c>
      <c r="H48" s="6">
        <v>157527.41899434064</v>
      </c>
      <c r="I48" s="9">
        <v>7</v>
      </c>
      <c r="J48" s="9">
        <v>3.31</v>
      </c>
      <c r="K48" s="9">
        <v>5</v>
      </c>
      <c r="M48" s="10"/>
      <c r="N48" s="10"/>
      <c r="O48" s="9">
        <v>5200</v>
      </c>
      <c r="P48" s="11" t="s">
        <v>476</v>
      </c>
      <c r="R48" s="9">
        <v>4</v>
      </c>
      <c r="S48" s="9">
        <v>2.1</v>
      </c>
      <c r="T48" s="9">
        <v>8</v>
      </c>
      <c r="U48" s="10"/>
      <c r="V48" s="9">
        <v>5</v>
      </c>
      <c r="W48" s="9">
        <v>3</v>
      </c>
      <c r="X48" s="11" t="s">
        <v>477</v>
      </c>
    </row>
    <row r="49" spans="1:24" s="9" customFormat="1" x14ac:dyDescent="0.25">
      <c r="A49" s="6">
        <v>47</v>
      </c>
      <c r="B49" s="7" t="s">
        <v>207</v>
      </c>
      <c r="C49" s="7"/>
      <c r="D49" s="6">
        <v>348</v>
      </c>
      <c r="E49" s="6"/>
      <c r="F49" s="8"/>
      <c r="G49" s="8"/>
      <c r="H49" s="8"/>
      <c r="K49" s="9">
        <v>1</v>
      </c>
      <c r="M49" s="10"/>
      <c r="N49" s="10"/>
      <c r="P49" s="9" t="s">
        <v>422</v>
      </c>
      <c r="U49" s="10"/>
      <c r="V49" s="9">
        <v>1</v>
      </c>
      <c r="W49" s="9">
        <v>0</v>
      </c>
      <c r="X49" s="11" t="s">
        <v>478</v>
      </c>
    </row>
    <row r="50" spans="1:24" s="9" customFormat="1" ht="60" x14ac:dyDescent="0.25">
      <c r="A50" s="6">
        <v>48</v>
      </c>
      <c r="B50" s="7" t="s">
        <v>290</v>
      </c>
      <c r="C50" s="7"/>
      <c r="D50" s="6">
        <v>1054</v>
      </c>
      <c r="E50" s="6"/>
      <c r="F50" s="8"/>
      <c r="G50" s="8"/>
      <c r="H50" s="8"/>
      <c r="I50" s="9">
        <v>7</v>
      </c>
      <c r="J50" s="9">
        <v>8.5</v>
      </c>
      <c r="K50" s="9">
        <v>7</v>
      </c>
      <c r="L50" s="9">
        <v>8.5</v>
      </c>
      <c r="M50" s="10"/>
      <c r="N50" s="10"/>
      <c r="O50" s="9">
        <v>1300</v>
      </c>
      <c r="P50" s="11" t="s">
        <v>479</v>
      </c>
      <c r="U50" s="10"/>
      <c r="V50" s="9">
        <v>7</v>
      </c>
      <c r="W50" s="9">
        <v>3</v>
      </c>
      <c r="X50" s="11" t="s">
        <v>480</v>
      </c>
    </row>
    <row r="51" spans="1:24" s="9" customFormat="1" ht="30" x14ac:dyDescent="0.25">
      <c r="A51" s="6">
        <v>49</v>
      </c>
      <c r="B51" s="7" t="s">
        <v>169</v>
      </c>
      <c r="C51" s="7"/>
      <c r="D51" s="6">
        <v>129</v>
      </c>
      <c r="E51" s="6"/>
      <c r="F51" s="18">
        <v>53.224063926940637</v>
      </c>
      <c r="G51" s="18">
        <v>273925</v>
      </c>
      <c r="H51" s="6">
        <v>5095.3700763449797</v>
      </c>
      <c r="I51" s="9">
        <v>7</v>
      </c>
      <c r="J51" s="9">
        <v>8.5</v>
      </c>
      <c r="K51" s="9">
        <v>5</v>
      </c>
      <c r="M51" s="10"/>
      <c r="N51" s="10"/>
      <c r="O51" s="9">
        <v>200</v>
      </c>
      <c r="P51" s="11"/>
      <c r="U51" s="10"/>
      <c r="V51" s="9">
        <v>5</v>
      </c>
      <c r="W51" s="9">
        <v>0</v>
      </c>
      <c r="X51" s="11" t="s">
        <v>481</v>
      </c>
    </row>
    <row r="52" spans="1:24" s="9" customFormat="1" ht="30" x14ac:dyDescent="0.25">
      <c r="A52" s="12">
        <v>50</v>
      </c>
      <c r="B52" s="13" t="s">
        <v>177</v>
      </c>
      <c r="C52" s="13"/>
      <c r="D52" s="12">
        <v>133</v>
      </c>
      <c r="E52" s="12"/>
      <c r="F52" s="14">
        <v>154.05479452054794</v>
      </c>
      <c r="G52" s="14">
        <v>674760</v>
      </c>
      <c r="H52" s="12">
        <v>5912.2095328390815</v>
      </c>
      <c r="I52" s="15">
        <v>6</v>
      </c>
      <c r="J52" s="15">
        <v>4.93</v>
      </c>
      <c r="K52" s="15">
        <v>6</v>
      </c>
      <c r="L52" s="15">
        <v>6.04</v>
      </c>
      <c r="M52" s="16"/>
      <c r="N52" s="16"/>
      <c r="O52" s="15">
        <v>600</v>
      </c>
      <c r="P52" s="17" t="s">
        <v>421</v>
      </c>
      <c r="Q52" s="15"/>
      <c r="R52" s="15"/>
      <c r="S52" s="15">
        <v>4.8</v>
      </c>
      <c r="T52" s="15">
        <v>10</v>
      </c>
      <c r="U52" s="16"/>
      <c r="V52" s="15">
        <v>6</v>
      </c>
      <c r="W52" s="15">
        <v>2.5</v>
      </c>
      <c r="X52" s="17" t="s">
        <v>482</v>
      </c>
    </row>
    <row r="53" spans="1:24" s="9" customFormat="1" ht="30" x14ac:dyDescent="0.25">
      <c r="A53" s="6">
        <v>51</v>
      </c>
      <c r="B53" s="7" t="s">
        <v>138</v>
      </c>
      <c r="C53" s="7"/>
      <c r="D53" s="6">
        <v>2405</v>
      </c>
      <c r="E53" s="6"/>
      <c r="F53" s="18">
        <v>3962.0670776255711</v>
      </c>
      <c r="G53" s="18">
        <v>17353853.800000001</v>
      </c>
      <c r="H53" s="6">
        <v>153568.26148517081</v>
      </c>
      <c r="I53" s="9">
        <v>5</v>
      </c>
      <c r="J53" s="9">
        <v>5.99</v>
      </c>
      <c r="K53" s="9">
        <v>3</v>
      </c>
      <c r="L53" s="9">
        <v>7.2210000000000001</v>
      </c>
      <c r="M53" s="10"/>
      <c r="N53" s="10"/>
      <c r="O53" s="9">
        <v>4400</v>
      </c>
      <c r="P53" s="11" t="s">
        <v>421</v>
      </c>
      <c r="Q53" s="9">
        <v>5.99</v>
      </c>
      <c r="R53" s="9">
        <v>3</v>
      </c>
      <c r="S53" s="9">
        <v>4.0999999999999996</v>
      </c>
      <c r="T53" s="9">
        <v>9</v>
      </c>
      <c r="U53" s="10"/>
      <c r="V53" s="9">
        <v>2</v>
      </c>
      <c r="W53" s="9">
        <v>0</v>
      </c>
      <c r="X53" s="11" t="s">
        <v>483</v>
      </c>
    </row>
    <row r="54" spans="1:24" s="9" customFormat="1" ht="30" x14ac:dyDescent="0.25">
      <c r="A54" s="12">
        <v>52</v>
      </c>
      <c r="B54" s="13" t="s">
        <v>360</v>
      </c>
      <c r="C54" s="13"/>
      <c r="D54" s="12">
        <v>144</v>
      </c>
      <c r="E54" s="12"/>
      <c r="F54" s="14">
        <v>98.464840182648402</v>
      </c>
      <c r="G54" s="14">
        <v>431276</v>
      </c>
      <c r="H54" s="12">
        <v>6141.3219496804613</v>
      </c>
      <c r="I54" s="19">
        <v>7</v>
      </c>
      <c r="J54" s="19">
        <v>8.5</v>
      </c>
      <c r="K54" s="19">
        <v>7</v>
      </c>
      <c r="L54" s="19">
        <v>8.5</v>
      </c>
      <c r="M54" s="26"/>
      <c r="N54" s="26"/>
      <c r="O54" s="19">
        <v>200</v>
      </c>
      <c r="P54" s="27"/>
      <c r="Q54" s="19"/>
      <c r="R54" s="19"/>
      <c r="S54" s="19"/>
      <c r="T54" s="19"/>
      <c r="U54" s="26"/>
      <c r="V54" s="19"/>
      <c r="W54" s="19"/>
      <c r="X54" s="27" t="s">
        <v>484</v>
      </c>
    </row>
    <row r="55" spans="1:24" s="9" customFormat="1" ht="45" x14ac:dyDescent="0.25">
      <c r="A55" s="6">
        <v>53</v>
      </c>
      <c r="B55" s="7" t="s">
        <v>224</v>
      </c>
      <c r="C55" s="7" t="s">
        <v>428</v>
      </c>
      <c r="D55" s="6">
        <v>15</v>
      </c>
      <c r="E55" s="6"/>
      <c r="F55" s="18">
        <v>17.043776908023485</v>
      </c>
      <c r="G55" s="18">
        <v>74651.742857142861</v>
      </c>
      <c r="H55" s="6">
        <v>690.62256967053725</v>
      </c>
      <c r="I55" s="9">
        <v>7</v>
      </c>
      <c r="J55" s="9">
        <v>7</v>
      </c>
      <c r="K55" s="9">
        <v>4</v>
      </c>
      <c r="M55" s="10"/>
      <c r="N55" s="10"/>
      <c r="O55" s="9">
        <v>100</v>
      </c>
      <c r="P55" s="11" t="s">
        <v>485</v>
      </c>
      <c r="S55" s="9">
        <v>1.74</v>
      </c>
      <c r="T55" s="9">
        <v>10</v>
      </c>
      <c r="U55" s="10" t="s">
        <v>420</v>
      </c>
      <c r="V55" s="9">
        <v>4</v>
      </c>
      <c r="W55" s="9">
        <v>1</v>
      </c>
      <c r="X55" s="11" t="s">
        <v>486</v>
      </c>
    </row>
    <row r="56" spans="1:24" s="9" customFormat="1" ht="30" x14ac:dyDescent="0.25">
      <c r="A56" s="6">
        <v>54</v>
      </c>
      <c r="B56" s="7" t="s">
        <v>62</v>
      </c>
      <c r="C56" s="7"/>
      <c r="D56" s="6">
        <v>55</v>
      </c>
      <c r="E56" s="6"/>
      <c r="F56" s="8"/>
      <c r="G56" s="8"/>
      <c r="H56" s="8"/>
      <c r="K56" s="28">
        <v>4</v>
      </c>
      <c r="M56" s="10"/>
      <c r="N56" s="10"/>
      <c r="P56" s="9" t="s">
        <v>422</v>
      </c>
      <c r="U56" s="10"/>
      <c r="X56" s="11" t="s">
        <v>487</v>
      </c>
    </row>
    <row r="57" spans="1:24" s="9" customFormat="1" ht="30" x14ac:dyDescent="0.25">
      <c r="A57" s="6">
        <v>55</v>
      </c>
      <c r="B57" s="7" t="s">
        <v>134</v>
      </c>
      <c r="C57" s="7" t="s">
        <v>428</v>
      </c>
      <c r="D57" s="6">
        <v>110</v>
      </c>
      <c r="E57" s="6"/>
      <c r="F57" s="18">
        <v>98.520220313185249</v>
      </c>
      <c r="G57" s="18">
        <v>431518.56497175142</v>
      </c>
      <c r="H57" s="6">
        <v>11632.433170446673</v>
      </c>
      <c r="I57" s="9">
        <v>6</v>
      </c>
      <c r="J57" s="9">
        <v>3.02</v>
      </c>
      <c r="K57" s="28">
        <v>4</v>
      </c>
      <c r="M57" s="10"/>
      <c r="N57" s="10"/>
      <c r="O57" s="9">
        <v>200</v>
      </c>
      <c r="P57" s="11" t="s">
        <v>488</v>
      </c>
      <c r="S57" s="9">
        <v>1.8</v>
      </c>
      <c r="T57" s="9">
        <v>10</v>
      </c>
      <c r="U57" s="10"/>
      <c r="V57" s="9">
        <v>4</v>
      </c>
      <c r="W57" s="9">
        <v>4</v>
      </c>
      <c r="X57" s="11" t="s">
        <v>489</v>
      </c>
    </row>
    <row r="58" spans="1:24" s="15" customFormat="1" ht="30" x14ac:dyDescent="0.25">
      <c r="A58" s="6">
        <v>56</v>
      </c>
      <c r="B58" s="7" t="s">
        <v>135</v>
      </c>
      <c r="C58" s="7"/>
      <c r="D58" s="6">
        <v>67</v>
      </c>
      <c r="E58" s="6"/>
      <c r="F58" s="18">
        <v>60.007770554394661</v>
      </c>
      <c r="G58" s="18">
        <v>262834.03502824862</v>
      </c>
      <c r="H58" s="6">
        <v>7085.2092947266092</v>
      </c>
      <c r="I58" s="9"/>
      <c r="J58" s="9"/>
      <c r="K58" s="9">
        <v>4</v>
      </c>
      <c r="L58" s="9"/>
      <c r="M58" s="10"/>
      <c r="N58" s="10"/>
      <c r="O58" s="9"/>
      <c r="P58" s="9" t="s">
        <v>422</v>
      </c>
      <c r="Q58" s="9"/>
      <c r="R58" s="9"/>
      <c r="S58" s="9"/>
      <c r="T58" s="9"/>
      <c r="U58" s="10"/>
      <c r="V58" s="9">
        <v>4</v>
      </c>
      <c r="W58" s="9">
        <v>2</v>
      </c>
      <c r="X58" s="11" t="s">
        <v>489</v>
      </c>
    </row>
    <row r="59" spans="1:24" s="9" customFormat="1" x14ac:dyDescent="0.25">
      <c r="A59" s="6">
        <v>57</v>
      </c>
      <c r="B59" s="7" t="s">
        <v>154</v>
      </c>
      <c r="C59" s="7"/>
      <c r="D59" s="6">
        <v>285</v>
      </c>
      <c r="E59" s="6"/>
      <c r="F59" s="18">
        <v>162.57881278538812</v>
      </c>
      <c r="G59" s="18">
        <v>712095.2</v>
      </c>
      <c r="H59" s="6">
        <v>12807.281543245488</v>
      </c>
      <c r="I59" s="9">
        <v>5</v>
      </c>
      <c r="J59" s="9">
        <v>7.5</v>
      </c>
      <c r="K59" s="28">
        <v>4</v>
      </c>
      <c r="M59" s="10"/>
      <c r="N59" s="10"/>
      <c r="O59" s="9">
        <v>200</v>
      </c>
      <c r="P59" s="11"/>
      <c r="U59" s="10"/>
      <c r="V59" s="9">
        <v>4</v>
      </c>
      <c r="W59" s="9">
        <v>0</v>
      </c>
      <c r="X59" s="11" t="s">
        <v>490</v>
      </c>
    </row>
    <row r="60" spans="1:24" s="9" customFormat="1" ht="30" x14ac:dyDescent="0.25">
      <c r="A60" s="6">
        <v>58</v>
      </c>
      <c r="B60" s="7" t="s">
        <v>218</v>
      </c>
      <c r="C60" s="7"/>
      <c r="D60" s="6">
        <v>64</v>
      </c>
      <c r="E60" s="6"/>
      <c r="F60" s="18">
        <v>145.87013698630136</v>
      </c>
      <c r="G60" s="18">
        <v>638911.19999999995</v>
      </c>
      <c r="H60" s="6">
        <v>7463.1503624460947</v>
      </c>
      <c r="I60" s="9">
        <v>5</v>
      </c>
      <c r="J60" s="9">
        <v>5.18</v>
      </c>
      <c r="K60" s="28">
        <v>4</v>
      </c>
      <c r="L60" s="9">
        <v>6.8970000000000002</v>
      </c>
      <c r="M60" s="10"/>
      <c r="N60" s="10"/>
      <c r="O60" s="9">
        <v>200</v>
      </c>
      <c r="P60" s="11" t="s">
        <v>421</v>
      </c>
      <c r="S60" s="9">
        <v>5.48</v>
      </c>
      <c r="T60" s="9">
        <v>10</v>
      </c>
      <c r="U60" s="10"/>
      <c r="V60" s="9">
        <v>4</v>
      </c>
      <c r="W60" s="9">
        <v>0</v>
      </c>
      <c r="X60" s="11" t="s">
        <v>491</v>
      </c>
    </row>
    <row r="61" spans="1:24" s="9" customFormat="1" x14ac:dyDescent="0.25">
      <c r="A61" s="6">
        <v>59</v>
      </c>
      <c r="B61" s="7" t="s">
        <v>119</v>
      </c>
      <c r="C61" s="7"/>
      <c r="D61" s="6">
        <v>108</v>
      </c>
      <c r="E61" s="6"/>
      <c r="F61" s="18">
        <v>92.84700047236656</v>
      </c>
      <c r="G61" s="18">
        <v>406669.86206896551</v>
      </c>
      <c r="H61" s="6">
        <v>8215.5860053795095</v>
      </c>
      <c r="I61" s="9">
        <v>5</v>
      </c>
      <c r="J61" s="9">
        <v>7.5</v>
      </c>
      <c r="K61" s="28">
        <v>2</v>
      </c>
      <c r="M61" s="10"/>
      <c r="N61" s="10"/>
      <c r="O61" s="9">
        <v>200</v>
      </c>
      <c r="P61" s="11" t="s">
        <v>492</v>
      </c>
      <c r="U61" s="10"/>
      <c r="V61" s="9">
        <v>2</v>
      </c>
      <c r="W61" s="9">
        <v>0</v>
      </c>
      <c r="X61" s="11"/>
    </row>
    <row r="62" spans="1:24" s="9" customFormat="1" ht="60" x14ac:dyDescent="0.25">
      <c r="A62" s="6">
        <v>60</v>
      </c>
      <c r="B62" s="7" t="s">
        <v>321</v>
      </c>
      <c r="C62" s="7"/>
      <c r="D62" s="6">
        <v>21</v>
      </c>
      <c r="E62" s="6"/>
      <c r="F62" s="8"/>
      <c r="G62" s="8"/>
      <c r="H62" s="8"/>
      <c r="I62" s="9">
        <v>7</v>
      </c>
      <c r="J62" s="9">
        <v>8.5</v>
      </c>
      <c r="K62" s="9">
        <v>7</v>
      </c>
      <c r="L62" s="9">
        <v>8.5</v>
      </c>
      <c r="M62" s="10"/>
      <c r="N62" s="10"/>
      <c r="O62" s="9">
        <v>200</v>
      </c>
      <c r="P62" s="11" t="s">
        <v>493</v>
      </c>
      <c r="S62" s="9">
        <v>2.6850000000000001</v>
      </c>
      <c r="T62" s="9">
        <v>10</v>
      </c>
      <c r="U62" s="10" t="s">
        <v>420</v>
      </c>
      <c r="V62" s="9">
        <v>7</v>
      </c>
      <c r="W62" s="9">
        <v>1</v>
      </c>
      <c r="X62" s="11" t="s">
        <v>494</v>
      </c>
    </row>
    <row r="63" spans="1:24" s="9" customFormat="1" ht="30" x14ac:dyDescent="0.25">
      <c r="A63" s="6">
        <v>61</v>
      </c>
      <c r="B63" s="7" t="s">
        <v>226</v>
      </c>
      <c r="C63" s="7"/>
      <c r="D63" s="6">
        <v>309</v>
      </c>
      <c r="E63" s="6"/>
      <c r="F63" s="18">
        <v>252.97643835616441</v>
      </c>
      <c r="G63" s="18">
        <v>1108036.8</v>
      </c>
      <c r="H63" s="6">
        <v>12533.310101388697</v>
      </c>
      <c r="I63" s="9">
        <v>7</v>
      </c>
      <c r="J63" s="9">
        <v>8.5</v>
      </c>
      <c r="K63" s="9">
        <v>6</v>
      </c>
      <c r="M63" s="10"/>
      <c r="N63" s="10"/>
      <c r="O63" s="9">
        <v>300</v>
      </c>
      <c r="P63" s="11"/>
      <c r="U63" s="10"/>
      <c r="V63" s="9">
        <v>6</v>
      </c>
      <c r="W63" s="9">
        <v>1.5</v>
      </c>
      <c r="X63" s="11" t="s">
        <v>495</v>
      </c>
    </row>
    <row r="64" spans="1:24" s="9" customFormat="1" ht="30" x14ac:dyDescent="0.25">
      <c r="A64" s="6">
        <v>62</v>
      </c>
      <c r="B64" s="7" t="s">
        <v>116</v>
      </c>
      <c r="C64" s="7"/>
      <c r="D64" s="6">
        <v>796</v>
      </c>
      <c r="E64" s="6"/>
      <c r="F64" s="18">
        <v>619.56538812785391</v>
      </c>
      <c r="G64" s="18">
        <v>2713696.4</v>
      </c>
      <c r="H64" s="6">
        <v>21537.194242411118</v>
      </c>
      <c r="I64" s="9">
        <v>5</v>
      </c>
      <c r="J64" s="9">
        <v>7.5</v>
      </c>
      <c r="K64" s="9">
        <v>4</v>
      </c>
      <c r="L64" s="9">
        <v>6.1660000000000004</v>
      </c>
      <c r="M64" s="10"/>
      <c r="N64" s="10"/>
      <c r="O64" s="9">
        <v>600</v>
      </c>
      <c r="P64" s="11"/>
      <c r="S64" s="9">
        <v>4.9000000000000004</v>
      </c>
      <c r="T64" s="9">
        <v>9</v>
      </c>
      <c r="U64" s="10"/>
      <c r="V64" s="9">
        <v>4</v>
      </c>
      <c r="W64" s="9">
        <v>0</v>
      </c>
      <c r="X64" s="11" t="s">
        <v>496</v>
      </c>
    </row>
    <row r="65" spans="1:24" s="9" customFormat="1" ht="30" x14ac:dyDescent="0.25">
      <c r="A65" s="6">
        <v>63</v>
      </c>
      <c r="B65" s="7" t="s">
        <v>76</v>
      </c>
      <c r="C65" s="7" t="s">
        <v>428</v>
      </c>
      <c r="D65" s="6">
        <v>19</v>
      </c>
      <c r="E65" s="6"/>
      <c r="F65" s="18">
        <v>52.730011658408621</v>
      </c>
      <c r="G65" s="18">
        <v>230957.45106382977</v>
      </c>
      <c r="H65" s="6">
        <v>850.72468512793887</v>
      </c>
      <c r="I65" s="9">
        <v>7</v>
      </c>
      <c r="J65" s="9">
        <v>8.5</v>
      </c>
      <c r="K65" s="9">
        <v>5</v>
      </c>
      <c r="M65" s="10"/>
      <c r="N65" s="10"/>
      <c r="O65" s="9">
        <v>200</v>
      </c>
      <c r="P65" s="11"/>
      <c r="U65" s="10"/>
      <c r="V65" s="9">
        <v>3</v>
      </c>
      <c r="W65" s="9">
        <v>3</v>
      </c>
      <c r="X65" s="11" t="s">
        <v>497</v>
      </c>
    </row>
    <row r="66" spans="1:24" s="9" customFormat="1" x14ac:dyDescent="0.25">
      <c r="A66" s="6">
        <v>64</v>
      </c>
      <c r="B66" s="7" t="s">
        <v>498</v>
      </c>
      <c r="C66" s="7"/>
      <c r="D66" s="6">
        <v>137</v>
      </c>
      <c r="E66" s="6"/>
      <c r="F66" s="18">
        <v>258.89749516166347</v>
      </c>
      <c r="G66" s="18">
        <v>1133971.0288080859</v>
      </c>
      <c r="H66" s="6">
        <v>2229.2930337072794</v>
      </c>
      <c r="K66" s="9">
        <v>5</v>
      </c>
      <c r="M66" s="10"/>
      <c r="N66" s="10"/>
      <c r="P66" s="11"/>
      <c r="R66" s="9">
        <v>4</v>
      </c>
      <c r="S66" s="9">
        <v>2.1</v>
      </c>
      <c r="T66" s="9">
        <v>8</v>
      </c>
      <c r="U66" s="10"/>
      <c r="V66" s="9">
        <v>5</v>
      </c>
      <c r="W66" s="9">
        <v>3</v>
      </c>
      <c r="X66" s="11" t="s">
        <v>499</v>
      </c>
    </row>
    <row r="67" spans="1:24" s="9" customFormat="1" ht="45" x14ac:dyDescent="0.25">
      <c r="A67" s="6">
        <v>65</v>
      </c>
      <c r="B67" s="7" t="s">
        <v>367</v>
      </c>
      <c r="C67" s="7"/>
      <c r="D67" s="6">
        <v>46</v>
      </c>
      <c r="E67" s="6"/>
      <c r="F67" s="18">
        <v>70.139103362391026</v>
      </c>
      <c r="G67" s="18">
        <v>307209.27272727271</v>
      </c>
      <c r="H67" s="6">
        <v>5813.1085983155253</v>
      </c>
      <c r="I67" s="9">
        <v>7</v>
      </c>
      <c r="J67" s="9">
        <v>8.5</v>
      </c>
      <c r="K67" s="9">
        <v>7</v>
      </c>
      <c r="M67" s="10"/>
      <c r="N67" s="10" t="s">
        <v>420</v>
      </c>
      <c r="O67" s="9">
        <v>200</v>
      </c>
      <c r="P67" s="11" t="s">
        <v>500</v>
      </c>
      <c r="S67" s="9">
        <v>5.5</v>
      </c>
      <c r="T67" s="9">
        <v>10</v>
      </c>
      <c r="U67" s="10"/>
      <c r="X67" s="11" t="s">
        <v>501</v>
      </c>
    </row>
    <row r="68" spans="1:24" s="9" customFormat="1" x14ac:dyDescent="0.25">
      <c r="A68" s="6">
        <v>66</v>
      </c>
      <c r="B68" s="7" t="s">
        <v>41</v>
      </c>
      <c r="C68" s="7"/>
      <c r="D68" s="6">
        <v>591</v>
      </c>
      <c r="E68" s="6"/>
      <c r="F68" s="18">
        <v>607.95269406392686</v>
      </c>
      <c r="G68" s="18">
        <v>2662832.7999999998</v>
      </c>
      <c r="H68" s="6">
        <v>22277.870202742346</v>
      </c>
      <c r="I68" s="9" t="s">
        <v>450</v>
      </c>
      <c r="J68" s="9" t="s">
        <v>450</v>
      </c>
      <c r="K68" s="9">
        <v>1</v>
      </c>
      <c r="M68" s="10" t="s">
        <v>420</v>
      </c>
      <c r="N68" s="10"/>
      <c r="O68" s="9" t="s">
        <v>450</v>
      </c>
      <c r="P68" s="11" t="s">
        <v>502</v>
      </c>
      <c r="S68" s="9">
        <v>1.8</v>
      </c>
      <c r="T68" s="9">
        <v>7</v>
      </c>
      <c r="U68" s="10"/>
      <c r="V68" s="9">
        <v>1</v>
      </c>
      <c r="W68" s="9">
        <v>0</v>
      </c>
      <c r="X68" s="11" t="s">
        <v>503</v>
      </c>
    </row>
    <row r="69" spans="1:24" s="9" customFormat="1" ht="30" x14ac:dyDescent="0.25">
      <c r="A69" s="6">
        <v>67</v>
      </c>
      <c r="B69" s="7" t="s">
        <v>32</v>
      </c>
      <c r="C69" s="7"/>
      <c r="D69" s="6">
        <v>236</v>
      </c>
      <c r="E69" s="6"/>
      <c r="F69" s="8"/>
      <c r="G69" s="8"/>
      <c r="H69" s="8"/>
      <c r="K69" s="9">
        <v>1</v>
      </c>
      <c r="L69" s="9">
        <v>0.75</v>
      </c>
      <c r="M69" s="10"/>
      <c r="N69" s="10"/>
      <c r="P69" s="9" t="s">
        <v>422</v>
      </c>
      <c r="S69" s="9">
        <v>0.59599999999999997</v>
      </c>
      <c r="T69" s="9">
        <v>10</v>
      </c>
      <c r="U69" s="10" t="s">
        <v>420</v>
      </c>
      <c r="V69" s="9">
        <v>1</v>
      </c>
      <c r="W69" s="9">
        <v>0</v>
      </c>
      <c r="X69" s="11" t="s">
        <v>467</v>
      </c>
    </row>
    <row r="70" spans="1:24" s="9" customFormat="1" ht="45" x14ac:dyDescent="0.25">
      <c r="A70" s="6">
        <v>68</v>
      </c>
      <c r="B70" s="7" t="s">
        <v>15</v>
      </c>
      <c r="C70" s="7"/>
      <c r="D70" s="6">
        <v>610</v>
      </c>
      <c r="E70" s="6"/>
      <c r="F70" s="18">
        <v>1178.4271286596829</v>
      </c>
      <c r="G70" s="18">
        <v>5161510.8235294111</v>
      </c>
      <c r="H70" s="6">
        <v>16182.29659678027</v>
      </c>
      <c r="I70" s="9">
        <v>2</v>
      </c>
      <c r="J70" s="9">
        <v>5.8</v>
      </c>
      <c r="K70" s="9">
        <v>1</v>
      </c>
      <c r="L70" s="9">
        <v>2.64</v>
      </c>
      <c r="M70" s="10"/>
      <c r="N70" s="10"/>
      <c r="O70" s="9">
        <v>1200</v>
      </c>
      <c r="P70" s="11" t="s">
        <v>504</v>
      </c>
      <c r="S70" s="9">
        <v>2.1</v>
      </c>
      <c r="T70" s="9">
        <v>8</v>
      </c>
      <c r="U70" s="10"/>
      <c r="V70" s="9">
        <v>1</v>
      </c>
      <c r="W70" s="9">
        <v>0</v>
      </c>
      <c r="X70" s="11" t="s">
        <v>505</v>
      </c>
    </row>
    <row r="71" spans="1:24" s="15" customFormat="1" ht="45" x14ac:dyDescent="0.25">
      <c r="A71" s="12">
        <v>69</v>
      </c>
      <c r="B71" s="13" t="s">
        <v>332</v>
      </c>
      <c r="C71" s="13"/>
      <c r="D71" s="12">
        <v>662</v>
      </c>
      <c r="E71" s="12"/>
      <c r="F71" s="14">
        <v>383.92794520547943</v>
      </c>
      <c r="G71" s="14">
        <v>1681604.4</v>
      </c>
      <c r="H71" s="12">
        <v>22058.625778444108</v>
      </c>
      <c r="I71" s="15">
        <v>7</v>
      </c>
      <c r="J71" s="15">
        <v>8.0299999999999994</v>
      </c>
      <c r="K71" s="15">
        <v>7</v>
      </c>
      <c r="L71" s="15">
        <v>9.1300000000000008</v>
      </c>
      <c r="M71" s="16"/>
      <c r="N71" s="16"/>
      <c r="O71" s="15">
        <v>1300</v>
      </c>
      <c r="P71" s="17" t="s">
        <v>506</v>
      </c>
      <c r="Q71" s="15">
        <v>9.1300000000000008</v>
      </c>
      <c r="R71" s="15">
        <v>7</v>
      </c>
      <c r="S71" s="15">
        <v>8.1999999999999993</v>
      </c>
      <c r="T71" s="15">
        <v>10</v>
      </c>
      <c r="U71" s="16"/>
      <c r="X71" s="17" t="s">
        <v>473</v>
      </c>
    </row>
    <row r="72" spans="1:24" s="9" customFormat="1" x14ac:dyDescent="0.25">
      <c r="A72" s="6">
        <v>70</v>
      </c>
      <c r="B72" s="7" t="s">
        <v>44</v>
      </c>
      <c r="C72" s="7"/>
      <c r="D72" s="6">
        <v>518</v>
      </c>
      <c r="E72" s="6"/>
      <c r="F72" s="8"/>
      <c r="G72" s="8"/>
      <c r="H72" s="8"/>
      <c r="I72" s="9">
        <v>3</v>
      </c>
      <c r="J72" s="9">
        <v>6.4</v>
      </c>
      <c r="K72" s="9">
        <v>1</v>
      </c>
      <c r="M72" s="10"/>
      <c r="N72" s="10"/>
      <c r="O72" s="9">
        <v>800</v>
      </c>
      <c r="P72" s="11"/>
      <c r="U72" s="10"/>
      <c r="V72" s="9">
        <v>1</v>
      </c>
      <c r="W72" s="9">
        <v>0</v>
      </c>
      <c r="X72" s="11" t="s">
        <v>468</v>
      </c>
    </row>
    <row r="73" spans="1:24" s="9" customFormat="1" ht="75" x14ac:dyDescent="0.25">
      <c r="A73" s="6">
        <v>71</v>
      </c>
      <c r="B73" s="7" t="s">
        <v>259</v>
      </c>
      <c r="C73" s="7"/>
      <c r="D73" s="6">
        <v>167</v>
      </c>
      <c r="E73" s="6"/>
      <c r="F73" s="18">
        <v>127.32328767123288</v>
      </c>
      <c r="G73" s="18">
        <v>557676</v>
      </c>
      <c r="H73" s="6">
        <v>6893.320555763783</v>
      </c>
      <c r="I73" s="9">
        <v>7</v>
      </c>
      <c r="J73" s="9">
        <v>4.96</v>
      </c>
      <c r="K73" s="9">
        <v>6</v>
      </c>
      <c r="L73" s="9">
        <v>6.6</v>
      </c>
      <c r="M73" s="10"/>
      <c r="N73" s="10"/>
      <c r="O73" s="9">
        <v>200</v>
      </c>
      <c r="P73" s="11" t="s">
        <v>421</v>
      </c>
      <c r="S73" s="9">
        <v>5.2439999999999998</v>
      </c>
      <c r="T73" s="9">
        <v>8</v>
      </c>
      <c r="U73" s="10"/>
      <c r="V73" s="9">
        <v>6</v>
      </c>
      <c r="W73" s="9">
        <v>4</v>
      </c>
      <c r="X73" s="11" t="s">
        <v>507</v>
      </c>
    </row>
    <row r="74" spans="1:24" s="9" customFormat="1" ht="60" x14ac:dyDescent="0.25">
      <c r="A74" s="6">
        <v>72</v>
      </c>
      <c r="B74" s="7" t="s">
        <v>320</v>
      </c>
      <c r="C74" s="7"/>
      <c r="D74" s="6">
        <v>235</v>
      </c>
      <c r="E74" s="6"/>
      <c r="F74" s="18">
        <v>148.22333333333336</v>
      </c>
      <c r="G74" s="18">
        <v>649218.20000000007</v>
      </c>
      <c r="H74" s="6">
        <v>12394.143428947249</v>
      </c>
      <c r="I74" s="9">
        <v>7</v>
      </c>
      <c r="J74" s="9">
        <v>8.5</v>
      </c>
      <c r="K74" s="9">
        <v>6</v>
      </c>
      <c r="M74" s="10"/>
      <c r="N74" s="10"/>
      <c r="O74" s="9">
        <v>200</v>
      </c>
      <c r="P74" s="11"/>
      <c r="U74" s="10"/>
      <c r="V74" s="9">
        <v>6</v>
      </c>
      <c r="W74" s="9">
        <v>2</v>
      </c>
      <c r="X74" s="11" t="s">
        <v>508</v>
      </c>
    </row>
    <row r="75" spans="1:24" s="9" customFormat="1" x14ac:dyDescent="0.25">
      <c r="A75" s="6">
        <v>73</v>
      </c>
      <c r="B75" s="7" t="s">
        <v>194</v>
      </c>
      <c r="C75" s="7" t="s">
        <v>428</v>
      </c>
      <c r="D75" s="6">
        <v>164</v>
      </c>
      <c r="E75" s="6"/>
      <c r="F75" s="18">
        <v>119.71625570776254</v>
      </c>
      <c r="G75" s="18">
        <v>524357.19999999995</v>
      </c>
      <c r="H75" s="6">
        <v>4716.8129093754151</v>
      </c>
      <c r="I75" s="9">
        <v>7</v>
      </c>
      <c r="J75" s="9">
        <v>8.5</v>
      </c>
      <c r="K75" s="9">
        <v>2</v>
      </c>
      <c r="M75" s="10" t="s">
        <v>420</v>
      </c>
      <c r="N75" s="10"/>
      <c r="O75" s="9">
        <v>200</v>
      </c>
      <c r="P75" s="11"/>
      <c r="U75" s="10"/>
      <c r="V75" s="9">
        <v>2</v>
      </c>
      <c r="W75" s="9">
        <v>1</v>
      </c>
      <c r="X75" s="11"/>
    </row>
    <row r="76" spans="1:24" s="15" customFormat="1" ht="30" x14ac:dyDescent="0.25">
      <c r="A76" s="6">
        <v>74</v>
      </c>
      <c r="B76" s="7" t="s">
        <v>33</v>
      </c>
      <c r="C76" s="7"/>
      <c r="D76" s="6">
        <v>213</v>
      </c>
      <c r="E76" s="6"/>
      <c r="F76" s="8"/>
      <c r="G76" s="8"/>
      <c r="H76" s="8"/>
      <c r="I76" s="9"/>
      <c r="J76" s="9"/>
      <c r="K76" s="9">
        <v>1</v>
      </c>
      <c r="L76" s="9">
        <v>3.02</v>
      </c>
      <c r="M76" s="10"/>
      <c r="N76" s="10"/>
      <c r="O76" s="9"/>
      <c r="P76" s="9" t="s">
        <v>422</v>
      </c>
      <c r="Q76" s="9"/>
      <c r="R76" s="9"/>
      <c r="S76" s="9">
        <v>2.4</v>
      </c>
      <c r="T76" s="9">
        <v>10</v>
      </c>
      <c r="U76" s="10"/>
      <c r="V76" s="9">
        <v>1</v>
      </c>
      <c r="W76" s="9">
        <v>0</v>
      </c>
      <c r="X76" s="11" t="s">
        <v>505</v>
      </c>
    </row>
    <row r="77" spans="1:24" s="9" customFormat="1" x14ac:dyDescent="0.25">
      <c r="A77" s="6">
        <v>75</v>
      </c>
      <c r="B77" s="7" t="s">
        <v>121</v>
      </c>
      <c r="C77" s="7"/>
      <c r="D77" s="6">
        <v>442</v>
      </c>
      <c r="E77" s="6"/>
      <c r="F77" s="8"/>
      <c r="G77" s="8"/>
      <c r="H77" s="8"/>
      <c r="I77" s="9">
        <v>4</v>
      </c>
      <c r="J77" s="9">
        <v>7</v>
      </c>
      <c r="K77" s="9">
        <v>1</v>
      </c>
      <c r="L77" s="9">
        <v>3.1459999999999999</v>
      </c>
      <c r="M77" s="10"/>
      <c r="N77" s="10"/>
      <c r="O77" s="9">
        <v>400</v>
      </c>
      <c r="P77" s="11" t="s">
        <v>509</v>
      </c>
      <c r="S77" s="9">
        <v>2.5</v>
      </c>
      <c r="T77" s="9">
        <v>7</v>
      </c>
      <c r="U77" s="10"/>
      <c r="V77" s="9">
        <v>1</v>
      </c>
      <c r="W77" s="9">
        <v>0</v>
      </c>
      <c r="X77" s="11" t="s">
        <v>510</v>
      </c>
    </row>
    <row r="78" spans="1:24" s="15" customFormat="1" ht="30" x14ac:dyDescent="0.25">
      <c r="A78" s="6">
        <v>76</v>
      </c>
      <c r="B78" s="7" t="s">
        <v>283</v>
      </c>
      <c r="C78" s="7"/>
      <c r="D78" s="6">
        <v>1474</v>
      </c>
      <c r="E78" s="6"/>
      <c r="F78" s="18">
        <v>2195.9424208932928</v>
      </c>
      <c r="G78" s="18">
        <v>9618227.8035126235</v>
      </c>
      <c r="H78" s="6">
        <v>126305.80192276063</v>
      </c>
      <c r="I78" s="9">
        <v>6</v>
      </c>
      <c r="J78" s="9">
        <v>8.1</v>
      </c>
      <c r="K78" s="9">
        <v>5</v>
      </c>
      <c r="L78" s="9">
        <v>5.4</v>
      </c>
      <c r="M78" s="10"/>
      <c r="N78" s="10"/>
      <c r="O78" s="9">
        <v>1200</v>
      </c>
      <c r="P78" s="11" t="s">
        <v>511</v>
      </c>
      <c r="Q78" s="9"/>
      <c r="R78" s="9"/>
      <c r="S78" s="9">
        <v>4.3</v>
      </c>
      <c r="T78" s="9">
        <v>10</v>
      </c>
      <c r="U78" s="10"/>
      <c r="V78" s="9">
        <v>5</v>
      </c>
      <c r="W78" s="9">
        <v>8</v>
      </c>
      <c r="X78" s="11" t="s">
        <v>512</v>
      </c>
    </row>
    <row r="79" spans="1:24" s="9" customFormat="1" x14ac:dyDescent="0.25">
      <c r="A79" s="6">
        <v>77</v>
      </c>
      <c r="B79" s="7" t="s">
        <v>220</v>
      </c>
      <c r="C79" s="7" t="s">
        <v>428</v>
      </c>
      <c r="D79" s="6">
        <v>37</v>
      </c>
      <c r="E79" s="6"/>
      <c r="F79" s="18">
        <v>27.103424657534251</v>
      </c>
      <c r="G79" s="18">
        <v>118713.00000000001</v>
      </c>
      <c r="H79" s="6">
        <v>1115.6210740831757</v>
      </c>
      <c r="I79" s="9" t="s">
        <v>450</v>
      </c>
      <c r="J79" s="9" t="s">
        <v>450</v>
      </c>
      <c r="K79" s="9">
        <v>3</v>
      </c>
      <c r="M79" s="10"/>
      <c r="N79" s="10"/>
      <c r="O79" s="9" t="s">
        <v>450</v>
      </c>
      <c r="P79" s="11"/>
      <c r="U79" s="10"/>
      <c r="V79" s="9">
        <v>3</v>
      </c>
      <c r="W79" s="9">
        <v>1</v>
      </c>
      <c r="X79" s="11" t="s">
        <v>513</v>
      </c>
    </row>
    <row r="80" spans="1:24" s="9" customFormat="1" ht="30" x14ac:dyDescent="0.25">
      <c r="A80" s="6">
        <v>78</v>
      </c>
      <c r="B80" s="7" t="s">
        <v>241</v>
      </c>
      <c r="C80" s="7"/>
      <c r="D80" s="6">
        <v>186</v>
      </c>
      <c r="E80" s="6"/>
      <c r="F80" s="8"/>
      <c r="G80" s="8"/>
      <c r="H80" s="8"/>
      <c r="I80" s="9">
        <v>6</v>
      </c>
      <c r="J80" s="9">
        <v>8.1</v>
      </c>
      <c r="K80" s="9">
        <v>6</v>
      </c>
      <c r="M80" s="10"/>
      <c r="N80" s="10"/>
      <c r="O80" s="9">
        <v>200</v>
      </c>
      <c r="P80" s="11" t="s">
        <v>514</v>
      </c>
      <c r="U80" s="10"/>
      <c r="V80" s="9">
        <v>6</v>
      </c>
      <c r="X80" s="11" t="s">
        <v>515</v>
      </c>
    </row>
    <row r="81" spans="1:24" s="9" customFormat="1" x14ac:dyDescent="0.25">
      <c r="A81" s="6">
        <v>79</v>
      </c>
      <c r="B81" s="7" t="s">
        <v>64</v>
      </c>
      <c r="C81" s="7" t="s">
        <v>428</v>
      </c>
      <c r="D81" s="6">
        <v>200</v>
      </c>
      <c r="E81" s="6"/>
      <c r="F81" s="18">
        <v>141.71360730593611</v>
      </c>
      <c r="G81" s="18">
        <v>620705.60000000009</v>
      </c>
      <c r="H81" s="6">
        <v>6023.0072535101453</v>
      </c>
      <c r="I81" s="9">
        <v>5</v>
      </c>
      <c r="J81" s="9">
        <v>7.5</v>
      </c>
      <c r="K81" s="9">
        <v>2</v>
      </c>
      <c r="L81" s="9">
        <v>3.0390000000000001</v>
      </c>
      <c r="M81" s="10"/>
      <c r="N81" s="10"/>
      <c r="O81" s="9">
        <v>200</v>
      </c>
      <c r="P81" s="11"/>
      <c r="S81" s="9">
        <v>2.415</v>
      </c>
      <c r="T81" s="9">
        <v>10</v>
      </c>
      <c r="U81" s="10" t="s">
        <v>420</v>
      </c>
      <c r="V81" s="9">
        <v>2</v>
      </c>
      <c r="W81" s="9">
        <v>0.5</v>
      </c>
      <c r="X81" s="11" t="s">
        <v>516</v>
      </c>
    </row>
    <row r="82" spans="1:24" s="9" customFormat="1" x14ac:dyDescent="0.25">
      <c r="A82" s="6">
        <v>80</v>
      </c>
      <c r="B82" s="7" t="s">
        <v>151</v>
      </c>
      <c r="C82" s="7"/>
      <c r="D82" s="6">
        <v>852</v>
      </c>
      <c r="E82" s="6"/>
      <c r="F82" s="8"/>
      <c r="G82" s="8"/>
      <c r="H82" s="8"/>
      <c r="I82" s="9">
        <v>6</v>
      </c>
      <c r="J82" s="9">
        <v>8.1</v>
      </c>
      <c r="K82" s="9">
        <v>4</v>
      </c>
      <c r="L82" s="9">
        <v>3.03</v>
      </c>
      <c r="M82" s="10"/>
      <c r="N82" s="10"/>
      <c r="O82" s="9">
        <v>1000</v>
      </c>
      <c r="P82" s="11" t="s">
        <v>517</v>
      </c>
      <c r="S82" s="9">
        <v>2.4</v>
      </c>
      <c r="T82" s="9">
        <v>9</v>
      </c>
      <c r="U82" s="10"/>
      <c r="V82" s="9">
        <v>4</v>
      </c>
      <c r="W82" s="9">
        <v>2</v>
      </c>
      <c r="X82" s="11" t="s">
        <v>518</v>
      </c>
    </row>
    <row r="83" spans="1:24" s="9" customFormat="1" x14ac:dyDescent="0.25">
      <c r="A83" s="12">
        <v>81</v>
      </c>
      <c r="B83" s="13" t="s">
        <v>271</v>
      </c>
      <c r="C83" s="13"/>
      <c r="D83" s="12">
        <v>1149</v>
      </c>
      <c r="E83" s="12"/>
      <c r="F83" s="14">
        <v>568.15561643835611</v>
      </c>
      <c r="G83" s="14">
        <v>2488521.5999999996</v>
      </c>
      <c r="H83" s="12">
        <v>23037.736464218448</v>
      </c>
      <c r="I83" s="15">
        <v>7</v>
      </c>
      <c r="J83" s="15">
        <v>6.25</v>
      </c>
      <c r="K83" s="15">
        <v>7</v>
      </c>
      <c r="L83" s="15">
        <v>7.92</v>
      </c>
      <c r="M83" s="16"/>
      <c r="N83" s="16"/>
      <c r="O83" s="15">
        <v>600</v>
      </c>
      <c r="P83" s="17"/>
      <c r="Q83" s="15"/>
      <c r="R83" s="15"/>
      <c r="S83" s="15">
        <v>6.3</v>
      </c>
      <c r="T83" s="15">
        <v>10</v>
      </c>
      <c r="U83" s="16"/>
      <c r="V83" s="15">
        <v>7</v>
      </c>
      <c r="W83" s="15">
        <v>0</v>
      </c>
      <c r="X83" s="17" t="s">
        <v>519</v>
      </c>
    </row>
    <row r="84" spans="1:24" s="9" customFormat="1" ht="30" x14ac:dyDescent="0.25">
      <c r="A84" s="6">
        <v>82</v>
      </c>
      <c r="B84" s="7" t="s">
        <v>163</v>
      </c>
      <c r="C84" s="7" t="s">
        <v>428</v>
      </c>
      <c r="D84" s="6">
        <v>76</v>
      </c>
      <c r="E84" s="6"/>
      <c r="F84" s="18">
        <v>54.740593607305932</v>
      </c>
      <c r="G84" s="18">
        <v>239763.8</v>
      </c>
      <c r="H84" s="6">
        <v>2322.1232784617428</v>
      </c>
      <c r="I84" s="9">
        <v>7</v>
      </c>
      <c r="J84" s="9">
        <v>8.5</v>
      </c>
      <c r="K84" s="9">
        <v>7</v>
      </c>
      <c r="L84" s="9">
        <v>8.5</v>
      </c>
      <c r="M84" s="10"/>
      <c r="N84" s="10"/>
      <c r="O84" s="9">
        <v>200</v>
      </c>
      <c r="P84" s="11"/>
      <c r="U84" s="10"/>
      <c r="V84" s="9">
        <v>7</v>
      </c>
      <c r="W84" s="9">
        <v>6</v>
      </c>
      <c r="X84" s="11" t="s">
        <v>520</v>
      </c>
    </row>
    <row r="85" spans="1:24" s="9" customFormat="1" ht="30" x14ac:dyDescent="0.25">
      <c r="A85" s="6">
        <v>83</v>
      </c>
      <c r="B85" s="7" t="s">
        <v>24</v>
      </c>
      <c r="C85" s="7" t="s">
        <v>428</v>
      </c>
      <c r="D85" s="6">
        <v>255</v>
      </c>
      <c r="E85" s="6"/>
      <c r="F85" s="18">
        <v>206.48543378995436</v>
      </c>
      <c r="G85" s="18">
        <v>904406.20000000007</v>
      </c>
      <c r="H85" s="6">
        <v>8272.564179519959</v>
      </c>
      <c r="I85" s="9">
        <v>4</v>
      </c>
      <c r="J85" s="9">
        <v>7</v>
      </c>
      <c r="K85" s="9">
        <v>1</v>
      </c>
      <c r="L85" s="9">
        <v>2.7679999999999998</v>
      </c>
      <c r="M85" s="10"/>
      <c r="N85" s="10"/>
      <c r="O85" s="9">
        <v>400</v>
      </c>
      <c r="P85" s="11"/>
      <c r="S85" s="9">
        <v>2.2000000000000002</v>
      </c>
      <c r="T85" s="9">
        <v>8</v>
      </c>
      <c r="U85" s="10"/>
      <c r="V85" s="9">
        <v>1</v>
      </c>
      <c r="W85" s="9">
        <v>0</v>
      </c>
      <c r="X85" s="11" t="s">
        <v>521</v>
      </c>
    </row>
    <row r="86" spans="1:24" s="9" customFormat="1" ht="30" x14ac:dyDescent="0.25">
      <c r="A86" s="6">
        <v>84</v>
      </c>
      <c r="B86" s="7" t="s">
        <v>249</v>
      </c>
      <c r="C86" s="7"/>
      <c r="D86" s="6">
        <v>353</v>
      </c>
      <c r="E86" s="6"/>
      <c r="F86" s="8"/>
      <c r="G86" s="8"/>
      <c r="H86" s="8"/>
      <c r="I86" s="9">
        <v>6</v>
      </c>
      <c r="J86" s="9">
        <v>8.1</v>
      </c>
      <c r="K86" s="9">
        <v>6</v>
      </c>
      <c r="M86" s="10"/>
      <c r="N86" s="10"/>
      <c r="O86" s="9">
        <v>400</v>
      </c>
      <c r="P86" s="11" t="s">
        <v>522</v>
      </c>
      <c r="S86" s="9">
        <v>3.4</v>
      </c>
      <c r="T86" s="9">
        <v>7</v>
      </c>
      <c r="U86" s="10"/>
      <c r="V86" s="9">
        <v>6</v>
      </c>
      <c r="W86" s="9">
        <v>2.5</v>
      </c>
      <c r="X86" s="11" t="s">
        <v>523</v>
      </c>
    </row>
    <row r="87" spans="1:24" s="23" customFormat="1" ht="30" hidden="1" x14ac:dyDescent="0.25">
      <c r="A87" s="20" t="s">
        <v>461</v>
      </c>
      <c r="B87" s="21" t="s">
        <v>213</v>
      </c>
      <c r="C87" s="21"/>
      <c r="D87" s="20">
        <v>72</v>
      </c>
      <c r="E87" s="20"/>
      <c r="F87" s="29"/>
      <c r="G87" s="29"/>
      <c r="H87" s="29"/>
      <c r="I87" s="23">
        <v>5</v>
      </c>
      <c r="J87" s="23">
        <v>7.5</v>
      </c>
      <c r="M87" s="24"/>
      <c r="N87" s="24"/>
      <c r="O87" s="23">
        <v>200</v>
      </c>
      <c r="P87" s="25" t="s">
        <v>524</v>
      </c>
      <c r="U87" s="24"/>
      <c r="X87" s="25"/>
    </row>
    <row r="88" spans="1:24" s="9" customFormat="1" x14ac:dyDescent="0.25">
      <c r="A88" s="6">
        <v>85</v>
      </c>
      <c r="B88" s="7" t="s">
        <v>185</v>
      </c>
      <c r="C88" s="7"/>
      <c r="D88" s="6">
        <v>32</v>
      </c>
      <c r="E88" s="6"/>
      <c r="F88" s="18">
        <v>43.370136986301375</v>
      </c>
      <c r="G88" s="18">
        <v>189961.2</v>
      </c>
      <c r="H88" s="6">
        <v>1957.5476360514347</v>
      </c>
      <c r="I88" s="9">
        <v>6</v>
      </c>
      <c r="J88" s="9">
        <v>8.1</v>
      </c>
      <c r="K88" s="9">
        <v>2</v>
      </c>
      <c r="L88" s="9">
        <v>4.4169999999999998</v>
      </c>
      <c r="M88" s="10"/>
      <c r="N88" s="10"/>
      <c r="O88" s="9">
        <v>200</v>
      </c>
      <c r="P88" s="11"/>
      <c r="S88" s="9">
        <v>3.51</v>
      </c>
      <c r="T88" s="9">
        <v>10</v>
      </c>
      <c r="U88" s="10" t="s">
        <v>420</v>
      </c>
      <c r="V88" s="9">
        <v>2</v>
      </c>
      <c r="W88" s="9">
        <v>0</v>
      </c>
      <c r="X88" s="11" t="s">
        <v>525</v>
      </c>
    </row>
    <row r="89" spans="1:24" s="9" customFormat="1" ht="60" x14ac:dyDescent="0.25">
      <c r="A89" s="6">
        <v>86</v>
      </c>
      <c r="B89" s="7" t="s">
        <v>253</v>
      </c>
      <c r="C89" s="7"/>
      <c r="D89" s="6">
        <v>93</v>
      </c>
      <c r="E89" s="6"/>
      <c r="F89" s="18">
        <v>110.748701333814</v>
      </c>
      <c r="G89" s="18">
        <v>485079.31184210529</v>
      </c>
      <c r="H89" s="6">
        <v>5040.3631977607256</v>
      </c>
      <c r="I89" s="9">
        <v>7</v>
      </c>
      <c r="J89" s="9">
        <v>4.62</v>
      </c>
      <c r="K89" s="9">
        <v>4</v>
      </c>
      <c r="L89" s="9">
        <v>5.7889999999999997</v>
      </c>
      <c r="M89" s="10"/>
      <c r="N89" s="10"/>
      <c r="O89" s="9">
        <v>100</v>
      </c>
      <c r="P89" s="11" t="s">
        <v>526</v>
      </c>
      <c r="S89" s="9">
        <v>4.5999999999999996</v>
      </c>
      <c r="T89" s="9">
        <v>10</v>
      </c>
      <c r="U89" s="10"/>
      <c r="V89" s="9">
        <v>4</v>
      </c>
      <c r="W89" s="9">
        <v>2</v>
      </c>
      <c r="X89" s="11" t="s">
        <v>527</v>
      </c>
    </row>
    <row r="90" spans="1:24" s="9" customFormat="1" ht="30" x14ac:dyDescent="0.25">
      <c r="A90" s="6">
        <v>87</v>
      </c>
      <c r="B90" s="7" t="s">
        <v>528</v>
      </c>
      <c r="C90" s="7"/>
      <c r="D90" s="6">
        <v>35185</v>
      </c>
      <c r="E90" s="6"/>
      <c r="F90" s="8"/>
      <c r="G90" s="8"/>
      <c r="H90" s="8"/>
      <c r="I90" s="9">
        <v>7</v>
      </c>
      <c r="J90" s="9">
        <v>4.46</v>
      </c>
      <c r="K90" s="9">
        <v>3</v>
      </c>
      <c r="M90" s="10"/>
      <c r="N90" s="10"/>
      <c r="O90" s="9">
        <v>4800</v>
      </c>
      <c r="P90" s="11" t="s">
        <v>421</v>
      </c>
      <c r="S90" s="9">
        <v>3.5</v>
      </c>
      <c r="T90" s="9">
        <v>10</v>
      </c>
      <c r="U90" s="10"/>
      <c r="V90" s="9">
        <v>3</v>
      </c>
      <c r="W90" s="9">
        <v>0</v>
      </c>
      <c r="X90" s="11" t="s">
        <v>510</v>
      </c>
    </row>
    <row r="91" spans="1:24" s="9" customFormat="1" ht="30" x14ac:dyDescent="0.25">
      <c r="A91" s="6">
        <v>88</v>
      </c>
      <c r="B91" s="7" t="s">
        <v>214</v>
      </c>
      <c r="C91" s="7"/>
      <c r="D91" s="6">
        <v>536</v>
      </c>
      <c r="E91" s="6"/>
      <c r="F91" s="8"/>
      <c r="G91" s="8"/>
      <c r="H91" s="8"/>
      <c r="I91" s="9">
        <v>5</v>
      </c>
      <c r="J91" s="9">
        <v>7.5</v>
      </c>
      <c r="K91" s="9">
        <v>6</v>
      </c>
      <c r="M91" s="10"/>
      <c r="N91" s="10"/>
      <c r="O91" s="9">
        <v>1000</v>
      </c>
      <c r="P91" s="11" t="s">
        <v>529</v>
      </c>
      <c r="S91" s="9">
        <v>3.1</v>
      </c>
      <c r="T91" s="9">
        <v>7</v>
      </c>
      <c r="U91" s="10"/>
      <c r="V91" s="9">
        <v>6</v>
      </c>
      <c r="W91" s="9">
        <v>5</v>
      </c>
      <c r="X91" s="11" t="s">
        <v>530</v>
      </c>
    </row>
    <row r="92" spans="1:24" s="15" customFormat="1" ht="30" x14ac:dyDescent="0.25">
      <c r="A92" s="6">
        <v>89</v>
      </c>
      <c r="B92" s="7" t="s">
        <v>257</v>
      </c>
      <c r="C92" s="7"/>
      <c r="D92" s="6">
        <v>287</v>
      </c>
      <c r="E92" s="6"/>
      <c r="F92" s="8"/>
      <c r="G92" s="8"/>
      <c r="H92" s="8"/>
      <c r="I92" s="9">
        <v>7</v>
      </c>
      <c r="J92" s="9">
        <v>8.5</v>
      </c>
      <c r="K92" s="9">
        <v>6</v>
      </c>
      <c r="L92" s="9">
        <v>7.0190000000000001</v>
      </c>
      <c r="M92" s="10"/>
      <c r="N92" s="10"/>
      <c r="O92" s="9">
        <v>500</v>
      </c>
      <c r="P92" s="11" t="s">
        <v>531</v>
      </c>
      <c r="Q92" s="9"/>
      <c r="R92" s="9"/>
      <c r="S92" s="9">
        <v>6</v>
      </c>
      <c r="T92" s="9">
        <v>8</v>
      </c>
      <c r="U92" s="10"/>
      <c r="V92" s="9">
        <v>6</v>
      </c>
      <c r="W92" s="9">
        <v>0</v>
      </c>
      <c r="X92" s="11" t="s">
        <v>532</v>
      </c>
    </row>
    <row r="93" spans="1:24" s="9" customFormat="1" ht="30" x14ac:dyDescent="0.25">
      <c r="A93" s="6">
        <v>90</v>
      </c>
      <c r="B93" s="7" t="s">
        <v>172</v>
      </c>
      <c r="C93" s="7" t="s">
        <v>428</v>
      </c>
      <c r="D93" s="6">
        <v>184</v>
      </c>
      <c r="E93" s="6"/>
      <c r="F93" s="18">
        <v>150.89219178082192</v>
      </c>
      <c r="G93" s="18">
        <v>660907.80000000005</v>
      </c>
      <c r="H93" s="6">
        <v>5877.8745486062871</v>
      </c>
      <c r="I93" s="9">
        <v>6</v>
      </c>
      <c r="J93" s="9">
        <v>3.21</v>
      </c>
      <c r="K93" s="9">
        <v>3</v>
      </c>
      <c r="L93" s="9">
        <v>4.3</v>
      </c>
      <c r="M93" s="10"/>
      <c r="N93" s="10"/>
      <c r="O93" s="9">
        <v>200</v>
      </c>
      <c r="P93" s="11" t="s">
        <v>421</v>
      </c>
      <c r="S93" s="9">
        <v>3.42</v>
      </c>
      <c r="T93" s="9">
        <v>10</v>
      </c>
      <c r="U93" s="10"/>
      <c r="V93" s="9">
        <v>3</v>
      </c>
      <c r="W93" s="9">
        <v>5</v>
      </c>
      <c r="X93" s="11" t="s">
        <v>533</v>
      </c>
    </row>
    <row r="94" spans="1:24" s="15" customFormat="1" x14ac:dyDescent="0.25">
      <c r="A94" s="6">
        <v>91</v>
      </c>
      <c r="B94" s="7" t="s">
        <v>324</v>
      </c>
      <c r="C94" s="7"/>
      <c r="D94" s="6">
        <v>27</v>
      </c>
      <c r="E94" s="6"/>
      <c r="F94" s="18">
        <v>37.288493150684928</v>
      </c>
      <c r="G94" s="18">
        <v>163323.59999999998</v>
      </c>
      <c r="H94" s="6">
        <v>1838.3908506299472</v>
      </c>
      <c r="I94" s="9">
        <v>5</v>
      </c>
      <c r="J94" s="9">
        <v>7.5</v>
      </c>
      <c r="K94" s="9">
        <v>7</v>
      </c>
      <c r="L94" s="9"/>
      <c r="M94" s="10" t="s">
        <v>420</v>
      </c>
      <c r="N94" s="10"/>
      <c r="O94" s="9">
        <v>200</v>
      </c>
      <c r="P94" s="11"/>
      <c r="Q94" s="9"/>
      <c r="R94" s="9"/>
      <c r="S94" s="9"/>
      <c r="T94" s="9"/>
      <c r="U94" s="10"/>
      <c r="V94" s="9">
        <v>7</v>
      </c>
      <c r="W94" s="9">
        <v>1</v>
      </c>
      <c r="X94" s="11" t="s">
        <v>534</v>
      </c>
    </row>
    <row r="95" spans="1:24" s="9" customFormat="1" x14ac:dyDescent="0.25">
      <c r="A95" s="6">
        <v>92</v>
      </c>
      <c r="B95" s="7" t="s">
        <v>240</v>
      </c>
      <c r="C95" s="7"/>
      <c r="D95" s="6">
        <v>63</v>
      </c>
      <c r="E95" s="6"/>
      <c r="F95" s="8"/>
      <c r="G95" s="8"/>
      <c r="H95" s="8"/>
      <c r="K95" s="9">
        <v>6</v>
      </c>
      <c r="M95" s="10"/>
      <c r="N95" s="10"/>
      <c r="P95" s="9" t="s">
        <v>422</v>
      </c>
      <c r="U95" s="10"/>
      <c r="V95" s="9">
        <v>6</v>
      </c>
      <c r="W95" s="9">
        <v>1.5</v>
      </c>
      <c r="X95" s="11" t="s">
        <v>535</v>
      </c>
    </row>
    <row r="96" spans="1:24" s="9" customFormat="1" ht="30" x14ac:dyDescent="0.25">
      <c r="A96" s="12">
        <v>93</v>
      </c>
      <c r="B96" s="13" t="s">
        <v>229</v>
      </c>
      <c r="C96" s="13"/>
      <c r="D96" s="12">
        <v>545</v>
      </c>
      <c r="E96" s="12"/>
      <c r="F96" s="14">
        <v>301.56744292237443</v>
      </c>
      <c r="G96" s="14">
        <v>1320865.3999999999</v>
      </c>
      <c r="H96" s="12">
        <v>16250.099162397502</v>
      </c>
      <c r="I96" s="15">
        <v>6</v>
      </c>
      <c r="J96" s="15">
        <v>8.1</v>
      </c>
      <c r="K96" s="15">
        <v>6</v>
      </c>
      <c r="L96" s="15"/>
      <c r="M96" s="16"/>
      <c r="N96" s="16"/>
      <c r="O96" s="15">
        <v>500</v>
      </c>
      <c r="P96" s="17"/>
      <c r="Q96" s="15"/>
      <c r="R96" s="15"/>
      <c r="S96" s="15"/>
      <c r="T96" s="15"/>
      <c r="U96" s="16"/>
      <c r="V96" s="15">
        <v>6</v>
      </c>
      <c r="W96" s="15">
        <v>2</v>
      </c>
      <c r="X96" s="17" t="s">
        <v>536</v>
      </c>
    </row>
    <row r="97" spans="1:24" s="9" customFormat="1" x14ac:dyDescent="0.25">
      <c r="A97" s="6">
        <v>94</v>
      </c>
      <c r="B97" s="7" t="s">
        <v>198</v>
      </c>
      <c r="C97" s="7"/>
      <c r="D97" s="6">
        <v>411</v>
      </c>
      <c r="E97" s="6"/>
      <c r="F97" s="8"/>
      <c r="G97" s="8"/>
      <c r="H97" s="8"/>
      <c r="I97" s="9">
        <v>6</v>
      </c>
      <c r="J97" s="9">
        <v>8.1</v>
      </c>
      <c r="K97" s="9">
        <v>1</v>
      </c>
      <c r="M97" s="10"/>
      <c r="N97" s="10"/>
      <c r="O97" s="9">
        <v>300</v>
      </c>
      <c r="P97" s="11"/>
      <c r="U97" s="10"/>
      <c r="V97" s="9">
        <v>1</v>
      </c>
      <c r="W97" s="9">
        <v>0</v>
      </c>
      <c r="X97" s="11" t="s">
        <v>537</v>
      </c>
    </row>
    <row r="98" spans="1:24" s="9" customFormat="1" ht="30" x14ac:dyDescent="0.25">
      <c r="A98" s="6">
        <v>95</v>
      </c>
      <c r="B98" s="7" t="s">
        <v>315</v>
      </c>
      <c r="C98" s="7"/>
      <c r="D98" s="6">
        <v>7732</v>
      </c>
      <c r="E98" s="6"/>
      <c r="F98" s="8"/>
      <c r="G98" s="8"/>
      <c r="H98" s="8"/>
      <c r="I98" s="9" t="s">
        <v>450</v>
      </c>
      <c r="J98" s="9" t="s">
        <v>450</v>
      </c>
      <c r="K98" s="9">
        <v>6</v>
      </c>
      <c r="M98" s="10"/>
      <c r="N98" s="10"/>
      <c r="O98" s="9" t="s">
        <v>450</v>
      </c>
      <c r="P98" s="11"/>
      <c r="S98" s="9">
        <v>4.0999999999999996</v>
      </c>
      <c r="T98" s="9">
        <v>8</v>
      </c>
      <c r="U98" s="10"/>
      <c r="V98" s="9">
        <v>6</v>
      </c>
      <c r="W98" s="9">
        <v>2.5</v>
      </c>
      <c r="X98" s="11" t="s">
        <v>538</v>
      </c>
    </row>
    <row r="99" spans="1:24" s="9" customFormat="1" x14ac:dyDescent="0.25">
      <c r="A99" s="6">
        <v>96</v>
      </c>
      <c r="B99" s="7" t="s">
        <v>175</v>
      </c>
      <c r="C99" s="7"/>
      <c r="D99" s="6">
        <v>391</v>
      </c>
      <c r="E99" s="6"/>
      <c r="F99" s="18">
        <v>335.98470319634703</v>
      </c>
      <c r="G99" s="18">
        <v>1471613</v>
      </c>
      <c r="H99" s="6">
        <v>18158.92927943432</v>
      </c>
      <c r="I99" s="9">
        <v>6</v>
      </c>
      <c r="J99" s="9">
        <v>8.1</v>
      </c>
      <c r="K99" s="9">
        <v>2</v>
      </c>
      <c r="M99" s="10"/>
      <c r="N99" s="10"/>
      <c r="O99" s="9">
        <v>500</v>
      </c>
      <c r="P99" s="11"/>
      <c r="U99" s="10"/>
      <c r="V99" s="9">
        <v>2</v>
      </c>
      <c r="W99" s="9">
        <v>2</v>
      </c>
      <c r="X99" s="11"/>
    </row>
    <row r="100" spans="1:24" s="9" customFormat="1" ht="30" x14ac:dyDescent="0.25">
      <c r="A100" s="12">
        <v>97</v>
      </c>
      <c r="B100" s="13" t="s">
        <v>361</v>
      </c>
      <c r="C100" s="13"/>
      <c r="D100" s="12">
        <v>756</v>
      </c>
      <c r="E100" s="12"/>
      <c r="F100" s="14">
        <v>784.39694063926947</v>
      </c>
      <c r="G100" s="14">
        <v>3435658.6</v>
      </c>
      <c r="H100" s="12">
        <v>33425.374440314263</v>
      </c>
      <c r="I100" s="15">
        <v>7</v>
      </c>
      <c r="J100" s="15">
        <v>8.5</v>
      </c>
      <c r="K100" s="15">
        <v>7</v>
      </c>
      <c r="L100" s="15">
        <v>9.18</v>
      </c>
      <c r="M100" s="16"/>
      <c r="N100" s="16"/>
      <c r="O100" s="15">
        <v>600</v>
      </c>
      <c r="P100" s="17"/>
      <c r="Q100" s="15"/>
      <c r="R100" s="15"/>
      <c r="S100" s="15">
        <v>7.3</v>
      </c>
      <c r="T100" s="15">
        <v>10</v>
      </c>
      <c r="U100" s="16"/>
      <c r="V100" s="15"/>
      <c r="W100" s="15"/>
      <c r="X100" s="17" t="s">
        <v>539</v>
      </c>
    </row>
    <row r="101" spans="1:24" s="9" customFormat="1" ht="30" x14ac:dyDescent="0.25">
      <c r="A101" s="6">
        <v>98</v>
      </c>
      <c r="B101" s="7" t="s">
        <v>106</v>
      </c>
      <c r="C101" s="7"/>
      <c r="D101" s="6">
        <v>426</v>
      </c>
      <c r="E101" s="6"/>
      <c r="F101" s="18">
        <v>1825.8862370458605</v>
      </c>
      <c r="G101" s="18">
        <v>7997381.7182608694</v>
      </c>
      <c r="H101" s="6">
        <v>26088.367971003612</v>
      </c>
      <c r="I101" s="9">
        <v>4</v>
      </c>
      <c r="J101" s="9">
        <v>4.09</v>
      </c>
      <c r="K101" s="9">
        <v>2</v>
      </c>
      <c r="M101" s="10"/>
      <c r="N101" s="10"/>
      <c r="O101" s="9">
        <v>200</v>
      </c>
      <c r="P101" s="11" t="s">
        <v>421</v>
      </c>
      <c r="S101" s="9">
        <v>4.8</v>
      </c>
      <c r="T101" s="9">
        <v>10</v>
      </c>
      <c r="U101" s="10"/>
      <c r="V101" s="9">
        <v>2</v>
      </c>
      <c r="W101" s="9">
        <v>0</v>
      </c>
      <c r="X101" s="11" t="s">
        <v>540</v>
      </c>
    </row>
    <row r="102" spans="1:24" s="9" customFormat="1" x14ac:dyDescent="0.25">
      <c r="A102" s="12">
        <v>99</v>
      </c>
      <c r="B102" s="13" t="s">
        <v>243</v>
      </c>
      <c r="C102" s="13"/>
      <c r="D102" s="12">
        <v>664</v>
      </c>
      <c r="E102" s="12"/>
      <c r="F102" s="14">
        <v>339.7521461187215</v>
      </c>
      <c r="G102" s="14">
        <v>1488114.4000000001</v>
      </c>
      <c r="H102" s="12">
        <v>22447.170876871125</v>
      </c>
      <c r="I102" s="15">
        <v>6</v>
      </c>
      <c r="J102" s="15">
        <v>8.1</v>
      </c>
      <c r="K102" s="15">
        <v>6</v>
      </c>
      <c r="L102" s="15"/>
      <c r="M102" s="16"/>
      <c r="N102" s="16"/>
      <c r="O102" s="15">
        <v>400</v>
      </c>
      <c r="P102" s="17"/>
      <c r="Q102" s="15"/>
      <c r="R102" s="15"/>
      <c r="S102" s="15">
        <v>6.1527500000000002</v>
      </c>
      <c r="T102" s="15">
        <v>10</v>
      </c>
      <c r="U102" s="16" t="s">
        <v>420</v>
      </c>
      <c r="V102" s="15">
        <v>6</v>
      </c>
      <c r="W102" s="15">
        <v>3</v>
      </c>
      <c r="X102" s="17" t="s">
        <v>541</v>
      </c>
    </row>
    <row r="103" spans="1:24" s="9" customFormat="1" x14ac:dyDescent="0.25">
      <c r="A103" s="6">
        <v>100</v>
      </c>
      <c r="B103" s="7" t="s">
        <v>187</v>
      </c>
      <c r="C103" s="7"/>
      <c r="D103" s="6">
        <v>398</v>
      </c>
      <c r="E103" s="6"/>
      <c r="F103" s="18">
        <v>262.60863013698633</v>
      </c>
      <c r="G103" s="18">
        <v>1150225.8</v>
      </c>
      <c r="H103" s="6">
        <v>13091.321108429394</v>
      </c>
      <c r="I103" s="9">
        <v>5</v>
      </c>
      <c r="J103" s="9">
        <v>7.5</v>
      </c>
      <c r="K103" s="9">
        <v>5</v>
      </c>
      <c r="M103" s="10"/>
      <c r="N103" s="10"/>
      <c r="O103" s="9">
        <v>400</v>
      </c>
      <c r="P103" s="11"/>
      <c r="S103" s="9">
        <v>5.7643000000000004</v>
      </c>
      <c r="T103" s="9">
        <v>10</v>
      </c>
      <c r="U103" s="10" t="s">
        <v>420</v>
      </c>
      <c r="V103" s="9">
        <v>4</v>
      </c>
      <c r="W103" s="9">
        <v>2</v>
      </c>
      <c r="X103" s="11" t="s">
        <v>542</v>
      </c>
    </row>
    <row r="104" spans="1:24" s="9" customFormat="1" x14ac:dyDescent="0.25">
      <c r="A104" s="6">
        <v>101</v>
      </c>
      <c r="B104" s="7" t="s">
        <v>261</v>
      </c>
      <c r="C104" s="7"/>
      <c r="D104" s="6">
        <v>743</v>
      </c>
      <c r="E104" s="6"/>
      <c r="F104" s="8"/>
      <c r="G104" s="8"/>
      <c r="H104" s="8"/>
      <c r="I104" s="9">
        <v>6</v>
      </c>
      <c r="J104" s="9">
        <v>8.1</v>
      </c>
      <c r="K104" s="9">
        <v>4</v>
      </c>
      <c r="M104" s="10"/>
      <c r="N104" s="10"/>
      <c r="O104" s="9">
        <v>1000</v>
      </c>
      <c r="P104" s="11" t="s">
        <v>543</v>
      </c>
      <c r="U104" s="10"/>
      <c r="V104" s="9">
        <v>4</v>
      </c>
      <c r="W104" s="9">
        <v>3</v>
      </c>
      <c r="X104" s="11" t="s">
        <v>544</v>
      </c>
    </row>
    <row r="105" spans="1:24" s="9" customFormat="1" x14ac:dyDescent="0.25">
      <c r="A105" s="6">
        <v>102</v>
      </c>
      <c r="B105" s="7" t="s">
        <v>210</v>
      </c>
      <c r="C105" s="7"/>
      <c r="D105" s="6">
        <v>101</v>
      </c>
      <c r="E105" s="6"/>
      <c r="F105" s="8"/>
      <c r="G105" s="8"/>
      <c r="H105" s="8"/>
      <c r="I105" s="9">
        <v>6</v>
      </c>
      <c r="J105" s="9">
        <v>8.1</v>
      </c>
      <c r="K105" s="9">
        <v>1</v>
      </c>
      <c r="M105" s="10"/>
      <c r="N105" s="10"/>
      <c r="O105" s="9">
        <v>200</v>
      </c>
      <c r="P105" s="11" t="s">
        <v>545</v>
      </c>
      <c r="U105" s="10"/>
      <c r="V105" s="9">
        <v>1</v>
      </c>
      <c r="W105" s="9">
        <v>0</v>
      </c>
      <c r="X105" s="11"/>
    </row>
    <row r="106" spans="1:24" s="9" customFormat="1" x14ac:dyDescent="0.25">
      <c r="A106" s="6">
        <v>103</v>
      </c>
      <c r="B106" s="7" t="s">
        <v>245</v>
      </c>
      <c r="C106" s="7"/>
      <c r="D106" s="6">
        <v>119</v>
      </c>
      <c r="E106" s="6"/>
      <c r="F106" s="18">
        <v>101.63378995433789</v>
      </c>
      <c r="G106" s="18">
        <v>445155.99999999994</v>
      </c>
      <c r="H106" s="6">
        <v>4504.5405964488236</v>
      </c>
      <c r="I106" s="9">
        <v>4</v>
      </c>
      <c r="J106" s="9">
        <v>7</v>
      </c>
      <c r="K106" s="9">
        <v>1</v>
      </c>
      <c r="M106" s="10"/>
      <c r="N106" s="10"/>
      <c r="O106" s="9">
        <v>600</v>
      </c>
      <c r="P106" s="11"/>
      <c r="U106" s="10"/>
      <c r="V106" s="9">
        <v>1</v>
      </c>
      <c r="W106" s="9">
        <v>0</v>
      </c>
      <c r="X106" s="11"/>
    </row>
    <row r="107" spans="1:24" s="9" customFormat="1" x14ac:dyDescent="0.25">
      <c r="A107" s="6">
        <v>104</v>
      </c>
      <c r="B107" s="7" t="s">
        <v>316</v>
      </c>
      <c r="C107" s="7"/>
      <c r="D107" s="6">
        <v>5691</v>
      </c>
      <c r="E107" s="6"/>
      <c r="F107" s="8"/>
      <c r="G107" s="8"/>
      <c r="H107" s="8"/>
      <c r="K107" s="9">
        <v>7</v>
      </c>
      <c r="M107" s="10"/>
      <c r="N107" s="10"/>
      <c r="P107" s="9" t="s">
        <v>422</v>
      </c>
      <c r="Q107" s="9">
        <v>7.76</v>
      </c>
      <c r="R107" s="9">
        <v>7</v>
      </c>
      <c r="U107" s="10"/>
      <c r="X107" s="11" t="s">
        <v>546</v>
      </c>
    </row>
    <row r="108" spans="1:24" s="9" customFormat="1" x14ac:dyDescent="0.25">
      <c r="A108" s="6">
        <v>105</v>
      </c>
      <c r="B108" s="7" t="s">
        <v>322</v>
      </c>
      <c r="C108" s="7"/>
      <c r="D108" s="6">
        <v>1817</v>
      </c>
      <c r="E108" s="6"/>
      <c r="F108" s="8"/>
      <c r="G108" s="8"/>
      <c r="H108" s="8"/>
      <c r="K108" s="9">
        <v>7</v>
      </c>
      <c r="M108" s="10"/>
      <c r="N108" s="10"/>
      <c r="P108" s="9" t="s">
        <v>422</v>
      </c>
      <c r="S108" s="9">
        <v>5.0999999999999996</v>
      </c>
      <c r="T108" s="9">
        <v>10</v>
      </c>
      <c r="U108" s="10"/>
      <c r="X108" s="11" t="s">
        <v>546</v>
      </c>
    </row>
    <row r="109" spans="1:24" s="9" customFormat="1" x14ac:dyDescent="0.25">
      <c r="A109" s="6">
        <v>106</v>
      </c>
      <c r="B109" s="7" t="s">
        <v>273</v>
      </c>
      <c r="C109" s="7"/>
      <c r="D109" s="6">
        <v>175</v>
      </c>
      <c r="E109" s="6"/>
      <c r="F109" s="18">
        <v>86.455570776255712</v>
      </c>
      <c r="G109" s="18">
        <v>378675.4</v>
      </c>
      <c r="H109" s="6">
        <v>6117.3363626607334</v>
      </c>
      <c r="I109" s="9">
        <v>7</v>
      </c>
      <c r="J109" s="9">
        <v>8.5</v>
      </c>
      <c r="K109" s="9">
        <v>6</v>
      </c>
      <c r="M109" s="10"/>
      <c r="N109" s="10"/>
      <c r="O109" s="9">
        <v>400</v>
      </c>
      <c r="P109" s="11"/>
      <c r="Q109" s="9">
        <v>7.84</v>
      </c>
      <c r="R109" s="9">
        <v>6</v>
      </c>
      <c r="U109" s="10"/>
      <c r="V109" s="9">
        <v>6</v>
      </c>
      <c r="W109" s="9">
        <v>0</v>
      </c>
      <c r="X109" s="11" t="s">
        <v>547</v>
      </c>
    </row>
    <row r="110" spans="1:24" s="9" customFormat="1" x14ac:dyDescent="0.25">
      <c r="A110" s="6">
        <v>107</v>
      </c>
      <c r="B110" s="7" t="s">
        <v>98</v>
      </c>
      <c r="C110" s="7"/>
      <c r="D110" s="6">
        <v>192</v>
      </c>
      <c r="E110" s="6"/>
      <c r="F110" s="18">
        <v>103.93945205479451</v>
      </c>
      <c r="G110" s="18">
        <v>455254.8</v>
      </c>
      <c r="H110" s="6">
        <v>11533.418815244309</v>
      </c>
      <c r="I110" s="9">
        <v>6</v>
      </c>
      <c r="J110" s="9">
        <v>8.1</v>
      </c>
      <c r="K110" s="9">
        <v>4</v>
      </c>
      <c r="M110" s="10"/>
      <c r="N110" s="10"/>
      <c r="O110" s="9">
        <v>200</v>
      </c>
      <c r="P110" s="11"/>
      <c r="Q110" s="9">
        <v>5.72</v>
      </c>
      <c r="R110" s="9">
        <v>4</v>
      </c>
      <c r="U110" s="10"/>
      <c r="V110" s="9">
        <v>2</v>
      </c>
      <c r="W110" s="9">
        <v>0</v>
      </c>
      <c r="X110" s="11" t="s">
        <v>548</v>
      </c>
    </row>
    <row r="111" spans="1:24" s="9" customFormat="1" x14ac:dyDescent="0.25">
      <c r="A111" s="12">
        <v>108</v>
      </c>
      <c r="B111" s="13" t="s">
        <v>237</v>
      </c>
      <c r="C111" s="13"/>
      <c r="D111" s="12">
        <v>436</v>
      </c>
      <c r="E111" s="12"/>
      <c r="F111" s="14">
        <v>197.2155707762557</v>
      </c>
      <c r="G111" s="14">
        <v>863804.2</v>
      </c>
      <c r="H111" s="12">
        <v>13082.706952777649</v>
      </c>
      <c r="I111" s="15">
        <v>6</v>
      </c>
      <c r="J111" s="15">
        <v>8.1</v>
      </c>
      <c r="K111" s="15">
        <v>6</v>
      </c>
      <c r="L111" s="15"/>
      <c r="M111" s="16"/>
      <c r="N111" s="16"/>
      <c r="O111" s="15">
        <v>300</v>
      </c>
      <c r="P111" s="17" t="s">
        <v>549</v>
      </c>
      <c r="Q111" s="15">
        <v>7.9</v>
      </c>
      <c r="R111" s="15">
        <v>6</v>
      </c>
      <c r="S111" s="15"/>
      <c r="T111" s="15"/>
      <c r="U111" s="16"/>
      <c r="V111" s="15">
        <v>6</v>
      </c>
      <c r="W111" s="15">
        <v>0.5</v>
      </c>
      <c r="X111" s="17" t="s">
        <v>550</v>
      </c>
    </row>
    <row r="112" spans="1:24" s="9" customFormat="1" x14ac:dyDescent="0.25">
      <c r="A112" s="12">
        <v>109</v>
      </c>
      <c r="B112" s="13" t="s">
        <v>178</v>
      </c>
      <c r="C112" s="13"/>
      <c r="D112" s="12">
        <v>600</v>
      </c>
      <c r="E112" s="12"/>
      <c r="F112" s="14">
        <v>333.10808219178085</v>
      </c>
      <c r="G112" s="14">
        <v>1459013.4000000001</v>
      </c>
      <c r="H112" s="12">
        <v>12092.604963976733</v>
      </c>
      <c r="I112" s="15">
        <v>5</v>
      </c>
      <c r="J112" s="15">
        <v>7.5</v>
      </c>
      <c r="K112" s="15">
        <v>5</v>
      </c>
      <c r="L112" s="15"/>
      <c r="M112" s="16"/>
      <c r="N112" s="16"/>
      <c r="O112" s="15">
        <v>400</v>
      </c>
      <c r="P112" s="17"/>
      <c r="Q112" s="15"/>
      <c r="R112" s="15"/>
      <c r="S112" s="15"/>
      <c r="T112" s="15"/>
      <c r="U112" s="16"/>
      <c r="V112" s="15">
        <v>3</v>
      </c>
      <c r="W112" s="15">
        <v>0</v>
      </c>
      <c r="X112" s="17"/>
    </row>
    <row r="113" spans="1:24" s="9" customFormat="1" ht="30" x14ac:dyDescent="0.25">
      <c r="A113" s="6">
        <v>110</v>
      </c>
      <c r="B113" s="7" t="s">
        <v>199</v>
      </c>
      <c r="C113" s="7"/>
      <c r="D113" s="6">
        <v>3135</v>
      </c>
      <c r="E113" s="6"/>
      <c r="F113" s="18">
        <v>4774.0189954337902</v>
      </c>
      <c r="G113" s="18">
        <v>20910203.199999999</v>
      </c>
      <c r="H113" s="6">
        <v>137247.72129805011</v>
      </c>
      <c r="I113" s="9">
        <v>6</v>
      </c>
      <c r="J113" s="9">
        <v>5.52</v>
      </c>
      <c r="K113" s="9">
        <v>5</v>
      </c>
      <c r="M113" s="10"/>
      <c r="N113" s="10"/>
      <c r="O113" s="9">
        <v>5000</v>
      </c>
      <c r="P113" s="11" t="s">
        <v>421</v>
      </c>
      <c r="S113" s="9">
        <v>5.4</v>
      </c>
      <c r="T113" s="9">
        <v>8</v>
      </c>
      <c r="U113" s="10"/>
      <c r="V113" s="9">
        <v>5</v>
      </c>
      <c r="W113" s="9">
        <v>0</v>
      </c>
      <c r="X113" s="11" t="s">
        <v>551</v>
      </c>
    </row>
    <row r="114" spans="1:24" s="9" customFormat="1" ht="45" x14ac:dyDescent="0.25">
      <c r="A114" s="6">
        <v>111</v>
      </c>
      <c r="B114" s="7" t="s">
        <v>139</v>
      </c>
      <c r="C114" s="7"/>
      <c r="D114" s="6">
        <v>347</v>
      </c>
      <c r="E114" s="6"/>
      <c r="F114" s="18">
        <v>299.32041095890406</v>
      </c>
      <c r="G114" s="18">
        <v>1311023.3999999999</v>
      </c>
      <c r="H114" s="6">
        <v>12157.310798347036</v>
      </c>
      <c r="I114" s="9">
        <v>6</v>
      </c>
      <c r="J114" s="9">
        <v>4.01</v>
      </c>
      <c r="K114" s="9">
        <v>5</v>
      </c>
      <c r="M114" s="10"/>
      <c r="N114" s="10"/>
      <c r="O114" s="9">
        <v>400</v>
      </c>
      <c r="P114" s="11" t="s">
        <v>421</v>
      </c>
      <c r="S114" s="9">
        <v>3.9</v>
      </c>
      <c r="T114" s="9">
        <v>7</v>
      </c>
      <c r="U114" s="10"/>
      <c r="V114" s="9">
        <v>5</v>
      </c>
      <c r="W114" s="9">
        <v>4</v>
      </c>
      <c r="X114" s="11" t="s">
        <v>552</v>
      </c>
    </row>
    <row r="115" spans="1:24" s="9" customFormat="1" x14ac:dyDescent="0.25">
      <c r="A115" s="6">
        <v>112</v>
      </c>
      <c r="B115" s="7" t="s">
        <v>66</v>
      </c>
      <c r="C115" s="7" t="s">
        <v>428</v>
      </c>
      <c r="D115" s="6">
        <v>89</v>
      </c>
      <c r="E115" s="6"/>
      <c r="F115" s="18">
        <v>51.547828621393187</v>
      </c>
      <c r="G115" s="18">
        <v>225779.48936170214</v>
      </c>
      <c r="H115" s="6">
        <v>3192.9195078848961</v>
      </c>
      <c r="I115" s="9">
        <v>3</v>
      </c>
      <c r="J115" s="9">
        <v>6.4</v>
      </c>
      <c r="K115" s="9">
        <v>1</v>
      </c>
      <c r="M115" s="10"/>
      <c r="N115" s="10"/>
      <c r="O115" s="9">
        <v>200</v>
      </c>
      <c r="P115" s="11" t="s">
        <v>553</v>
      </c>
      <c r="U115" s="10"/>
      <c r="V115" s="9">
        <v>1</v>
      </c>
      <c r="W115" s="9">
        <v>0</v>
      </c>
      <c r="X115" s="11"/>
    </row>
    <row r="116" spans="1:24" s="15" customFormat="1" x14ac:dyDescent="0.25">
      <c r="A116" s="6">
        <v>113</v>
      </c>
      <c r="B116" s="7" t="s">
        <v>133</v>
      </c>
      <c r="C116" s="7"/>
      <c r="D116" s="6">
        <v>721</v>
      </c>
      <c r="E116" s="6"/>
      <c r="F116" s="18">
        <v>268.60571163222659</v>
      </c>
      <c r="G116" s="18">
        <v>1176493.0169491526</v>
      </c>
      <c r="H116" s="6">
        <v>23686.58521976585</v>
      </c>
      <c r="I116" s="9">
        <v>5</v>
      </c>
      <c r="J116" s="9">
        <v>7.5</v>
      </c>
      <c r="K116" s="9">
        <v>4</v>
      </c>
      <c r="L116" s="9"/>
      <c r="M116" s="10"/>
      <c r="N116" s="10"/>
      <c r="O116" s="9">
        <v>400</v>
      </c>
      <c r="P116" s="11"/>
      <c r="Q116" s="9"/>
      <c r="R116" s="9"/>
      <c r="S116" s="9"/>
      <c r="T116" s="9"/>
      <c r="U116" s="10"/>
      <c r="V116" s="9">
        <v>2</v>
      </c>
      <c r="W116" s="9">
        <v>0</v>
      </c>
      <c r="X116" s="11" t="s">
        <v>424</v>
      </c>
    </row>
    <row r="117" spans="1:24" s="15" customFormat="1" x14ac:dyDescent="0.25">
      <c r="A117" s="6">
        <v>114</v>
      </c>
      <c r="B117" s="7" t="s">
        <v>238</v>
      </c>
      <c r="C117" s="7"/>
      <c r="D117" s="6">
        <v>361</v>
      </c>
      <c r="E117" s="6"/>
      <c r="F117" s="18">
        <v>170.51506849315069</v>
      </c>
      <c r="G117" s="18">
        <v>746856</v>
      </c>
      <c r="H117" s="6">
        <v>11430.154495584684</v>
      </c>
      <c r="I117" s="9">
        <v>6</v>
      </c>
      <c r="J117" s="9">
        <v>8.1</v>
      </c>
      <c r="K117" s="9">
        <v>6</v>
      </c>
      <c r="L117" s="9"/>
      <c r="M117" s="10"/>
      <c r="N117" s="10"/>
      <c r="O117" s="9">
        <v>300</v>
      </c>
      <c r="P117" s="11" t="s">
        <v>549</v>
      </c>
      <c r="Q117" s="9"/>
      <c r="R117" s="9"/>
      <c r="S117" s="9"/>
      <c r="T117" s="9"/>
      <c r="U117" s="10"/>
      <c r="V117" s="9">
        <v>6</v>
      </c>
      <c r="W117" s="9">
        <v>0.5</v>
      </c>
      <c r="X117" s="11"/>
    </row>
    <row r="118" spans="1:24" s="15" customFormat="1" x14ac:dyDescent="0.25">
      <c r="A118" s="6">
        <v>115</v>
      </c>
      <c r="B118" s="7" t="s">
        <v>306</v>
      </c>
      <c r="C118" s="7"/>
      <c r="D118" s="6">
        <v>83</v>
      </c>
      <c r="E118" s="6"/>
      <c r="F118" s="18">
        <v>137.77583170254402</v>
      </c>
      <c r="G118" s="18">
        <v>603458.14285714284</v>
      </c>
      <c r="H118" s="6">
        <v>7222.249770331935</v>
      </c>
      <c r="I118" s="9">
        <v>5</v>
      </c>
      <c r="J118" s="9">
        <v>7.5</v>
      </c>
      <c r="K118" s="9">
        <v>6</v>
      </c>
      <c r="L118" s="9"/>
      <c r="M118" s="10" t="s">
        <v>420</v>
      </c>
      <c r="N118" s="10"/>
      <c r="O118" s="9">
        <v>200</v>
      </c>
      <c r="P118" s="11"/>
      <c r="Q118" s="9"/>
      <c r="R118" s="9"/>
      <c r="S118" s="9"/>
      <c r="T118" s="9"/>
      <c r="U118" s="10"/>
      <c r="V118" s="9">
        <v>6</v>
      </c>
      <c r="W118" s="9">
        <v>2.5</v>
      </c>
      <c r="X118" s="11" t="s">
        <v>554</v>
      </c>
    </row>
    <row r="119" spans="1:24" s="9" customFormat="1" x14ac:dyDescent="0.25">
      <c r="A119" s="6">
        <v>116</v>
      </c>
      <c r="B119" s="7" t="s">
        <v>99</v>
      </c>
      <c r="C119" s="7"/>
      <c r="D119" s="6">
        <v>71</v>
      </c>
      <c r="E119" s="6"/>
      <c r="F119" s="18">
        <v>74.625205479452063</v>
      </c>
      <c r="G119" s="18">
        <v>326858.40000000002</v>
      </c>
      <c r="H119" s="6">
        <v>3915.0952721028693</v>
      </c>
      <c r="I119" s="9">
        <v>3</v>
      </c>
      <c r="J119" s="9">
        <v>6.4</v>
      </c>
      <c r="K119" s="9">
        <v>2</v>
      </c>
      <c r="M119" s="10"/>
      <c r="N119" s="10"/>
      <c r="O119" s="9">
        <v>200</v>
      </c>
      <c r="P119" s="11"/>
      <c r="U119" s="10"/>
      <c r="V119" s="9">
        <v>2</v>
      </c>
      <c r="W119" s="9">
        <v>0</v>
      </c>
      <c r="X119" s="11"/>
    </row>
    <row r="120" spans="1:24" s="9" customFormat="1" x14ac:dyDescent="0.25">
      <c r="A120" s="6">
        <v>117</v>
      </c>
      <c r="B120" s="7" t="s">
        <v>269</v>
      </c>
      <c r="C120" s="7"/>
      <c r="D120" s="6">
        <v>26</v>
      </c>
      <c r="E120" s="6"/>
      <c r="F120" s="18">
        <v>18.142420091324198</v>
      </c>
      <c r="G120" s="18">
        <v>79463.799999999988</v>
      </c>
      <c r="H120" s="6">
        <v>2616.5413905555301</v>
      </c>
      <c r="I120" s="9">
        <v>7</v>
      </c>
      <c r="J120" s="9">
        <v>8.5</v>
      </c>
      <c r="K120" s="9">
        <v>2</v>
      </c>
      <c r="M120" s="10"/>
      <c r="N120" s="10"/>
      <c r="O120" s="9">
        <v>100</v>
      </c>
      <c r="P120" s="11"/>
      <c r="U120" s="10"/>
      <c r="V120" s="9">
        <v>2</v>
      </c>
      <c r="W120" s="9">
        <v>2</v>
      </c>
      <c r="X120" s="11" t="s">
        <v>555</v>
      </c>
    </row>
    <row r="121" spans="1:24" s="9" customFormat="1" hidden="1" x14ac:dyDescent="0.25">
      <c r="A121" s="6" t="s">
        <v>461</v>
      </c>
      <c r="B121" s="7" t="s">
        <v>196</v>
      </c>
      <c r="C121" s="7"/>
      <c r="D121" s="6">
        <v>17</v>
      </c>
      <c r="E121" s="6"/>
      <c r="F121" s="18"/>
      <c r="G121" s="18"/>
      <c r="H121" s="6"/>
      <c r="I121" s="9">
        <v>7</v>
      </c>
      <c r="J121" s="9">
        <v>8.5</v>
      </c>
      <c r="M121" s="10"/>
      <c r="N121" s="10"/>
      <c r="O121" s="9">
        <v>200</v>
      </c>
      <c r="P121" s="11" t="s">
        <v>556</v>
      </c>
      <c r="U121" s="10"/>
      <c r="X121" s="11"/>
    </row>
    <row r="122" spans="1:24" s="9" customFormat="1" x14ac:dyDescent="0.25">
      <c r="A122" s="6">
        <v>118</v>
      </c>
      <c r="B122" s="7" t="s">
        <v>186</v>
      </c>
      <c r="C122" s="7"/>
      <c r="D122" s="6">
        <v>253</v>
      </c>
      <c r="E122" s="6"/>
      <c r="F122" s="18">
        <v>120.68433789954338</v>
      </c>
      <c r="G122" s="18">
        <v>528597.4</v>
      </c>
      <c r="H122" s="6">
        <v>12531.856133713327</v>
      </c>
      <c r="I122" s="9">
        <v>7</v>
      </c>
      <c r="J122" s="9">
        <v>8.5</v>
      </c>
      <c r="K122" s="9">
        <v>4</v>
      </c>
      <c r="M122" s="10"/>
      <c r="N122" s="10"/>
      <c r="O122" s="9">
        <v>300</v>
      </c>
      <c r="P122" s="11"/>
      <c r="U122" s="10"/>
      <c r="V122" s="9">
        <v>4</v>
      </c>
      <c r="W122" s="9">
        <v>4</v>
      </c>
      <c r="X122" s="11" t="s">
        <v>557</v>
      </c>
    </row>
    <row r="123" spans="1:24" s="15" customFormat="1" ht="30" x14ac:dyDescent="0.25">
      <c r="A123" s="6">
        <v>119</v>
      </c>
      <c r="B123" s="7" t="s">
        <v>255</v>
      </c>
      <c r="C123" s="7" t="s">
        <v>428</v>
      </c>
      <c r="D123" s="6">
        <v>72</v>
      </c>
      <c r="E123" s="6"/>
      <c r="F123" s="18">
        <v>53.717260273972599</v>
      </c>
      <c r="G123" s="18">
        <v>235281.59999999998</v>
      </c>
      <c r="H123" s="6">
        <v>5587.6091387985689</v>
      </c>
      <c r="I123" s="9">
        <v>7</v>
      </c>
      <c r="J123" s="9">
        <v>8.5</v>
      </c>
      <c r="K123" s="9">
        <v>5</v>
      </c>
      <c r="L123" s="9"/>
      <c r="M123" s="10"/>
      <c r="N123" s="10"/>
      <c r="O123" s="9">
        <v>200</v>
      </c>
      <c r="P123" s="11"/>
      <c r="Q123" s="9"/>
      <c r="R123" s="9"/>
      <c r="S123" s="9">
        <v>1.706</v>
      </c>
      <c r="T123" s="9">
        <v>10</v>
      </c>
      <c r="U123" s="10" t="s">
        <v>420</v>
      </c>
      <c r="V123" s="9">
        <v>5</v>
      </c>
      <c r="W123" s="9">
        <v>4</v>
      </c>
      <c r="X123" s="11" t="s">
        <v>558</v>
      </c>
    </row>
    <row r="124" spans="1:24" s="9" customFormat="1" x14ac:dyDescent="0.25">
      <c r="A124" s="6">
        <v>120</v>
      </c>
      <c r="B124" s="7" t="s">
        <v>279</v>
      </c>
      <c r="C124" s="7"/>
      <c r="D124" s="6">
        <v>431</v>
      </c>
      <c r="E124" s="6"/>
      <c r="F124" s="8"/>
      <c r="G124" s="8"/>
      <c r="H124" s="8"/>
      <c r="I124" s="9">
        <v>7</v>
      </c>
      <c r="J124" s="9">
        <v>8.5</v>
      </c>
      <c r="K124" s="9">
        <v>5</v>
      </c>
      <c r="M124" s="10"/>
      <c r="N124" s="10"/>
      <c r="O124" s="9">
        <v>300</v>
      </c>
      <c r="P124" s="11" t="s">
        <v>559</v>
      </c>
      <c r="S124" s="9">
        <v>3.9544000000000001</v>
      </c>
      <c r="T124" s="9">
        <v>10</v>
      </c>
      <c r="U124" s="10" t="s">
        <v>420</v>
      </c>
      <c r="V124" s="9">
        <v>5</v>
      </c>
      <c r="W124" s="9">
        <v>0.5</v>
      </c>
      <c r="X124" s="11" t="s">
        <v>560</v>
      </c>
    </row>
    <row r="125" spans="1:24" s="9" customFormat="1" x14ac:dyDescent="0.25">
      <c r="A125" s="6">
        <v>121</v>
      </c>
      <c r="B125" s="7" t="s">
        <v>293</v>
      </c>
      <c r="C125" s="7"/>
      <c r="D125" s="6">
        <v>388</v>
      </c>
      <c r="E125" s="6"/>
      <c r="F125" s="18">
        <v>254.76579908675799</v>
      </c>
      <c r="G125" s="18">
        <v>1115874.2</v>
      </c>
      <c r="H125" s="6">
        <v>9444.5892784343832</v>
      </c>
      <c r="I125" s="9">
        <v>7</v>
      </c>
      <c r="J125" s="9">
        <v>8.5</v>
      </c>
      <c r="K125" s="9">
        <v>6</v>
      </c>
      <c r="M125" s="10"/>
      <c r="N125" s="10"/>
      <c r="O125" s="9">
        <v>300</v>
      </c>
      <c r="P125" s="11"/>
      <c r="S125" s="9">
        <v>5.2584999999999997</v>
      </c>
      <c r="T125" s="9">
        <v>10</v>
      </c>
      <c r="U125" s="10" t="s">
        <v>420</v>
      </c>
      <c r="V125" s="9">
        <v>6</v>
      </c>
      <c r="W125" s="9">
        <v>0.5</v>
      </c>
      <c r="X125" s="11" t="s">
        <v>561</v>
      </c>
    </row>
    <row r="126" spans="1:24" s="9" customFormat="1" ht="30" hidden="1" x14ac:dyDescent="0.25">
      <c r="A126" s="6" t="s">
        <v>461</v>
      </c>
      <c r="B126" s="7" t="s">
        <v>305</v>
      </c>
      <c r="C126" s="7"/>
      <c r="D126" s="6">
        <v>54</v>
      </c>
      <c r="E126" s="6"/>
      <c r="F126" s="18"/>
      <c r="G126" s="18"/>
      <c r="H126" s="6"/>
      <c r="I126" s="9">
        <v>5</v>
      </c>
      <c r="J126" s="9">
        <v>7.5</v>
      </c>
      <c r="M126" s="10"/>
      <c r="N126" s="10"/>
      <c r="O126" s="9">
        <v>200</v>
      </c>
      <c r="P126" s="11" t="s">
        <v>421</v>
      </c>
      <c r="S126" s="9">
        <v>1.1000000000000001</v>
      </c>
      <c r="T126" s="9">
        <v>8</v>
      </c>
      <c r="U126" s="10"/>
      <c r="X126" s="11" t="s">
        <v>562</v>
      </c>
    </row>
    <row r="127" spans="1:24" s="9" customFormat="1" ht="30" x14ac:dyDescent="0.25">
      <c r="A127" s="6">
        <v>122</v>
      </c>
      <c r="B127" s="7" t="s">
        <v>96</v>
      </c>
      <c r="C127" s="7" t="s">
        <v>428</v>
      </c>
      <c r="D127" s="6">
        <v>315</v>
      </c>
      <c r="E127" s="6"/>
      <c r="F127" s="18">
        <v>578.22876712328764</v>
      </c>
      <c r="G127" s="18">
        <v>2532642</v>
      </c>
      <c r="H127" s="6">
        <v>11973.448154568361</v>
      </c>
      <c r="I127" s="9">
        <v>4</v>
      </c>
      <c r="J127" s="9">
        <v>7</v>
      </c>
      <c r="K127" s="9">
        <v>4</v>
      </c>
      <c r="M127" s="10"/>
      <c r="N127" s="10"/>
      <c r="O127" s="9">
        <v>400</v>
      </c>
      <c r="P127" s="11"/>
      <c r="S127" s="9">
        <v>2.1</v>
      </c>
      <c r="T127" s="9">
        <v>10</v>
      </c>
      <c r="U127" s="10"/>
      <c r="V127" s="9">
        <v>4</v>
      </c>
      <c r="W127" s="9">
        <v>5</v>
      </c>
      <c r="X127" s="11" t="s">
        <v>563</v>
      </c>
    </row>
    <row r="128" spans="1:24" s="9" customFormat="1" ht="30" x14ac:dyDescent="0.25">
      <c r="A128" s="6">
        <v>123</v>
      </c>
      <c r="B128" s="7" t="s">
        <v>266</v>
      </c>
      <c r="C128" s="7"/>
      <c r="D128" s="6">
        <v>208</v>
      </c>
      <c r="E128" s="6"/>
      <c r="F128" s="18">
        <v>200.11488584474884</v>
      </c>
      <c r="G128" s="18">
        <v>876503.2</v>
      </c>
      <c r="H128" s="6">
        <v>13495.845067075892</v>
      </c>
      <c r="I128" s="9">
        <v>7</v>
      </c>
      <c r="J128" s="9">
        <v>8.5</v>
      </c>
      <c r="K128" s="9">
        <v>6</v>
      </c>
      <c r="M128" s="10"/>
      <c r="N128" s="10"/>
      <c r="O128" s="9">
        <v>300</v>
      </c>
      <c r="P128" s="11"/>
      <c r="Q128" s="9">
        <v>7.56</v>
      </c>
      <c r="R128" s="9">
        <v>6</v>
      </c>
      <c r="S128" s="9">
        <v>6.5</v>
      </c>
      <c r="T128" s="9">
        <v>10</v>
      </c>
      <c r="U128" s="10"/>
      <c r="V128" s="9">
        <v>6</v>
      </c>
      <c r="W128" s="9">
        <v>0.5</v>
      </c>
      <c r="X128" s="11" t="s">
        <v>564</v>
      </c>
    </row>
    <row r="129" spans="1:24" s="15" customFormat="1" x14ac:dyDescent="0.25">
      <c r="A129" s="6">
        <v>124</v>
      </c>
      <c r="B129" s="7" t="s">
        <v>69</v>
      </c>
      <c r="C129" s="7"/>
      <c r="D129" s="6">
        <v>68</v>
      </c>
      <c r="E129" s="6"/>
      <c r="F129" s="8"/>
      <c r="G129" s="8"/>
      <c r="H129" s="8"/>
      <c r="I129" s="9"/>
      <c r="J129" s="9"/>
      <c r="K129" s="9">
        <v>1</v>
      </c>
      <c r="L129" s="9"/>
      <c r="M129" s="10"/>
      <c r="N129" s="10"/>
      <c r="O129" s="9"/>
      <c r="P129" s="9" t="s">
        <v>422</v>
      </c>
      <c r="Q129" s="9"/>
      <c r="R129" s="9"/>
      <c r="S129" s="9"/>
      <c r="T129" s="9"/>
      <c r="U129" s="10"/>
      <c r="V129" s="9">
        <v>1</v>
      </c>
      <c r="W129" s="9">
        <v>0</v>
      </c>
      <c r="X129" s="11"/>
    </row>
    <row r="130" spans="1:24" s="9" customFormat="1" ht="30" x14ac:dyDescent="0.25">
      <c r="A130" s="6">
        <v>125</v>
      </c>
      <c r="B130" s="7" t="s">
        <v>301</v>
      </c>
      <c r="C130" s="7"/>
      <c r="D130" s="6">
        <v>109</v>
      </c>
      <c r="E130" s="6"/>
      <c r="F130" s="18">
        <v>68.928904109589041</v>
      </c>
      <c r="G130" s="18">
        <v>301908.59999999998</v>
      </c>
      <c r="H130" s="6">
        <v>6575.9421415903507</v>
      </c>
      <c r="I130" s="9">
        <v>7</v>
      </c>
      <c r="J130" s="9">
        <v>8.5</v>
      </c>
      <c r="K130" s="9">
        <v>5</v>
      </c>
      <c r="M130" s="10"/>
      <c r="N130" s="10"/>
      <c r="O130" s="9">
        <v>200</v>
      </c>
      <c r="P130" s="11"/>
      <c r="U130" s="10"/>
      <c r="V130" s="9">
        <v>5</v>
      </c>
      <c r="W130" s="9">
        <v>4</v>
      </c>
      <c r="X130" s="11" t="s">
        <v>565</v>
      </c>
    </row>
    <row r="131" spans="1:24" s="9" customFormat="1" ht="30" x14ac:dyDescent="0.25">
      <c r="A131" s="6">
        <v>126</v>
      </c>
      <c r="B131" s="7" t="s">
        <v>278</v>
      </c>
      <c r="C131" s="7"/>
      <c r="D131" s="6">
        <v>1404</v>
      </c>
      <c r="E131" s="6"/>
      <c r="F131" s="8"/>
      <c r="G131" s="8"/>
      <c r="H131" s="8"/>
      <c r="I131" s="9">
        <v>7</v>
      </c>
      <c r="J131" s="9">
        <v>8.5</v>
      </c>
      <c r="K131" s="9">
        <v>7</v>
      </c>
      <c r="M131" s="10"/>
      <c r="N131" s="10"/>
      <c r="O131" s="9">
        <v>800</v>
      </c>
      <c r="P131" s="11"/>
      <c r="S131" s="9">
        <v>3.6</v>
      </c>
      <c r="T131" s="9">
        <v>7</v>
      </c>
      <c r="U131" s="10"/>
      <c r="V131" s="9">
        <v>7</v>
      </c>
      <c r="W131" s="9">
        <v>3</v>
      </c>
      <c r="X131" s="11" t="s">
        <v>566</v>
      </c>
    </row>
    <row r="132" spans="1:24" s="9" customFormat="1" x14ac:dyDescent="0.25">
      <c r="A132" s="6">
        <v>127</v>
      </c>
      <c r="B132" s="7" t="s">
        <v>228</v>
      </c>
      <c r="C132" s="7" t="s">
        <v>428</v>
      </c>
      <c r="D132" s="6">
        <v>180</v>
      </c>
      <c r="E132" s="6"/>
      <c r="F132" s="18">
        <v>139.54410958904111</v>
      </c>
      <c r="G132" s="18">
        <v>611203.20000000007</v>
      </c>
      <c r="H132" s="6">
        <v>6458.4053682217227</v>
      </c>
      <c r="I132" s="9">
        <v>6</v>
      </c>
      <c r="J132" s="9">
        <v>8.1</v>
      </c>
      <c r="K132" s="9">
        <v>5</v>
      </c>
      <c r="M132" s="10"/>
      <c r="N132" s="10"/>
      <c r="O132" s="9">
        <v>200</v>
      </c>
      <c r="P132" s="11"/>
      <c r="U132" s="10"/>
      <c r="V132" s="9">
        <v>5</v>
      </c>
      <c r="W132" s="9">
        <v>9</v>
      </c>
      <c r="X132" s="11" t="s">
        <v>567</v>
      </c>
    </row>
    <row r="133" spans="1:24" s="15" customFormat="1" x14ac:dyDescent="0.25">
      <c r="A133" s="6">
        <v>128</v>
      </c>
      <c r="B133" s="7" t="s">
        <v>247</v>
      </c>
      <c r="C133" s="7"/>
      <c r="D133" s="6">
        <v>150</v>
      </c>
      <c r="E133" s="6"/>
      <c r="F133" s="18">
        <v>262.6453424657534</v>
      </c>
      <c r="G133" s="18">
        <v>1150386.5999999999</v>
      </c>
      <c r="H133" s="6">
        <v>29537.280386572464</v>
      </c>
      <c r="I133" s="9"/>
      <c r="J133" s="9"/>
      <c r="K133" s="9">
        <v>1</v>
      </c>
      <c r="L133" s="9"/>
      <c r="M133" s="10"/>
      <c r="N133" s="10"/>
      <c r="O133" s="9"/>
      <c r="P133" s="9" t="s">
        <v>422</v>
      </c>
      <c r="Q133" s="9"/>
      <c r="R133" s="9"/>
      <c r="S133" s="9"/>
      <c r="T133" s="9"/>
      <c r="U133" s="10"/>
      <c r="V133" s="9">
        <v>1</v>
      </c>
      <c r="W133" s="9">
        <v>0</v>
      </c>
      <c r="X133" s="11"/>
    </row>
    <row r="134" spans="1:24" s="9" customFormat="1" ht="30" x14ac:dyDescent="0.25">
      <c r="A134" s="6">
        <v>129</v>
      </c>
      <c r="B134" s="7" t="s">
        <v>225</v>
      </c>
      <c r="C134" s="7"/>
      <c r="D134" s="6">
        <v>784</v>
      </c>
      <c r="E134" s="6"/>
      <c r="F134" s="18">
        <v>571.68995433789951</v>
      </c>
      <c r="G134" s="18">
        <v>2504002</v>
      </c>
      <c r="H134" s="6">
        <v>18271.308230242219</v>
      </c>
      <c r="I134" s="9">
        <v>7</v>
      </c>
      <c r="J134" s="9">
        <v>8.5</v>
      </c>
      <c r="K134" s="9">
        <v>6</v>
      </c>
      <c r="M134" s="10"/>
      <c r="N134" s="10"/>
      <c r="O134" s="9">
        <v>600</v>
      </c>
      <c r="P134" s="11"/>
      <c r="S134" s="9">
        <v>5.3213999999999997</v>
      </c>
      <c r="T134" s="9">
        <v>10</v>
      </c>
      <c r="U134" s="10" t="s">
        <v>420</v>
      </c>
      <c r="V134" s="9">
        <v>6</v>
      </c>
      <c r="W134" s="9">
        <v>1</v>
      </c>
      <c r="X134" s="11" t="s">
        <v>561</v>
      </c>
    </row>
    <row r="135" spans="1:24" s="15" customFormat="1" ht="45" x14ac:dyDescent="0.25">
      <c r="A135" s="12">
        <v>130</v>
      </c>
      <c r="B135" s="13" t="s">
        <v>158</v>
      </c>
      <c r="C135" s="13"/>
      <c r="D135" s="12">
        <v>543</v>
      </c>
      <c r="E135" s="12"/>
      <c r="F135" s="14">
        <v>2327.3620345443715</v>
      </c>
      <c r="G135" s="14">
        <v>10193845.711304348</v>
      </c>
      <c r="H135" s="12">
        <v>33253.483117969401</v>
      </c>
      <c r="I135" s="15">
        <v>4</v>
      </c>
      <c r="J135" s="15">
        <v>6.71</v>
      </c>
      <c r="K135" s="15">
        <v>4</v>
      </c>
      <c r="M135" s="16"/>
      <c r="N135" s="16"/>
      <c r="O135" s="15">
        <v>5000</v>
      </c>
      <c r="P135" s="17" t="s">
        <v>568</v>
      </c>
      <c r="Q135" s="30">
        <v>6.71</v>
      </c>
      <c r="R135" s="15">
        <v>4</v>
      </c>
      <c r="U135" s="16"/>
      <c r="V135" s="15">
        <v>4</v>
      </c>
      <c r="W135" s="15">
        <v>1.5</v>
      </c>
      <c r="X135" s="17" t="s">
        <v>569</v>
      </c>
    </row>
    <row r="136" spans="1:24" s="9" customFormat="1" ht="30" x14ac:dyDescent="0.25">
      <c r="A136" s="12">
        <v>131</v>
      </c>
      <c r="B136" s="13" t="s">
        <v>191</v>
      </c>
      <c r="C136" s="13"/>
      <c r="D136" s="12">
        <v>378</v>
      </c>
      <c r="E136" s="12"/>
      <c r="F136" s="14">
        <v>123.26082191780823</v>
      </c>
      <c r="G136" s="14">
        <v>539882.4</v>
      </c>
      <c r="H136" s="12">
        <v>13358.132362309812</v>
      </c>
      <c r="I136" s="15">
        <v>5</v>
      </c>
      <c r="J136" s="15">
        <v>7.5</v>
      </c>
      <c r="K136" s="15">
        <v>5</v>
      </c>
      <c r="L136" s="15"/>
      <c r="M136" s="16"/>
      <c r="N136" s="16"/>
      <c r="O136" s="15">
        <v>300</v>
      </c>
      <c r="P136" s="17"/>
      <c r="Q136" s="15"/>
      <c r="R136" s="15"/>
      <c r="S136" s="15"/>
      <c r="T136" s="15"/>
      <c r="U136" s="16"/>
      <c r="V136" s="15">
        <v>5</v>
      </c>
      <c r="W136" s="15">
        <v>0</v>
      </c>
      <c r="X136" s="17" t="s">
        <v>570</v>
      </c>
    </row>
    <row r="137" spans="1:24" s="9" customFormat="1" ht="30" x14ac:dyDescent="0.25">
      <c r="A137" s="12">
        <v>132</v>
      </c>
      <c r="B137" s="13" t="s">
        <v>167</v>
      </c>
      <c r="C137" s="13"/>
      <c r="D137" s="12">
        <v>434</v>
      </c>
      <c r="E137" s="12"/>
      <c r="F137" s="14">
        <v>182.42246575342466</v>
      </c>
      <c r="G137" s="14">
        <v>799010.4</v>
      </c>
      <c r="H137" s="12">
        <v>10603.8782669882</v>
      </c>
      <c r="I137" s="15">
        <v>5</v>
      </c>
      <c r="J137" s="15">
        <v>7.5</v>
      </c>
      <c r="K137" s="15">
        <v>5</v>
      </c>
      <c r="L137" s="15"/>
      <c r="M137" s="16"/>
      <c r="N137" s="16"/>
      <c r="O137" s="15">
        <v>300</v>
      </c>
      <c r="P137" s="17"/>
      <c r="Q137" s="15"/>
      <c r="R137" s="15"/>
      <c r="S137" s="15"/>
      <c r="T137" s="15"/>
      <c r="U137" s="16"/>
      <c r="V137" s="15">
        <v>5</v>
      </c>
      <c r="W137" s="15">
        <v>2.5</v>
      </c>
      <c r="X137" s="17" t="s">
        <v>571</v>
      </c>
    </row>
    <row r="138" spans="1:24" s="9" customFormat="1" x14ac:dyDescent="0.25">
      <c r="A138" s="6">
        <v>133</v>
      </c>
      <c r="B138" s="7" t="s">
        <v>82</v>
      </c>
      <c r="C138" s="7"/>
      <c r="D138" s="6">
        <v>131</v>
      </c>
      <c r="E138" s="6"/>
      <c r="F138" s="8"/>
      <c r="G138" s="8"/>
      <c r="H138" s="8"/>
      <c r="I138" s="9">
        <v>4</v>
      </c>
      <c r="J138" s="9">
        <v>7</v>
      </c>
      <c r="K138" s="9">
        <v>3</v>
      </c>
      <c r="M138" s="10"/>
      <c r="N138" s="10"/>
      <c r="O138" s="9">
        <v>200</v>
      </c>
      <c r="P138" s="11" t="s">
        <v>572</v>
      </c>
      <c r="U138" s="10"/>
      <c r="V138" s="9">
        <v>3</v>
      </c>
      <c r="W138" s="9">
        <v>3</v>
      </c>
      <c r="X138" s="11"/>
    </row>
    <row r="139" spans="1:24" s="9" customFormat="1" x14ac:dyDescent="0.25">
      <c r="A139" s="6">
        <v>134</v>
      </c>
      <c r="B139" s="7" t="s">
        <v>77</v>
      </c>
      <c r="C139" s="7"/>
      <c r="D139" s="6">
        <v>52</v>
      </c>
      <c r="E139" s="6"/>
      <c r="F139" s="8"/>
      <c r="G139" s="8"/>
      <c r="H139" s="8"/>
      <c r="K139" s="9">
        <v>1</v>
      </c>
      <c r="M139" s="10"/>
      <c r="N139" s="10"/>
      <c r="P139" s="9" t="s">
        <v>422</v>
      </c>
      <c r="U139" s="10"/>
      <c r="V139" s="9">
        <v>1</v>
      </c>
      <c r="W139" s="9">
        <v>0</v>
      </c>
      <c r="X139" s="11"/>
    </row>
    <row r="140" spans="1:24" s="9" customFormat="1" x14ac:dyDescent="0.25">
      <c r="A140" s="6">
        <v>135</v>
      </c>
      <c r="B140" s="7" t="s">
        <v>251</v>
      </c>
      <c r="C140" s="7"/>
      <c r="D140" s="6">
        <v>69</v>
      </c>
      <c r="E140" s="6"/>
      <c r="F140" s="18">
        <v>85.726712328767121</v>
      </c>
      <c r="G140" s="18">
        <v>375483</v>
      </c>
      <c r="H140" s="6">
        <v>8538.0032537759271</v>
      </c>
      <c r="I140" s="9">
        <v>7</v>
      </c>
      <c r="J140" s="9">
        <v>8.5</v>
      </c>
      <c r="K140" s="9">
        <v>6</v>
      </c>
      <c r="L140" s="9">
        <v>7.81</v>
      </c>
      <c r="M140" s="10"/>
      <c r="N140" s="10"/>
      <c r="O140" s="9">
        <v>200</v>
      </c>
      <c r="P140" s="11"/>
      <c r="S140" s="9">
        <v>6.2060000000000004</v>
      </c>
      <c r="T140" s="9">
        <v>10</v>
      </c>
      <c r="U140" s="10" t="s">
        <v>420</v>
      </c>
      <c r="X140" s="11" t="s">
        <v>541</v>
      </c>
    </row>
    <row r="141" spans="1:24" s="9" customFormat="1" x14ac:dyDescent="0.25">
      <c r="A141" s="6">
        <v>136</v>
      </c>
      <c r="B141" s="7" t="s">
        <v>39</v>
      </c>
      <c r="C141" s="7"/>
      <c r="D141" s="6">
        <v>35</v>
      </c>
      <c r="E141" s="6"/>
      <c r="F141" s="8"/>
      <c r="G141" s="8"/>
      <c r="H141" s="8"/>
      <c r="K141" s="9">
        <v>1</v>
      </c>
      <c r="M141" s="10"/>
      <c r="N141" s="10"/>
      <c r="P141" s="9" t="s">
        <v>422</v>
      </c>
      <c r="U141" s="10"/>
      <c r="V141" s="9">
        <v>1</v>
      </c>
      <c r="W141" s="9">
        <v>0</v>
      </c>
      <c r="X141" s="11" t="s">
        <v>429</v>
      </c>
    </row>
    <row r="142" spans="1:24" s="9" customFormat="1" ht="30" x14ac:dyDescent="0.25">
      <c r="A142" s="6">
        <v>137</v>
      </c>
      <c r="B142" s="7" t="s">
        <v>140</v>
      </c>
      <c r="C142" s="7"/>
      <c r="D142" s="6">
        <v>448</v>
      </c>
      <c r="E142" s="6"/>
      <c r="F142" s="18">
        <v>267.91506849315067</v>
      </c>
      <c r="G142" s="18">
        <v>1173468</v>
      </c>
      <c r="H142" s="6">
        <v>20538.965013448771</v>
      </c>
      <c r="I142" s="9">
        <v>6</v>
      </c>
      <c r="J142" s="9">
        <v>8.1</v>
      </c>
      <c r="K142" s="9">
        <v>4</v>
      </c>
      <c r="M142" s="10"/>
      <c r="N142" s="10"/>
      <c r="O142" s="9">
        <v>300</v>
      </c>
      <c r="P142" s="11"/>
      <c r="Q142" s="9">
        <v>5.46</v>
      </c>
      <c r="R142" s="9">
        <v>4</v>
      </c>
      <c r="U142" s="10"/>
      <c r="V142" s="9">
        <v>3</v>
      </c>
      <c r="W142" s="9">
        <v>1</v>
      </c>
      <c r="X142" s="11" t="s">
        <v>573</v>
      </c>
    </row>
    <row r="143" spans="1:24" s="15" customFormat="1" x14ac:dyDescent="0.25">
      <c r="A143" s="6">
        <v>138</v>
      </c>
      <c r="B143" s="7" t="s">
        <v>232</v>
      </c>
      <c r="C143" s="7"/>
      <c r="D143" s="6">
        <v>167</v>
      </c>
      <c r="E143" s="6"/>
      <c r="F143" s="18">
        <v>198.87132390050471</v>
      </c>
      <c r="G143" s="18">
        <v>871056.39868421061</v>
      </c>
      <c r="H143" s="6">
        <v>9050.9747744735614</v>
      </c>
      <c r="I143" s="9"/>
      <c r="J143" s="9"/>
      <c r="K143" s="9">
        <v>4</v>
      </c>
      <c r="L143" s="9"/>
      <c r="M143" s="10"/>
      <c r="N143" s="10"/>
      <c r="O143" s="9"/>
      <c r="P143" s="9" t="s">
        <v>422</v>
      </c>
      <c r="Q143" s="9"/>
      <c r="R143" s="9"/>
      <c r="S143" s="9"/>
      <c r="T143" s="9"/>
      <c r="U143" s="10"/>
      <c r="V143" s="9">
        <v>4</v>
      </c>
      <c r="W143" s="9">
        <v>0</v>
      </c>
      <c r="X143" s="11"/>
    </row>
    <row r="144" spans="1:24" s="15" customFormat="1" x14ac:dyDescent="0.25">
      <c r="A144" s="12">
        <v>139</v>
      </c>
      <c r="B144" s="13" t="s">
        <v>222</v>
      </c>
      <c r="C144" s="13"/>
      <c r="D144" s="12">
        <v>353</v>
      </c>
      <c r="E144" s="12"/>
      <c r="F144" s="14">
        <v>84.61430745814306</v>
      </c>
      <c r="G144" s="14">
        <v>370610.66666666663</v>
      </c>
      <c r="H144" s="12">
        <v>9089.0385145613145</v>
      </c>
      <c r="I144" s="15">
        <v>5</v>
      </c>
      <c r="J144" s="15">
        <v>7.5</v>
      </c>
      <c r="K144" s="15">
        <v>5</v>
      </c>
      <c r="M144" s="16"/>
      <c r="N144" s="16"/>
      <c r="O144" s="15">
        <v>200</v>
      </c>
      <c r="P144" s="17" t="s">
        <v>574</v>
      </c>
      <c r="Q144" s="15">
        <v>5.2</v>
      </c>
      <c r="R144" s="15">
        <v>3</v>
      </c>
      <c r="U144" s="16"/>
      <c r="V144" s="15">
        <v>5</v>
      </c>
      <c r="W144" s="15">
        <v>0</v>
      </c>
      <c r="X144" s="17" t="s">
        <v>575</v>
      </c>
    </row>
    <row r="145" spans="1:24" s="9" customFormat="1" x14ac:dyDescent="0.25">
      <c r="A145" s="6">
        <v>140</v>
      </c>
      <c r="B145" s="7" t="s">
        <v>292</v>
      </c>
      <c r="C145" s="7"/>
      <c r="D145" s="6">
        <v>244</v>
      </c>
      <c r="E145" s="6"/>
      <c r="F145" s="18">
        <v>121.28223744292239</v>
      </c>
      <c r="G145" s="18">
        <v>531216.20000000007</v>
      </c>
      <c r="H145" s="6">
        <v>7574.1987621344288</v>
      </c>
      <c r="I145" s="9">
        <v>7</v>
      </c>
      <c r="J145" s="9">
        <v>8.5</v>
      </c>
      <c r="K145" s="9">
        <v>7</v>
      </c>
      <c r="M145" s="10"/>
      <c r="N145" s="10"/>
      <c r="O145" s="9">
        <v>200</v>
      </c>
      <c r="P145" s="11"/>
      <c r="Q145" s="9">
        <v>7.2</v>
      </c>
      <c r="R145" s="9">
        <v>6</v>
      </c>
      <c r="U145" s="10"/>
      <c r="V145" s="9">
        <v>7</v>
      </c>
      <c r="W145" s="9">
        <v>1</v>
      </c>
      <c r="X145" s="11" t="s">
        <v>576</v>
      </c>
    </row>
    <row r="146" spans="1:24" s="9" customFormat="1" x14ac:dyDescent="0.25">
      <c r="A146" s="6">
        <v>141</v>
      </c>
      <c r="B146" s="7" t="s">
        <v>26</v>
      </c>
      <c r="C146" s="7"/>
      <c r="D146" s="6">
        <v>88</v>
      </c>
      <c r="E146" s="6"/>
      <c r="F146" s="18">
        <v>74.519863013698625</v>
      </c>
      <c r="G146" s="18">
        <v>326397</v>
      </c>
      <c r="H146" s="6">
        <v>2394.6896309136723</v>
      </c>
      <c r="I146" s="9" t="s">
        <v>450</v>
      </c>
      <c r="J146" s="9" t="s">
        <v>450</v>
      </c>
      <c r="K146" s="9">
        <v>1</v>
      </c>
      <c r="M146" s="10"/>
      <c r="N146" s="10"/>
      <c r="O146" s="9" t="s">
        <v>450</v>
      </c>
      <c r="P146" s="11"/>
      <c r="S146" s="9">
        <v>1.6778999999999999</v>
      </c>
      <c r="T146" s="9">
        <v>10</v>
      </c>
      <c r="U146" s="10" t="s">
        <v>420</v>
      </c>
      <c r="V146" s="9">
        <v>1</v>
      </c>
      <c r="W146" s="9">
        <v>0</v>
      </c>
      <c r="X146" s="11" t="s">
        <v>577</v>
      </c>
    </row>
    <row r="147" spans="1:24" s="9" customFormat="1" x14ac:dyDescent="0.25">
      <c r="A147" s="12">
        <v>142</v>
      </c>
      <c r="B147" s="13" t="s">
        <v>329</v>
      </c>
      <c r="C147" s="13"/>
      <c r="D147" s="12">
        <v>33</v>
      </c>
      <c r="E147" s="12"/>
      <c r="F147" s="14">
        <v>45.374337899543377</v>
      </c>
      <c r="G147" s="14">
        <v>198739.6</v>
      </c>
      <c r="H147" s="12">
        <v>3295.2344585736182</v>
      </c>
      <c r="I147" s="15">
        <v>7</v>
      </c>
      <c r="J147" s="15">
        <v>8.5</v>
      </c>
      <c r="K147" s="15">
        <v>7</v>
      </c>
      <c r="L147" s="15"/>
      <c r="M147" s="16"/>
      <c r="N147" s="16"/>
      <c r="O147" s="15">
        <v>200</v>
      </c>
      <c r="P147" s="17"/>
      <c r="Q147" s="15">
        <v>9.01</v>
      </c>
      <c r="R147" s="15">
        <v>7</v>
      </c>
      <c r="S147" s="15">
        <v>6.1</v>
      </c>
      <c r="T147" s="15">
        <v>8</v>
      </c>
      <c r="U147" s="16"/>
      <c r="V147" s="15"/>
      <c r="W147" s="15"/>
      <c r="X147" s="17" t="s">
        <v>578</v>
      </c>
    </row>
    <row r="148" spans="1:24" s="9" customFormat="1" ht="30" x14ac:dyDescent="0.25">
      <c r="A148" s="6">
        <v>143</v>
      </c>
      <c r="B148" s="7" t="s">
        <v>81</v>
      </c>
      <c r="C148" s="7"/>
      <c r="D148" s="6">
        <v>489</v>
      </c>
      <c r="E148" s="6"/>
      <c r="F148" s="18">
        <v>334.55392694063926</v>
      </c>
      <c r="G148" s="18">
        <v>1465346.2</v>
      </c>
      <c r="H148" s="6">
        <v>17595.861704878218</v>
      </c>
      <c r="I148" s="9">
        <v>4</v>
      </c>
      <c r="J148" s="9">
        <v>3.76</v>
      </c>
      <c r="K148" s="9">
        <v>1</v>
      </c>
      <c r="L148" s="9">
        <v>4.0270000000000001</v>
      </c>
      <c r="M148" s="10"/>
      <c r="N148" s="10"/>
      <c r="O148" s="9">
        <v>500</v>
      </c>
      <c r="P148" s="11" t="s">
        <v>421</v>
      </c>
      <c r="S148" s="9">
        <v>3.2</v>
      </c>
      <c r="T148" s="9">
        <v>9</v>
      </c>
      <c r="U148" s="10"/>
      <c r="V148" s="9">
        <v>1</v>
      </c>
      <c r="W148" s="9">
        <v>0</v>
      </c>
      <c r="X148" s="11" t="s">
        <v>510</v>
      </c>
    </row>
    <row r="149" spans="1:24" s="9" customFormat="1" ht="45" x14ac:dyDescent="0.25">
      <c r="A149" s="12">
        <v>144</v>
      </c>
      <c r="B149" s="13" t="s">
        <v>244</v>
      </c>
      <c r="C149" s="13"/>
      <c r="D149" s="12">
        <v>3497</v>
      </c>
      <c r="E149" s="12"/>
      <c r="F149" s="14">
        <v>6527.0490867579902</v>
      </c>
      <c r="G149" s="14">
        <v>28588474.999999996</v>
      </c>
      <c r="H149" s="12">
        <v>211311.60830941342</v>
      </c>
      <c r="I149" s="15">
        <v>7</v>
      </c>
      <c r="J149" s="15">
        <v>4.99</v>
      </c>
      <c r="K149" s="15">
        <v>7</v>
      </c>
      <c r="L149" s="15"/>
      <c r="M149" s="16"/>
      <c r="N149" s="16"/>
      <c r="O149" s="15">
        <v>6800</v>
      </c>
      <c r="P149" s="17" t="s">
        <v>421</v>
      </c>
      <c r="Q149" s="15"/>
      <c r="R149" s="15"/>
      <c r="S149" s="15">
        <v>4.3</v>
      </c>
      <c r="T149" s="15">
        <v>8</v>
      </c>
      <c r="U149" s="16"/>
      <c r="V149" s="15">
        <v>7</v>
      </c>
      <c r="W149" s="15">
        <v>6</v>
      </c>
      <c r="X149" s="17" t="s">
        <v>579</v>
      </c>
    </row>
    <row r="150" spans="1:24" s="9" customFormat="1" x14ac:dyDescent="0.25">
      <c r="A150" s="6">
        <v>145</v>
      </c>
      <c r="B150" s="7" t="s">
        <v>296</v>
      </c>
      <c r="C150" s="7"/>
      <c r="D150" s="6">
        <v>196</v>
      </c>
      <c r="E150" s="6"/>
      <c r="F150" s="18">
        <v>233.40586517664025</v>
      </c>
      <c r="G150" s="18">
        <v>1022317.6894736843</v>
      </c>
      <c r="H150" s="6">
        <v>10622.700932915077</v>
      </c>
      <c r="I150" s="9">
        <v>7</v>
      </c>
      <c r="J150" s="9">
        <v>8.5</v>
      </c>
      <c r="K150" s="9">
        <v>2</v>
      </c>
      <c r="M150" s="10"/>
      <c r="N150" s="10"/>
      <c r="O150" s="9">
        <v>300</v>
      </c>
      <c r="P150" s="11"/>
      <c r="Q150" s="31"/>
      <c r="U150" s="10"/>
      <c r="V150" s="9">
        <v>2</v>
      </c>
      <c r="W150" s="9">
        <v>2</v>
      </c>
      <c r="X150" s="11"/>
    </row>
    <row r="151" spans="1:24" s="9" customFormat="1" x14ac:dyDescent="0.25">
      <c r="A151" s="6">
        <v>146</v>
      </c>
      <c r="B151" s="7" t="s">
        <v>91</v>
      </c>
      <c r="C151" s="7"/>
      <c r="D151" s="6">
        <v>636</v>
      </c>
      <c r="E151" s="6"/>
      <c r="F151" s="18">
        <v>425.86968036529686</v>
      </c>
      <c r="G151" s="18">
        <v>1865309.2000000002</v>
      </c>
      <c r="H151" s="6">
        <v>25056.507067746585</v>
      </c>
      <c r="I151" s="9">
        <v>5</v>
      </c>
      <c r="J151" s="9">
        <v>7.5</v>
      </c>
      <c r="K151" s="9">
        <v>2</v>
      </c>
      <c r="M151" s="10"/>
      <c r="N151" s="10"/>
      <c r="O151" s="9">
        <v>1000</v>
      </c>
      <c r="P151" s="11"/>
      <c r="U151" s="10"/>
      <c r="V151" s="9">
        <v>2</v>
      </c>
      <c r="W151" s="9">
        <v>2</v>
      </c>
      <c r="X151" s="11" t="s">
        <v>580</v>
      </c>
    </row>
    <row r="152" spans="1:24" s="9" customFormat="1" x14ac:dyDescent="0.25">
      <c r="A152" s="6">
        <v>147</v>
      </c>
      <c r="B152" s="7" t="s">
        <v>14</v>
      </c>
      <c r="C152" s="7" t="s">
        <v>428</v>
      </c>
      <c r="D152" s="6">
        <v>81</v>
      </c>
      <c r="E152" s="6"/>
      <c r="F152" s="18">
        <v>104.11189617880318</v>
      </c>
      <c r="G152" s="18">
        <v>456010.10526315792</v>
      </c>
      <c r="H152" s="6">
        <v>4051.4660058810059</v>
      </c>
      <c r="I152" s="9" t="s">
        <v>450</v>
      </c>
      <c r="J152" s="9" t="s">
        <v>450</v>
      </c>
      <c r="K152" s="9">
        <v>1</v>
      </c>
      <c r="M152" s="10"/>
      <c r="N152" s="10"/>
      <c r="O152" s="9" t="s">
        <v>450</v>
      </c>
      <c r="P152" s="11" t="s">
        <v>581</v>
      </c>
      <c r="S152" s="9">
        <v>1.34</v>
      </c>
      <c r="T152" s="9">
        <v>10</v>
      </c>
      <c r="U152" s="10" t="s">
        <v>420</v>
      </c>
      <c r="V152" s="9">
        <v>1</v>
      </c>
      <c r="W152" s="9">
        <v>0</v>
      </c>
      <c r="X152" s="11" t="s">
        <v>577</v>
      </c>
    </row>
    <row r="153" spans="1:24" s="15" customFormat="1" ht="30" x14ac:dyDescent="0.25">
      <c r="A153" s="6">
        <v>148</v>
      </c>
      <c r="B153" s="7" t="s">
        <v>68</v>
      </c>
      <c r="C153" s="7" t="s">
        <v>428</v>
      </c>
      <c r="D153" s="6">
        <v>61</v>
      </c>
      <c r="E153" s="6"/>
      <c r="F153" s="18">
        <v>78.40525514699992</v>
      </c>
      <c r="G153" s="18">
        <v>343415.01754385966</v>
      </c>
      <c r="H153" s="6">
        <v>3051.1040291202639</v>
      </c>
      <c r="I153" s="9"/>
      <c r="J153" s="9"/>
      <c r="K153" s="9">
        <v>2</v>
      </c>
      <c r="L153" s="9"/>
      <c r="M153" s="10"/>
      <c r="N153" s="10"/>
      <c r="O153" s="9"/>
      <c r="P153" s="9" t="s">
        <v>422</v>
      </c>
      <c r="Q153" s="9"/>
      <c r="R153" s="9"/>
      <c r="S153" s="9">
        <v>1.5</v>
      </c>
      <c r="T153" s="9">
        <v>10</v>
      </c>
      <c r="U153" s="10"/>
      <c r="V153" s="9">
        <v>2</v>
      </c>
      <c r="W153" s="9">
        <v>3.5</v>
      </c>
      <c r="X153" s="11" t="s">
        <v>582</v>
      </c>
    </row>
    <row r="154" spans="1:24" s="9" customFormat="1" ht="30" x14ac:dyDescent="0.25">
      <c r="A154" s="6">
        <v>149</v>
      </c>
      <c r="B154" s="7" t="s">
        <v>12</v>
      </c>
      <c r="C154" s="7" t="s">
        <v>428</v>
      </c>
      <c r="D154" s="6">
        <v>86</v>
      </c>
      <c r="E154" s="6"/>
      <c r="F154" s="8"/>
      <c r="G154" s="8"/>
      <c r="H154" s="8"/>
      <c r="K154" s="9">
        <v>1</v>
      </c>
      <c r="M154" s="10"/>
      <c r="N154" s="10"/>
      <c r="P154" s="9" t="s">
        <v>422</v>
      </c>
      <c r="S154" s="9">
        <v>1.5</v>
      </c>
      <c r="T154" s="9">
        <v>10</v>
      </c>
      <c r="U154" s="10"/>
      <c r="V154" s="9">
        <v>1</v>
      </c>
      <c r="W154" s="9">
        <v>0</v>
      </c>
      <c r="X154" s="11" t="s">
        <v>583</v>
      </c>
    </row>
    <row r="155" spans="1:24" s="9" customFormat="1" x14ac:dyDescent="0.25">
      <c r="A155" s="6">
        <v>150</v>
      </c>
      <c r="B155" s="7" t="s">
        <v>136</v>
      </c>
      <c r="C155" s="7"/>
      <c r="D155" s="6">
        <v>403</v>
      </c>
      <c r="E155" s="6"/>
      <c r="F155" s="8"/>
      <c r="G155" s="8"/>
      <c r="H155" s="8"/>
      <c r="I155" s="9">
        <v>3</v>
      </c>
      <c r="J155" s="9">
        <v>6.4</v>
      </c>
      <c r="K155" s="9">
        <v>3</v>
      </c>
      <c r="M155" s="10" t="s">
        <v>420</v>
      </c>
      <c r="N155" s="10"/>
      <c r="O155" s="9">
        <v>500</v>
      </c>
      <c r="P155" s="11" t="s">
        <v>584</v>
      </c>
      <c r="S155" s="9">
        <v>1.5</v>
      </c>
      <c r="T155" s="9">
        <v>10</v>
      </c>
      <c r="U155" s="10"/>
      <c r="V155" s="9">
        <v>3</v>
      </c>
      <c r="W155" s="9">
        <v>2</v>
      </c>
      <c r="X155" s="11" t="s">
        <v>585</v>
      </c>
    </row>
    <row r="156" spans="1:24" s="9" customFormat="1" x14ac:dyDescent="0.25">
      <c r="A156" s="6">
        <v>151</v>
      </c>
      <c r="B156" s="7" t="s">
        <v>49</v>
      </c>
      <c r="C156" s="7" t="s">
        <v>428</v>
      </c>
      <c r="D156" s="6">
        <v>274</v>
      </c>
      <c r="E156" s="6"/>
      <c r="F156" s="18">
        <v>235.12159817351596</v>
      </c>
      <c r="G156" s="18">
        <v>1029832.6</v>
      </c>
      <c r="H156" s="6">
        <v>8998.2277040392528</v>
      </c>
      <c r="I156" s="9">
        <v>4</v>
      </c>
      <c r="J156" s="9">
        <v>7</v>
      </c>
      <c r="K156" s="9">
        <v>1</v>
      </c>
      <c r="M156" s="10"/>
      <c r="N156" s="10"/>
      <c r="O156" s="9">
        <v>400</v>
      </c>
      <c r="P156" s="11"/>
      <c r="U156" s="10"/>
      <c r="V156" s="9">
        <v>1</v>
      </c>
      <c r="W156" s="9">
        <v>0</v>
      </c>
      <c r="X156" s="11"/>
    </row>
    <row r="157" spans="1:24" s="15" customFormat="1" ht="30" x14ac:dyDescent="0.25">
      <c r="A157" s="12">
        <v>152</v>
      </c>
      <c r="B157" s="13" t="s">
        <v>188</v>
      </c>
      <c r="C157" s="13"/>
      <c r="D157" s="12">
        <v>201</v>
      </c>
      <c r="E157" s="12"/>
      <c r="F157" s="14">
        <v>147.09196347031966</v>
      </c>
      <c r="G157" s="14">
        <v>644262.80000000005</v>
      </c>
      <c r="H157" s="12">
        <v>3795.4891492773686</v>
      </c>
      <c r="I157" s="15">
        <v>5</v>
      </c>
      <c r="J157" s="15">
        <v>7.5</v>
      </c>
      <c r="K157" s="15">
        <v>5</v>
      </c>
      <c r="M157" s="16"/>
      <c r="N157" s="16"/>
      <c r="O157" s="15">
        <v>200</v>
      </c>
      <c r="P157" s="17"/>
      <c r="Q157" s="15">
        <v>6.4</v>
      </c>
      <c r="R157" s="15">
        <v>4</v>
      </c>
      <c r="U157" s="16"/>
      <c r="V157" s="15">
        <v>5</v>
      </c>
      <c r="W157" s="15">
        <v>0</v>
      </c>
      <c r="X157" s="17" t="s">
        <v>586</v>
      </c>
    </row>
    <row r="158" spans="1:24" s="15" customFormat="1" x14ac:dyDescent="0.25">
      <c r="A158" s="12">
        <v>153</v>
      </c>
      <c r="B158" s="13" t="s">
        <v>221</v>
      </c>
      <c r="C158" s="13"/>
      <c r="D158" s="12">
        <v>545</v>
      </c>
      <c r="E158" s="12"/>
      <c r="F158" s="14">
        <v>256.34968036529682</v>
      </c>
      <c r="G158" s="14">
        <v>1122811.6000000001</v>
      </c>
      <c r="H158" s="12">
        <v>17627.226210058307</v>
      </c>
      <c r="I158" s="15">
        <v>6</v>
      </c>
      <c r="J158" s="15">
        <v>8.1</v>
      </c>
      <c r="K158" s="15">
        <v>6</v>
      </c>
      <c r="M158" s="16"/>
      <c r="N158" s="16"/>
      <c r="O158" s="15">
        <v>600</v>
      </c>
      <c r="P158" s="17"/>
      <c r="U158" s="16"/>
      <c r="V158" s="15">
        <v>6</v>
      </c>
      <c r="W158" s="15">
        <v>1</v>
      </c>
      <c r="X158" s="17" t="s">
        <v>587</v>
      </c>
    </row>
    <row r="159" spans="1:24" s="15" customFormat="1" ht="30" x14ac:dyDescent="0.25">
      <c r="A159" s="6">
        <v>154</v>
      </c>
      <c r="B159" s="7" t="s">
        <v>345</v>
      </c>
      <c r="C159" s="7"/>
      <c r="D159" s="6">
        <v>188</v>
      </c>
      <c r="E159" s="6">
        <f>855000/8760</f>
        <v>97.602739726027394</v>
      </c>
      <c r="F159" s="18">
        <v>154.01319634703191</v>
      </c>
      <c r="G159" s="18">
        <v>674577.79999999981</v>
      </c>
      <c r="H159" s="6">
        <v>13919.245011912457</v>
      </c>
      <c r="I159" s="9">
        <v>4</v>
      </c>
      <c r="J159" s="9">
        <v>7</v>
      </c>
      <c r="K159" s="9">
        <v>2</v>
      </c>
      <c r="L159" s="9"/>
      <c r="M159" s="10" t="s">
        <v>420</v>
      </c>
      <c r="N159" s="10"/>
      <c r="O159" s="9">
        <v>200</v>
      </c>
      <c r="P159" s="11"/>
      <c r="Q159" s="9"/>
      <c r="R159" s="9"/>
      <c r="S159" s="9"/>
      <c r="T159" s="9"/>
      <c r="U159" s="10"/>
      <c r="V159" s="9">
        <v>2</v>
      </c>
      <c r="W159" s="9">
        <v>0</v>
      </c>
      <c r="X159" s="11" t="s">
        <v>588</v>
      </c>
    </row>
    <row r="160" spans="1:24" s="15" customFormat="1" x14ac:dyDescent="0.25">
      <c r="A160" s="6">
        <v>155</v>
      </c>
      <c r="B160" s="7" t="s">
        <v>168</v>
      </c>
      <c r="C160" s="7"/>
      <c r="D160" s="6">
        <v>80</v>
      </c>
      <c r="E160" s="6"/>
      <c r="F160" s="18">
        <v>127.29394620744917</v>
      </c>
      <c r="G160" s="18">
        <v>557547.48438862734</v>
      </c>
      <c r="H160" s="6">
        <v>3057.3998016094069</v>
      </c>
      <c r="I160" s="9">
        <v>5</v>
      </c>
      <c r="J160" s="9">
        <v>7.5</v>
      </c>
      <c r="K160" s="9">
        <v>4</v>
      </c>
      <c r="L160" s="9"/>
      <c r="M160" s="10"/>
      <c r="N160" s="10"/>
      <c r="O160" s="9">
        <v>100</v>
      </c>
      <c r="P160" s="11"/>
      <c r="Q160" s="9"/>
      <c r="R160" s="9"/>
      <c r="S160" s="9"/>
      <c r="T160" s="9"/>
      <c r="U160" s="10"/>
      <c r="V160" s="9">
        <v>4</v>
      </c>
      <c r="W160" s="9">
        <v>0</v>
      </c>
      <c r="X160" s="11"/>
    </row>
    <row r="161" spans="1:24" s="9" customFormat="1" x14ac:dyDescent="0.25">
      <c r="A161" s="6">
        <v>156</v>
      </c>
      <c r="B161" s="7" t="s">
        <v>314</v>
      </c>
      <c r="C161" s="7"/>
      <c r="D161" s="6">
        <v>155</v>
      </c>
      <c r="E161" s="6"/>
      <c r="F161" s="18">
        <v>153.96415525114156</v>
      </c>
      <c r="G161" s="18">
        <v>674363</v>
      </c>
      <c r="H161" s="6">
        <v>8929.3269887740298</v>
      </c>
      <c r="I161" s="9">
        <v>4</v>
      </c>
      <c r="J161" s="9">
        <v>7</v>
      </c>
      <c r="K161" s="9">
        <v>5</v>
      </c>
      <c r="M161" s="10" t="s">
        <v>420</v>
      </c>
      <c r="N161" s="10"/>
      <c r="O161" s="9">
        <v>200</v>
      </c>
      <c r="P161" s="11"/>
      <c r="U161" s="10"/>
      <c r="V161" s="9">
        <v>5</v>
      </c>
      <c r="W161" s="9">
        <v>3</v>
      </c>
      <c r="X161" s="11" t="s">
        <v>589</v>
      </c>
    </row>
    <row r="162" spans="1:24" s="23" customFormat="1" hidden="1" x14ac:dyDescent="0.25">
      <c r="A162" s="20" t="s">
        <v>461</v>
      </c>
      <c r="B162" s="21" t="s">
        <v>209</v>
      </c>
      <c r="C162" s="21"/>
      <c r="D162" s="20">
        <v>32</v>
      </c>
      <c r="E162" s="20"/>
      <c r="F162" s="22"/>
      <c r="G162" s="22"/>
      <c r="H162" s="20"/>
      <c r="I162" s="23">
        <v>7</v>
      </c>
      <c r="J162" s="23">
        <v>8.5</v>
      </c>
      <c r="M162" s="24"/>
      <c r="N162" s="24"/>
      <c r="O162" s="23">
        <v>200</v>
      </c>
      <c r="P162" s="25"/>
      <c r="S162" s="23">
        <v>2.23</v>
      </c>
      <c r="T162" s="23">
        <v>10</v>
      </c>
      <c r="U162" s="24" t="s">
        <v>420</v>
      </c>
      <c r="X162" s="25" t="s">
        <v>590</v>
      </c>
    </row>
    <row r="163" spans="1:24" s="9" customFormat="1" x14ac:dyDescent="0.25">
      <c r="A163" s="6">
        <v>157</v>
      </c>
      <c r="B163" s="7" t="s">
        <v>356</v>
      </c>
      <c r="C163" s="7"/>
      <c r="D163" s="6">
        <v>38</v>
      </c>
      <c r="E163" s="6"/>
      <c r="F163" s="18">
        <v>51.563835616438361</v>
      </c>
      <c r="G163" s="18">
        <v>225849.60000000001</v>
      </c>
      <c r="H163" s="6">
        <v>2936.3214540771519</v>
      </c>
      <c r="I163" s="9">
        <v>7</v>
      </c>
      <c r="J163" s="9">
        <v>8.5</v>
      </c>
      <c r="K163" s="9">
        <v>3</v>
      </c>
      <c r="M163" s="10"/>
      <c r="N163" s="10"/>
      <c r="O163" s="9">
        <v>200</v>
      </c>
      <c r="P163" s="11"/>
      <c r="U163" s="10"/>
      <c r="V163" s="9">
        <v>3</v>
      </c>
      <c r="W163" s="9">
        <v>0</v>
      </c>
      <c r="X163" s="11"/>
    </row>
    <row r="164" spans="1:24" s="9" customFormat="1" ht="30" x14ac:dyDescent="0.25">
      <c r="A164" s="6">
        <v>158</v>
      </c>
      <c r="B164" s="7" t="s">
        <v>312</v>
      </c>
      <c r="C164" s="7"/>
      <c r="D164" s="6">
        <v>110</v>
      </c>
      <c r="E164" s="6"/>
      <c r="F164" s="8"/>
      <c r="G164" s="8"/>
      <c r="H164" s="8"/>
      <c r="I164" s="9">
        <v>7</v>
      </c>
      <c r="J164" s="9">
        <v>8.5</v>
      </c>
      <c r="K164" s="9">
        <v>7</v>
      </c>
      <c r="M164" s="10"/>
      <c r="N164" s="10"/>
      <c r="O164" s="9">
        <v>200</v>
      </c>
      <c r="P164" s="11"/>
      <c r="U164" s="10"/>
      <c r="V164" s="9">
        <v>7</v>
      </c>
      <c r="W164" s="9">
        <v>2.5</v>
      </c>
      <c r="X164" s="11" t="s">
        <v>591</v>
      </c>
    </row>
    <row r="165" spans="1:24" s="9" customFormat="1" ht="60" x14ac:dyDescent="0.25">
      <c r="A165" s="6">
        <v>159</v>
      </c>
      <c r="B165" s="7" t="s">
        <v>309</v>
      </c>
      <c r="C165" s="7"/>
      <c r="D165" s="6">
        <v>119</v>
      </c>
      <c r="E165" s="6"/>
      <c r="F165" s="18">
        <v>10.455388127853881</v>
      </c>
      <c r="G165" s="18">
        <v>45794.6</v>
      </c>
      <c r="H165" s="8"/>
      <c r="I165" s="9">
        <v>5</v>
      </c>
      <c r="J165" s="9">
        <v>7.5</v>
      </c>
      <c r="K165" s="9">
        <v>4</v>
      </c>
      <c r="M165" s="10"/>
      <c r="N165" s="10"/>
      <c r="O165" s="9">
        <v>400</v>
      </c>
      <c r="P165" s="11" t="s">
        <v>592</v>
      </c>
      <c r="Q165" s="9">
        <v>4.5999999999999996</v>
      </c>
      <c r="R165" s="9">
        <v>2</v>
      </c>
      <c r="U165" s="10"/>
      <c r="V165" s="9">
        <v>6</v>
      </c>
      <c r="W165" s="9">
        <v>7</v>
      </c>
      <c r="X165" s="11" t="s">
        <v>593</v>
      </c>
    </row>
    <row r="166" spans="1:24" s="9" customFormat="1" ht="30" x14ac:dyDescent="0.25">
      <c r="A166" s="6">
        <v>160</v>
      </c>
      <c r="B166" s="7" t="s">
        <v>275</v>
      </c>
      <c r="C166" s="7"/>
      <c r="D166" s="6">
        <v>3072</v>
      </c>
      <c r="E166" s="6"/>
      <c r="F166" s="8"/>
      <c r="G166" s="8"/>
      <c r="H166" s="8"/>
      <c r="I166" s="9">
        <v>7</v>
      </c>
      <c r="J166" s="9">
        <v>2.09</v>
      </c>
      <c r="K166" s="9">
        <v>5</v>
      </c>
      <c r="M166" s="10"/>
      <c r="N166" s="10"/>
      <c r="O166" s="9">
        <v>5900</v>
      </c>
      <c r="P166" s="11" t="s">
        <v>421</v>
      </c>
      <c r="S166" s="9">
        <v>1.6</v>
      </c>
      <c r="T166" s="9">
        <v>9</v>
      </c>
      <c r="U166" s="10"/>
      <c r="V166" s="9">
        <v>5</v>
      </c>
      <c r="W166" s="9">
        <v>3</v>
      </c>
      <c r="X166" s="11" t="s">
        <v>594</v>
      </c>
    </row>
    <row r="167" spans="1:24" s="9" customFormat="1" ht="30" x14ac:dyDescent="0.25">
      <c r="A167" s="6">
        <v>161</v>
      </c>
      <c r="B167" s="7" t="s">
        <v>208</v>
      </c>
      <c r="C167" s="7"/>
      <c r="D167" s="6">
        <v>61</v>
      </c>
      <c r="E167" s="6"/>
      <c r="F167" s="18">
        <v>83.355296803652962</v>
      </c>
      <c r="G167" s="18">
        <v>365096.19999999995</v>
      </c>
      <c r="H167" s="6">
        <v>5627.9494536478751</v>
      </c>
      <c r="I167" s="9">
        <v>5</v>
      </c>
      <c r="J167" s="9">
        <v>7.5</v>
      </c>
      <c r="K167" s="9">
        <v>5</v>
      </c>
      <c r="M167" s="10" t="s">
        <v>420</v>
      </c>
      <c r="N167" s="10"/>
      <c r="O167" s="9">
        <v>200</v>
      </c>
      <c r="P167" s="11"/>
      <c r="S167" s="9">
        <v>4.82</v>
      </c>
      <c r="U167" s="10" t="s">
        <v>420</v>
      </c>
      <c r="V167" s="9">
        <v>5</v>
      </c>
      <c r="W167" s="9">
        <v>0</v>
      </c>
      <c r="X167" s="11" t="s">
        <v>595</v>
      </c>
    </row>
    <row r="168" spans="1:24" s="9" customFormat="1" x14ac:dyDescent="0.25">
      <c r="A168" s="12">
        <v>162</v>
      </c>
      <c r="B168" s="13" t="s">
        <v>181</v>
      </c>
      <c r="C168" s="13"/>
      <c r="D168" s="12">
        <v>580</v>
      </c>
      <c r="E168" s="12"/>
      <c r="F168" s="14">
        <v>365.64050228310498</v>
      </c>
      <c r="G168" s="14">
        <v>1601505.4</v>
      </c>
      <c r="H168" s="12">
        <v>12710.475290603283</v>
      </c>
      <c r="I168" s="15">
        <v>5</v>
      </c>
      <c r="J168" s="15">
        <v>7.5</v>
      </c>
      <c r="K168" s="15">
        <v>5</v>
      </c>
      <c r="L168" s="15"/>
      <c r="M168" s="16"/>
      <c r="N168" s="16"/>
      <c r="O168" s="15">
        <v>400</v>
      </c>
      <c r="P168" s="17"/>
      <c r="Q168" s="15"/>
      <c r="R168" s="15"/>
      <c r="S168" s="15"/>
      <c r="T168" s="15"/>
      <c r="U168" s="16"/>
      <c r="V168" s="15">
        <v>5</v>
      </c>
      <c r="W168" s="15">
        <v>0.5</v>
      </c>
      <c r="X168" s="17"/>
    </row>
    <row r="169" spans="1:24" s="9" customFormat="1" x14ac:dyDescent="0.25">
      <c r="A169" s="12">
        <v>163</v>
      </c>
      <c r="B169" s="13" t="s">
        <v>216</v>
      </c>
      <c r="C169" s="13"/>
      <c r="D169" s="32"/>
      <c r="E169" s="32"/>
      <c r="F169" s="32"/>
      <c r="G169" s="32"/>
      <c r="H169" s="32"/>
      <c r="I169" s="15">
        <v>7</v>
      </c>
      <c r="J169" s="15">
        <v>8.5</v>
      </c>
      <c r="K169" s="15">
        <v>7</v>
      </c>
      <c r="L169" s="15"/>
      <c r="M169" s="16"/>
      <c r="N169" s="16"/>
      <c r="O169" s="15">
        <v>200</v>
      </c>
      <c r="P169" s="17" t="s">
        <v>596</v>
      </c>
      <c r="Q169" s="15"/>
      <c r="R169" s="15"/>
      <c r="S169" s="15"/>
      <c r="T169" s="15"/>
      <c r="U169" s="16"/>
      <c r="V169" s="15">
        <v>7</v>
      </c>
      <c r="W169" s="15">
        <v>0.5</v>
      </c>
      <c r="X169" s="17" t="s">
        <v>597</v>
      </c>
    </row>
    <row r="170" spans="1:24" s="9" customFormat="1" ht="30" x14ac:dyDescent="0.25">
      <c r="A170" s="12">
        <v>164</v>
      </c>
      <c r="B170" s="13" t="s">
        <v>358</v>
      </c>
      <c r="C170" s="13"/>
      <c r="D170" s="12">
        <v>35</v>
      </c>
      <c r="E170" s="12"/>
      <c r="F170" s="14">
        <v>31.702121944668274</v>
      </c>
      <c r="G170" s="14">
        <v>138855.29411764705</v>
      </c>
      <c r="H170" s="12">
        <v>3718.2430286841745</v>
      </c>
      <c r="I170" s="15">
        <v>7</v>
      </c>
      <c r="J170" s="15">
        <v>8.5</v>
      </c>
      <c r="K170" s="15">
        <v>7</v>
      </c>
      <c r="L170" s="15"/>
      <c r="M170" s="16"/>
      <c r="N170" s="16"/>
      <c r="O170" s="15">
        <v>200</v>
      </c>
      <c r="P170" s="17"/>
      <c r="Q170" s="15"/>
      <c r="R170" s="15"/>
      <c r="S170" s="15">
        <v>4.5960000000000001</v>
      </c>
      <c r="T170" s="15">
        <v>10</v>
      </c>
      <c r="U170" s="16" t="s">
        <v>420</v>
      </c>
      <c r="V170" s="15">
        <v>7</v>
      </c>
      <c r="W170" s="15">
        <v>5</v>
      </c>
      <c r="X170" s="17" t="s">
        <v>598</v>
      </c>
    </row>
    <row r="171" spans="1:24" s="23" customFormat="1" hidden="1" x14ac:dyDescent="0.25">
      <c r="A171" s="20" t="s">
        <v>461</v>
      </c>
      <c r="B171" s="21" t="s">
        <v>162</v>
      </c>
      <c r="C171" s="21"/>
      <c r="D171" s="20">
        <v>16</v>
      </c>
      <c r="E171" s="20"/>
      <c r="F171" s="22"/>
      <c r="G171" s="22"/>
      <c r="H171" s="20"/>
      <c r="I171" s="23">
        <v>7</v>
      </c>
      <c r="J171" s="23">
        <v>8.5</v>
      </c>
      <c r="M171" s="24"/>
      <c r="N171" s="24"/>
      <c r="O171" s="23">
        <v>200</v>
      </c>
      <c r="P171" s="25"/>
      <c r="U171" s="24"/>
      <c r="X171" s="25"/>
    </row>
    <row r="172" spans="1:24" s="15" customFormat="1" ht="30" x14ac:dyDescent="0.25">
      <c r="A172" s="12">
        <v>165</v>
      </c>
      <c r="B172" s="13" t="s">
        <v>267</v>
      </c>
      <c r="C172" s="13"/>
      <c r="D172" s="12">
        <v>704</v>
      </c>
      <c r="E172" s="12"/>
      <c r="F172" s="32"/>
      <c r="G172" s="32"/>
      <c r="H172" s="32"/>
      <c r="I172" s="15">
        <v>7</v>
      </c>
      <c r="J172" s="15">
        <v>6.33</v>
      </c>
      <c r="K172" s="15">
        <v>7</v>
      </c>
      <c r="M172" s="16" t="s">
        <v>420</v>
      </c>
      <c r="O172" s="15">
        <v>1000</v>
      </c>
      <c r="P172" s="17" t="s">
        <v>599</v>
      </c>
      <c r="S172" s="15">
        <v>6.9</v>
      </c>
      <c r="T172" s="15">
        <v>10</v>
      </c>
      <c r="U172" s="16"/>
      <c r="X172" s="17" t="s">
        <v>600</v>
      </c>
    </row>
    <row r="173" spans="1:24" s="9" customFormat="1" x14ac:dyDescent="0.25">
      <c r="A173" s="6">
        <v>166</v>
      </c>
      <c r="B173" s="7" t="s">
        <v>211</v>
      </c>
      <c r="C173" s="7"/>
      <c r="D173" s="6">
        <v>250</v>
      </c>
      <c r="E173" s="6"/>
      <c r="F173" s="8"/>
      <c r="G173" s="8"/>
      <c r="H173" s="8"/>
      <c r="I173" s="9">
        <v>7</v>
      </c>
      <c r="J173" s="9">
        <v>8.5</v>
      </c>
      <c r="K173" s="9">
        <v>6</v>
      </c>
      <c r="M173" s="10" t="s">
        <v>420</v>
      </c>
      <c r="N173" s="10"/>
      <c r="O173" s="9">
        <v>600</v>
      </c>
      <c r="P173" s="11" t="s">
        <v>601</v>
      </c>
      <c r="S173" s="9">
        <v>6.3</v>
      </c>
      <c r="T173" s="9">
        <v>8</v>
      </c>
      <c r="U173" s="10"/>
      <c r="V173" s="9">
        <v>6</v>
      </c>
      <c r="W173" s="9">
        <v>0</v>
      </c>
      <c r="X173" s="11" t="s">
        <v>602</v>
      </c>
    </row>
    <row r="174" spans="1:24" s="23" customFormat="1" ht="30" hidden="1" x14ac:dyDescent="0.25">
      <c r="A174" s="20" t="s">
        <v>461</v>
      </c>
      <c r="B174" s="21" t="s">
        <v>295</v>
      </c>
      <c r="C174" s="21"/>
      <c r="D174" s="20">
        <v>60</v>
      </c>
      <c r="E174" s="20"/>
      <c r="F174" s="29"/>
      <c r="G174" s="29"/>
      <c r="H174" s="29"/>
      <c r="I174" s="23">
        <v>7</v>
      </c>
      <c r="J174" s="23">
        <v>8.5</v>
      </c>
      <c r="M174" s="24"/>
      <c r="N174" s="24"/>
      <c r="O174" s="23">
        <v>200</v>
      </c>
      <c r="P174" s="25"/>
      <c r="S174" s="23">
        <v>4.7</v>
      </c>
      <c r="T174" s="23">
        <v>8</v>
      </c>
      <c r="U174" s="24"/>
      <c r="X174" s="25" t="s">
        <v>540</v>
      </c>
    </row>
    <row r="175" spans="1:24" s="9" customFormat="1" x14ac:dyDescent="0.25">
      <c r="A175" s="6">
        <v>167</v>
      </c>
      <c r="B175" s="7" t="s">
        <v>330</v>
      </c>
      <c r="C175" s="7"/>
      <c r="D175" s="6">
        <v>118</v>
      </c>
      <c r="E175" s="6"/>
      <c r="F175" s="18">
        <v>131.77534246575343</v>
      </c>
      <c r="G175" s="18">
        <v>577176</v>
      </c>
      <c r="H175" s="6">
        <v>6606.7232716735925</v>
      </c>
      <c r="I175" s="9">
        <v>7</v>
      </c>
      <c r="J175" s="9">
        <v>8.5</v>
      </c>
      <c r="K175" s="9">
        <v>1</v>
      </c>
      <c r="M175" s="10"/>
      <c r="N175" s="10"/>
      <c r="O175" s="9">
        <v>400</v>
      </c>
      <c r="P175" s="11"/>
      <c r="S175" s="9">
        <v>2.6913999999999998</v>
      </c>
      <c r="T175" s="9">
        <v>10</v>
      </c>
      <c r="U175" s="10" t="s">
        <v>420</v>
      </c>
      <c r="V175" s="9">
        <v>1</v>
      </c>
      <c r="W175" s="9">
        <v>0</v>
      </c>
      <c r="X175" s="11" t="s">
        <v>590</v>
      </c>
    </row>
    <row r="176" spans="1:24" s="9" customFormat="1" ht="30" x14ac:dyDescent="0.25">
      <c r="A176" s="6">
        <v>168</v>
      </c>
      <c r="B176" s="7" t="s">
        <v>250</v>
      </c>
      <c r="C176" s="7"/>
      <c r="D176" s="6">
        <v>87</v>
      </c>
      <c r="E176" s="6"/>
      <c r="F176" s="18">
        <v>151.07404285212502</v>
      </c>
      <c r="G176" s="18">
        <v>661704.30769230763</v>
      </c>
      <c r="H176" s="6">
        <v>4404.4821811157281</v>
      </c>
      <c r="I176" s="9">
        <v>7</v>
      </c>
      <c r="J176" s="9">
        <v>5.49</v>
      </c>
      <c r="K176" s="9">
        <v>6</v>
      </c>
      <c r="M176" s="10"/>
      <c r="N176" s="10"/>
      <c r="O176" s="9">
        <v>100</v>
      </c>
      <c r="P176" s="11" t="s">
        <v>603</v>
      </c>
      <c r="Q176" s="9">
        <v>7</v>
      </c>
      <c r="R176" s="9" t="s">
        <v>604</v>
      </c>
      <c r="S176" s="9">
        <v>5.7</v>
      </c>
      <c r="T176" s="9">
        <v>7</v>
      </c>
      <c r="U176" s="10"/>
      <c r="W176" s="9">
        <v>3</v>
      </c>
      <c r="X176" s="11" t="s">
        <v>605</v>
      </c>
    </row>
    <row r="177" spans="1:24" s="9" customFormat="1" x14ac:dyDescent="0.25">
      <c r="A177" s="6">
        <v>169</v>
      </c>
      <c r="B177" s="7" t="s">
        <v>294</v>
      </c>
      <c r="C177" s="7"/>
      <c r="D177" s="6">
        <v>179</v>
      </c>
      <c r="E177" s="6"/>
      <c r="F177" s="8"/>
      <c r="G177" s="8"/>
      <c r="H177" s="8"/>
      <c r="I177" s="9">
        <v>4</v>
      </c>
      <c r="J177" s="9">
        <v>7</v>
      </c>
      <c r="K177" s="9">
        <v>7</v>
      </c>
      <c r="M177" s="10" t="s">
        <v>420</v>
      </c>
      <c r="N177" s="10"/>
      <c r="O177" s="9">
        <v>200</v>
      </c>
      <c r="P177" s="11"/>
      <c r="U177" s="10"/>
      <c r="V177" s="9">
        <v>7</v>
      </c>
      <c r="W177" s="9">
        <v>3</v>
      </c>
      <c r="X177" s="11" t="s">
        <v>606</v>
      </c>
    </row>
    <row r="178" spans="1:24" s="9" customFormat="1" x14ac:dyDescent="0.25">
      <c r="A178" s="6">
        <v>170</v>
      </c>
      <c r="B178" s="7" t="s">
        <v>183</v>
      </c>
      <c r="C178" s="7"/>
      <c r="D178" s="6">
        <v>643</v>
      </c>
      <c r="E178" s="6"/>
      <c r="F178" s="18">
        <v>385.3894520547945</v>
      </c>
      <c r="G178" s="18">
        <v>1688005.8</v>
      </c>
      <c r="H178" s="6">
        <v>23686.58521976585</v>
      </c>
      <c r="I178" s="9">
        <v>4</v>
      </c>
      <c r="J178" s="9">
        <v>7</v>
      </c>
      <c r="K178" s="9">
        <v>5</v>
      </c>
      <c r="M178" s="10"/>
      <c r="N178" s="10"/>
      <c r="O178" s="9">
        <v>400</v>
      </c>
      <c r="P178" s="11"/>
      <c r="Q178" s="9">
        <v>6.4</v>
      </c>
      <c r="R178" s="9">
        <v>3</v>
      </c>
      <c r="U178" s="10"/>
      <c r="V178" s="9">
        <v>5</v>
      </c>
      <c r="W178" s="9">
        <v>0</v>
      </c>
      <c r="X178" s="11" t="s">
        <v>607</v>
      </c>
    </row>
    <row r="179" spans="1:24" s="15" customFormat="1" ht="30" x14ac:dyDescent="0.25">
      <c r="A179" s="6">
        <v>171</v>
      </c>
      <c r="B179" s="7" t="s">
        <v>130</v>
      </c>
      <c r="C179" s="7" t="s">
        <v>428</v>
      </c>
      <c r="D179" s="6">
        <v>17</v>
      </c>
      <c r="E179" s="6"/>
      <c r="F179" s="8"/>
      <c r="G179" s="8"/>
      <c r="H179" s="8"/>
      <c r="I179" s="9"/>
      <c r="J179" s="9"/>
      <c r="K179" s="9">
        <v>4</v>
      </c>
      <c r="L179" s="9"/>
      <c r="M179" s="10"/>
      <c r="N179" s="10"/>
      <c r="O179" s="9"/>
      <c r="P179" s="9" t="s">
        <v>422</v>
      </c>
      <c r="Q179" s="9"/>
      <c r="R179" s="9"/>
      <c r="S179" s="9"/>
      <c r="T179" s="9"/>
      <c r="U179" s="10"/>
      <c r="V179" s="9">
        <v>4</v>
      </c>
      <c r="W179" s="9">
        <v>5</v>
      </c>
      <c r="X179" s="11" t="s">
        <v>608</v>
      </c>
    </row>
    <row r="180" spans="1:24" s="9" customFormat="1" ht="30" x14ac:dyDescent="0.25">
      <c r="A180" s="6">
        <v>172</v>
      </c>
      <c r="B180" s="7" t="s">
        <v>156</v>
      </c>
      <c r="C180" s="7"/>
      <c r="D180" s="6">
        <v>34</v>
      </c>
      <c r="E180" s="6"/>
      <c r="F180" s="18">
        <v>28.034977168949776</v>
      </c>
      <c r="G180" s="18">
        <v>122793.20000000003</v>
      </c>
      <c r="H180" s="6">
        <v>2754.2540953216107</v>
      </c>
      <c r="I180" s="9">
        <v>7</v>
      </c>
      <c r="J180" s="9">
        <v>8.5</v>
      </c>
      <c r="K180" s="9">
        <v>7</v>
      </c>
      <c r="M180" s="10"/>
      <c r="N180" s="10"/>
      <c r="O180" s="9">
        <v>100</v>
      </c>
      <c r="P180" s="11"/>
      <c r="U180" s="10"/>
      <c r="V180" s="9">
        <v>7</v>
      </c>
      <c r="W180" s="9">
        <v>4</v>
      </c>
      <c r="X180" s="11" t="s">
        <v>609</v>
      </c>
    </row>
    <row r="181" spans="1:24" s="9" customFormat="1" x14ac:dyDescent="0.25">
      <c r="A181" s="6">
        <v>173</v>
      </c>
      <c r="B181" s="7" t="s">
        <v>87</v>
      </c>
      <c r="C181" s="7" t="s">
        <v>428</v>
      </c>
      <c r="D181" s="6">
        <v>167</v>
      </c>
      <c r="E181" s="6"/>
      <c r="F181" s="18">
        <v>120.15865043125316</v>
      </c>
      <c r="G181" s="18">
        <v>526294.88888888888</v>
      </c>
      <c r="H181" s="6">
        <v>9506.1921712027597</v>
      </c>
      <c r="I181" s="9">
        <v>5</v>
      </c>
      <c r="J181" s="9">
        <v>7.5</v>
      </c>
      <c r="K181" s="9">
        <v>2</v>
      </c>
      <c r="M181" s="10"/>
      <c r="N181" s="10"/>
      <c r="O181" s="9">
        <v>200</v>
      </c>
      <c r="P181" s="11"/>
      <c r="S181" s="9">
        <v>2.8367</v>
      </c>
      <c r="T181" s="9">
        <v>10</v>
      </c>
      <c r="U181" s="10" t="s">
        <v>420</v>
      </c>
      <c r="V181" s="9">
        <v>2</v>
      </c>
      <c r="W181" s="9">
        <v>4</v>
      </c>
      <c r="X181" s="11" t="s">
        <v>590</v>
      </c>
    </row>
    <row r="182" spans="1:24" s="15" customFormat="1" ht="30" x14ac:dyDescent="0.25">
      <c r="A182" s="6">
        <v>174</v>
      </c>
      <c r="B182" s="7" t="s">
        <v>107</v>
      </c>
      <c r="C182" s="7"/>
      <c r="D182" s="6">
        <v>333</v>
      </c>
      <c r="E182" s="6"/>
      <c r="F182" s="18">
        <v>172.20552511415525</v>
      </c>
      <c r="G182" s="18">
        <v>754260.2</v>
      </c>
      <c r="H182" s="6">
        <v>6443.5048348197188</v>
      </c>
      <c r="I182" s="9">
        <v>6</v>
      </c>
      <c r="J182" s="9">
        <v>8.1</v>
      </c>
      <c r="K182" s="9">
        <v>5</v>
      </c>
      <c r="L182" s="9"/>
      <c r="M182" s="10"/>
      <c r="N182" s="10"/>
      <c r="O182" s="9">
        <v>300</v>
      </c>
      <c r="P182" s="11"/>
      <c r="Q182" s="9"/>
      <c r="R182" s="9"/>
      <c r="S182" s="9">
        <v>2.3919999999999999</v>
      </c>
      <c r="T182" s="9">
        <v>10</v>
      </c>
      <c r="U182" s="10" t="s">
        <v>420</v>
      </c>
      <c r="V182" s="9">
        <v>5</v>
      </c>
      <c r="W182" s="9">
        <v>4</v>
      </c>
      <c r="X182" s="11" t="s">
        <v>610</v>
      </c>
    </row>
    <row r="183" spans="1:24" s="9" customFormat="1" ht="30" x14ac:dyDescent="0.25">
      <c r="A183" s="12">
        <v>175</v>
      </c>
      <c r="B183" s="13" t="s">
        <v>347</v>
      </c>
      <c r="C183" s="13"/>
      <c r="D183" s="12">
        <v>114</v>
      </c>
      <c r="E183" s="12"/>
      <c r="F183" s="14">
        <v>24.740091324200915</v>
      </c>
      <c r="G183" s="14">
        <v>108361.60000000001</v>
      </c>
      <c r="H183" s="32"/>
      <c r="I183" s="15">
        <v>7</v>
      </c>
      <c r="J183" s="15">
        <v>7.2</v>
      </c>
      <c r="K183" s="15">
        <v>7</v>
      </c>
      <c r="L183" s="15"/>
      <c r="M183" s="16"/>
      <c r="N183" s="16"/>
      <c r="O183" s="15">
        <v>300</v>
      </c>
      <c r="P183" s="17" t="s">
        <v>611</v>
      </c>
      <c r="Q183" s="15">
        <v>9.6</v>
      </c>
      <c r="R183" s="15">
        <v>7</v>
      </c>
      <c r="S183" s="15">
        <v>7.9</v>
      </c>
      <c r="T183" s="15">
        <v>10</v>
      </c>
      <c r="U183" s="16"/>
      <c r="V183" s="15"/>
      <c r="W183" s="15"/>
      <c r="X183" s="17" t="s">
        <v>612</v>
      </c>
    </row>
    <row r="184" spans="1:24" s="9" customFormat="1" ht="45" x14ac:dyDescent="0.25">
      <c r="A184" s="6">
        <v>176</v>
      </c>
      <c r="B184" s="7" t="s">
        <v>223</v>
      </c>
      <c r="C184" s="7"/>
      <c r="D184" s="6">
        <v>549</v>
      </c>
      <c r="E184" s="6"/>
      <c r="F184" s="18">
        <v>457.77089433347419</v>
      </c>
      <c r="G184" s="18">
        <v>2005036.517180617</v>
      </c>
      <c r="H184" s="6">
        <v>14373.942412886716</v>
      </c>
      <c r="I184" s="9">
        <v>7</v>
      </c>
      <c r="J184" s="9">
        <v>5.0999999999999996</v>
      </c>
      <c r="K184" s="9">
        <v>7</v>
      </c>
      <c r="M184" s="10"/>
      <c r="N184" s="10"/>
      <c r="O184" s="9">
        <v>600</v>
      </c>
      <c r="P184" s="11" t="s">
        <v>613</v>
      </c>
      <c r="S184" s="9">
        <v>4.3</v>
      </c>
      <c r="T184" s="9">
        <v>9</v>
      </c>
      <c r="U184" s="10"/>
      <c r="V184" s="9">
        <v>6</v>
      </c>
      <c r="W184" s="9">
        <v>0.5</v>
      </c>
      <c r="X184" s="11" t="s">
        <v>438</v>
      </c>
    </row>
    <row r="185" spans="1:24" s="9" customFormat="1" ht="30" x14ac:dyDescent="0.25">
      <c r="A185" s="6">
        <v>177</v>
      </c>
      <c r="B185" s="7" t="s">
        <v>192</v>
      </c>
      <c r="C185" s="7"/>
      <c r="D185" s="6">
        <v>445</v>
      </c>
      <c r="E185" s="6"/>
      <c r="F185" s="18">
        <v>324.01858447488587</v>
      </c>
      <c r="G185" s="18">
        <v>1419201.4000000001</v>
      </c>
      <c r="H185" s="6">
        <v>14287.973515583115</v>
      </c>
      <c r="I185" s="9">
        <v>7</v>
      </c>
      <c r="J185" s="9">
        <v>8.5</v>
      </c>
      <c r="K185" s="9">
        <v>6</v>
      </c>
      <c r="M185" s="10"/>
      <c r="N185" s="10"/>
      <c r="O185" s="9">
        <v>300</v>
      </c>
      <c r="P185" s="11"/>
      <c r="U185" s="10"/>
      <c r="V185" s="9">
        <v>6</v>
      </c>
      <c r="W185" s="9">
        <v>4</v>
      </c>
      <c r="X185" s="11" t="s">
        <v>614</v>
      </c>
    </row>
    <row r="186" spans="1:24" s="9" customFormat="1" ht="30" x14ac:dyDescent="0.25">
      <c r="A186" s="6">
        <v>178</v>
      </c>
      <c r="B186" s="7" t="s">
        <v>300</v>
      </c>
      <c r="C186" s="7"/>
      <c r="D186" s="6">
        <v>447</v>
      </c>
      <c r="E186" s="6"/>
      <c r="F186" s="18">
        <v>1167.2953424657535</v>
      </c>
      <c r="G186" s="18">
        <v>5112753.6000000006</v>
      </c>
      <c r="H186" s="6">
        <v>33831.073774689146</v>
      </c>
      <c r="I186" s="9">
        <v>7</v>
      </c>
      <c r="J186" s="9">
        <v>6.76</v>
      </c>
      <c r="K186" s="9">
        <v>7</v>
      </c>
      <c r="M186" s="10"/>
      <c r="N186" s="10" t="s">
        <v>420</v>
      </c>
      <c r="O186" s="9">
        <v>400</v>
      </c>
      <c r="P186" s="11" t="s">
        <v>421</v>
      </c>
      <c r="S186" s="9">
        <v>7.4</v>
      </c>
      <c r="T186" s="9">
        <v>10</v>
      </c>
      <c r="U186" s="10"/>
      <c r="X186" s="11" t="s">
        <v>615</v>
      </c>
    </row>
    <row r="187" spans="1:24" s="9" customFormat="1" ht="30" x14ac:dyDescent="0.25">
      <c r="A187" s="6">
        <v>179</v>
      </c>
      <c r="B187" s="7" t="s">
        <v>326</v>
      </c>
      <c r="C187" s="7"/>
      <c r="D187" s="6">
        <v>992</v>
      </c>
      <c r="E187" s="6"/>
      <c r="F187" s="18">
        <v>892.69356164383555</v>
      </c>
      <c r="G187" s="18">
        <v>3909997.8</v>
      </c>
      <c r="H187" s="6">
        <v>51409.679166352922</v>
      </c>
      <c r="I187" s="9">
        <v>5</v>
      </c>
      <c r="J187" s="9">
        <v>5.09</v>
      </c>
      <c r="K187" s="9">
        <v>7</v>
      </c>
      <c r="M187" s="10" t="s">
        <v>420</v>
      </c>
      <c r="N187" s="10"/>
      <c r="O187" s="9">
        <v>600</v>
      </c>
      <c r="P187" s="11" t="s">
        <v>421</v>
      </c>
      <c r="S187" s="9">
        <v>5.0999999999999996</v>
      </c>
      <c r="T187" s="9">
        <v>7</v>
      </c>
      <c r="U187" s="10"/>
      <c r="V187" s="9">
        <v>7</v>
      </c>
      <c r="W187" s="9">
        <v>0</v>
      </c>
      <c r="X187" s="11" t="s">
        <v>616</v>
      </c>
    </row>
    <row r="188" spans="1:24" s="9" customFormat="1" ht="30" x14ac:dyDescent="0.25">
      <c r="A188" s="6">
        <v>180</v>
      </c>
      <c r="B188" s="7" t="s">
        <v>280</v>
      </c>
      <c r="C188" s="7"/>
      <c r="D188" s="6">
        <v>712</v>
      </c>
      <c r="E188" s="6"/>
      <c r="F188" s="18">
        <v>402.19917808219179</v>
      </c>
      <c r="G188" s="18">
        <v>1761632.4000000001</v>
      </c>
      <c r="H188" s="6">
        <v>20805.294768305237</v>
      </c>
      <c r="I188" s="9">
        <v>6</v>
      </c>
      <c r="J188" s="9">
        <v>5.51</v>
      </c>
      <c r="K188" s="9">
        <v>6</v>
      </c>
      <c r="M188" s="10"/>
      <c r="N188" s="10"/>
      <c r="O188" s="9">
        <v>1200</v>
      </c>
      <c r="P188" s="11" t="s">
        <v>617</v>
      </c>
      <c r="Q188" s="9">
        <v>7.16</v>
      </c>
      <c r="R188" s="9">
        <v>6</v>
      </c>
      <c r="S188" s="9">
        <v>5.6</v>
      </c>
      <c r="T188" s="9">
        <v>7</v>
      </c>
      <c r="U188" s="10"/>
      <c r="X188" s="11" t="s">
        <v>618</v>
      </c>
    </row>
    <row r="189" spans="1:24" s="9" customFormat="1" x14ac:dyDescent="0.25">
      <c r="A189" s="6">
        <v>181</v>
      </c>
      <c r="B189" s="7" t="s">
        <v>246</v>
      </c>
      <c r="C189" s="7"/>
      <c r="D189" s="6">
        <v>438</v>
      </c>
      <c r="E189" s="6"/>
      <c r="F189" s="8"/>
      <c r="G189" s="8"/>
      <c r="H189" s="8"/>
      <c r="I189" s="9">
        <v>7</v>
      </c>
      <c r="J189" s="9">
        <v>8.5</v>
      </c>
      <c r="K189" s="9">
        <v>6</v>
      </c>
      <c r="M189" s="10"/>
      <c r="N189" s="10"/>
      <c r="O189" s="9">
        <v>300</v>
      </c>
      <c r="P189" s="11"/>
      <c r="U189" s="10"/>
      <c r="V189" s="9">
        <v>6</v>
      </c>
      <c r="W189" s="9">
        <v>1.5</v>
      </c>
      <c r="X189" s="11" t="s">
        <v>619</v>
      </c>
    </row>
    <row r="190" spans="1:24" s="9" customFormat="1" ht="30" x14ac:dyDescent="0.25">
      <c r="A190" s="12">
        <v>182</v>
      </c>
      <c r="B190" s="13" t="s">
        <v>299</v>
      </c>
      <c r="C190" s="13"/>
      <c r="D190" s="12">
        <v>517</v>
      </c>
      <c r="E190" s="12"/>
      <c r="F190" s="14">
        <v>323.43146118721461</v>
      </c>
      <c r="G190" s="14">
        <v>1416629.8</v>
      </c>
      <c r="H190" s="12">
        <v>10856.864310723637</v>
      </c>
      <c r="I190" s="15">
        <v>7</v>
      </c>
      <c r="J190" s="15">
        <v>8.5</v>
      </c>
      <c r="K190" s="15">
        <v>7</v>
      </c>
      <c r="L190" s="15"/>
      <c r="M190" s="16"/>
      <c r="N190" s="16"/>
      <c r="O190" s="15">
        <v>400</v>
      </c>
      <c r="P190" s="17"/>
      <c r="Q190" s="15"/>
      <c r="R190" s="15"/>
      <c r="S190" s="15">
        <v>4.3289999999999997</v>
      </c>
      <c r="T190" s="15">
        <v>10</v>
      </c>
      <c r="U190" s="16" t="s">
        <v>420</v>
      </c>
      <c r="V190" s="15">
        <v>7</v>
      </c>
      <c r="W190" s="15">
        <v>1</v>
      </c>
      <c r="X190" s="17" t="s">
        <v>620</v>
      </c>
    </row>
    <row r="191" spans="1:24" s="9" customFormat="1" ht="30" x14ac:dyDescent="0.25">
      <c r="A191" s="6">
        <v>183</v>
      </c>
      <c r="B191" s="7" t="s">
        <v>108</v>
      </c>
      <c r="C191" s="7"/>
      <c r="D191" s="6">
        <v>828</v>
      </c>
      <c r="E191" s="6"/>
      <c r="F191" s="18">
        <v>597.58844748858451</v>
      </c>
      <c r="G191" s="18">
        <v>2617437.4</v>
      </c>
      <c r="H191" s="6">
        <v>29138.746983278332</v>
      </c>
      <c r="I191" s="9">
        <v>4</v>
      </c>
      <c r="J191" s="9">
        <v>4.7</v>
      </c>
      <c r="K191" s="9">
        <v>3</v>
      </c>
      <c r="M191" s="10"/>
      <c r="N191" s="10"/>
      <c r="O191" s="9">
        <v>1000</v>
      </c>
      <c r="P191" s="11" t="s">
        <v>421</v>
      </c>
      <c r="S191" s="9">
        <v>4.3</v>
      </c>
      <c r="T191" s="9">
        <v>9</v>
      </c>
      <c r="U191" s="10"/>
      <c r="V191" s="9">
        <v>2</v>
      </c>
      <c r="W191" s="9">
        <v>0</v>
      </c>
      <c r="X191" s="11" t="s">
        <v>621</v>
      </c>
    </row>
    <row r="192" spans="1:24" s="23" customFormat="1" hidden="1" x14ac:dyDescent="0.25">
      <c r="A192" s="20" t="s">
        <v>622</v>
      </c>
      <c r="B192" s="21" t="s">
        <v>313</v>
      </c>
      <c r="C192" s="21"/>
      <c r="D192" s="20"/>
      <c r="E192" s="20"/>
      <c r="F192" s="22"/>
      <c r="G192" s="22"/>
      <c r="H192" s="20"/>
      <c r="M192" s="24"/>
      <c r="N192" s="24"/>
      <c r="P192" s="25"/>
      <c r="S192" s="23">
        <v>1.9</v>
      </c>
      <c r="T192" s="23">
        <v>7</v>
      </c>
      <c r="U192" s="24"/>
      <c r="X192" s="25" t="s">
        <v>623</v>
      </c>
    </row>
    <row r="193" spans="1:24" s="9" customFormat="1" x14ac:dyDescent="0.25">
      <c r="A193" s="6">
        <v>184</v>
      </c>
      <c r="B193" s="7" t="s">
        <v>126</v>
      </c>
      <c r="C193" s="7" t="s">
        <v>428</v>
      </c>
      <c r="D193" s="6">
        <v>118</v>
      </c>
      <c r="E193" s="6"/>
      <c r="F193" s="18">
        <v>80.293881278538819</v>
      </c>
      <c r="G193" s="18">
        <v>351687.2</v>
      </c>
      <c r="H193" s="6">
        <v>3700.8839750484026</v>
      </c>
      <c r="I193" s="9">
        <v>6</v>
      </c>
      <c r="J193" s="9">
        <v>8.1</v>
      </c>
      <c r="K193" s="9">
        <v>3</v>
      </c>
      <c r="M193" s="10"/>
      <c r="N193" s="10"/>
      <c r="O193" s="9">
        <v>200</v>
      </c>
      <c r="P193" s="11"/>
      <c r="U193" s="10"/>
      <c r="V193" s="9">
        <v>3</v>
      </c>
      <c r="W193" s="9">
        <v>4</v>
      </c>
      <c r="X193" s="11" t="s">
        <v>624</v>
      </c>
    </row>
    <row r="194" spans="1:24" s="9" customFormat="1" x14ac:dyDescent="0.25">
      <c r="A194" s="6">
        <v>185</v>
      </c>
      <c r="B194" s="7" t="s">
        <v>155</v>
      </c>
      <c r="C194" s="7"/>
      <c r="D194" s="6">
        <v>214</v>
      </c>
      <c r="E194" s="6"/>
      <c r="F194" s="18">
        <v>177.94881278538813</v>
      </c>
      <c r="G194" s="18">
        <v>779415.8</v>
      </c>
      <c r="H194" s="6">
        <v>8898.6501719859752</v>
      </c>
      <c r="I194" s="9">
        <v>4</v>
      </c>
      <c r="J194" s="9">
        <v>7</v>
      </c>
      <c r="K194" s="9">
        <v>4</v>
      </c>
      <c r="M194" s="10"/>
      <c r="N194" s="10"/>
      <c r="O194" s="9">
        <v>200</v>
      </c>
      <c r="P194" s="11"/>
      <c r="U194" s="10"/>
      <c r="V194" s="9">
        <v>4</v>
      </c>
      <c r="W194" s="9">
        <v>1</v>
      </c>
      <c r="X194" s="11" t="s">
        <v>625</v>
      </c>
    </row>
    <row r="195" spans="1:24" s="23" customFormat="1" hidden="1" x14ac:dyDescent="0.25">
      <c r="A195" s="20"/>
      <c r="B195" s="21" t="s">
        <v>626</v>
      </c>
      <c r="C195" s="21"/>
      <c r="D195" s="20"/>
      <c r="E195" s="20"/>
      <c r="F195" s="22"/>
      <c r="G195" s="22"/>
      <c r="H195" s="20"/>
      <c r="M195" s="24"/>
      <c r="N195" s="24"/>
      <c r="P195" s="25"/>
      <c r="S195" s="23">
        <v>8.1</v>
      </c>
      <c r="T195" s="23">
        <v>8</v>
      </c>
      <c r="U195" s="24"/>
      <c r="X195" s="25" t="s">
        <v>473</v>
      </c>
    </row>
    <row r="196" spans="1:24" s="15" customFormat="1" ht="45" x14ac:dyDescent="0.25">
      <c r="A196" s="6">
        <v>186</v>
      </c>
      <c r="B196" s="7" t="s">
        <v>184</v>
      </c>
      <c r="C196" s="7"/>
      <c r="D196" s="6">
        <v>609</v>
      </c>
      <c r="E196" s="6"/>
      <c r="F196" s="18">
        <v>356.77529680365302</v>
      </c>
      <c r="G196" s="18">
        <v>1562675.8000000003</v>
      </c>
      <c r="H196" s="6">
        <v>19551.963758166366</v>
      </c>
      <c r="I196" s="9">
        <v>5</v>
      </c>
      <c r="J196" s="9">
        <v>5.34</v>
      </c>
      <c r="K196" s="9">
        <v>5</v>
      </c>
      <c r="L196" s="9"/>
      <c r="M196" s="10"/>
      <c r="N196" s="10"/>
      <c r="O196" s="9">
        <v>1300</v>
      </c>
      <c r="P196" s="11" t="s">
        <v>627</v>
      </c>
      <c r="Q196" s="9"/>
      <c r="R196" s="9"/>
      <c r="S196" s="9">
        <v>5.4</v>
      </c>
      <c r="T196" s="9">
        <v>10</v>
      </c>
      <c r="U196" s="10"/>
      <c r="V196" s="9">
        <v>5</v>
      </c>
      <c r="W196" s="9">
        <v>1.5</v>
      </c>
      <c r="X196" s="11" t="s">
        <v>628</v>
      </c>
    </row>
    <row r="197" spans="1:24" s="9" customFormat="1" x14ac:dyDescent="0.25">
      <c r="A197" s="6">
        <v>187</v>
      </c>
      <c r="B197" s="7" t="s">
        <v>109</v>
      </c>
      <c r="C197" s="7"/>
      <c r="D197" s="6">
        <v>269</v>
      </c>
      <c r="E197" s="6"/>
      <c r="F197" s="18">
        <v>325.60210045662097</v>
      </c>
      <c r="G197" s="18">
        <v>1426137.2</v>
      </c>
      <c r="H197" s="6">
        <v>8727.5474056195962</v>
      </c>
      <c r="I197" s="9">
        <v>5</v>
      </c>
      <c r="J197" s="9">
        <v>7.5</v>
      </c>
      <c r="K197" s="9">
        <v>1</v>
      </c>
      <c r="M197" s="10"/>
      <c r="N197" s="10"/>
      <c r="O197" s="9">
        <v>500</v>
      </c>
      <c r="P197" s="11"/>
      <c r="S197" s="9">
        <v>2.85</v>
      </c>
      <c r="T197" s="9">
        <v>8</v>
      </c>
      <c r="U197" s="10"/>
      <c r="V197" s="9">
        <v>1</v>
      </c>
      <c r="W197" s="9">
        <v>0</v>
      </c>
      <c r="X197" s="11" t="s">
        <v>510</v>
      </c>
    </row>
    <row r="198" spans="1:24" s="9" customFormat="1" x14ac:dyDescent="0.25">
      <c r="A198" s="6">
        <v>188</v>
      </c>
      <c r="B198" s="7" t="s">
        <v>59</v>
      </c>
      <c r="C198" s="7"/>
      <c r="D198" s="6">
        <v>139</v>
      </c>
      <c r="E198" s="6"/>
      <c r="F198" s="8"/>
      <c r="G198" s="8"/>
      <c r="H198" s="8"/>
      <c r="K198" s="9">
        <v>1</v>
      </c>
      <c r="M198" s="10"/>
      <c r="N198" s="10"/>
      <c r="P198" s="9" t="s">
        <v>422</v>
      </c>
      <c r="U198" s="10"/>
      <c r="V198" s="9">
        <v>1</v>
      </c>
      <c r="W198" s="9">
        <v>0</v>
      </c>
      <c r="X198" s="11" t="s">
        <v>629</v>
      </c>
    </row>
    <row r="199" spans="1:24" s="9" customFormat="1" ht="30" x14ac:dyDescent="0.25">
      <c r="A199" s="6">
        <v>189</v>
      </c>
      <c r="B199" s="7" t="s">
        <v>298</v>
      </c>
      <c r="C199" s="7"/>
      <c r="D199" s="6">
        <v>8644</v>
      </c>
      <c r="E199" s="6"/>
      <c r="F199" s="8"/>
      <c r="G199" s="8"/>
      <c r="H199" s="8"/>
      <c r="I199" s="9" t="s">
        <v>450</v>
      </c>
      <c r="J199" s="9" t="s">
        <v>450</v>
      </c>
      <c r="K199" s="9">
        <v>7</v>
      </c>
      <c r="L199" s="9">
        <v>8.5</v>
      </c>
      <c r="M199" s="10"/>
      <c r="N199" s="10"/>
      <c r="O199" s="9" t="s">
        <v>450</v>
      </c>
      <c r="P199" s="11"/>
      <c r="S199" s="9">
        <v>3.5</v>
      </c>
      <c r="T199" s="9">
        <v>8</v>
      </c>
      <c r="U199" s="10"/>
      <c r="V199" s="9">
        <v>7</v>
      </c>
      <c r="W199" s="9">
        <v>5</v>
      </c>
      <c r="X199" s="11" t="s">
        <v>630</v>
      </c>
    </row>
    <row r="200" spans="1:24" s="9" customFormat="1" ht="30" x14ac:dyDescent="0.25">
      <c r="A200" s="6">
        <v>190</v>
      </c>
      <c r="B200" s="7" t="s">
        <v>331</v>
      </c>
      <c r="C200" s="7"/>
      <c r="D200" s="6">
        <v>846</v>
      </c>
      <c r="E200" s="6"/>
      <c r="F200" s="8"/>
      <c r="G200" s="8"/>
      <c r="H200" s="8"/>
      <c r="I200" s="9">
        <v>7</v>
      </c>
      <c r="J200" s="9">
        <v>8.5</v>
      </c>
      <c r="K200" s="9">
        <v>3</v>
      </c>
      <c r="L200" s="9">
        <v>4.3</v>
      </c>
      <c r="M200" s="10"/>
      <c r="N200" s="10"/>
      <c r="O200" s="9">
        <v>900</v>
      </c>
      <c r="P200" s="11" t="s">
        <v>631</v>
      </c>
      <c r="S200" s="9">
        <v>4.3</v>
      </c>
      <c r="T200" s="9">
        <v>8</v>
      </c>
      <c r="U200" s="10"/>
      <c r="V200" s="9">
        <v>6</v>
      </c>
      <c r="W200" s="9">
        <v>3</v>
      </c>
      <c r="X200" s="11" t="s">
        <v>632</v>
      </c>
    </row>
    <row r="201" spans="1:24" s="9" customFormat="1" x14ac:dyDescent="0.25">
      <c r="A201" s="6">
        <v>191</v>
      </c>
      <c r="B201" s="7" t="s">
        <v>276</v>
      </c>
      <c r="C201" s="7"/>
      <c r="D201" s="6">
        <v>108</v>
      </c>
      <c r="E201" s="6"/>
      <c r="F201" s="8"/>
      <c r="G201" s="8"/>
      <c r="H201" s="8"/>
      <c r="I201" s="9">
        <v>6</v>
      </c>
      <c r="J201" s="9">
        <v>8.1</v>
      </c>
      <c r="K201" s="9">
        <v>3</v>
      </c>
      <c r="M201" s="10"/>
      <c r="N201" s="10"/>
      <c r="O201" s="9">
        <v>200</v>
      </c>
      <c r="P201" s="11" t="s">
        <v>633</v>
      </c>
      <c r="U201" s="10"/>
      <c r="V201" s="9">
        <v>3</v>
      </c>
      <c r="W201" s="9">
        <v>5</v>
      </c>
      <c r="X201" s="11" t="s">
        <v>634</v>
      </c>
    </row>
    <row r="202" spans="1:24" s="9" customFormat="1" ht="30" x14ac:dyDescent="0.25">
      <c r="A202" s="6">
        <v>192</v>
      </c>
      <c r="B202" s="7" t="s">
        <v>79</v>
      </c>
      <c r="C202" s="7"/>
      <c r="D202" s="6">
        <v>75</v>
      </c>
      <c r="E202" s="6"/>
      <c r="F202" s="18">
        <v>55.175296803652962</v>
      </c>
      <c r="G202" s="18">
        <v>241667.8</v>
      </c>
      <c r="H202" s="6">
        <v>6197.0717144736245</v>
      </c>
      <c r="I202" s="9">
        <v>4</v>
      </c>
      <c r="J202" s="9">
        <v>7</v>
      </c>
      <c r="K202" s="9">
        <v>6</v>
      </c>
      <c r="M202" s="10"/>
      <c r="N202" s="10"/>
      <c r="O202" s="9">
        <v>200</v>
      </c>
      <c r="P202" s="11"/>
      <c r="S202" s="9">
        <v>1.1000000000000001</v>
      </c>
      <c r="T202" s="9">
        <v>9</v>
      </c>
      <c r="U202" s="10"/>
      <c r="V202" s="9">
        <v>6</v>
      </c>
      <c r="W202" s="9">
        <v>5</v>
      </c>
      <c r="X202" s="11" t="s">
        <v>635</v>
      </c>
    </row>
    <row r="203" spans="1:24" s="9" customFormat="1" ht="45" x14ac:dyDescent="0.25">
      <c r="A203" s="12">
        <v>193</v>
      </c>
      <c r="B203" s="13" t="s">
        <v>159</v>
      </c>
      <c r="C203" s="13"/>
      <c r="D203" s="12">
        <v>66</v>
      </c>
      <c r="E203" s="12"/>
      <c r="F203" s="14">
        <v>282.88378320428825</v>
      </c>
      <c r="G203" s="14">
        <v>1239030.9704347826</v>
      </c>
      <c r="H203" s="12">
        <v>4041.8598264935167</v>
      </c>
      <c r="I203" s="15">
        <v>4</v>
      </c>
      <c r="J203" s="15">
        <v>7</v>
      </c>
      <c r="K203" s="15">
        <v>2</v>
      </c>
      <c r="L203" s="15"/>
      <c r="M203" s="16"/>
      <c r="N203" s="16"/>
      <c r="O203" s="15">
        <v>200</v>
      </c>
      <c r="P203" s="17" t="s">
        <v>568</v>
      </c>
      <c r="Q203" s="30">
        <v>6.71</v>
      </c>
      <c r="R203" s="15">
        <v>4</v>
      </c>
      <c r="S203" s="15"/>
      <c r="T203" s="15"/>
      <c r="U203" s="16"/>
      <c r="V203" s="15">
        <v>2</v>
      </c>
      <c r="W203" s="15">
        <v>1.5</v>
      </c>
      <c r="X203" s="17" t="s">
        <v>636</v>
      </c>
    </row>
    <row r="204" spans="1:24" s="9" customFormat="1" ht="45" x14ac:dyDescent="0.25">
      <c r="A204" s="6">
        <v>194</v>
      </c>
      <c r="B204" s="7" t="s">
        <v>202</v>
      </c>
      <c r="C204" s="7"/>
      <c r="D204" s="6">
        <v>598</v>
      </c>
      <c r="E204" s="6"/>
      <c r="F204" s="18">
        <v>306.62726027397264</v>
      </c>
      <c r="G204" s="18">
        <v>1343027.4000000001</v>
      </c>
      <c r="H204" s="6">
        <v>19677.296859180256</v>
      </c>
      <c r="I204" s="9">
        <v>7</v>
      </c>
      <c r="J204" s="9">
        <v>8.5</v>
      </c>
      <c r="K204" s="9">
        <v>6</v>
      </c>
      <c r="M204" s="10"/>
      <c r="N204" s="10"/>
      <c r="O204" s="9">
        <v>1100</v>
      </c>
      <c r="P204" s="11" t="s">
        <v>637</v>
      </c>
      <c r="U204" s="10"/>
      <c r="V204" s="9">
        <v>6</v>
      </c>
      <c r="W204" s="9">
        <v>1</v>
      </c>
      <c r="X204" s="11" t="s">
        <v>638</v>
      </c>
    </row>
    <row r="205" spans="1:24" s="9" customFormat="1" ht="30" x14ac:dyDescent="0.25">
      <c r="A205" s="6">
        <v>195</v>
      </c>
      <c r="B205" s="7" t="s">
        <v>16</v>
      </c>
      <c r="C205" s="7" t="s">
        <v>428</v>
      </c>
      <c r="D205" s="6">
        <v>71</v>
      </c>
      <c r="E205" s="6"/>
      <c r="F205" s="18">
        <v>15.4186301369863</v>
      </c>
      <c r="G205" s="18">
        <v>67533.599999999991</v>
      </c>
      <c r="H205" s="6">
        <v>2104.4242211059545</v>
      </c>
      <c r="I205" s="9">
        <v>2</v>
      </c>
      <c r="J205" s="9">
        <v>5.8</v>
      </c>
      <c r="K205" s="9">
        <v>1</v>
      </c>
      <c r="M205" s="10"/>
      <c r="N205" s="10"/>
      <c r="O205" s="9">
        <v>200</v>
      </c>
      <c r="P205" s="11" t="s">
        <v>639</v>
      </c>
      <c r="S205" s="9">
        <v>1.2</v>
      </c>
      <c r="T205" s="9">
        <v>8</v>
      </c>
      <c r="U205" s="10"/>
      <c r="V205" s="9">
        <v>1</v>
      </c>
      <c r="W205" s="9">
        <v>0</v>
      </c>
      <c r="X205" s="11" t="s">
        <v>640</v>
      </c>
    </row>
    <row r="206" spans="1:24" s="9" customFormat="1" x14ac:dyDescent="0.25">
      <c r="A206" s="6">
        <v>196</v>
      </c>
      <c r="B206" s="7" t="s">
        <v>78</v>
      </c>
      <c r="C206" s="7"/>
      <c r="D206" s="6">
        <v>42</v>
      </c>
      <c r="E206" s="6"/>
      <c r="F206" s="18">
        <v>26.912003714882747</v>
      </c>
      <c r="G206" s="18">
        <v>117874.57627118644</v>
      </c>
      <c r="H206" s="6">
        <v>3580.5303239180935</v>
      </c>
      <c r="I206" s="9">
        <v>2</v>
      </c>
      <c r="J206" s="9">
        <v>5.8</v>
      </c>
      <c r="K206" s="9">
        <v>1</v>
      </c>
      <c r="L206" s="9">
        <v>3.02</v>
      </c>
      <c r="M206" s="10"/>
      <c r="N206" s="10"/>
      <c r="O206" s="9">
        <v>200</v>
      </c>
      <c r="P206" s="11"/>
      <c r="S206" s="9">
        <v>2.4060000000000001</v>
      </c>
      <c r="T206" s="9">
        <v>10</v>
      </c>
      <c r="U206" s="10" t="s">
        <v>420</v>
      </c>
      <c r="V206" s="9">
        <v>1</v>
      </c>
      <c r="W206" s="9">
        <v>0</v>
      </c>
      <c r="X206" s="11" t="s">
        <v>590</v>
      </c>
    </row>
    <row r="207" spans="1:24" s="9" customFormat="1" ht="45" x14ac:dyDescent="0.25">
      <c r="A207" s="6">
        <v>197</v>
      </c>
      <c r="B207" s="7" t="s">
        <v>233</v>
      </c>
      <c r="C207" s="7" t="s">
        <v>428</v>
      </c>
      <c r="D207" s="6">
        <v>46</v>
      </c>
      <c r="E207" s="6"/>
      <c r="F207" s="18">
        <v>48.914977168949768</v>
      </c>
      <c r="G207" s="18">
        <v>214247.59999999998</v>
      </c>
      <c r="H207" s="6">
        <v>1596.4597539424481</v>
      </c>
      <c r="I207" s="9">
        <v>7</v>
      </c>
      <c r="J207" s="9">
        <v>8.5</v>
      </c>
      <c r="K207" s="9">
        <v>7</v>
      </c>
      <c r="L207" s="9">
        <v>8.5</v>
      </c>
      <c r="M207" s="10"/>
      <c r="N207" s="10"/>
      <c r="O207" s="9">
        <v>200</v>
      </c>
      <c r="P207" s="11"/>
      <c r="U207" s="10"/>
      <c r="V207" s="9">
        <v>7</v>
      </c>
      <c r="W207" s="9">
        <v>5</v>
      </c>
      <c r="X207" s="11" t="s">
        <v>641</v>
      </c>
    </row>
    <row r="208" spans="1:24" s="9" customFormat="1" x14ac:dyDescent="0.25">
      <c r="A208" s="6">
        <v>198</v>
      </c>
      <c r="B208" s="7" t="s">
        <v>43</v>
      </c>
      <c r="C208" s="7" t="s">
        <v>428</v>
      </c>
      <c r="D208" s="6">
        <v>173</v>
      </c>
      <c r="E208" s="6"/>
      <c r="F208" s="18">
        <v>271.92789708971435</v>
      </c>
      <c r="G208" s="18">
        <v>1191044.1892529489</v>
      </c>
      <c r="H208" s="6">
        <v>10300.771281739728</v>
      </c>
      <c r="I208" s="9">
        <v>3</v>
      </c>
      <c r="J208" s="9">
        <v>6.4</v>
      </c>
      <c r="K208" s="9">
        <v>1</v>
      </c>
      <c r="M208" s="10"/>
      <c r="N208" s="10"/>
      <c r="O208" s="9">
        <v>200</v>
      </c>
      <c r="P208" s="11"/>
      <c r="U208" s="10"/>
      <c r="V208" s="9">
        <v>1</v>
      </c>
      <c r="W208" s="9">
        <v>0</v>
      </c>
      <c r="X208" s="11"/>
    </row>
    <row r="209" spans="1:33" s="15" customFormat="1" x14ac:dyDescent="0.25">
      <c r="A209" s="6">
        <v>199</v>
      </c>
      <c r="B209" s="7" t="s">
        <v>149</v>
      </c>
      <c r="C209" s="7" t="s">
        <v>428</v>
      </c>
      <c r="D209" s="6">
        <v>258</v>
      </c>
      <c r="E209" s="6"/>
      <c r="F209" s="8"/>
      <c r="G209" s="8"/>
      <c r="H209" s="8"/>
      <c r="I209" s="9">
        <v>7</v>
      </c>
      <c r="J209" s="9">
        <v>8.5</v>
      </c>
      <c r="K209" s="9">
        <v>3</v>
      </c>
      <c r="L209" s="9"/>
      <c r="M209" s="10"/>
      <c r="N209" s="10"/>
      <c r="O209" s="9">
        <v>400</v>
      </c>
      <c r="P209" s="11" t="s">
        <v>642</v>
      </c>
      <c r="Q209" s="9"/>
      <c r="R209" s="9"/>
      <c r="S209" s="9">
        <v>2.9</v>
      </c>
      <c r="T209" s="9">
        <v>10</v>
      </c>
      <c r="U209" s="10"/>
      <c r="V209" s="9">
        <v>3</v>
      </c>
      <c r="W209" s="9">
        <v>3</v>
      </c>
      <c r="X209" s="11" t="s">
        <v>643</v>
      </c>
    </row>
    <row r="210" spans="1:33" s="15" customFormat="1" x14ac:dyDescent="0.25">
      <c r="A210" s="6">
        <v>200</v>
      </c>
      <c r="B210" s="7" t="s">
        <v>304</v>
      </c>
      <c r="C210" s="7"/>
      <c r="D210" s="6">
        <v>113</v>
      </c>
      <c r="E210" s="6"/>
      <c r="F210" s="18">
        <v>90.720593607305929</v>
      </c>
      <c r="G210" s="18">
        <v>397356.19999999995</v>
      </c>
      <c r="H210" s="6">
        <v>2684.9550407213901</v>
      </c>
      <c r="I210" s="9">
        <v>7</v>
      </c>
      <c r="J210" s="9">
        <v>8.5</v>
      </c>
      <c r="K210" s="9">
        <v>5</v>
      </c>
      <c r="L210" s="9"/>
      <c r="M210" s="10"/>
      <c r="N210" s="10"/>
      <c r="O210" s="9">
        <v>200</v>
      </c>
      <c r="P210" s="11"/>
      <c r="Q210" s="9"/>
      <c r="R210" s="9"/>
      <c r="S210" s="9"/>
      <c r="T210" s="9"/>
      <c r="U210" s="10"/>
      <c r="V210" s="9">
        <v>5</v>
      </c>
      <c r="W210" s="9">
        <v>2</v>
      </c>
      <c r="X210" s="11" t="s">
        <v>644</v>
      </c>
    </row>
    <row r="211" spans="1:33" s="9" customFormat="1" ht="30" x14ac:dyDescent="0.25">
      <c r="A211" s="6">
        <v>201</v>
      </c>
      <c r="B211" s="7" t="s">
        <v>46</v>
      </c>
      <c r="C211" s="7"/>
      <c r="D211" s="6">
        <v>219</v>
      </c>
      <c r="E211" s="6"/>
      <c r="F211" s="8"/>
      <c r="G211" s="8"/>
      <c r="H211" s="8"/>
      <c r="I211" s="9">
        <v>3</v>
      </c>
      <c r="J211" s="9">
        <v>6.4</v>
      </c>
      <c r="K211" s="9">
        <v>1</v>
      </c>
      <c r="M211" s="10"/>
      <c r="N211" s="10"/>
      <c r="O211" s="9">
        <v>100</v>
      </c>
      <c r="P211" s="11"/>
      <c r="U211" s="10"/>
      <c r="V211" s="9">
        <v>1</v>
      </c>
      <c r="W211" s="9">
        <v>0</v>
      </c>
      <c r="X211" s="11" t="s">
        <v>645</v>
      </c>
    </row>
    <row r="212" spans="1:33" s="9" customFormat="1" ht="30" x14ac:dyDescent="0.25">
      <c r="A212" s="6">
        <v>202</v>
      </c>
      <c r="B212" s="7" t="s">
        <v>230</v>
      </c>
      <c r="C212" s="7"/>
      <c r="D212" s="6">
        <v>256</v>
      </c>
      <c r="E212" s="6"/>
      <c r="F212" s="18">
        <v>174.01539465101109</v>
      </c>
      <c r="G212" s="18">
        <v>762187.42857142864</v>
      </c>
      <c r="H212" s="6">
        <v>10778.646687194279</v>
      </c>
      <c r="I212" s="9">
        <v>6</v>
      </c>
      <c r="J212" s="9">
        <v>8.1</v>
      </c>
      <c r="K212" s="9">
        <v>6</v>
      </c>
      <c r="M212" s="10"/>
      <c r="N212" s="10"/>
      <c r="O212" s="9">
        <v>300</v>
      </c>
      <c r="P212" s="11" t="s">
        <v>646</v>
      </c>
      <c r="U212" s="10"/>
      <c r="V212" s="9">
        <v>6</v>
      </c>
      <c r="W212" s="9">
        <v>3.5</v>
      </c>
      <c r="X212" s="11" t="s">
        <v>647</v>
      </c>
    </row>
    <row r="213" spans="1:33" s="9" customFormat="1" ht="30" x14ac:dyDescent="0.25">
      <c r="A213" s="12">
        <v>203</v>
      </c>
      <c r="B213" s="13" t="s">
        <v>270</v>
      </c>
      <c r="C213" s="13"/>
      <c r="D213" s="12">
        <v>102</v>
      </c>
      <c r="E213" s="12"/>
      <c r="F213" s="32"/>
      <c r="G213" s="32"/>
      <c r="H213" s="32"/>
      <c r="I213" s="15">
        <v>7</v>
      </c>
      <c r="J213" s="15">
        <v>8.5</v>
      </c>
      <c r="K213" s="15">
        <v>7</v>
      </c>
      <c r="L213" s="15">
        <v>8.5</v>
      </c>
      <c r="M213" s="16"/>
      <c r="N213" s="16"/>
      <c r="O213" s="15">
        <v>200</v>
      </c>
      <c r="P213" s="17" t="s">
        <v>648</v>
      </c>
      <c r="Q213" s="15"/>
      <c r="R213" s="15"/>
      <c r="S213" s="15"/>
      <c r="T213" s="15"/>
      <c r="U213" s="16"/>
      <c r="V213" s="15">
        <v>3</v>
      </c>
      <c r="W213" s="15">
        <v>3</v>
      </c>
      <c r="X213" s="17" t="s">
        <v>649</v>
      </c>
    </row>
    <row r="214" spans="1:33" s="15" customFormat="1" x14ac:dyDescent="0.25">
      <c r="A214" s="6">
        <v>204</v>
      </c>
      <c r="B214" s="7" t="s">
        <v>95</v>
      </c>
      <c r="C214" s="7" t="s">
        <v>428</v>
      </c>
      <c r="D214" s="6">
        <v>165</v>
      </c>
      <c r="E214" s="6"/>
      <c r="F214" s="18">
        <v>79.654474885844749</v>
      </c>
      <c r="G214" s="18">
        <v>348886.6</v>
      </c>
      <c r="H214" s="6">
        <v>5702.0632675362313</v>
      </c>
      <c r="I214" s="9">
        <v>6</v>
      </c>
      <c r="J214" s="9">
        <v>8.1</v>
      </c>
      <c r="K214" s="9">
        <v>4</v>
      </c>
      <c r="L214" s="9"/>
      <c r="M214" s="10"/>
      <c r="N214" s="10"/>
      <c r="O214" s="9">
        <v>200</v>
      </c>
      <c r="P214" s="11"/>
      <c r="Q214" s="9"/>
      <c r="R214" s="9"/>
      <c r="S214" s="9"/>
      <c r="T214" s="9"/>
      <c r="U214" s="10"/>
      <c r="V214" s="9">
        <v>4</v>
      </c>
      <c r="W214" s="9">
        <v>3.5</v>
      </c>
      <c r="X214" s="11" t="s">
        <v>650</v>
      </c>
    </row>
    <row r="215" spans="1:33" s="9" customFormat="1" x14ac:dyDescent="0.25">
      <c r="A215" s="6">
        <v>205</v>
      </c>
      <c r="B215" s="7" t="s">
        <v>80</v>
      </c>
      <c r="C215" s="7"/>
      <c r="D215" s="6">
        <v>467</v>
      </c>
      <c r="E215" s="6"/>
      <c r="F215" s="8"/>
      <c r="G215" s="8"/>
      <c r="H215" s="8"/>
      <c r="I215" s="9">
        <v>3</v>
      </c>
      <c r="J215" s="9">
        <v>6.4</v>
      </c>
      <c r="K215" s="9">
        <v>1</v>
      </c>
      <c r="L215" s="9">
        <v>2.7</v>
      </c>
      <c r="M215" s="10"/>
      <c r="N215" s="10"/>
      <c r="O215" s="9">
        <v>400</v>
      </c>
      <c r="P215" s="11" t="s">
        <v>651</v>
      </c>
      <c r="S215" s="9">
        <v>2.1457999999999999</v>
      </c>
      <c r="T215" s="9">
        <v>10</v>
      </c>
      <c r="U215" s="10" t="s">
        <v>420</v>
      </c>
      <c r="V215" s="9">
        <v>1</v>
      </c>
      <c r="W215" s="9">
        <v>0</v>
      </c>
      <c r="X215" s="11" t="s">
        <v>590</v>
      </c>
    </row>
    <row r="216" spans="1:33" s="15" customFormat="1" ht="45" x14ac:dyDescent="0.25">
      <c r="A216" s="6">
        <v>206</v>
      </c>
      <c r="B216" s="7" t="s">
        <v>258</v>
      </c>
      <c r="C216" s="7"/>
      <c r="D216" s="6">
        <v>787</v>
      </c>
      <c r="E216" s="6"/>
      <c r="F216" s="18">
        <v>571.59776255707766</v>
      </c>
      <c r="G216" s="18">
        <v>2503598.2000000002</v>
      </c>
      <c r="H216" s="6">
        <v>43763.794682502383</v>
      </c>
      <c r="I216" s="9">
        <v>7</v>
      </c>
      <c r="J216" s="9">
        <v>5.68</v>
      </c>
      <c r="K216" s="9">
        <v>3</v>
      </c>
      <c r="L216" s="9">
        <v>5.68</v>
      </c>
      <c r="M216" s="10"/>
      <c r="N216" s="10"/>
      <c r="O216" s="9">
        <v>5000</v>
      </c>
      <c r="P216" s="11" t="s">
        <v>652</v>
      </c>
      <c r="Q216" s="9">
        <v>5.68</v>
      </c>
      <c r="R216" s="9">
        <v>3</v>
      </c>
      <c r="S216" s="9">
        <v>5</v>
      </c>
      <c r="T216" s="9">
        <v>9</v>
      </c>
      <c r="U216" s="10"/>
      <c r="V216" s="9">
        <v>3</v>
      </c>
      <c r="W216" s="9">
        <v>0</v>
      </c>
      <c r="X216" s="11" t="s">
        <v>653</v>
      </c>
    </row>
    <row r="217" spans="1:33" s="9" customFormat="1" ht="30" x14ac:dyDescent="0.25">
      <c r="A217" s="6">
        <v>207</v>
      </c>
      <c r="B217" s="7" t="s">
        <v>30</v>
      </c>
      <c r="C217" s="7" t="s">
        <v>428</v>
      </c>
      <c r="D217" s="6">
        <v>1353</v>
      </c>
      <c r="E217" s="6"/>
      <c r="F217" s="18">
        <v>2126.696212499327</v>
      </c>
      <c r="G217" s="18">
        <v>9314929.4107470512</v>
      </c>
      <c r="H217" s="6">
        <v>80560.367307478926</v>
      </c>
      <c r="I217" s="9">
        <v>2</v>
      </c>
      <c r="J217" s="9" t="s">
        <v>450</v>
      </c>
      <c r="K217" s="9">
        <v>2</v>
      </c>
      <c r="M217" s="10"/>
      <c r="N217" s="10"/>
      <c r="O217" s="9">
        <v>2700</v>
      </c>
      <c r="P217" s="11" t="s">
        <v>654</v>
      </c>
      <c r="U217" s="10"/>
      <c r="V217" s="9">
        <v>2</v>
      </c>
      <c r="W217" s="9">
        <v>2</v>
      </c>
      <c r="X217" s="11" t="s">
        <v>655</v>
      </c>
    </row>
    <row r="218" spans="1:33" s="9" customFormat="1" x14ac:dyDescent="0.25">
      <c r="A218" s="12">
        <v>208</v>
      </c>
      <c r="B218" s="13" t="s">
        <v>307</v>
      </c>
      <c r="C218" s="13"/>
      <c r="D218" s="12">
        <v>610</v>
      </c>
      <c r="E218" s="12"/>
      <c r="F218" s="14">
        <v>324.3656164383562</v>
      </c>
      <c r="G218" s="14">
        <v>1420721.4000000001</v>
      </c>
      <c r="H218" s="12">
        <v>18728.927848186951</v>
      </c>
      <c r="I218" s="15">
        <v>7</v>
      </c>
      <c r="J218" s="15">
        <v>8.5</v>
      </c>
      <c r="K218" s="15">
        <v>6</v>
      </c>
      <c r="L218" s="15"/>
      <c r="M218" s="16"/>
      <c r="N218" s="16"/>
      <c r="O218" s="15">
        <v>600</v>
      </c>
      <c r="P218" s="17"/>
      <c r="Q218" s="15">
        <v>7.3</v>
      </c>
      <c r="R218" s="15">
        <v>6</v>
      </c>
      <c r="S218" s="15"/>
      <c r="T218" s="15"/>
      <c r="U218" s="16"/>
      <c r="V218" s="15">
        <v>7</v>
      </c>
      <c r="W218" s="15">
        <v>0</v>
      </c>
      <c r="X218" s="17" t="s">
        <v>656</v>
      </c>
    </row>
    <row r="219" spans="1:33" s="9" customFormat="1" x14ac:dyDescent="0.25">
      <c r="A219" s="6">
        <v>209</v>
      </c>
      <c r="B219" s="7" t="s">
        <v>36</v>
      </c>
      <c r="C219" s="7"/>
      <c r="D219" s="6">
        <v>27</v>
      </c>
      <c r="E219" s="6"/>
      <c r="F219" s="8"/>
      <c r="G219" s="8"/>
      <c r="H219" s="8"/>
      <c r="K219" s="9">
        <v>4</v>
      </c>
      <c r="M219" s="10"/>
      <c r="N219" s="10"/>
      <c r="P219" s="9" t="s">
        <v>422</v>
      </c>
      <c r="U219" s="10"/>
      <c r="V219" s="9">
        <v>4</v>
      </c>
      <c r="W219" s="9">
        <v>2</v>
      </c>
      <c r="X219" s="11"/>
    </row>
    <row r="220" spans="1:33" s="15" customFormat="1" x14ac:dyDescent="0.25">
      <c r="A220" s="6">
        <v>210</v>
      </c>
      <c r="B220" s="7" t="s">
        <v>262</v>
      </c>
      <c r="C220" s="7"/>
      <c r="D220" s="6">
        <v>76</v>
      </c>
      <c r="E220" s="6"/>
      <c r="F220" s="8"/>
      <c r="G220" s="8"/>
      <c r="H220" s="8"/>
      <c r="I220" s="9">
        <v>7</v>
      </c>
      <c r="J220" s="9">
        <v>8.5</v>
      </c>
      <c r="K220" s="9">
        <v>5</v>
      </c>
      <c r="L220" s="9"/>
      <c r="M220" s="10"/>
      <c r="N220" s="10"/>
      <c r="O220" s="9">
        <v>200</v>
      </c>
      <c r="P220" s="11"/>
      <c r="Q220" s="9"/>
      <c r="R220" s="9"/>
      <c r="S220" s="9"/>
      <c r="T220" s="9"/>
      <c r="U220" s="10"/>
      <c r="V220" s="9">
        <v>5</v>
      </c>
      <c r="W220" s="9">
        <v>3</v>
      </c>
      <c r="X220" s="11" t="s">
        <v>657</v>
      </c>
    </row>
    <row r="221" spans="1:33" s="9" customFormat="1" ht="30" x14ac:dyDescent="0.25">
      <c r="A221" s="12">
        <v>211</v>
      </c>
      <c r="B221" s="13" t="s">
        <v>94</v>
      </c>
      <c r="C221" s="13"/>
      <c r="D221" s="12">
        <v>487</v>
      </c>
      <c r="E221" s="12"/>
      <c r="F221" s="14">
        <v>154.21588112375204</v>
      </c>
      <c r="G221" s="14">
        <v>675465.55932203389</v>
      </c>
      <c r="H221" s="12">
        <v>11705.579905116845</v>
      </c>
      <c r="I221" s="15">
        <v>4</v>
      </c>
      <c r="J221" s="15">
        <v>7</v>
      </c>
      <c r="K221" s="15">
        <v>4</v>
      </c>
      <c r="L221" s="15"/>
      <c r="M221" s="16"/>
      <c r="N221" s="16"/>
      <c r="O221" s="15">
        <v>300</v>
      </c>
      <c r="P221" s="17"/>
      <c r="Q221" s="15"/>
      <c r="R221" s="15"/>
      <c r="S221" s="15"/>
      <c r="T221" s="15"/>
      <c r="U221" s="16"/>
      <c r="V221" s="15">
        <v>3</v>
      </c>
      <c r="W221" s="15">
        <v>0</v>
      </c>
      <c r="X221" s="17" t="s">
        <v>658</v>
      </c>
    </row>
    <row r="222" spans="1:33" s="15" customFormat="1" ht="30" x14ac:dyDescent="0.25">
      <c r="A222" s="6">
        <v>212</v>
      </c>
      <c r="B222" s="7" t="s">
        <v>204</v>
      </c>
      <c r="C222" s="7"/>
      <c r="D222" s="6">
        <v>422</v>
      </c>
      <c r="E222" s="6"/>
      <c r="F222" s="18">
        <v>167.88913666772859</v>
      </c>
      <c r="G222" s="18">
        <v>735354.41860465123</v>
      </c>
      <c r="H222" s="6">
        <v>12118.718019415088</v>
      </c>
      <c r="I222" s="9">
        <v>6</v>
      </c>
      <c r="J222" s="9">
        <v>8.1</v>
      </c>
      <c r="K222" s="9">
        <v>4</v>
      </c>
      <c r="L222" s="9"/>
      <c r="M222" s="10"/>
      <c r="N222" s="10"/>
      <c r="O222" s="9">
        <v>300</v>
      </c>
      <c r="P222" s="11" t="s">
        <v>659</v>
      </c>
      <c r="Q222" s="9"/>
      <c r="R222" s="9"/>
      <c r="S222" s="9"/>
      <c r="T222" s="9"/>
      <c r="U222" s="10"/>
      <c r="V222" s="9">
        <v>4</v>
      </c>
      <c r="W222" s="9">
        <v>0</v>
      </c>
      <c r="X222" s="11" t="s">
        <v>549</v>
      </c>
    </row>
    <row r="223" spans="1:33" s="9" customFormat="1" x14ac:dyDescent="0.25">
      <c r="A223" s="12">
        <v>213</v>
      </c>
      <c r="B223" s="13" t="s">
        <v>335</v>
      </c>
      <c r="C223" s="13"/>
      <c r="D223" s="12">
        <v>341</v>
      </c>
      <c r="E223" s="12"/>
      <c r="F223" s="14">
        <v>185.4084474885845</v>
      </c>
      <c r="G223" s="14">
        <v>812089.00000000012</v>
      </c>
      <c r="H223" s="12">
        <v>12669.568838479408</v>
      </c>
      <c r="I223" s="15">
        <v>7</v>
      </c>
      <c r="J223" s="15">
        <v>8.5</v>
      </c>
      <c r="K223" s="15">
        <v>7</v>
      </c>
      <c r="L223" s="15"/>
      <c r="M223" s="16"/>
      <c r="N223" s="16"/>
      <c r="O223" s="15">
        <v>300</v>
      </c>
      <c r="P223" s="17"/>
      <c r="Q223" s="15"/>
      <c r="R223" s="15"/>
      <c r="S223" s="15"/>
      <c r="T223" s="15"/>
      <c r="U223" s="16"/>
      <c r="V223" s="15">
        <v>7</v>
      </c>
      <c r="W223" s="15">
        <v>0</v>
      </c>
      <c r="X223" s="17"/>
    </row>
    <row r="224" spans="1:33" s="9" customFormat="1" x14ac:dyDescent="0.25">
      <c r="A224" s="6">
        <v>214</v>
      </c>
      <c r="B224" s="7" t="s">
        <v>180</v>
      </c>
      <c r="C224" s="7"/>
      <c r="D224" s="6">
        <v>81</v>
      </c>
      <c r="E224" s="6"/>
      <c r="F224" s="18">
        <v>36.987351598173518</v>
      </c>
      <c r="G224" s="18">
        <v>162004.6</v>
      </c>
      <c r="H224" s="6">
        <v>4423.7770798197362</v>
      </c>
      <c r="I224" s="9">
        <v>5</v>
      </c>
      <c r="J224" s="9">
        <v>7.5</v>
      </c>
      <c r="K224" s="9">
        <v>1</v>
      </c>
      <c r="M224" s="10"/>
      <c r="N224" s="10"/>
      <c r="O224" s="9">
        <v>200</v>
      </c>
      <c r="P224" s="11"/>
      <c r="U224" s="10"/>
      <c r="V224" s="9">
        <v>2</v>
      </c>
      <c r="W224" s="9">
        <v>0</v>
      </c>
      <c r="X224" s="11"/>
      <c r="AG224" s="9">
        <f>196000/8760</f>
        <v>22.374429223744293</v>
      </c>
    </row>
    <row r="225" spans="1:24" s="23" customFormat="1" ht="30" hidden="1" x14ac:dyDescent="0.25">
      <c r="A225" s="20" t="s">
        <v>461</v>
      </c>
      <c r="B225" s="21" t="s">
        <v>137</v>
      </c>
      <c r="C225" s="21"/>
      <c r="D225" s="20">
        <v>13</v>
      </c>
      <c r="E225" s="20"/>
      <c r="F225" s="22"/>
      <c r="G225" s="22"/>
      <c r="H225" s="20"/>
      <c r="I225" s="23">
        <v>5</v>
      </c>
      <c r="J225" s="23">
        <v>7.5</v>
      </c>
      <c r="M225" s="24"/>
      <c r="N225" s="24"/>
      <c r="O225" s="23">
        <v>100</v>
      </c>
      <c r="P225" s="25"/>
      <c r="Q225" s="23">
        <v>5.75</v>
      </c>
      <c r="R225" s="23">
        <v>2</v>
      </c>
      <c r="U225" s="24"/>
      <c r="X225" s="25" t="s">
        <v>660</v>
      </c>
    </row>
    <row r="226" spans="1:24" s="9" customFormat="1" ht="75" x14ac:dyDescent="0.25">
      <c r="A226" s="6">
        <v>215</v>
      </c>
      <c r="B226" s="7" t="s">
        <v>248</v>
      </c>
      <c r="C226" s="7"/>
      <c r="D226" s="6">
        <v>724</v>
      </c>
      <c r="E226" s="6"/>
      <c r="F226" s="18">
        <v>868.46968036529677</v>
      </c>
      <c r="G226" s="18">
        <v>3803897.1999999997</v>
      </c>
      <c r="H226" s="6">
        <v>34967.935182874469</v>
      </c>
      <c r="I226" s="9">
        <v>6</v>
      </c>
      <c r="J226" s="9">
        <v>5.14</v>
      </c>
      <c r="K226" s="9">
        <v>4</v>
      </c>
      <c r="M226" s="10"/>
      <c r="N226" s="10"/>
      <c r="O226" s="9">
        <v>1000</v>
      </c>
      <c r="P226" s="11" t="s">
        <v>421</v>
      </c>
      <c r="S226" s="9">
        <v>5.6</v>
      </c>
      <c r="T226" s="9">
        <v>9</v>
      </c>
      <c r="U226" s="10"/>
      <c r="V226" s="9">
        <v>4</v>
      </c>
      <c r="W226" s="9">
        <v>2.5</v>
      </c>
      <c r="X226" s="11" t="s">
        <v>661</v>
      </c>
    </row>
    <row r="227" spans="1:24" s="9" customFormat="1" ht="30" x14ac:dyDescent="0.25">
      <c r="A227" s="6">
        <v>216</v>
      </c>
      <c r="B227" s="7" t="s">
        <v>343</v>
      </c>
      <c r="C227" s="7"/>
      <c r="D227" s="6">
        <v>3678</v>
      </c>
      <c r="E227" s="6"/>
      <c r="F227" s="18">
        <v>7665.6329680365297</v>
      </c>
      <c r="G227" s="18">
        <v>33575472.399999999</v>
      </c>
      <c r="H227" s="6">
        <v>151361.10279714817</v>
      </c>
      <c r="I227" s="9">
        <v>7</v>
      </c>
      <c r="J227" s="9" t="s">
        <v>450</v>
      </c>
      <c r="K227" s="9">
        <v>7</v>
      </c>
      <c r="M227" s="10" t="s">
        <v>420</v>
      </c>
      <c r="N227" s="10"/>
      <c r="O227" s="9">
        <v>7900</v>
      </c>
      <c r="P227" s="11"/>
      <c r="S227" s="9">
        <v>5.4</v>
      </c>
      <c r="T227" s="9">
        <v>9</v>
      </c>
      <c r="U227" s="10"/>
      <c r="V227" s="9">
        <v>7</v>
      </c>
      <c r="W227" s="9">
        <v>1</v>
      </c>
      <c r="X227" s="11" t="s">
        <v>662</v>
      </c>
    </row>
    <row r="228" spans="1:24" s="9" customFormat="1" x14ac:dyDescent="0.25">
      <c r="A228" s="6">
        <v>217</v>
      </c>
      <c r="B228" s="7" t="s">
        <v>663</v>
      </c>
      <c r="C228" s="7"/>
      <c r="D228" s="6">
        <v>244</v>
      </c>
      <c r="E228" s="6"/>
      <c r="F228" s="18">
        <v>140.4714611872146</v>
      </c>
      <c r="G228" s="18">
        <v>615265</v>
      </c>
      <c r="H228" s="6">
        <v>9226.751219327396</v>
      </c>
      <c r="I228" s="9">
        <v>7</v>
      </c>
      <c r="J228" s="9">
        <v>8.5</v>
      </c>
      <c r="K228" s="9">
        <v>4</v>
      </c>
      <c r="M228" s="10"/>
      <c r="N228" s="10"/>
      <c r="O228" s="9">
        <v>300</v>
      </c>
      <c r="P228" s="11"/>
      <c r="U228" s="10"/>
      <c r="V228" s="9">
        <v>4</v>
      </c>
      <c r="W228" s="9">
        <v>1</v>
      </c>
      <c r="X228" s="11" t="s">
        <v>664</v>
      </c>
    </row>
    <row r="229" spans="1:24" s="9" customFormat="1" ht="30" x14ac:dyDescent="0.25">
      <c r="A229" s="6">
        <v>218</v>
      </c>
      <c r="B229" s="7" t="s">
        <v>357</v>
      </c>
      <c r="C229" s="7"/>
      <c r="D229" s="6">
        <v>4353</v>
      </c>
      <c r="E229" s="6"/>
      <c r="F229" s="8"/>
      <c r="G229" s="8"/>
      <c r="H229" s="8"/>
      <c r="I229" s="9">
        <v>7</v>
      </c>
      <c r="J229" s="9">
        <v>1.63</v>
      </c>
      <c r="K229" s="9">
        <v>5</v>
      </c>
      <c r="M229" s="10"/>
      <c r="N229" s="10"/>
      <c r="O229" s="9">
        <v>5200</v>
      </c>
      <c r="P229" s="11" t="s">
        <v>421</v>
      </c>
      <c r="S229" s="9">
        <v>1.7</v>
      </c>
      <c r="T229" s="9">
        <v>11</v>
      </c>
      <c r="U229" s="10"/>
      <c r="V229" s="9">
        <v>5</v>
      </c>
      <c r="W229" s="9">
        <v>3</v>
      </c>
      <c r="X229" s="11" t="s">
        <v>665</v>
      </c>
    </row>
    <row r="230" spans="1:24" s="9" customFormat="1" x14ac:dyDescent="0.25">
      <c r="A230" s="6">
        <v>219</v>
      </c>
      <c r="B230" s="7" t="s">
        <v>55</v>
      </c>
      <c r="C230" s="7" t="s">
        <v>428</v>
      </c>
      <c r="D230" s="6">
        <v>181</v>
      </c>
      <c r="E230" s="6"/>
      <c r="F230" s="18">
        <v>108.36821917808219</v>
      </c>
      <c r="G230" s="18">
        <v>474652.8</v>
      </c>
      <c r="H230" s="6">
        <v>5660.1754912504975</v>
      </c>
      <c r="I230" s="9" t="s">
        <v>450</v>
      </c>
      <c r="J230" s="9" t="s">
        <v>450</v>
      </c>
      <c r="K230" s="9">
        <v>1</v>
      </c>
      <c r="M230" s="10" t="s">
        <v>420</v>
      </c>
      <c r="N230" s="10"/>
      <c r="O230" s="9" t="s">
        <v>450</v>
      </c>
      <c r="P230" s="11" t="s">
        <v>666</v>
      </c>
      <c r="U230" s="10"/>
      <c r="V230" s="9">
        <v>1</v>
      </c>
      <c r="W230" s="9">
        <v>0</v>
      </c>
      <c r="X230" s="11" t="s">
        <v>443</v>
      </c>
    </row>
    <row r="231" spans="1:24" s="9" customFormat="1" ht="30" x14ac:dyDescent="0.25">
      <c r="A231" s="6">
        <v>220</v>
      </c>
      <c r="B231" s="7" t="s">
        <v>152</v>
      </c>
      <c r="C231" s="7"/>
      <c r="D231" s="6">
        <v>540</v>
      </c>
      <c r="E231" s="6"/>
      <c r="F231" s="8"/>
      <c r="G231" s="8"/>
      <c r="H231" s="8"/>
      <c r="I231" s="9">
        <v>5</v>
      </c>
      <c r="J231" s="9">
        <v>7.5</v>
      </c>
      <c r="K231" s="9">
        <v>5</v>
      </c>
      <c r="M231" s="10" t="s">
        <v>420</v>
      </c>
      <c r="N231" s="10"/>
      <c r="O231" s="9">
        <v>1000</v>
      </c>
      <c r="P231" s="11" t="s">
        <v>667</v>
      </c>
      <c r="S231" s="9">
        <v>5.2918000000000003</v>
      </c>
      <c r="T231" s="9">
        <v>10</v>
      </c>
      <c r="U231" s="10" t="s">
        <v>420</v>
      </c>
      <c r="V231" s="9">
        <v>5</v>
      </c>
      <c r="W231" s="9">
        <v>1</v>
      </c>
      <c r="X231" s="11" t="s">
        <v>668</v>
      </c>
    </row>
    <row r="232" spans="1:24" s="15" customFormat="1" x14ac:dyDescent="0.25">
      <c r="A232" s="12">
        <v>221</v>
      </c>
      <c r="B232" s="13" t="s">
        <v>365</v>
      </c>
      <c r="C232" s="13"/>
      <c r="D232" s="12">
        <v>136</v>
      </c>
      <c r="E232" s="12"/>
      <c r="F232" s="14">
        <v>117.73063926940641</v>
      </c>
      <c r="G232" s="14">
        <v>515660.20000000007</v>
      </c>
      <c r="H232" s="12">
        <v>7018.6536567776702</v>
      </c>
      <c r="I232" s="15">
        <v>7</v>
      </c>
      <c r="J232" s="15">
        <v>8.5</v>
      </c>
      <c r="K232" s="15">
        <v>7</v>
      </c>
      <c r="M232" s="16"/>
      <c r="N232" s="16"/>
      <c r="O232" s="15">
        <v>200</v>
      </c>
      <c r="P232" s="17"/>
      <c r="U232" s="16"/>
      <c r="V232" s="15">
        <v>7</v>
      </c>
      <c r="W232" s="15">
        <v>0</v>
      </c>
      <c r="X232" s="17" t="s">
        <v>669</v>
      </c>
    </row>
    <row r="233" spans="1:24" s="9" customFormat="1" x14ac:dyDescent="0.25">
      <c r="A233" s="6">
        <v>222</v>
      </c>
      <c r="B233" s="7" t="s">
        <v>146</v>
      </c>
      <c r="C233" s="7"/>
      <c r="D233" s="6">
        <v>56</v>
      </c>
      <c r="E233" s="6"/>
      <c r="F233" s="8"/>
      <c r="G233" s="8"/>
      <c r="H233" s="8"/>
      <c r="I233" s="9">
        <v>4</v>
      </c>
      <c r="J233" s="9">
        <v>7</v>
      </c>
      <c r="K233" s="9">
        <v>2</v>
      </c>
      <c r="M233" s="10"/>
      <c r="N233" s="10"/>
      <c r="O233" s="9">
        <v>200</v>
      </c>
      <c r="P233" s="11" t="s">
        <v>670</v>
      </c>
      <c r="U233" s="10"/>
      <c r="V233" s="9">
        <v>2</v>
      </c>
      <c r="W233" s="9">
        <v>1</v>
      </c>
      <c r="X233" s="11" t="s">
        <v>671</v>
      </c>
    </row>
    <row r="234" spans="1:24" s="9" customFormat="1" ht="30" x14ac:dyDescent="0.25">
      <c r="A234" s="6">
        <v>223</v>
      </c>
      <c r="B234" s="7" t="s">
        <v>110</v>
      </c>
      <c r="C234" s="7"/>
      <c r="D234" s="6">
        <v>215</v>
      </c>
      <c r="E234" s="6"/>
      <c r="F234" s="18">
        <v>157.69422700587086</v>
      </c>
      <c r="G234" s="18">
        <v>690700.71428571432</v>
      </c>
      <c r="H234" s="6">
        <v>8021.3184648887654</v>
      </c>
      <c r="I234" s="9">
        <v>4</v>
      </c>
      <c r="J234" s="9">
        <v>7</v>
      </c>
      <c r="K234" s="9">
        <v>3</v>
      </c>
      <c r="M234" s="10"/>
      <c r="N234" s="10"/>
      <c r="O234" s="9">
        <v>200</v>
      </c>
      <c r="P234" s="11"/>
      <c r="U234" s="10"/>
      <c r="V234" s="9">
        <v>3</v>
      </c>
      <c r="W234" s="9">
        <v>3</v>
      </c>
      <c r="X234" s="11" t="s">
        <v>672</v>
      </c>
    </row>
    <row r="235" spans="1:24" s="9" customFormat="1" ht="30" x14ac:dyDescent="0.25">
      <c r="A235" s="6">
        <v>224</v>
      </c>
      <c r="B235" s="7" t="s">
        <v>124</v>
      </c>
      <c r="C235" s="7"/>
      <c r="D235" s="6">
        <v>187</v>
      </c>
      <c r="E235" s="6"/>
      <c r="F235" s="8"/>
      <c r="G235" s="8"/>
      <c r="H235" s="8"/>
      <c r="K235" s="9">
        <v>7</v>
      </c>
      <c r="L235" s="9">
        <v>8.5</v>
      </c>
      <c r="M235" s="10"/>
      <c r="N235" s="10"/>
      <c r="P235" s="9" t="s">
        <v>422</v>
      </c>
      <c r="U235" s="10"/>
      <c r="V235" s="9">
        <v>7</v>
      </c>
      <c r="W235" s="9">
        <v>5</v>
      </c>
      <c r="X235" s="11" t="s">
        <v>673</v>
      </c>
    </row>
    <row r="236" spans="1:24" s="9" customFormat="1" x14ac:dyDescent="0.25">
      <c r="A236" s="6">
        <v>225</v>
      </c>
      <c r="B236" s="7" t="s">
        <v>323</v>
      </c>
      <c r="C236" s="7"/>
      <c r="D236" s="6">
        <v>830</v>
      </c>
      <c r="E236" s="6"/>
      <c r="F236" s="8"/>
      <c r="G236" s="8"/>
      <c r="H236" s="8"/>
      <c r="K236" s="9">
        <v>6</v>
      </c>
      <c r="M236" s="10" t="s">
        <v>420</v>
      </c>
      <c r="N236" s="10"/>
      <c r="P236" s="9" t="s">
        <v>422</v>
      </c>
      <c r="U236" s="10"/>
      <c r="V236" s="9">
        <v>6</v>
      </c>
      <c r="W236" s="9">
        <v>1</v>
      </c>
      <c r="X236" s="11" t="s">
        <v>674</v>
      </c>
    </row>
    <row r="237" spans="1:24" s="9" customFormat="1" ht="30" x14ac:dyDescent="0.25">
      <c r="A237" s="6">
        <v>226</v>
      </c>
      <c r="B237" s="7" t="s">
        <v>282</v>
      </c>
      <c r="C237" s="7"/>
      <c r="D237" s="6">
        <v>2062</v>
      </c>
      <c r="E237" s="6"/>
      <c r="F237" s="8"/>
      <c r="G237" s="8"/>
      <c r="H237" s="8"/>
      <c r="I237" s="9">
        <v>6</v>
      </c>
      <c r="J237" s="9">
        <v>8.1</v>
      </c>
      <c r="K237" s="9">
        <v>4</v>
      </c>
      <c r="L237" s="9">
        <v>4.03</v>
      </c>
      <c r="M237" s="10"/>
      <c r="N237" s="10"/>
      <c r="O237" s="9">
        <v>800</v>
      </c>
      <c r="P237" s="11"/>
      <c r="S237" s="9">
        <v>3.2</v>
      </c>
      <c r="T237" s="9">
        <v>9</v>
      </c>
      <c r="U237" s="10"/>
      <c r="V237" s="9">
        <v>4</v>
      </c>
      <c r="W237" s="9">
        <v>2</v>
      </c>
      <c r="X237" s="11" t="s">
        <v>675</v>
      </c>
    </row>
    <row r="238" spans="1:24" s="9" customFormat="1" ht="75" x14ac:dyDescent="0.25">
      <c r="A238" s="6">
        <v>227</v>
      </c>
      <c r="B238" s="7" t="s">
        <v>100</v>
      </c>
      <c r="C238" s="7"/>
      <c r="D238" s="6">
        <v>621</v>
      </c>
      <c r="E238" s="6"/>
      <c r="F238" s="18">
        <v>1412.4297260273972</v>
      </c>
      <c r="G238" s="18">
        <v>6186442.2000000002</v>
      </c>
      <c r="H238" s="6">
        <v>515556.86140648875</v>
      </c>
      <c r="I238" s="9">
        <v>3</v>
      </c>
      <c r="J238" s="9">
        <v>3.08</v>
      </c>
      <c r="K238" s="9">
        <v>2</v>
      </c>
      <c r="L238" s="9">
        <v>2.76</v>
      </c>
      <c r="M238" s="10"/>
      <c r="N238" s="10"/>
      <c r="O238" s="9">
        <v>100</v>
      </c>
      <c r="P238" s="11" t="s">
        <v>676</v>
      </c>
      <c r="S238" s="9">
        <v>2.2010000000000001</v>
      </c>
      <c r="T238" s="9">
        <v>10</v>
      </c>
      <c r="U238" s="10"/>
      <c r="V238" s="9">
        <v>2</v>
      </c>
      <c r="W238" s="9">
        <v>4.5</v>
      </c>
      <c r="X238" s="11" t="s">
        <v>677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6"/>
  <sheetViews>
    <sheetView workbookViewId="0">
      <selection activeCell="G1" sqref="G1:K1"/>
    </sheetView>
  </sheetViews>
  <sheetFormatPr defaultRowHeight="15" x14ac:dyDescent="0.25"/>
  <cols>
    <col min="1" max="1" width="24.42578125" bestFit="1" customWidth="1"/>
    <col min="2" max="2" width="12" bestFit="1" customWidth="1"/>
    <col min="3" max="3" width="10" bestFit="1" customWidth="1"/>
    <col min="4" max="4" width="11.7109375" bestFit="1" customWidth="1"/>
    <col min="5" max="5" width="7" bestFit="1" customWidth="1"/>
    <col min="6" max="6" width="7.85546875" bestFit="1" customWidth="1"/>
    <col min="7" max="7" width="10" customWidth="1"/>
    <col min="8" max="8" width="8.7109375" customWidth="1"/>
    <col min="9" max="9" width="9.42578125" customWidth="1"/>
    <col min="10" max="10" width="8.42578125" customWidth="1"/>
    <col min="11" max="11" width="8.5703125" customWidth="1"/>
    <col min="12" max="12" width="14.28515625" customWidth="1"/>
    <col min="13" max="13" width="11.5703125" bestFit="1" customWidth="1"/>
  </cols>
  <sheetData>
    <row r="1" spans="1:18" s="1" customFormat="1" x14ac:dyDescent="0.25">
      <c r="A1" s="1" t="s">
        <v>0</v>
      </c>
      <c r="B1" s="1" t="s">
        <v>1</v>
      </c>
      <c r="C1" s="1" t="s">
        <v>2</v>
      </c>
      <c r="D1" s="1" t="s">
        <v>3</v>
      </c>
      <c r="E1" s="1" t="s">
        <v>4</v>
      </c>
      <c r="F1" s="1" t="s">
        <v>5</v>
      </c>
      <c r="G1" s="1" t="s">
        <v>6</v>
      </c>
      <c r="H1" s="1" t="s">
        <v>9</v>
      </c>
      <c r="I1" s="1" t="s">
        <v>10</v>
      </c>
      <c r="J1" s="1" t="s">
        <v>11</v>
      </c>
      <c r="K1" s="1" t="s">
        <v>369</v>
      </c>
      <c r="L1" s="1" t="s">
        <v>7</v>
      </c>
      <c r="M1" s="1" t="s">
        <v>8</v>
      </c>
    </row>
    <row r="2" spans="1:18" x14ac:dyDescent="0.25">
      <c r="A2" t="s">
        <v>368</v>
      </c>
      <c r="B2">
        <v>58588.2</v>
      </c>
      <c r="C2">
        <v>60.773060000000001</v>
      </c>
      <c r="D2">
        <v>-148.68388999999999</v>
      </c>
      <c r="E2">
        <v>234</v>
      </c>
      <c r="F2" t="s">
        <v>18</v>
      </c>
      <c r="G2">
        <v>455</v>
      </c>
      <c r="H2">
        <v>1561</v>
      </c>
      <c r="I2">
        <v>3616</v>
      </c>
      <c r="J2">
        <v>3616</v>
      </c>
      <c r="K2">
        <v>3616</v>
      </c>
      <c r="L2">
        <v>0.71123800000000004</v>
      </c>
      <c r="M2">
        <v>3.3495999999999998E-2</v>
      </c>
    </row>
    <row r="3" spans="1:18" x14ac:dyDescent="0.25">
      <c r="A3" t="s">
        <v>363</v>
      </c>
      <c r="B3">
        <v>42790.989231</v>
      </c>
      <c r="C3">
        <v>54.135559999999998</v>
      </c>
      <c r="D3">
        <v>-165.77305999999999</v>
      </c>
      <c r="E3">
        <v>1052</v>
      </c>
      <c r="F3" t="s">
        <v>13</v>
      </c>
      <c r="G3">
        <v>2210</v>
      </c>
      <c r="H3">
        <v>2210</v>
      </c>
      <c r="I3">
        <v>2210</v>
      </c>
      <c r="J3">
        <v>2210</v>
      </c>
      <c r="K3">
        <v>2210</v>
      </c>
      <c r="L3">
        <v>0.62427200000000005</v>
      </c>
      <c r="M3">
        <v>2.7955000000000001E-2</v>
      </c>
    </row>
    <row r="4" spans="1:18" x14ac:dyDescent="0.25">
      <c r="A4" t="s">
        <v>360</v>
      </c>
      <c r="B4">
        <v>31803.255686</v>
      </c>
      <c r="C4">
        <v>65.758611000000002</v>
      </c>
      <c r="D4">
        <v>-168.953056</v>
      </c>
      <c r="E4">
        <v>111</v>
      </c>
      <c r="F4" t="s">
        <v>13</v>
      </c>
      <c r="G4">
        <v>2148</v>
      </c>
      <c r="H4">
        <v>2148</v>
      </c>
      <c r="I4">
        <v>2148</v>
      </c>
      <c r="J4">
        <v>2148</v>
      </c>
      <c r="K4">
        <v>2148</v>
      </c>
      <c r="L4">
        <v>0.81251600000000002</v>
      </c>
      <c r="M4">
        <v>3.9796999999999999E-2</v>
      </c>
      <c r="P4" t="s">
        <v>370</v>
      </c>
      <c r="Q4" t="s">
        <v>377</v>
      </c>
      <c r="R4" t="s">
        <v>384</v>
      </c>
    </row>
    <row r="5" spans="1:18" x14ac:dyDescent="0.25">
      <c r="A5" t="s">
        <v>362</v>
      </c>
      <c r="B5">
        <v>5329.8</v>
      </c>
      <c r="C5">
        <v>52.9375</v>
      </c>
      <c r="D5">
        <v>173.23750000000001</v>
      </c>
      <c r="E5">
        <v>0</v>
      </c>
      <c r="F5" t="s">
        <v>13</v>
      </c>
      <c r="G5">
        <v>2138</v>
      </c>
      <c r="H5">
        <v>2138</v>
      </c>
      <c r="I5">
        <v>2138</v>
      </c>
      <c r="J5">
        <v>2202</v>
      </c>
      <c r="K5">
        <v>2202</v>
      </c>
      <c r="L5">
        <v>0.61201899999999998</v>
      </c>
      <c r="M5">
        <v>2.7161000000000001E-2</v>
      </c>
      <c r="P5" t="s">
        <v>371</v>
      </c>
      <c r="Q5" t="s">
        <v>378</v>
      </c>
      <c r="R5" t="s">
        <v>385</v>
      </c>
    </row>
    <row r="6" spans="1:18" x14ac:dyDescent="0.25">
      <c r="A6" t="s">
        <v>361</v>
      </c>
      <c r="B6">
        <v>193142.75221899999</v>
      </c>
      <c r="C6">
        <v>55.061669999999999</v>
      </c>
      <c r="D6">
        <v>-162.31028000000001</v>
      </c>
      <c r="E6">
        <v>905</v>
      </c>
      <c r="F6" t="s">
        <v>13</v>
      </c>
      <c r="G6">
        <v>1963</v>
      </c>
      <c r="H6">
        <v>2178</v>
      </c>
      <c r="I6">
        <v>2178</v>
      </c>
      <c r="J6">
        <v>2178</v>
      </c>
      <c r="K6">
        <v>2178</v>
      </c>
      <c r="L6">
        <v>0.63414999999999999</v>
      </c>
      <c r="M6">
        <v>2.8593E-2</v>
      </c>
      <c r="P6" t="s">
        <v>372</v>
      </c>
      <c r="Q6" t="s">
        <v>379</v>
      </c>
      <c r="R6" t="s">
        <v>386</v>
      </c>
    </row>
    <row r="7" spans="1:18" x14ac:dyDescent="0.25">
      <c r="A7" t="s">
        <v>367</v>
      </c>
      <c r="B7">
        <v>35732.915028000003</v>
      </c>
      <c r="C7">
        <v>54.853940000000001</v>
      </c>
      <c r="D7">
        <v>-163.40882999999999</v>
      </c>
      <c r="E7">
        <v>34</v>
      </c>
      <c r="F7" t="s">
        <v>13</v>
      </c>
      <c r="G7">
        <v>1413</v>
      </c>
      <c r="H7">
        <v>1944</v>
      </c>
      <c r="I7">
        <v>2909</v>
      </c>
      <c r="J7">
        <v>2909</v>
      </c>
      <c r="K7">
        <v>3479</v>
      </c>
      <c r="L7">
        <v>0.63188200000000005</v>
      </c>
      <c r="M7">
        <v>2.8445999999999999E-2</v>
      </c>
      <c r="P7" t="s">
        <v>373</v>
      </c>
      <c r="Q7" t="s">
        <v>380</v>
      </c>
      <c r="R7" t="s">
        <v>387</v>
      </c>
    </row>
    <row r="8" spans="1:18" x14ac:dyDescent="0.25">
      <c r="A8" t="s">
        <v>346</v>
      </c>
      <c r="B8">
        <v>6923</v>
      </c>
      <c r="C8">
        <v>55.911230000000003</v>
      </c>
      <c r="D8">
        <v>-159.48612</v>
      </c>
      <c r="E8">
        <v>7</v>
      </c>
      <c r="F8" t="s">
        <v>13</v>
      </c>
      <c r="G8">
        <v>1347</v>
      </c>
      <c r="H8">
        <v>1463</v>
      </c>
      <c r="I8">
        <v>1463</v>
      </c>
      <c r="J8">
        <v>1769</v>
      </c>
      <c r="K8">
        <v>1769</v>
      </c>
      <c r="L8">
        <v>0.64376</v>
      </c>
      <c r="M8">
        <v>2.921E-2</v>
      </c>
      <c r="P8" t="s">
        <v>374</v>
      </c>
      <c r="Q8" t="s">
        <v>381</v>
      </c>
      <c r="R8" t="s">
        <v>388</v>
      </c>
    </row>
    <row r="9" spans="1:18" x14ac:dyDescent="0.25">
      <c r="A9" t="s">
        <v>365</v>
      </c>
      <c r="B9">
        <v>37636.910947999997</v>
      </c>
      <c r="C9">
        <v>65.609170000000006</v>
      </c>
      <c r="D9">
        <v>-168.08750000000001</v>
      </c>
      <c r="E9">
        <v>146</v>
      </c>
      <c r="F9" t="s">
        <v>13</v>
      </c>
      <c r="G9">
        <v>1248</v>
      </c>
      <c r="H9">
        <v>2291</v>
      </c>
      <c r="I9">
        <v>3081</v>
      </c>
      <c r="J9">
        <v>3081</v>
      </c>
      <c r="K9">
        <v>3081</v>
      </c>
      <c r="L9">
        <v>0.80881599999999998</v>
      </c>
      <c r="M9">
        <v>3.9569E-2</v>
      </c>
      <c r="P9" t="s">
        <v>375</v>
      </c>
      <c r="Q9" t="s">
        <v>382</v>
      </c>
      <c r="R9" t="s">
        <v>389</v>
      </c>
    </row>
    <row r="10" spans="1:18" x14ac:dyDescent="0.25">
      <c r="A10" t="s">
        <v>347</v>
      </c>
      <c r="B10">
        <v>19271.581706000001</v>
      </c>
      <c r="C10">
        <v>56.6</v>
      </c>
      <c r="D10">
        <v>-169.54167000000001</v>
      </c>
      <c r="E10">
        <v>92</v>
      </c>
      <c r="F10" t="s">
        <v>13</v>
      </c>
      <c r="G10">
        <v>1140</v>
      </c>
      <c r="H10">
        <v>1304</v>
      </c>
      <c r="I10">
        <v>1304</v>
      </c>
      <c r="J10">
        <v>1304</v>
      </c>
      <c r="K10">
        <v>1800</v>
      </c>
      <c r="L10">
        <v>0.65196699999999996</v>
      </c>
      <c r="M10">
        <v>2.9735999999999999E-2</v>
      </c>
      <c r="P10" t="s">
        <v>376</v>
      </c>
      <c r="Q10" t="s">
        <v>383</v>
      </c>
      <c r="R10" t="s">
        <v>390</v>
      </c>
    </row>
    <row r="11" spans="1:18" x14ac:dyDescent="0.25">
      <c r="A11" t="s">
        <v>334</v>
      </c>
      <c r="B11">
        <v>46070.2</v>
      </c>
      <c r="C11">
        <v>63.732779999999998</v>
      </c>
      <c r="D11">
        <v>-148.91417000000001</v>
      </c>
      <c r="E11">
        <v>179</v>
      </c>
      <c r="F11" t="s">
        <v>18</v>
      </c>
      <c r="G11">
        <v>149</v>
      </c>
      <c r="H11">
        <v>402</v>
      </c>
      <c r="I11">
        <v>880</v>
      </c>
      <c r="J11">
        <v>2059</v>
      </c>
      <c r="K11">
        <v>1506</v>
      </c>
      <c r="L11">
        <v>0.76624999999999999</v>
      </c>
      <c r="M11">
        <v>3.6935000000000003E-2</v>
      </c>
    </row>
    <row r="12" spans="1:18" x14ac:dyDescent="0.25">
      <c r="A12" t="s">
        <v>342</v>
      </c>
      <c r="B12">
        <v>7860362.747893</v>
      </c>
      <c r="C12">
        <v>58.301940000000002</v>
      </c>
      <c r="D12">
        <v>-134.41972000000001</v>
      </c>
      <c r="E12">
        <v>33026</v>
      </c>
      <c r="F12" t="s">
        <v>13</v>
      </c>
      <c r="G12">
        <v>1114</v>
      </c>
      <c r="H12">
        <v>1547</v>
      </c>
      <c r="I12">
        <v>1681</v>
      </c>
      <c r="J12">
        <v>1681</v>
      </c>
      <c r="K12">
        <v>1681</v>
      </c>
      <c r="L12">
        <v>0.67400800000000005</v>
      </c>
      <c r="M12">
        <v>3.1142E-2</v>
      </c>
    </row>
    <row r="13" spans="1:18" x14ac:dyDescent="0.25">
      <c r="A13" t="s">
        <v>366</v>
      </c>
      <c r="B13">
        <v>40903.442252000001</v>
      </c>
      <c r="C13">
        <v>56.295279999999998</v>
      </c>
      <c r="D13">
        <v>-158.40222</v>
      </c>
      <c r="E13">
        <v>96</v>
      </c>
      <c r="F13" t="s">
        <v>13</v>
      </c>
      <c r="G13">
        <v>957</v>
      </c>
      <c r="H13">
        <v>1947</v>
      </c>
      <c r="I13">
        <v>2602</v>
      </c>
      <c r="J13">
        <v>3440</v>
      </c>
      <c r="K13">
        <v>3440</v>
      </c>
      <c r="L13">
        <v>0.648289</v>
      </c>
      <c r="M13">
        <v>2.9500999999999999E-2</v>
      </c>
    </row>
    <row r="14" spans="1:18" x14ac:dyDescent="0.25">
      <c r="A14" t="s">
        <v>324</v>
      </c>
      <c r="B14">
        <v>12999.606265</v>
      </c>
      <c r="C14">
        <v>57.570210000000003</v>
      </c>
      <c r="D14">
        <v>-154.45433</v>
      </c>
      <c r="E14">
        <v>43</v>
      </c>
      <c r="F14" t="s">
        <v>13</v>
      </c>
      <c r="G14">
        <v>940</v>
      </c>
      <c r="H14">
        <v>1123</v>
      </c>
      <c r="I14">
        <v>1276</v>
      </c>
      <c r="J14">
        <v>1276</v>
      </c>
      <c r="K14">
        <v>1276</v>
      </c>
      <c r="L14">
        <v>0.66420800000000002</v>
      </c>
      <c r="M14">
        <v>3.0518E-2</v>
      </c>
    </row>
    <row r="15" spans="1:18" x14ac:dyDescent="0.25">
      <c r="A15" t="s">
        <v>352</v>
      </c>
      <c r="B15">
        <v>21944.6</v>
      </c>
      <c r="C15">
        <v>60.343609999999998</v>
      </c>
      <c r="D15">
        <v>-149.34416999999999</v>
      </c>
      <c r="E15">
        <v>73</v>
      </c>
      <c r="F15" t="s">
        <v>18</v>
      </c>
      <c r="G15">
        <v>679</v>
      </c>
      <c r="H15">
        <v>1609</v>
      </c>
      <c r="I15">
        <v>2104</v>
      </c>
      <c r="J15">
        <v>1844</v>
      </c>
      <c r="K15">
        <v>1844</v>
      </c>
      <c r="L15">
        <v>0.70426500000000003</v>
      </c>
      <c r="M15">
        <v>3.3057000000000003E-2</v>
      </c>
    </row>
    <row r="16" spans="1:18" x14ac:dyDescent="0.25">
      <c r="A16" t="s">
        <v>351</v>
      </c>
      <c r="B16">
        <v>21489.4</v>
      </c>
      <c r="C16">
        <v>60.422220000000003</v>
      </c>
      <c r="D16">
        <v>-149.36667</v>
      </c>
      <c r="E16">
        <v>71</v>
      </c>
      <c r="F16" t="s">
        <v>18</v>
      </c>
      <c r="G16">
        <v>75</v>
      </c>
      <c r="H16">
        <v>710</v>
      </c>
      <c r="I16">
        <v>1550</v>
      </c>
      <c r="J16">
        <v>1844</v>
      </c>
      <c r="K16">
        <v>1844</v>
      </c>
      <c r="L16">
        <v>0.70552499999999996</v>
      </c>
      <c r="M16">
        <v>3.3135999999999999E-2</v>
      </c>
    </row>
    <row r="17" spans="1:13" x14ac:dyDescent="0.25">
      <c r="A17" t="s">
        <v>332</v>
      </c>
      <c r="B17">
        <v>108252.830134</v>
      </c>
      <c r="C17">
        <v>63.779719999999998</v>
      </c>
      <c r="D17">
        <v>-171.74110999999999</v>
      </c>
      <c r="E17">
        <v>713</v>
      </c>
      <c r="F17" t="s">
        <v>13</v>
      </c>
      <c r="G17">
        <v>897</v>
      </c>
      <c r="H17">
        <v>1482</v>
      </c>
      <c r="I17">
        <v>1482</v>
      </c>
      <c r="J17">
        <v>1482</v>
      </c>
      <c r="K17">
        <v>1482</v>
      </c>
      <c r="L17">
        <v>0.76723300000000005</v>
      </c>
      <c r="M17">
        <v>3.6996000000000001E-2</v>
      </c>
    </row>
    <row r="18" spans="1:13" x14ac:dyDescent="0.25">
      <c r="A18" t="s">
        <v>335</v>
      </c>
      <c r="B18">
        <v>45632.360814</v>
      </c>
      <c r="C18">
        <v>60.585129999999999</v>
      </c>
      <c r="D18">
        <v>-165.25549000000001</v>
      </c>
      <c r="E18">
        <v>384</v>
      </c>
      <c r="F18" t="s">
        <v>13</v>
      </c>
      <c r="G18">
        <v>880</v>
      </c>
      <c r="H18">
        <v>1519</v>
      </c>
      <c r="I18">
        <v>1519</v>
      </c>
      <c r="J18">
        <v>1519</v>
      </c>
      <c r="K18">
        <v>1519</v>
      </c>
      <c r="L18">
        <v>0.70815799999999995</v>
      </c>
      <c r="M18">
        <v>3.3301999999999998E-2</v>
      </c>
    </row>
    <row r="19" spans="1:13" x14ac:dyDescent="0.25">
      <c r="A19" t="s">
        <v>329</v>
      </c>
      <c r="B19">
        <v>14961.253846</v>
      </c>
      <c r="C19">
        <v>52.93806</v>
      </c>
      <c r="D19">
        <v>-168.86778000000001</v>
      </c>
      <c r="E19">
        <v>15</v>
      </c>
      <c r="F19" t="s">
        <v>13</v>
      </c>
      <c r="G19">
        <v>837</v>
      </c>
      <c r="H19">
        <v>1229</v>
      </c>
      <c r="I19">
        <v>1229</v>
      </c>
      <c r="J19">
        <v>1371</v>
      </c>
      <c r="K19">
        <v>1371</v>
      </c>
      <c r="L19">
        <v>0.61235099999999998</v>
      </c>
      <c r="M19">
        <v>2.7182999999999999E-2</v>
      </c>
    </row>
    <row r="20" spans="1:13" x14ac:dyDescent="0.25">
      <c r="A20" t="s">
        <v>316</v>
      </c>
      <c r="B20">
        <v>1200911.821672</v>
      </c>
      <c r="C20">
        <v>57.788890000000002</v>
      </c>
      <c r="D20">
        <v>-152.40190000000001</v>
      </c>
      <c r="E20">
        <v>6329</v>
      </c>
      <c r="F20" t="s">
        <v>13</v>
      </c>
      <c r="G20">
        <v>835</v>
      </c>
      <c r="H20">
        <v>932</v>
      </c>
      <c r="I20">
        <v>1156</v>
      </c>
      <c r="J20">
        <v>1156</v>
      </c>
      <c r="K20">
        <v>1156</v>
      </c>
      <c r="L20">
        <v>0.66708400000000001</v>
      </c>
      <c r="M20">
        <v>3.0702E-2</v>
      </c>
    </row>
    <row r="21" spans="1:13" x14ac:dyDescent="0.25">
      <c r="A21" t="s">
        <v>344</v>
      </c>
      <c r="B21">
        <v>58588.2</v>
      </c>
      <c r="C21">
        <v>60.487499999999997</v>
      </c>
      <c r="D21">
        <v>-149.36888999999999</v>
      </c>
      <c r="E21">
        <v>234</v>
      </c>
      <c r="F21" t="s">
        <v>18</v>
      </c>
      <c r="G21">
        <v>91</v>
      </c>
      <c r="H21">
        <v>627</v>
      </c>
      <c r="I21">
        <v>1739</v>
      </c>
      <c r="J21">
        <v>1739</v>
      </c>
      <c r="K21">
        <v>1739</v>
      </c>
      <c r="L21">
        <v>0.70657599999999998</v>
      </c>
      <c r="M21">
        <v>3.3203000000000003E-2</v>
      </c>
    </row>
    <row r="22" spans="1:13" x14ac:dyDescent="0.25">
      <c r="A22" t="s">
        <v>321</v>
      </c>
      <c r="B22">
        <v>13890.281650000001</v>
      </c>
      <c r="C22">
        <v>58.19444</v>
      </c>
      <c r="D22">
        <v>-136.34333000000001</v>
      </c>
      <c r="E22">
        <v>16</v>
      </c>
      <c r="F22" t="s">
        <v>13</v>
      </c>
      <c r="G22">
        <v>810</v>
      </c>
      <c r="H22">
        <v>871</v>
      </c>
      <c r="I22">
        <v>871</v>
      </c>
      <c r="J22">
        <v>1232</v>
      </c>
      <c r="K22">
        <v>1267</v>
      </c>
      <c r="L22">
        <v>0.67253600000000002</v>
      </c>
      <c r="M22">
        <v>3.1049E-2</v>
      </c>
    </row>
    <row r="23" spans="1:13" x14ac:dyDescent="0.25">
      <c r="A23" t="s">
        <v>341</v>
      </c>
      <c r="B23">
        <v>7378.2</v>
      </c>
      <c r="C23">
        <v>60.889719999999997</v>
      </c>
      <c r="D23">
        <v>-149.42111</v>
      </c>
      <c r="E23">
        <v>9</v>
      </c>
      <c r="F23" t="s">
        <v>18</v>
      </c>
      <c r="G23">
        <v>181</v>
      </c>
      <c r="H23">
        <v>952</v>
      </c>
      <c r="I23">
        <v>1673</v>
      </c>
      <c r="J23">
        <v>1673</v>
      </c>
      <c r="K23">
        <v>1673</v>
      </c>
      <c r="L23">
        <v>0.713171</v>
      </c>
      <c r="M23">
        <v>3.3618000000000002E-2</v>
      </c>
    </row>
    <row r="24" spans="1:13" x14ac:dyDescent="0.25">
      <c r="A24" t="s">
        <v>319</v>
      </c>
      <c r="B24">
        <v>28545</v>
      </c>
      <c r="C24">
        <v>63.619610000000002</v>
      </c>
      <c r="D24">
        <v>-144.61188999999999</v>
      </c>
      <c r="E24">
        <v>102</v>
      </c>
      <c r="F24" t="s">
        <v>13</v>
      </c>
      <c r="G24">
        <v>802</v>
      </c>
      <c r="H24">
        <v>1220</v>
      </c>
      <c r="I24">
        <v>1220</v>
      </c>
      <c r="J24">
        <v>1220</v>
      </c>
      <c r="K24">
        <v>1220</v>
      </c>
      <c r="L24">
        <v>0.76389399999999996</v>
      </c>
      <c r="M24">
        <v>3.6788000000000001E-2</v>
      </c>
    </row>
    <row r="25" spans="1:13" x14ac:dyDescent="0.25">
      <c r="A25" t="s">
        <v>300</v>
      </c>
      <c r="B25">
        <v>89251.590400999994</v>
      </c>
      <c r="C25">
        <v>57.122219999999999</v>
      </c>
      <c r="D25">
        <v>-170.27500000000001</v>
      </c>
      <c r="E25">
        <v>436</v>
      </c>
      <c r="F25" t="s">
        <v>13</v>
      </c>
      <c r="G25">
        <v>794</v>
      </c>
      <c r="H25">
        <v>858</v>
      </c>
      <c r="I25">
        <v>858</v>
      </c>
      <c r="J25">
        <v>862</v>
      </c>
      <c r="K25">
        <v>949</v>
      </c>
      <c r="L25">
        <v>0.65845299999999995</v>
      </c>
      <c r="M25">
        <v>3.0151000000000001E-2</v>
      </c>
    </row>
    <row r="26" spans="1:13" x14ac:dyDescent="0.25">
      <c r="A26" t="s">
        <v>364</v>
      </c>
      <c r="B26">
        <v>20123.8</v>
      </c>
      <c r="C26">
        <v>59.594999999999999</v>
      </c>
      <c r="D26">
        <v>-151.22499999999999</v>
      </c>
      <c r="E26">
        <v>65</v>
      </c>
      <c r="F26" t="s">
        <v>18</v>
      </c>
      <c r="G26">
        <v>241</v>
      </c>
      <c r="H26">
        <v>526</v>
      </c>
      <c r="I26">
        <v>923</v>
      </c>
      <c r="J26">
        <v>1628</v>
      </c>
      <c r="K26">
        <v>2216</v>
      </c>
      <c r="L26">
        <v>0.692639</v>
      </c>
      <c r="M26">
        <v>3.2322999999999998E-2</v>
      </c>
    </row>
    <row r="27" spans="1:13" x14ac:dyDescent="0.25">
      <c r="A27" t="s">
        <v>339</v>
      </c>
      <c r="B27">
        <v>20806.599999999999</v>
      </c>
      <c r="C27">
        <v>60.071429999999999</v>
      </c>
      <c r="D27">
        <v>-149.43436</v>
      </c>
      <c r="E27">
        <v>68</v>
      </c>
      <c r="F27" t="s">
        <v>18</v>
      </c>
      <c r="G27">
        <v>418</v>
      </c>
      <c r="H27">
        <v>1464</v>
      </c>
      <c r="I27">
        <v>1557</v>
      </c>
      <c r="J27">
        <v>1576</v>
      </c>
      <c r="K27">
        <v>1576</v>
      </c>
      <c r="L27">
        <v>0.699963</v>
      </c>
      <c r="M27">
        <v>3.2786000000000003E-2</v>
      </c>
    </row>
    <row r="28" spans="1:13" x14ac:dyDescent="0.25">
      <c r="A28" t="s">
        <v>337</v>
      </c>
      <c r="B28">
        <v>67919.8</v>
      </c>
      <c r="C28">
        <v>59.356389999999998</v>
      </c>
      <c r="D28">
        <v>-151.92083</v>
      </c>
      <c r="E28">
        <v>275</v>
      </c>
      <c r="F28" t="s">
        <v>18</v>
      </c>
      <c r="G28">
        <v>719</v>
      </c>
      <c r="H28">
        <v>987</v>
      </c>
      <c r="I28">
        <v>987</v>
      </c>
      <c r="J28">
        <v>1571</v>
      </c>
      <c r="K28">
        <v>1571</v>
      </c>
      <c r="L28">
        <v>0.68906699999999999</v>
      </c>
      <c r="M28">
        <v>3.2097000000000001E-2</v>
      </c>
    </row>
    <row r="29" spans="1:13" x14ac:dyDescent="0.25">
      <c r="A29" t="s">
        <v>356</v>
      </c>
      <c r="B29">
        <v>17412.844369999999</v>
      </c>
      <c r="C29">
        <v>59.787219999999998</v>
      </c>
      <c r="D29">
        <v>-154.10611</v>
      </c>
      <c r="E29">
        <v>47</v>
      </c>
      <c r="F29" t="s">
        <v>18</v>
      </c>
      <c r="G29">
        <v>417</v>
      </c>
      <c r="H29">
        <v>976</v>
      </c>
      <c r="I29">
        <v>1296</v>
      </c>
      <c r="J29">
        <v>1563</v>
      </c>
      <c r="K29">
        <v>2101</v>
      </c>
      <c r="L29">
        <v>0.69556200000000001</v>
      </c>
      <c r="M29">
        <v>3.2508000000000002E-2</v>
      </c>
    </row>
    <row r="30" spans="1:13" x14ac:dyDescent="0.25">
      <c r="A30" t="s">
        <v>343</v>
      </c>
      <c r="B30">
        <v>416304.20615400001</v>
      </c>
      <c r="C30">
        <v>53.873609999999999</v>
      </c>
      <c r="D30">
        <v>-166.53666999999999</v>
      </c>
      <c r="E30">
        <v>4689</v>
      </c>
      <c r="F30" t="s">
        <v>13</v>
      </c>
      <c r="G30">
        <v>779</v>
      </c>
      <c r="H30">
        <v>1434</v>
      </c>
      <c r="I30">
        <v>1638</v>
      </c>
      <c r="J30">
        <v>1638</v>
      </c>
      <c r="K30">
        <v>1719</v>
      </c>
      <c r="L30">
        <v>0.62158500000000005</v>
      </c>
      <c r="M30">
        <v>2.7782000000000001E-2</v>
      </c>
    </row>
    <row r="31" spans="1:13" x14ac:dyDescent="0.25">
      <c r="A31" t="s">
        <v>333</v>
      </c>
      <c r="B31">
        <v>256600.2</v>
      </c>
      <c r="C31">
        <v>63.856940000000002</v>
      </c>
      <c r="D31">
        <v>-148.96610999999999</v>
      </c>
      <c r="E31">
        <v>1104</v>
      </c>
      <c r="F31" t="s">
        <v>18</v>
      </c>
      <c r="G31">
        <v>668</v>
      </c>
      <c r="H31">
        <v>729</v>
      </c>
      <c r="I31">
        <v>993</v>
      </c>
      <c r="J31">
        <v>1493</v>
      </c>
      <c r="K31">
        <v>1506</v>
      </c>
      <c r="L31">
        <v>0.76885999999999999</v>
      </c>
      <c r="M31">
        <v>3.7096999999999998E-2</v>
      </c>
    </row>
    <row r="32" spans="1:13" x14ac:dyDescent="0.25">
      <c r="A32" t="s">
        <v>292</v>
      </c>
      <c r="B32">
        <v>35152.213645000003</v>
      </c>
      <c r="C32">
        <v>60.479439999999997</v>
      </c>
      <c r="D32">
        <v>-164.72389000000001</v>
      </c>
      <c r="E32">
        <v>274</v>
      </c>
      <c r="F32" t="s">
        <v>13</v>
      </c>
      <c r="G32">
        <v>769</v>
      </c>
      <c r="H32">
        <v>798</v>
      </c>
      <c r="I32">
        <v>827</v>
      </c>
      <c r="J32">
        <v>894</v>
      </c>
      <c r="K32">
        <v>894</v>
      </c>
      <c r="L32">
        <v>0.70644600000000002</v>
      </c>
      <c r="M32">
        <v>3.3194000000000001E-2</v>
      </c>
    </row>
    <row r="33" spans="1:13" x14ac:dyDescent="0.25">
      <c r="A33" t="s">
        <v>359</v>
      </c>
      <c r="B33">
        <v>83608.950056000001</v>
      </c>
      <c r="C33">
        <v>51.872500000000002</v>
      </c>
      <c r="D33">
        <v>-176.62861000000001</v>
      </c>
      <c r="E33">
        <v>247</v>
      </c>
      <c r="F33" t="s">
        <v>13</v>
      </c>
      <c r="G33">
        <v>758</v>
      </c>
      <c r="H33">
        <v>1075</v>
      </c>
      <c r="I33">
        <v>1075</v>
      </c>
      <c r="J33">
        <v>2121</v>
      </c>
      <c r="K33">
        <v>2121</v>
      </c>
      <c r="L33">
        <v>0.60248000000000002</v>
      </c>
      <c r="M33">
        <v>2.6540999999999999E-2</v>
      </c>
    </row>
    <row r="34" spans="1:13" x14ac:dyDescent="0.25">
      <c r="A34" t="s">
        <v>322</v>
      </c>
      <c r="B34">
        <v>326453.31739099999</v>
      </c>
      <c r="C34">
        <v>57.738129999999998</v>
      </c>
      <c r="D34">
        <v>-152.50368</v>
      </c>
      <c r="E34">
        <v>1305</v>
      </c>
      <c r="F34" t="s">
        <v>13</v>
      </c>
      <c r="G34">
        <v>751</v>
      </c>
      <c r="H34">
        <v>1051</v>
      </c>
      <c r="I34">
        <v>1170</v>
      </c>
      <c r="J34">
        <v>1170</v>
      </c>
      <c r="K34">
        <v>1274</v>
      </c>
      <c r="L34">
        <v>0.666412</v>
      </c>
      <c r="M34">
        <v>3.0658999999999999E-2</v>
      </c>
    </row>
    <row r="35" spans="1:13" x14ac:dyDescent="0.25">
      <c r="A35" t="s">
        <v>350</v>
      </c>
      <c r="B35">
        <v>6240.2</v>
      </c>
      <c r="C35">
        <v>59.556820000000002</v>
      </c>
      <c r="D35">
        <v>-154.49270999999999</v>
      </c>
      <c r="E35">
        <v>4</v>
      </c>
      <c r="F35" t="s">
        <v>13</v>
      </c>
      <c r="G35">
        <v>750</v>
      </c>
      <c r="H35">
        <v>848</v>
      </c>
      <c r="I35">
        <v>1300</v>
      </c>
      <c r="J35">
        <v>1815</v>
      </c>
      <c r="K35">
        <v>1815</v>
      </c>
      <c r="L35">
        <v>0.69206299999999998</v>
      </c>
      <c r="M35">
        <v>3.2287000000000003E-2</v>
      </c>
    </row>
    <row r="36" spans="1:13" x14ac:dyDescent="0.25">
      <c r="A36" t="s">
        <v>327</v>
      </c>
      <c r="B36">
        <v>49939.4</v>
      </c>
      <c r="C36">
        <v>60.920279999999998</v>
      </c>
      <c r="D36">
        <v>-149.64027999999999</v>
      </c>
      <c r="E36">
        <v>196</v>
      </c>
      <c r="F36" t="s">
        <v>18</v>
      </c>
      <c r="G36">
        <v>60</v>
      </c>
      <c r="H36">
        <v>344</v>
      </c>
      <c r="I36">
        <v>1137</v>
      </c>
      <c r="J36">
        <v>1360</v>
      </c>
      <c r="K36">
        <v>1360</v>
      </c>
      <c r="L36">
        <v>0.71368100000000001</v>
      </c>
      <c r="M36">
        <v>3.3649999999999999E-2</v>
      </c>
    </row>
    <row r="37" spans="1:13" x14ac:dyDescent="0.25">
      <c r="A37" t="s">
        <v>325</v>
      </c>
      <c r="B37">
        <v>635326.6</v>
      </c>
      <c r="C37">
        <v>60.104170000000003</v>
      </c>
      <c r="D37">
        <v>-149.44221999999999</v>
      </c>
      <c r="E37">
        <v>2768</v>
      </c>
      <c r="F37" t="s">
        <v>18</v>
      </c>
      <c r="G37">
        <v>488</v>
      </c>
      <c r="H37">
        <v>1086</v>
      </c>
      <c r="I37">
        <v>1576</v>
      </c>
      <c r="J37">
        <v>1335</v>
      </c>
      <c r="K37">
        <v>1292</v>
      </c>
      <c r="L37">
        <v>0.70047499999999996</v>
      </c>
      <c r="M37">
        <v>3.2818E-2</v>
      </c>
    </row>
    <row r="38" spans="1:13" x14ac:dyDescent="0.25">
      <c r="A38" t="s">
        <v>353</v>
      </c>
      <c r="B38">
        <v>13909.351538000001</v>
      </c>
      <c r="C38">
        <v>52.196109999999997</v>
      </c>
      <c r="D38">
        <v>-174.20056</v>
      </c>
      <c r="E38">
        <v>70</v>
      </c>
      <c r="F38" t="s">
        <v>13</v>
      </c>
      <c r="G38">
        <v>736</v>
      </c>
      <c r="H38">
        <v>1375</v>
      </c>
      <c r="I38">
        <v>1422</v>
      </c>
      <c r="J38">
        <v>1934</v>
      </c>
      <c r="K38">
        <v>1934</v>
      </c>
      <c r="L38">
        <v>0.60540799999999995</v>
      </c>
      <c r="M38">
        <v>2.6731000000000001E-2</v>
      </c>
    </row>
    <row r="39" spans="1:13" x14ac:dyDescent="0.25">
      <c r="A39" t="s">
        <v>345</v>
      </c>
      <c r="B39">
        <v>57962.449777000002</v>
      </c>
      <c r="C39">
        <v>57.202779999999997</v>
      </c>
      <c r="D39">
        <v>-153.30389</v>
      </c>
      <c r="E39">
        <v>213</v>
      </c>
      <c r="F39" t="s">
        <v>13</v>
      </c>
      <c r="G39">
        <v>670</v>
      </c>
      <c r="H39">
        <v>875</v>
      </c>
      <c r="I39">
        <v>875</v>
      </c>
      <c r="J39">
        <v>1323</v>
      </c>
      <c r="K39">
        <v>1758</v>
      </c>
      <c r="L39">
        <v>0.65947500000000003</v>
      </c>
      <c r="M39">
        <v>3.0216E-2</v>
      </c>
    </row>
    <row r="40" spans="1:13" x14ac:dyDescent="0.25">
      <c r="A40" t="s">
        <v>267</v>
      </c>
      <c r="B40">
        <v>153497.4</v>
      </c>
      <c r="C40">
        <v>68.34778</v>
      </c>
      <c r="D40">
        <v>-166.80806000000001</v>
      </c>
      <c r="E40">
        <v>651</v>
      </c>
      <c r="F40" t="s">
        <v>13</v>
      </c>
      <c r="G40">
        <v>667</v>
      </c>
      <c r="H40">
        <v>667</v>
      </c>
      <c r="I40">
        <v>667</v>
      </c>
      <c r="J40">
        <v>667</v>
      </c>
      <c r="K40">
        <v>667</v>
      </c>
      <c r="L40">
        <v>0.88548300000000002</v>
      </c>
      <c r="M40">
        <v>4.4264999999999999E-2</v>
      </c>
    </row>
    <row r="41" spans="1:13" x14ac:dyDescent="0.25">
      <c r="A41" t="s">
        <v>336</v>
      </c>
      <c r="B41">
        <v>457115.8</v>
      </c>
      <c r="C41">
        <v>60.211280000000002</v>
      </c>
      <c r="D41">
        <v>-149.30869999999999</v>
      </c>
      <c r="E41">
        <v>1985</v>
      </c>
      <c r="F41" t="s">
        <v>18</v>
      </c>
      <c r="G41">
        <v>491</v>
      </c>
      <c r="H41">
        <v>909</v>
      </c>
      <c r="I41">
        <v>995</v>
      </c>
      <c r="J41">
        <v>1256</v>
      </c>
      <c r="K41">
        <v>1537</v>
      </c>
      <c r="L41">
        <v>0.70216199999999995</v>
      </c>
      <c r="M41">
        <v>3.2924000000000002E-2</v>
      </c>
    </row>
    <row r="42" spans="1:13" x14ac:dyDescent="0.25">
      <c r="A42" t="s">
        <v>349</v>
      </c>
      <c r="B42">
        <v>12636.531236999999</v>
      </c>
      <c r="C42">
        <v>56.94556</v>
      </c>
      <c r="D42">
        <v>-154.17027999999999</v>
      </c>
      <c r="E42">
        <v>81</v>
      </c>
      <c r="F42" t="s">
        <v>13</v>
      </c>
      <c r="G42">
        <v>664</v>
      </c>
      <c r="H42">
        <v>1400</v>
      </c>
      <c r="I42">
        <v>1400</v>
      </c>
      <c r="J42">
        <v>1800</v>
      </c>
      <c r="K42">
        <v>1807</v>
      </c>
      <c r="L42">
        <v>0.65623299999999996</v>
      </c>
      <c r="M42">
        <v>3.0009000000000001E-2</v>
      </c>
    </row>
    <row r="43" spans="1:13" x14ac:dyDescent="0.25">
      <c r="A43" t="s">
        <v>354</v>
      </c>
      <c r="B43">
        <v>60514.190155999997</v>
      </c>
      <c r="C43">
        <v>55.185830000000003</v>
      </c>
      <c r="D43">
        <v>-162.72111000000001</v>
      </c>
      <c r="E43">
        <v>89</v>
      </c>
      <c r="F43" t="s">
        <v>13</v>
      </c>
      <c r="G43">
        <v>639</v>
      </c>
      <c r="H43">
        <v>684</v>
      </c>
      <c r="I43">
        <v>1468</v>
      </c>
      <c r="J43">
        <v>1468</v>
      </c>
      <c r="K43">
        <v>1989</v>
      </c>
      <c r="L43">
        <v>0.635521</v>
      </c>
      <c r="M43">
        <v>2.8681000000000002E-2</v>
      </c>
    </row>
    <row r="44" spans="1:13" x14ac:dyDescent="0.25">
      <c r="A44" t="s">
        <v>257</v>
      </c>
      <c r="B44">
        <v>62457.4</v>
      </c>
      <c r="C44">
        <v>70.13194</v>
      </c>
      <c r="D44">
        <v>-143.62388999999999</v>
      </c>
      <c r="E44">
        <v>251</v>
      </c>
      <c r="F44" t="s">
        <v>13</v>
      </c>
      <c r="G44">
        <v>623</v>
      </c>
      <c r="H44">
        <v>623</v>
      </c>
      <c r="I44">
        <v>623</v>
      </c>
      <c r="J44">
        <v>623</v>
      </c>
      <c r="K44">
        <v>623</v>
      </c>
      <c r="L44">
        <v>0.94776400000000005</v>
      </c>
      <c r="M44">
        <v>4.8044000000000003E-2</v>
      </c>
    </row>
    <row r="45" spans="1:13" x14ac:dyDescent="0.25">
      <c r="A45" t="s">
        <v>338</v>
      </c>
      <c r="B45">
        <v>43566.6</v>
      </c>
      <c r="C45">
        <v>59.351390000000002</v>
      </c>
      <c r="D45">
        <v>-151.82972000000001</v>
      </c>
      <c r="E45">
        <v>168</v>
      </c>
      <c r="F45" t="s">
        <v>18</v>
      </c>
      <c r="G45">
        <v>239</v>
      </c>
      <c r="H45">
        <v>963</v>
      </c>
      <c r="I45">
        <v>1113</v>
      </c>
      <c r="J45">
        <v>1183</v>
      </c>
      <c r="K45">
        <v>1571</v>
      </c>
      <c r="L45">
        <v>0.68899299999999997</v>
      </c>
      <c r="M45">
        <v>3.2092000000000002E-2</v>
      </c>
    </row>
    <row r="46" spans="1:13" x14ac:dyDescent="0.25">
      <c r="A46" t="s">
        <v>260</v>
      </c>
      <c r="B46">
        <v>5329.8</v>
      </c>
      <c r="C46">
        <v>65.262219999999999</v>
      </c>
      <c r="D46">
        <v>-166.84583000000001</v>
      </c>
      <c r="E46">
        <v>0</v>
      </c>
      <c r="F46" t="s">
        <v>13</v>
      </c>
      <c r="G46">
        <v>622</v>
      </c>
      <c r="H46">
        <v>622</v>
      </c>
      <c r="I46">
        <v>622</v>
      </c>
      <c r="J46">
        <v>632</v>
      </c>
      <c r="K46">
        <v>636</v>
      </c>
      <c r="L46">
        <v>0.80041200000000001</v>
      </c>
      <c r="M46">
        <v>3.9050000000000001E-2</v>
      </c>
    </row>
    <row r="47" spans="1:13" x14ac:dyDescent="0.25">
      <c r="A47" t="s">
        <v>307</v>
      </c>
      <c r="B47">
        <v>155512.534671</v>
      </c>
      <c r="C47">
        <v>60.530279999999998</v>
      </c>
      <c r="D47">
        <v>-165.10249999999999</v>
      </c>
      <c r="E47">
        <v>623</v>
      </c>
      <c r="F47" t="s">
        <v>13</v>
      </c>
      <c r="G47">
        <v>618</v>
      </c>
      <c r="H47">
        <v>890</v>
      </c>
      <c r="I47">
        <v>1017</v>
      </c>
      <c r="J47">
        <v>1017</v>
      </c>
      <c r="K47">
        <v>1019</v>
      </c>
      <c r="L47">
        <v>0.70726800000000001</v>
      </c>
      <c r="M47">
        <v>3.3245999999999998E-2</v>
      </c>
    </row>
    <row r="48" spans="1:13" x14ac:dyDescent="0.25">
      <c r="A48" t="s">
        <v>271</v>
      </c>
      <c r="B48">
        <v>126623.587692</v>
      </c>
      <c r="C48">
        <v>61.531109999999998</v>
      </c>
      <c r="D48">
        <v>-166.09666999999999</v>
      </c>
      <c r="E48">
        <v>1178</v>
      </c>
      <c r="F48" t="s">
        <v>13</v>
      </c>
      <c r="G48">
        <v>604</v>
      </c>
      <c r="H48">
        <v>684</v>
      </c>
      <c r="I48">
        <v>709</v>
      </c>
      <c r="J48">
        <v>709</v>
      </c>
      <c r="K48">
        <v>709</v>
      </c>
      <c r="L48">
        <v>0.72411999999999999</v>
      </c>
      <c r="M48">
        <v>3.4305000000000002E-2</v>
      </c>
    </row>
    <row r="49" spans="1:13" x14ac:dyDescent="0.25">
      <c r="A49" t="s">
        <v>251</v>
      </c>
      <c r="B49">
        <v>13429.841538000001</v>
      </c>
      <c r="C49">
        <v>56.001939999999998</v>
      </c>
      <c r="D49">
        <v>-161.20277999999999</v>
      </c>
      <c r="E49">
        <v>44</v>
      </c>
      <c r="F49" t="s">
        <v>13</v>
      </c>
      <c r="G49">
        <v>599</v>
      </c>
      <c r="H49">
        <v>599</v>
      </c>
      <c r="I49">
        <v>599</v>
      </c>
      <c r="J49">
        <v>599</v>
      </c>
      <c r="K49">
        <v>599</v>
      </c>
      <c r="L49">
        <v>0.64481900000000003</v>
      </c>
      <c r="M49">
        <v>2.9277999999999998E-2</v>
      </c>
    </row>
    <row r="50" spans="1:13" x14ac:dyDescent="0.25">
      <c r="A50" t="s">
        <v>313</v>
      </c>
      <c r="B50">
        <v>58360.6</v>
      </c>
      <c r="C50">
        <v>59.43806</v>
      </c>
      <c r="D50">
        <v>-151.71138999999999</v>
      </c>
      <c r="E50">
        <v>233</v>
      </c>
      <c r="F50" t="s">
        <v>18</v>
      </c>
      <c r="G50">
        <v>348</v>
      </c>
      <c r="H50">
        <v>677</v>
      </c>
      <c r="I50">
        <v>886</v>
      </c>
      <c r="J50">
        <v>1129</v>
      </c>
      <c r="K50">
        <v>1129</v>
      </c>
      <c r="L50">
        <v>0.69028199999999995</v>
      </c>
      <c r="M50">
        <v>3.2174000000000001E-2</v>
      </c>
    </row>
    <row r="51" spans="1:13" x14ac:dyDescent="0.25">
      <c r="A51" t="s">
        <v>284</v>
      </c>
      <c r="B51">
        <v>45957.045072000001</v>
      </c>
      <c r="C51">
        <v>59.165500000000002</v>
      </c>
      <c r="D51">
        <v>-135.37791999999999</v>
      </c>
      <c r="E51">
        <v>183</v>
      </c>
      <c r="F51" t="s">
        <v>13</v>
      </c>
      <c r="G51">
        <v>584</v>
      </c>
      <c r="H51">
        <v>856</v>
      </c>
      <c r="I51">
        <v>856</v>
      </c>
      <c r="J51">
        <v>856</v>
      </c>
      <c r="K51">
        <v>856</v>
      </c>
      <c r="L51">
        <v>0.68625400000000003</v>
      </c>
      <c r="M51">
        <v>3.1919000000000003E-2</v>
      </c>
    </row>
    <row r="52" spans="1:13" x14ac:dyDescent="0.25">
      <c r="A52" t="s">
        <v>285</v>
      </c>
      <c r="B52">
        <v>5785</v>
      </c>
      <c r="C52">
        <v>59.165500000000002</v>
      </c>
      <c r="D52">
        <v>-135.37791999999999</v>
      </c>
      <c r="E52">
        <v>2</v>
      </c>
      <c r="F52" t="s">
        <v>13</v>
      </c>
      <c r="G52">
        <v>584</v>
      </c>
      <c r="H52">
        <v>856</v>
      </c>
      <c r="I52">
        <v>856</v>
      </c>
      <c r="J52">
        <v>856</v>
      </c>
      <c r="K52">
        <v>856</v>
      </c>
      <c r="L52">
        <v>0.68625400000000003</v>
      </c>
      <c r="M52">
        <v>3.1919000000000003E-2</v>
      </c>
    </row>
    <row r="53" spans="1:13" x14ac:dyDescent="0.25">
      <c r="A53" t="s">
        <v>266</v>
      </c>
      <c r="B53">
        <v>55808.841449</v>
      </c>
      <c r="C53">
        <v>60.388060000000003</v>
      </c>
      <c r="D53">
        <v>-166.185</v>
      </c>
      <c r="E53">
        <v>210</v>
      </c>
      <c r="F53" t="s">
        <v>13</v>
      </c>
      <c r="G53">
        <v>584</v>
      </c>
      <c r="H53">
        <v>622</v>
      </c>
      <c r="I53">
        <v>657</v>
      </c>
      <c r="J53">
        <v>666</v>
      </c>
      <c r="K53">
        <v>666</v>
      </c>
      <c r="L53">
        <v>0.70497699999999996</v>
      </c>
      <c r="M53">
        <v>3.3101999999999999E-2</v>
      </c>
    </row>
    <row r="54" spans="1:13" x14ac:dyDescent="0.25">
      <c r="A54" t="s">
        <v>358</v>
      </c>
      <c r="B54">
        <v>29544.958038000001</v>
      </c>
      <c r="C54">
        <v>59.013060000000003</v>
      </c>
      <c r="D54">
        <v>-161.81639000000001</v>
      </c>
      <c r="E54">
        <v>60</v>
      </c>
      <c r="F54" t="s">
        <v>13</v>
      </c>
      <c r="G54">
        <v>579</v>
      </c>
      <c r="H54">
        <v>612</v>
      </c>
      <c r="I54">
        <v>625</v>
      </c>
      <c r="J54">
        <v>996</v>
      </c>
      <c r="K54">
        <v>2113</v>
      </c>
      <c r="L54">
        <v>0.68403599999999998</v>
      </c>
      <c r="M54">
        <v>3.1779000000000002E-2</v>
      </c>
    </row>
    <row r="55" spans="1:13" x14ac:dyDescent="0.25">
      <c r="A55" t="s">
        <v>318</v>
      </c>
      <c r="B55">
        <v>72471.8</v>
      </c>
      <c r="C55">
        <v>60.49</v>
      </c>
      <c r="D55">
        <v>-149.83417</v>
      </c>
      <c r="E55">
        <v>295</v>
      </c>
      <c r="F55" t="s">
        <v>18</v>
      </c>
      <c r="G55">
        <v>154</v>
      </c>
      <c r="H55">
        <v>811</v>
      </c>
      <c r="I55">
        <v>884</v>
      </c>
      <c r="J55">
        <v>1063</v>
      </c>
      <c r="K55">
        <v>1203</v>
      </c>
      <c r="L55">
        <v>0.70661700000000005</v>
      </c>
      <c r="M55">
        <v>3.3204999999999998E-2</v>
      </c>
    </row>
    <row r="56" spans="1:13" x14ac:dyDescent="0.25">
      <c r="A56" t="s">
        <v>273</v>
      </c>
      <c r="B56">
        <v>17012.019387</v>
      </c>
      <c r="C56">
        <v>59.441600000000001</v>
      </c>
      <c r="D56">
        <v>-154.75514000000001</v>
      </c>
      <c r="E56">
        <v>167</v>
      </c>
      <c r="F56" t="s">
        <v>13</v>
      </c>
      <c r="G56">
        <v>578</v>
      </c>
      <c r="H56">
        <v>701</v>
      </c>
      <c r="I56">
        <v>721</v>
      </c>
      <c r="J56">
        <v>721</v>
      </c>
      <c r="K56">
        <v>732</v>
      </c>
      <c r="L56">
        <v>0.69033500000000003</v>
      </c>
      <c r="M56">
        <v>3.2176999999999997E-2</v>
      </c>
    </row>
    <row r="57" spans="1:13" x14ac:dyDescent="0.25">
      <c r="A57" t="s">
        <v>323</v>
      </c>
      <c r="B57">
        <v>155464.657358</v>
      </c>
      <c r="C57">
        <v>57.693600000000004</v>
      </c>
      <c r="D57">
        <v>-152.62290999999999</v>
      </c>
      <c r="E57">
        <v>783</v>
      </c>
      <c r="F57" t="s">
        <v>13</v>
      </c>
      <c r="G57">
        <v>563</v>
      </c>
      <c r="H57">
        <v>948</v>
      </c>
      <c r="I57">
        <v>1039</v>
      </c>
      <c r="J57">
        <v>1833</v>
      </c>
      <c r="K57">
        <v>1274</v>
      </c>
      <c r="L57">
        <v>0.665825</v>
      </c>
      <c r="M57">
        <v>3.0620999999999999E-2</v>
      </c>
    </row>
    <row r="58" spans="1:13" x14ac:dyDescent="0.25">
      <c r="A58" t="s">
        <v>238</v>
      </c>
      <c r="B58">
        <v>57692.462764999997</v>
      </c>
      <c r="C58">
        <v>59.863930000000003</v>
      </c>
      <c r="D58">
        <v>-163.13321999999999</v>
      </c>
      <c r="E58">
        <v>364</v>
      </c>
      <c r="F58" t="s">
        <v>13</v>
      </c>
      <c r="G58">
        <v>545</v>
      </c>
      <c r="H58">
        <v>542</v>
      </c>
      <c r="I58">
        <v>546</v>
      </c>
      <c r="J58">
        <v>558</v>
      </c>
      <c r="K58">
        <v>558</v>
      </c>
      <c r="L58">
        <v>0.69674100000000005</v>
      </c>
      <c r="M58">
        <v>3.2582E-2</v>
      </c>
    </row>
    <row r="59" spans="1:13" x14ac:dyDescent="0.25">
      <c r="A59" t="s">
        <v>326</v>
      </c>
      <c r="B59">
        <v>149525.25665600001</v>
      </c>
      <c r="C59">
        <v>55.33972</v>
      </c>
      <c r="D59">
        <v>-160.49722</v>
      </c>
      <c r="E59">
        <v>946</v>
      </c>
      <c r="F59" t="s">
        <v>13</v>
      </c>
      <c r="G59">
        <v>544</v>
      </c>
      <c r="H59">
        <v>608</v>
      </c>
      <c r="I59">
        <v>1080</v>
      </c>
      <c r="J59">
        <v>1080</v>
      </c>
      <c r="K59">
        <v>1326</v>
      </c>
      <c r="L59">
        <v>0.637235</v>
      </c>
      <c r="M59">
        <v>2.8791000000000001E-2</v>
      </c>
    </row>
    <row r="60" spans="1:13" x14ac:dyDescent="0.25">
      <c r="A60" t="s">
        <v>242</v>
      </c>
      <c r="B60">
        <v>16254.6</v>
      </c>
      <c r="C60">
        <v>57.616570000000003</v>
      </c>
      <c r="D60">
        <v>-152.16401999999999</v>
      </c>
      <c r="E60">
        <v>48</v>
      </c>
      <c r="F60" t="s">
        <v>13</v>
      </c>
      <c r="G60">
        <v>537</v>
      </c>
      <c r="H60">
        <v>570</v>
      </c>
      <c r="I60">
        <v>570</v>
      </c>
      <c r="J60">
        <v>570</v>
      </c>
      <c r="K60">
        <v>570</v>
      </c>
      <c r="L60">
        <v>0.66481400000000002</v>
      </c>
      <c r="M60">
        <v>3.0557000000000001E-2</v>
      </c>
    </row>
    <row r="61" spans="1:13" x14ac:dyDescent="0.25">
      <c r="A61" t="s">
        <v>237</v>
      </c>
      <c r="B61">
        <v>83564.164292000001</v>
      </c>
      <c r="C61">
        <v>59.88</v>
      </c>
      <c r="D61">
        <v>-163.054</v>
      </c>
      <c r="E61">
        <v>501</v>
      </c>
      <c r="F61" t="s">
        <v>13</v>
      </c>
      <c r="G61">
        <v>523</v>
      </c>
      <c r="H61">
        <v>542</v>
      </c>
      <c r="I61">
        <v>546</v>
      </c>
      <c r="J61">
        <v>558</v>
      </c>
      <c r="K61">
        <v>558</v>
      </c>
      <c r="L61">
        <v>0.69698899999999997</v>
      </c>
      <c r="M61">
        <v>3.2598000000000002E-2</v>
      </c>
    </row>
    <row r="62" spans="1:13" x14ac:dyDescent="0.25">
      <c r="A62" t="s">
        <v>310</v>
      </c>
      <c r="B62">
        <v>324652.59999999998</v>
      </c>
      <c r="C62">
        <v>61.796639999999996</v>
      </c>
      <c r="D62">
        <v>-148.84528</v>
      </c>
      <c r="E62">
        <v>1403</v>
      </c>
      <c r="F62" t="s">
        <v>18</v>
      </c>
      <c r="G62">
        <v>435</v>
      </c>
      <c r="H62">
        <v>960</v>
      </c>
      <c r="I62">
        <v>960</v>
      </c>
      <c r="J62">
        <v>960</v>
      </c>
      <c r="K62">
        <v>1054</v>
      </c>
      <c r="L62">
        <v>0.72881499999999999</v>
      </c>
      <c r="M62">
        <v>3.4598999999999998E-2</v>
      </c>
    </row>
    <row r="63" spans="1:13" x14ac:dyDescent="0.25">
      <c r="A63" t="s">
        <v>355</v>
      </c>
      <c r="B63">
        <v>22957.219230999999</v>
      </c>
      <c r="C63">
        <v>56.255369999999999</v>
      </c>
      <c r="D63">
        <v>-158.76175000000001</v>
      </c>
      <c r="E63">
        <v>70</v>
      </c>
      <c r="F63" t="s">
        <v>13</v>
      </c>
      <c r="G63">
        <v>522</v>
      </c>
      <c r="H63">
        <v>781</v>
      </c>
      <c r="I63">
        <v>948</v>
      </c>
      <c r="J63">
        <v>1997</v>
      </c>
      <c r="K63">
        <v>2064</v>
      </c>
      <c r="L63">
        <v>0.64781299999999997</v>
      </c>
      <c r="M63">
        <v>2.947E-2</v>
      </c>
    </row>
    <row r="64" spans="1:13" x14ac:dyDescent="0.25">
      <c r="A64" t="s">
        <v>299</v>
      </c>
      <c r="B64">
        <v>93729.877613999997</v>
      </c>
      <c r="C64">
        <v>61.842779999999998</v>
      </c>
      <c r="D64">
        <v>-165.58167</v>
      </c>
      <c r="E64">
        <v>528</v>
      </c>
      <c r="F64" t="s">
        <v>13</v>
      </c>
      <c r="G64">
        <v>518</v>
      </c>
      <c r="H64">
        <v>699</v>
      </c>
      <c r="I64">
        <v>938</v>
      </c>
      <c r="J64">
        <v>947</v>
      </c>
      <c r="K64">
        <v>947</v>
      </c>
      <c r="L64">
        <v>0.72964099999999998</v>
      </c>
      <c r="M64">
        <v>3.4651000000000001E-2</v>
      </c>
    </row>
    <row r="65" spans="1:13" x14ac:dyDescent="0.25">
      <c r="A65" t="s">
        <v>225</v>
      </c>
      <c r="B65">
        <v>135712.642074</v>
      </c>
      <c r="C65">
        <v>62.085560000000001</v>
      </c>
      <c r="D65">
        <v>-163.72944000000001</v>
      </c>
      <c r="E65">
        <v>857</v>
      </c>
      <c r="F65" t="s">
        <v>13</v>
      </c>
      <c r="G65">
        <v>518</v>
      </c>
      <c r="H65">
        <v>518</v>
      </c>
      <c r="I65">
        <v>518</v>
      </c>
      <c r="J65">
        <v>518</v>
      </c>
      <c r="K65">
        <v>518</v>
      </c>
      <c r="L65">
        <v>0.73403700000000005</v>
      </c>
      <c r="M65">
        <v>3.4925999999999999E-2</v>
      </c>
    </row>
    <row r="66" spans="1:13" x14ac:dyDescent="0.25">
      <c r="A66" t="s">
        <v>320</v>
      </c>
      <c r="B66">
        <v>27292.652051000001</v>
      </c>
      <c r="C66">
        <v>59.11889</v>
      </c>
      <c r="D66">
        <v>-161.58750000000001</v>
      </c>
      <c r="E66">
        <v>259</v>
      </c>
      <c r="F66" t="s">
        <v>13</v>
      </c>
      <c r="G66">
        <v>511</v>
      </c>
      <c r="H66">
        <v>707</v>
      </c>
      <c r="I66">
        <v>756</v>
      </c>
      <c r="J66">
        <v>911</v>
      </c>
      <c r="K66">
        <v>1224</v>
      </c>
      <c r="L66">
        <v>0.68557400000000002</v>
      </c>
      <c r="M66">
        <v>3.1876000000000002E-2</v>
      </c>
    </row>
    <row r="67" spans="1:13" x14ac:dyDescent="0.25">
      <c r="A67" t="s">
        <v>348</v>
      </c>
      <c r="B67">
        <v>25461.594369999999</v>
      </c>
      <c r="C67">
        <v>56.309950000000001</v>
      </c>
      <c r="D67">
        <v>-158.53142</v>
      </c>
      <c r="E67">
        <v>72</v>
      </c>
      <c r="F67" t="s">
        <v>13</v>
      </c>
      <c r="G67">
        <v>505</v>
      </c>
      <c r="H67">
        <v>1171</v>
      </c>
      <c r="I67">
        <v>1494</v>
      </c>
      <c r="J67">
        <v>1171</v>
      </c>
      <c r="K67">
        <v>1801</v>
      </c>
      <c r="L67">
        <v>0.64846400000000004</v>
      </c>
      <c r="M67">
        <v>2.9512E-2</v>
      </c>
    </row>
    <row r="68" spans="1:13" x14ac:dyDescent="0.25">
      <c r="A68" t="s">
        <v>279</v>
      </c>
      <c r="B68">
        <v>49298.233076999997</v>
      </c>
      <c r="C68">
        <v>58.981389999999998</v>
      </c>
      <c r="D68">
        <v>-159.05833000000001</v>
      </c>
      <c r="E68">
        <v>500</v>
      </c>
      <c r="F68" t="s">
        <v>13</v>
      </c>
      <c r="G68">
        <v>493</v>
      </c>
      <c r="H68">
        <v>493</v>
      </c>
      <c r="I68">
        <v>620</v>
      </c>
      <c r="J68">
        <v>786</v>
      </c>
      <c r="K68">
        <v>804</v>
      </c>
      <c r="L68">
        <v>0.68357900000000005</v>
      </c>
      <c r="M68">
        <v>3.175E-2</v>
      </c>
    </row>
    <row r="69" spans="1:13" x14ac:dyDescent="0.25">
      <c r="A69" t="s">
        <v>317</v>
      </c>
      <c r="B69">
        <v>76735.108584000001</v>
      </c>
      <c r="C69">
        <v>65.334720000000004</v>
      </c>
      <c r="D69">
        <v>-166.48917</v>
      </c>
      <c r="E69">
        <v>411</v>
      </c>
      <c r="F69" t="s">
        <v>13</v>
      </c>
      <c r="G69">
        <v>491</v>
      </c>
      <c r="H69">
        <v>992</v>
      </c>
      <c r="I69">
        <v>1187</v>
      </c>
      <c r="J69">
        <v>1187</v>
      </c>
      <c r="K69">
        <v>1187</v>
      </c>
      <c r="L69">
        <v>0.80214700000000005</v>
      </c>
      <c r="M69">
        <v>3.9156999999999997E-2</v>
      </c>
    </row>
    <row r="70" spans="1:13" x14ac:dyDescent="0.25">
      <c r="A70" t="s">
        <v>216</v>
      </c>
      <c r="B70">
        <v>28438.690992</v>
      </c>
      <c r="C70">
        <v>62.032780000000002</v>
      </c>
      <c r="D70">
        <v>-163.28778</v>
      </c>
      <c r="E70">
        <v>117</v>
      </c>
      <c r="F70" t="s">
        <v>13</v>
      </c>
      <c r="G70">
        <v>482</v>
      </c>
      <c r="H70">
        <v>482</v>
      </c>
      <c r="I70">
        <v>482</v>
      </c>
      <c r="J70">
        <v>482</v>
      </c>
      <c r="K70">
        <v>482</v>
      </c>
      <c r="L70">
        <v>0.733074</v>
      </c>
      <c r="M70">
        <v>3.4866000000000001E-2</v>
      </c>
    </row>
    <row r="71" spans="1:13" x14ac:dyDescent="0.25">
      <c r="A71" t="s">
        <v>303</v>
      </c>
      <c r="B71">
        <v>4888.9372350000003</v>
      </c>
      <c r="C71">
        <v>58.421390000000002</v>
      </c>
      <c r="D71">
        <v>-135.43666999999999</v>
      </c>
      <c r="E71">
        <v>9</v>
      </c>
      <c r="F71" t="s">
        <v>13</v>
      </c>
      <c r="G71">
        <v>474</v>
      </c>
      <c r="H71">
        <v>799</v>
      </c>
      <c r="I71">
        <v>963</v>
      </c>
      <c r="J71">
        <v>963</v>
      </c>
      <c r="K71">
        <v>963</v>
      </c>
      <c r="L71">
        <v>0.67565699999999995</v>
      </c>
      <c r="M71">
        <v>3.1247E-2</v>
      </c>
    </row>
    <row r="72" spans="1:13" x14ac:dyDescent="0.25">
      <c r="A72" t="s">
        <v>280</v>
      </c>
      <c r="B72">
        <v>134444.892196</v>
      </c>
      <c r="C72">
        <v>63.69417</v>
      </c>
      <c r="D72">
        <v>-170.47889000000001</v>
      </c>
      <c r="E72">
        <v>718</v>
      </c>
      <c r="F72" t="s">
        <v>13</v>
      </c>
      <c r="G72">
        <v>470</v>
      </c>
      <c r="H72">
        <v>489</v>
      </c>
      <c r="I72">
        <v>492</v>
      </c>
      <c r="J72">
        <v>588</v>
      </c>
      <c r="K72">
        <v>813</v>
      </c>
      <c r="L72">
        <v>0.76544400000000001</v>
      </c>
      <c r="M72">
        <v>3.6885000000000001E-2</v>
      </c>
    </row>
    <row r="73" spans="1:13" x14ac:dyDescent="0.25">
      <c r="A73" t="s">
        <v>250</v>
      </c>
      <c r="B73">
        <v>25568.644359000002</v>
      </c>
      <c r="C73">
        <v>56.948390000000003</v>
      </c>
      <c r="D73">
        <v>-158.62902</v>
      </c>
      <c r="E73">
        <v>114</v>
      </c>
      <c r="F73" t="s">
        <v>13</v>
      </c>
      <c r="G73">
        <v>469</v>
      </c>
      <c r="H73">
        <v>551</v>
      </c>
      <c r="I73">
        <v>590</v>
      </c>
      <c r="J73">
        <v>592</v>
      </c>
      <c r="K73">
        <v>592</v>
      </c>
      <c r="L73">
        <v>0.65626799999999996</v>
      </c>
      <c r="M73">
        <v>3.0010999999999999E-2</v>
      </c>
    </row>
    <row r="74" spans="1:13" x14ac:dyDescent="0.25">
      <c r="A74" t="s">
        <v>232</v>
      </c>
      <c r="B74">
        <v>25233.879599</v>
      </c>
      <c r="C74">
        <v>59.72</v>
      </c>
      <c r="D74">
        <v>-154.89722</v>
      </c>
      <c r="E74">
        <v>207</v>
      </c>
      <c r="F74" t="s">
        <v>13</v>
      </c>
      <c r="G74">
        <v>465</v>
      </c>
      <c r="H74">
        <v>516</v>
      </c>
      <c r="I74">
        <v>529</v>
      </c>
      <c r="J74">
        <v>556</v>
      </c>
      <c r="K74">
        <v>537</v>
      </c>
      <c r="L74">
        <v>0.69453500000000001</v>
      </c>
      <c r="M74">
        <v>3.2443E-2</v>
      </c>
    </row>
    <row r="75" spans="1:13" x14ac:dyDescent="0.25">
      <c r="A75" t="s">
        <v>222</v>
      </c>
      <c r="B75">
        <v>67793.225651999994</v>
      </c>
      <c r="C75">
        <v>60.942779999999999</v>
      </c>
      <c r="D75">
        <v>-164.62943999999999</v>
      </c>
      <c r="E75">
        <v>380</v>
      </c>
      <c r="F75" t="s">
        <v>13</v>
      </c>
      <c r="G75">
        <v>464</v>
      </c>
      <c r="H75">
        <v>472</v>
      </c>
      <c r="I75">
        <v>512</v>
      </c>
      <c r="J75">
        <v>515</v>
      </c>
      <c r="K75">
        <v>515</v>
      </c>
      <c r="L75">
        <v>0.71405700000000005</v>
      </c>
      <c r="M75">
        <v>3.3673000000000002E-2</v>
      </c>
    </row>
    <row r="76" spans="1:13" x14ac:dyDescent="0.25">
      <c r="A76" t="s">
        <v>202</v>
      </c>
      <c r="B76">
        <v>229675.914013</v>
      </c>
      <c r="C76">
        <v>63.522219999999997</v>
      </c>
      <c r="D76">
        <v>-162.28806</v>
      </c>
      <c r="E76">
        <v>608</v>
      </c>
      <c r="F76" t="s">
        <v>13</v>
      </c>
      <c r="G76">
        <v>455</v>
      </c>
      <c r="H76">
        <v>455</v>
      </c>
      <c r="I76">
        <v>455</v>
      </c>
      <c r="J76">
        <v>455</v>
      </c>
      <c r="K76">
        <v>455</v>
      </c>
      <c r="L76">
        <v>0.76188500000000003</v>
      </c>
      <c r="M76">
        <v>3.6663000000000001E-2</v>
      </c>
    </row>
    <row r="77" spans="1:13" x14ac:dyDescent="0.25">
      <c r="A77" t="s">
        <v>203</v>
      </c>
      <c r="B77">
        <v>1557334.2</v>
      </c>
      <c r="C77">
        <v>63.522219999999997</v>
      </c>
      <c r="D77">
        <v>-162.28806</v>
      </c>
      <c r="E77">
        <v>6819</v>
      </c>
      <c r="F77" t="s">
        <v>13</v>
      </c>
      <c r="G77">
        <v>455</v>
      </c>
      <c r="H77">
        <v>455</v>
      </c>
      <c r="I77">
        <v>455</v>
      </c>
      <c r="J77">
        <v>455</v>
      </c>
      <c r="K77">
        <v>455</v>
      </c>
      <c r="L77">
        <v>0.76188500000000003</v>
      </c>
      <c r="M77">
        <v>3.6663000000000001E-2</v>
      </c>
    </row>
    <row r="78" spans="1:13" x14ac:dyDescent="0.25">
      <c r="A78" t="s">
        <v>218</v>
      </c>
      <c r="B78">
        <v>28497.972308</v>
      </c>
      <c r="C78">
        <v>58.215560000000004</v>
      </c>
      <c r="D78">
        <v>-157.37583000000001</v>
      </c>
      <c r="E78">
        <v>106</v>
      </c>
      <c r="F78" t="s">
        <v>13</v>
      </c>
      <c r="G78">
        <v>448</v>
      </c>
      <c r="H78">
        <v>453</v>
      </c>
      <c r="I78">
        <v>495</v>
      </c>
      <c r="J78">
        <v>495</v>
      </c>
      <c r="K78">
        <v>495</v>
      </c>
      <c r="L78">
        <v>0.67282399999999998</v>
      </c>
      <c r="M78">
        <v>3.1067000000000001E-2</v>
      </c>
    </row>
    <row r="79" spans="1:13" x14ac:dyDescent="0.25">
      <c r="A79" t="s">
        <v>243</v>
      </c>
      <c r="B79">
        <v>73735.986153999998</v>
      </c>
      <c r="C79">
        <v>59.938890000000001</v>
      </c>
      <c r="D79">
        <v>-164.04139000000001</v>
      </c>
      <c r="E79">
        <v>643</v>
      </c>
      <c r="F79" t="s">
        <v>13</v>
      </c>
      <c r="G79">
        <v>444</v>
      </c>
      <c r="H79">
        <v>483</v>
      </c>
      <c r="I79">
        <v>518</v>
      </c>
      <c r="J79">
        <v>539</v>
      </c>
      <c r="K79">
        <v>577</v>
      </c>
      <c r="L79">
        <v>0.69789900000000005</v>
      </c>
      <c r="M79">
        <v>3.2655000000000003E-2</v>
      </c>
    </row>
    <row r="80" spans="1:13" x14ac:dyDescent="0.25">
      <c r="A80" t="s">
        <v>340</v>
      </c>
      <c r="B80">
        <v>711343.52381299995</v>
      </c>
      <c r="C80">
        <v>60.54278</v>
      </c>
      <c r="D80">
        <v>-145.75749999999999</v>
      </c>
      <c r="E80">
        <v>2286</v>
      </c>
      <c r="F80" t="s">
        <v>13</v>
      </c>
      <c r="G80">
        <v>438</v>
      </c>
      <c r="H80">
        <v>798</v>
      </c>
      <c r="I80">
        <v>1081</v>
      </c>
      <c r="J80">
        <v>1671</v>
      </c>
      <c r="K80">
        <v>1671</v>
      </c>
      <c r="L80">
        <v>0.70747099999999996</v>
      </c>
      <c r="M80">
        <v>3.3258999999999997E-2</v>
      </c>
    </row>
    <row r="81" spans="1:13" x14ac:dyDescent="0.25">
      <c r="A81" t="s">
        <v>247</v>
      </c>
      <c r="B81">
        <v>60975.687380000003</v>
      </c>
      <c r="C81">
        <v>59.473500000000001</v>
      </c>
      <c r="D81">
        <v>-136.14671000000001</v>
      </c>
      <c r="E81">
        <v>262</v>
      </c>
      <c r="F81" t="s">
        <v>13</v>
      </c>
      <c r="G81">
        <v>432</v>
      </c>
      <c r="H81">
        <v>520</v>
      </c>
      <c r="I81">
        <v>588</v>
      </c>
      <c r="J81">
        <v>588</v>
      </c>
      <c r="K81">
        <v>588</v>
      </c>
      <c r="L81">
        <v>0.69081199999999998</v>
      </c>
      <c r="M81">
        <v>3.2208000000000001E-2</v>
      </c>
    </row>
    <row r="82" spans="1:13" x14ac:dyDescent="0.25">
      <c r="A82" t="s">
        <v>226</v>
      </c>
      <c r="B82">
        <v>105582.079933</v>
      </c>
      <c r="C82">
        <v>64.617500000000007</v>
      </c>
      <c r="D82">
        <v>-162.26056</v>
      </c>
      <c r="E82">
        <v>350</v>
      </c>
      <c r="F82" t="s">
        <v>13</v>
      </c>
      <c r="G82">
        <v>431</v>
      </c>
      <c r="H82">
        <v>431</v>
      </c>
      <c r="I82">
        <v>431</v>
      </c>
      <c r="J82">
        <v>519</v>
      </c>
      <c r="K82">
        <v>519</v>
      </c>
      <c r="L82">
        <v>0.78546099999999996</v>
      </c>
      <c r="M82">
        <v>3.8126E-2</v>
      </c>
    </row>
    <row r="83" spans="1:13" x14ac:dyDescent="0.25">
      <c r="A83" t="s">
        <v>206</v>
      </c>
      <c r="B83">
        <v>73893.091537999993</v>
      </c>
      <c r="C83">
        <v>61.52778</v>
      </c>
      <c r="D83">
        <v>-165.58638999999999</v>
      </c>
      <c r="E83">
        <v>989</v>
      </c>
      <c r="F83" t="s">
        <v>13</v>
      </c>
      <c r="G83">
        <v>427</v>
      </c>
      <c r="H83">
        <v>443</v>
      </c>
      <c r="I83">
        <v>449</v>
      </c>
      <c r="J83">
        <v>449</v>
      </c>
      <c r="K83">
        <v>460</v>
      </c>
      <c r="L83">
        <v>0.72406199999999998</v>
      </c>
      <c r="M83">
        <v>3.4301999999999999E-2</v>
      </c>
    </row>
    <row r="84" spans="1:13" x14ac:dyDescent="0.25">
      <c r="A84" t="s">
        <v>234</v>
      </c>
      <c r="B84">
        <v>52634.754392000003</v>
      </c>
      <c r="C84">
        <v>60.16</v>
      </c>
      <c r="D84">
        <v>-164.26582999999999</v>
      </c>
      <c r="E84">
        <v>420</v>
      </c>
      <c r="F84" t="s">
        <v>13</v>
      </c>
      <c r="G84">
        <v>415</v>
      </c>
      <c r="H84">
        <v>429</v>
      </c>
      <c r="I84">
        <v>444</v>
      </c>
      <c r="J84">
        <v>468</v>
      </c>
      <c r="K84">
        <v>548</v>
      </c>
      <c r="L84">
        <v>0.701353</v>
      </c>
      <c r="M84">
        <v>3.2872999999999999E-2</v>
      </c>
    </row>
    <row r="85" spans="1:13" x14ac:dyDescent="0.25">
      <c r="A85" t="s">
        <v>277</v>
      </c>
      <c r="B85">
        <v>11019.8</v>
      </c>
      <c r="C85">
        <v>64.037080000000003</v>
      </c>
      <c r="D85">
        <v>-148.94450000000001</v>
      </c>
      <c r="E85">
        <v>25</v>
      </c>
      <c r="F85" t="s">
        <v>18</v>
      </c>
      <c r="G85">
        <v>656</v>
      </c>
      <c r="H85">
        <v>755</v>
      </c>
      <c r="I85">
        <v>763</v>
      </c>
      <c r="J85">
        <v>763</v>
      </c>
      <c r="K85">
        <v>763</v>
      </c>
      <c r="L85">
        <v>0.77269600000000005</v>
      </c>
      <c r="M85">
        <v>3.7335E-2</v>
      </c>
    </row>
    <row r="86" spans="1:13" x14ac:dyDescent="0.25">
      <c r="A86" t="s">
        <v>287</v>
      </c>
      <c r="B86">
        <v>58133</v>
      </c>
      <c r="C86">
        <v>61.796669999999999</v>
      </c>
      <c r="D86">
        <v>-148.46278000000001</v>
      </c>
      <c r="E86">
        <v>232</v>
      </c>
      <c r="F86" t="s">
        <v>18</v>
      </c>
      <c r="G86">
        <v>119</v>
      </c>
      <c r="H86">
        <v>135</v>
      </c>
      <c r="I86">
        <v>366</v>
      </c>
      <c r="J86">
        <v>754</v>
      </c>
      <c r="K86">
        <v>874</v>
      </c>
      <c r="L86">
        <v>0.72881600000000002</v>
      </c>
      <c r="M86">
        <v>3.4598999999999998E-2</v>
      </c>
    </row>
    <row r="87" spans="1:13" x14ac:dyDescent="0.25">
      <c r="A87" t="s">
        <v>235</v>
      </c>
      <c r="B87">
        <v>1407345.8</v>
      </c>
      <c r="C87">
        <v>60.16</v>
      </c>
      <c r="D87">
        <v>-164.26582999999999</v>
      </c>
      <c r="E87">
        <v>6160</v>
      </c>
      <c r="F87" t="s">
        <v>13</v>
      </c>
      <c r="G87">
        <v>415</v>
      </c>
      <c r="H87">
        <v>429</v>
      </c>
      <c r="I87">
        <v>444</v>
      </c>
      <c r="J87">
        <v>468</v>
      </c>
      <c r="K87">
        <v>548</v>
      </c>
      <c r="L87">
        <v>0.701353</v>
      </c>
      <c r="M87">
        <v>3.2872999999999999E-2</v>
      </c>
    </row>
    <row r="88" spans="1:13" x14ac:dyDescent="0.25">
      <c r="A88" t="s">
        <v>311</v>
      </c>
      <c r="B88">
        <v>75658.2</v>
      </c>
      <c r="C88">
        <v>68.071839999999995</v>
      </c>
      <c r="D88">
        <v>-162.89090999999999</v>
      </c>
      <c r="E88">
        <v>309</v>
      </c>
      <c r="F88" t="s">
        <v>13</v>
      </c>
      <c r="G88">
        <v>414</v>
      </c>
      <c r="H88">
        <v>719</v>
      </c>
      <c r="I88">
        <v>748</v>
      </c>
      <c r="J88">
        <v>1091</v>
      </c>
      <c r="K88">
        <v>1091</v>
      </c>
      <c r="L88">
        <v>0.87681900000000002</v>
      </c>
      <c r="M88">
        <v>4.3736999999999998E-2</v>
      </c>
    </row>
    <row r="89" spans="1:13" x14ac:dyDescent="0.25">
      <c r="A89" t="s">
        <v>289</v>
      </c>
      <c r="B89">
        <v>783266.6</v>
      </c>
      <c r="C89">
        <v>61.54222</v>
      </c>
      <c r="D89">
        <v>-149.03333000000001</v>
      </c>
      <c r="E89">
        <v>3418</v>
      </c>
      <c r="F89" t="s">
        <v>18</v>
      </c>
      <c r="G89">
        <v>247</v>
      </c>
      <c r="H89">
        <v>247</v>
      </c>
      <c r="I89">
        <v>247</v>
      </c>
      <c r="J89">
        <v>742</v>
      </c>
      <c r="K89">
        <v>886</v>
      </c>
      <c r="L89">
        <v>0.72431400000000001</v>
      </c>
      <c r="M89">
        <v>3.4317E-2</v>
      </c>
    </row>
    <row r="90" spans="1:13" x14ac:dyDescent="0.25">
      <c r="A90" t="s">
        <v>295</v>
      </c>
      <c r="B90">
        <v>15571.8</v>
      </c>
      <c r="C90">
        <v>56.249720000000003</v>
      </c>
      <c r="D90">
        <v>-134.64444</v>
      </c>
      <c r="E90">
        <v>45</v>
      </c>
      <c r="F90" t="s">
        <v>13</v>
      </c>
      <c r="G90">
        <v>413</v>
      </c>
      <c r="H90">
        <v>766</v>
      </c>
      <c r="I90">
        <v>766</v>
      </c>
      <c r="J90">
        <v>904</v>
      </c>
      <c r="K90">
        <v>904</v>
      </c>
      <c r="L90">
        <v>0.64774500000000002</v>
      </c>
      <c r="M90">
        <v>2.9465999999999999E-2</v>
      </c>
    </row>
    <row r="91" spans="1:13" x14ac:dyDescent="0.25">
      <c r="A91" t="s">
        <v>183</v>
      </c>
      <c r="B91">
        <v>52788.881538000001</v>
      </c>
      <c r="C91">
        <v>59.748890000000003</v>
      </c>
      <c r="D91">
        <v>-161.91583</v>
      </c>
      <c r="E91">
        <v>724</v>
      </c>
      <c r="F91" t="s">
        <v>13</v>
      </c>
      <c r="G91">
        <v>406</v>
      </c>
      <c r="H91">
        <v>406</v>
      </c>
      <c r="I91">
        <v>406</v>
      </c>
      <c r="J91">
        <v>406</v>
      </c>
      <c r="K91">
        <v>406</v>
      </c>
      <c r="L91">
        <v>0.69497600000000004</v>
      </c>
      <c r="M91">
        <v>3.2471E-2</v>
      </c>
    </row>
    <row r="92" spans="1:13" x14ac:dyDescent="0.25">
      <c r="A92" t="s">
        <v>211</v>
      </c>
      <c r="B92">
        <v>48346.2</v>
      </c>
      <c r="C92">
        <v>69.735860000000002</v>
      </c>
      <c r="D92">
        <v>-163.01177999999999</v>
      </c>
      <c r="E92">
        <v>189</v>
      </c>
      <c r="F92" t="s">
        <v>13</v>
      </c>
      <c r="G92">
        <v>401</v>
      </c>
      <c r="H92">
        <v>442</v>
      </c>
      <c r="I92">
        <v>472</v>
      </c>
      <c r="J92">
        <v>476</v>
      </c>
      <c r="K92">
        <v>476</v>
      </c>
      <c r="L92">
        <v>0.93292399999999998</v>
      </c>
      <c r="M92">
        <v>4.7146E-2</v>
      </c>
    </row>
    <row r="93" spans="1:13" x14ac:dyDescent="0.25">
      <c r="A93" t="s">
        <v>314</v>
      </c>
      <c r="B93">
        <v>34836.254681999999</v>
      </c>
      <c r="C93">
        <v>57.923609999999996</v>
      </c>
      <c r="D93">
        <v>-152.50221999999999</v>
      </c>
      <c r="E93">
        <v>171</v>
      </c>
      <c r="F93" t="s">
        <v>13</v>
      </c>
      <c r="G93">
        <v>395</v>
      </c>
      <c r="H93">
        <v>523</v>
      </c>
      <c r="I93">
        <v>918</v>
      </c>
      <c r="J93">
        <v>918</v>
      </c>
      <c r="K93">
        <v>1130</v>
      </c>
      <c r="L93">
        <v>0.66887700000000005</v>
      </c>
      <c r="M93">
        <v>3.0816E-2</v>
      </c>
    </row>
    <row r="94" spans="1:13" x14ac:dyDescent="0.25">
      <c r="A94" t="s">
        <v>229</v>
      </c>
      <c r="B94">
        <v>102140.227336</v>
      </c>
      <c r="C94">
        <v>60.895060000000001</v>
      </c>
      <c r="D94">
        <v>-162.51799</v>
      </c>
      <c r="E94">
        <v>600</v>
      </c>
      <c r="F94" t="s">
        <v>13</v>
      </c>
      <c r="G94">
        <v>390</v>
      </c>
      <c r="H94">
        <v>429</v>
      </c>
      <c r="I94">
        <v>451</v>
      </c>
      <c r="J94">
        <v>481</v>
      </c>
      <c r="K94">
        <v>534</v>
      </c>
      <c r="L94">
        <v>0.71326000000000001</v>
      </c>
      <c r="M94">
        <v>3.3623E-2</v>
      </c>
    </row>
    <row r="95" spans="1:13" x14ac:dyDescent="0.25">
      <c r="A95" t="s">
        <v>208</v>
      </c>
      <c r="B95">
        <v>18897.681538000001</v>
      </c>
      <c r="C95">
        <v>57.564169999999997</v>
      </c>
      <c r="D95">
        <v>-157.57917</v>
      </c>
      <c r="E95">
        <v>78</v>
      </c>
      <c r="F95" t="s">
        <v>13</v>
      </c>
      <c r="G95">
        <v>389</v>
      </c>
      <c r="H95">
        <v>389</v>
      </c>
      <c r="I95">
        <v>389</v>
      </c>
      <c r="J95">
        <v>459</v>
      </c>
      <c r="K95">
        <v>470</v>
      </c>
      <c r="L95">
        <v>0.66412899999999997</v>
      </c>
      <c r="M95">
        <v>3.0512999999999998E-2</v>
      </c>
    </row>
    <row r="96" spans="1:13" x14ac:dyDescent="0.25">
      <c r="A96" t="s">
        <v>297</v>
      </c>
      <c r="B96">
        <v>10109.4</v>
      </c>
      <c r="C96">
        <v>58.014180000000003</v>
      </c>
      <c r="D96">
        <v>-152.90943999999999</v>
      </c>
      <c r="E96">
        <v>21</v>
      </c>
      <c r="F96" t="s">
        <v>13</v>
      </c>
      <c r="G96">
        <v>387</v>
      </c>
      <c r="H96">
        <v>842</v>
      </c>
      <c r="I96">
        <v>920</v>
      </c>
      <c r="J96">
        <v>920</v>
      </c>
      <c r="K96">
        <v>920</v>
      </c>
      <c r="L96">
        <v>0.67009300000000005</v>
      </c>
      <c r="M96">
        <v>3.0893E-2</v>
      </c>
    </row>
    <row r="97" spans="1:13" x14ac:dyDescent="0.25">
      <c r="A97" t="s">
        <v>231</v>
      </c>
      <c r="B97">
        <v>18303</v>
      </c>
      <c r="C97">
        <v>60.065710000000003</v>
      </c>
      <c r="D97">
        <v>-148.01038</v>
      </c>
      <c r="E97">
        <v>57</v>
      </c>
      <c r="F97" t="s">
        <v>13</v>
      </c>
      <c r="G97">
        <v>387</v>
      </c>
      <c r="H97">
        <v>490</v>
      </c>
      <c r="I97">
        <v>490</v>
      </c>
      <c r="J97">
        <v>490</v>
      </c>
      <c r="K97">
        <v>536</v>
      </c>
      <c r="L97">
        <v>0.69987299999999997</v>
      </c>
      <c r="M97">
        <v>3.2779999999999997E-2</v>
      </c>
    </row>
    <row r="98" spans="1:13" x14ac:dyDescent="0.25">
      <c r="A98" t="s">
        <v>187</v>
      </c>
      <c r="B98">
        <v>93860.531505000006</v>
      </c>
      <c r="C98">
        <v>67.726939999999999</v>
      </c>
      <c r="D98">
        <v>-164.53333000000001</v>
      </c>
      <c r="E98">
        <v>411</v>
      </c>
      <c r="F98" t="s">
        <v>13</v>
      </c>
      <c r="G98">
        <v>387</v>
      </c>
      <c r="H98">
        <v>399</v>
      </c>
      <c r="I98">
        <v>402</v>
      </c>
      <c r="J98">
        <v>404</v>
      </c>
      <c r="K98">
        <v>414</v>
      </c>
      <c r="L98">
        <v>0.866313</v>
      </c>
      <c r="M98">
        <v>4.3096000000000002E-2</v>
      </c>
    </row>
    <row r="99" spans="1:13" x14ac:dyDescent="0.25">
      <c r="A99" t="s">
        <v>184</v>
      </c>
      <c r="B99">
        <v>143802.81141600001</v>
      </c>
      <c r="C99">
        <v>66.25667</v>
      </c>
      <c r="D99">
        <v>-166.07194000000001</v>
      </c>
      <c r="E99">
        <v>607</v>
      </c>
      <c r="F99" t="s">
        <v>13</v>
      </c>
      <c r="G99">
        <v>386</v>
      </c>
      <c r="H99">
        <v>399</v>
      </c>
      <c r="I99">
        <v>409</v>
      </c>
      <c r="J99">
        <v>409</v>
      </c>
      <c r="K99">
        <v>409</v>
      </c>
      <c r="L99">
        <v>0.82521599999999995</v>
      </c>
      <c r="M99">
        <v>4.0578000000000003E-2</v>
      </c>
    </row>
    <row r="100" spans="1:13" x14ac:dyDescent="0.25">
      <c r="A100" t="s">
        <v>180</v>
      </c>
      <c r="B100">
        <v>25539.047447000001</v>
      </c>
      <c r="C100">
        <v>59.079169999999998</v>
      </c>
      <c r="D100">
        <v>-160.27500000000001</v>
      </c>
      <c r="E100">
        <v>87</v>
      </c>
      <c r="F100" t="s">
        <v>13</v>
      </c>
      <c r="G100">
        <v>384</v>
      </c>
      <c r="H100">
        <v>384</v>
      </c>
      <c r="I100">
        <v>384</v>
      </c>
      <c r="J100">
        <v>354</v>
      </c>
      <c r="K100">
        <v>404</v>
      </c>
      <c r="L100">
        <v>0.68499500000000002</v>
      </c>
      <c r="M100">
        <v>3.1838999999999999E-2</v>
      </c>
    </row>
    <row r="101" spans="1:13" x14ac:dyDescent="0.25">
      <c r="A101" t="s">
        <v>221</v>
      </c>
      <c r="B101">
        <v>82982.808785000001</v>
      </c>
      <c r="C101">
        <v>60.896889999999999</v>
      </c>
      <c r="D101">
        <v>-162.45683</v>
      </c>
      <c r="E101">
        <v>563</v>
      </c>
      <c r="F101" t="s">
        <v>13</v>
      </c>
      <c r="G101">
        <v>383</v>
      </c>
      <c r="H101">
        <v>420</v>
      </c>
      <c r="I101">
        <v>485</v>
      </c>
      <c r="J101">
        <v>510</v>
      </c>
      <c r="K101">
        <v>511</v>
      </c>
      <c r="L101">
        <v>0.71329100000000001</v>
      </c>
      <c r="M101">
        <v>3.3625000000000002E-2</v>
      </c>
    </row>
    <row r="102" spans="1:13" x14ac:dyDescent="0.25">
      <c r="A102" t="s">
        <v>200</v>
      </c>
      <c r="B102">
        <v>44021.8</v>
      </c>
      <c r="C102">
        <v>59.442599999999999</v>
      </c>
      <c r="D102">
        <v>-151.70773</v>
      </c>
      <c r="E102">
        <v>170</v>
      </c>
      <c r="F102" t="s">
        <v>18</v>
      </c>
      <c r="G102">
        <v>438</v>
      </c>
      <c r="H102">
        <v>704</v>
      </c>
      <c r="I102">
        <v>437</v>
      </c>
      <c r="J102">
        <v>623</v>
      </c>
      <c r="K102">
        <v>450</v>
      </c>
      <c r="L102">
        <v>0.69035000000000002</v>
      </c>
      <c r="M102">
        <v>3.2177999999999998E-2</v>
      </c>
    </row>
    <row r="103" spans="1:13" x14ac:dyDescent="0.25">
      <c r="A103" t="s">
        <v>230</v>
      </c>
      <c r="B103">
        <v>68336.165584999995</v>
      </c>
      <c r="C103">
        <v>65.26361</v>
      </c>
      <c r="D103">
        <v>-166.36082999999999</v>
      </c>
      <c r="E103">
        <v>256</v>
      </c>
      <c r="F103" t="s">
        <v>13</v>
      </c>
      <c r="G103">
        <v>380</v>
      </c>
      <c r="H103">
        <v>408</v>
      </c>
      <c r="I103">
        <v>456</v>
      </c>
      <c r="J103">
        <v>535</v>
      </c>
      <c r="K103">
        <v>535</v>
      </c>
      <c r="L103">
        <v>0.80044499999999996</v>
      </c>
      <c r="M103">
        <v>3.9052000000000003E-2</v>
      </c>
    </row>
    <row r="104" spans="1:13" x14ac:dyDescent="0.25">
      <c r="A104" t="s">
        <v>219</v>
      </c>
      <c r="B104">
        <v>48346.427546999999</v>
      </c>
      <c r="C104">
        <v>60.86694</v>
      </c>
      <c r="D104">
        <v>-162.27305999999999</v>
      </c>
      <c r="E104">
        <v>319</v>
      </c>
      <c r="F104" t="s">
        <v>13</v>
      </c>
      <c r="G104">
        <v>378</v>
      </c>
      <c r="H104">
        <v>387</v>
      </c>
      <c r="I104">
        <v>399</v>
      </c>
      <c r="J104">
        <v>450</v>
      </c>
      <c r="K104">
        <v>497</v>
      </c>
      <c r="L104">
        <v>0.71279199999999998</v>
      </c>
      <c r="M104">
        <v>3.3593999999999999E-2</v>
      </c>
    </row>
    <row r="105" spans="1:13" x14ac:dyDescent="0.25">
      <c r="A105" t="s">
        <v>309</v>
      </c>
      <c r="B105">
        <v>27957.975050000001</v>
      </c>
      <c r="C105">
        <v>55.912779999999998</v>
      </c>
      <c r="D105">
        <v>-159.14555999999999</v>
      </c>
      <c r="E105">
        <v>101</v>
      </c>
      <c r="F105" t="s">
        <v>13</v>
      </c>
      <c r="G105">
        <v>372</v>
      </c>
      <c r="H105">
        <v>372</v>
      </c>
      <c r="I105">
        <v>491</v>
      </c>
      <c r="J105">
        <v>860</v>
      </c>
      <c r="K105">
        <v>1032</v>
      </c>
      <c r="L105">
        <v>0.64377799999999996</v>
      </c>
      <c r="M105">
        <v>2.9211999999999998E-2</v>
      </c>
    </row>
    <row r="106" spans="1:13" x14ac:dyDescent="0.25">
      <c r="A106" t="s">
        <v>283</v>
      </c>
      <c r="B106">
        <v>667823.06316599995</v>
      </c>
      <c r="C106">
        <v>59.23583</v>
      </c>
      <c r="D106">
        <v>-135.44499999999999</v>
      </c>
      <c r="E106">
        <v>1805</v>
      </c>
      <c r="F106" t="s">
        <v>13</v>
      </c>
      <c r="G106">
        <v>368</v>
      </c>
      <c r="H106">
        <v>541</v>
      </c>
      <c r="I106">
        <v>564</v>
      </c>
      <c r="J106">
        <v>856</v>
      </c>
      <c r="K106">
        <v>856</v>
      </c>
      <c r="L106">
        <v>0.68728599999999995</v>
      </c>
      <c r="M106">
        <v>3.1983999999999999E-2</v>
      </c>
    </row>
    <row r="107" spans="1:13" x14ac:dyDescent="0.25">
      <c r="A107" t="s">
        <v>188</v>
      </c>
      <c r="B107">
        <v>26158.473735</v>
      </c>
      <c r="C107">
        <v>62.533610000000003</v>
      </c>
      <c r="D107">
        <v>-164.84110999999999</v>
      </c>
      <c r="E107">
        <v>181</v>
      </c>
      <c r="F107" t="s">
        <v>13</v>
      </c>
      <c r="G107">
        <v>366</v>
      </c>
      <c r="H107">
        <v>367</v>
      </c>
      <c r="I107">
        <v>367</v>
      </c>
      <c r="J107">
        <v>391</v>
      </c>
      <c r="K107">
        <v>414</v>
      </c>
      <c r="L107">
        <v>0.74237600000000004</v>
      </c>
      <c r="M107">
        <v>3.5448E-2</v>
      </c>
    </row>
    <row r="108" spans="1:13" x14ac:dyDescent="0.25">
      <c r="A108" t="s">
        <v>195</v>
      </c>
      <c r="B108">
        <v>16254.6</v>
      </c>
      <c r="C108">
        <v>58.844169999999998</v>
      </c>
      <c r="D108">
        <v>-158.55082999999999</v>
      </c>
      <c r="E108">
        <v>48</v>
      </c>
      <c r="F108" t="s">
        <v>13</v>
      </c>
      <c r="G108">
        <v>364</v>
      </c>
      <c r="H108">
        <v>380</v>
      </c>
      <c r="I108">
        <v>380</v>
      </c>
      <c r="J108">
        <v>446</v>
      </c>
      <c r="K108">
        <v>446</v>
      </c>
      <c r="L108">
        <v>0.68160799999999999</v>
      </c>
      <c r="M108">
        <v>3.1625E-2</v>
      </c>
    </row>
    <row r="109" spans="1:13" x14ac:dyDescent="0.25">
      <c r="A109" t="s">
        <v>169</v>
      </c>
      <c r="B109">
        <v>26587.738561999999</v>
      </c>
      <c r="C109">
        <v>61.87</v>
      </c>
      <c r="D109">
        <v>-158.11082999999999</v>
      </c>
      <c r="E109">
        <v>105</v>
      </c>
      <c r="F109" t="s">
        <v>13</v>
      </c>
      <c r="G109">
        <v>361</v>
      </c>
      <c r="H109">
        <v>376</v>
      </c>
      <c r="I109">
        <v>376</v>
      </c>
      <c r="J109">
        <v>376</v>
      </c>
      <c r="K109">
        <v>376</v>
      </c>
      <c r="L109">
        <v>0.73012999999999995</v>
      </c>
      <c r="M109">
        <v>3.4681999999999998E-2</v>
      </c>
    </row>
    <row r="110" spans="1:13" x14ac:dyDescent="0.25">
      <c r="A110" t="s">
        <v>308</v>
      </c>
      <c r="B110">
        <v>362206.6</v>
      </c>
      <c r="C110">
        <v>61.647790000000001</v>
      </c>
      <c r="D110">
        <v>-148.96362999999999</v>
      </c>
      <c r="E110">
        <v>1568</v>
      </c>
      <c r="F110" t="s">
        <v>18</v>
      </c>
      <c r="G110">
        <v>328</v>
      </c>
      <c r="H110">
        <v>564</v>
      </c>
      <c r="I110">
        <v>564</v>
      </c>
      <c r="J110">
        <v>579</v>
      </c>
      <c r="K110">
        <v>1028</v>
      </c>
      <c r="L110">
        <v>0.72617100000000001</v>
      </c>
      <c r="M110">
        <v>3.4433999999999999E-2</v>
      </c>
    </row>
    <row r="111" spans="1:13" x14ac:dyDescent="0.25">
      <c r="A111" t="s">
        <v>253</v>
      </c>
      <c r="B111">
        <v>60774.003211000003</v>
      </c>
      <c r="C111">
        <v>59.754719999999999</v>
      </c>
      <c r="D111">
        <v>-154.90611000000001</v>
      </c>
      <c r="E111">
        <v>97</v>
      </c>
      <c r="F111" t="s">
        <v>13</v>
      </c>
      <c r="G111">
        <v>359</v>
      </c>
      <c r="H111">
        <v>452</v>
      </c>
      <c r="I111">
        <v>529</v>
      </c>
      <c r="J111">
        <v>556</v>
      </c>
      <c r="K111">
        <v>607</v>
      </c>
      <c r="L111">
        <v>0.69506500000000004</v>
      </c>
      <c r="M111">
        <v>3.2475999999999998E-2</v>
      </c>
    </row>
    <row r="112" spans="1:13" x14ac:dyDescent="0.25">
      <c r="A112" t="s">
        <v>248</v>
      </c>
      <c r="B112">
        <v>200335.31677800001</v>
      </c>
      <c r="C112">
        <v>63.873060000000002</v>
      </c>
      <c r="D112">
        <v>-160.78806</v>
      </c>
      <c r="E112">
        <v>744</v>
      </c>
      <c r="F112" t="s">
        <v>13</v>
      </c>
      <c r="G112">
        <v>354</v>
      </c>
      <c r="H112">
        <v>437</v>
      </c>
      <c r="I112">
        <v>525</v>
      </c>
      <c r="J112">
        <v>589</v>
      </c>
      <c r="K112">
        <v>589</v>
      </c>
      <c r="L112">
        <v>0.76920100000000002</v>
      </c>
      <c r="M112">
        <v>3.7117999999999998E-2</v>
      </c>
    </row>
    <row r="113" spans="1:13" x14ac:dyDescent="0.25">
      <c r="A113" t="s">
        <v>192</v>
      </c>
      <c r="B113">
        <v>51752.202308</v>
      </c>
      <c r="C113">
        <v>63.478059999999999</v>
      </c>
      <c r="D113">
        <v>-162.03917000000001</v>
      </c>
      <c r="E113">
        <v>418</v>
      </c>
      <c r="F113" t="s">
        <v>13</v>
      </c>
      <c r="G113">
        <v>348</v>
      </c>
      <c r="H113">
        <v>356</v>
      </c>
      <c r="I113">
        <v>356</v>
      </c>
      <c r="J113">
        <v>395</v>
      </c>
      <c r="K113">
        <v>428</v>
      </c>
      <c r="L113">
        <v>0.76097899999999996</v>
      </c>
      <c r="M113">
        <v>3.6607000000000001E-2</v>
      </c>
    </row>
    <row r="114" spans="1:13" x14ac:dyDescent="0.25">
      <c r="A114" t="s">
        <v>293</v>
      </c>
      <c r="B114">
        <v>91581.994938999997</v>
      </c>
      <c r="C114">
        <v>61.877780000000001</v>
      </c>
      <c r="D114">
        <v>-162.08111</v>
      </c>
      <c r="E114">
        <v>444</v>
      </c>
      <c r="F114" t="s">
        <v>13</v>
      </c>
      <c r="G114">
        <v>344</v>
      </c>
      <c r="H114">
        <v>389</v>
      </c>
      <c r="I114">
        <v>463</v>
      </c>
      <c r="J114">
        <v>694</v>
      </c>
      <c r="K114">
        <v>897</v>
      </c>
      <c r="L114">
        <v>0.73026999999999997</v>
      </c>
      <c r="M114">
        <v>3.4691E-2</v>
      </c>
    </row>
    <row r="115" spans="1:13" x14ac:dyDescent="0.25">
      <c r="A115" t="s">
        <v>223</v>
      </c>
      <c r="B115">
        <v>148452.74486100001</v>
      </c>
      <c r="C115">
        <v>62.053060000000002</v>
      </c>
      <c r="D115">
        <v>-163.16583</v>
      </c>
      <c r="E115">
        <v>550</v>
      </c>
      <c r="F115" t="s">
        <v>13</v>
      </c>
      <c r="G115">
        <v>344</v>
      </c>
      <c r="H115">
        <v>364</v>
      </c>
      <c r="I115">
        <v>443</v>
      </c>
      <c r="J115">
        <v>443</v>
      </c>
      <c r="K115">
        <v>515</v>
      </c>
      <c r="L115">
        <v>0.73344399999999998</v>
      </c>
      <c r="M115">
        <v>3.4889000000000003E-2</v>
      </c>
    </row>
    <row r="116" spans="1:13" x14ac:dyDescent="0.25">
      <c r="A116" t="s">
        <v>181</v>
      </c>
      <c r="B116">
        <v>118367.369075</v>
      </c>
      <c r="C116">
        <v>61.938890000000001</v>
      </c>
      <c r="D116">
        <v>-162.875</v>
      </c>
      <c r="E116">
        <v>634</v>
      </c>
      <c r="F116" t="s">
        <v>13</v>
      </c>
      <c r="G116">
        <v>339</v>
      </c>
      <c r="H116">
        <v>371</v>
      </c>
      <c r="I116">
        <v>371</v>
      </c>
      <c r="J116">
        <v>405</v>
      </c>
      <c r="K116">
        <v>405</v>
      </c>
      <c r="L116">
        <v>0.73137099999999999</v>
      </c>
      <c r="M116">
        <v>3.4759999999999999E-2</v>
      </c>
    </row>
    <row r="117" spans="1:13" x14ac:dyDescent="0.25">
      <c r="A117" t="s">
        <v>179</v>
      </c>
      <c r="B117">
        <v>1022474.2</v>
      </c>
      <c r="C117">
        <v>71.290559999999999</v>
      </c>
      <c r="D117">
        <v>-156.78861000000001</v>
      </c>
      <c r="E117">
        <v>4469</v>
      </c>
      <c r="F117" t="s">
        <v>13</v>
      </c>
      <c r="G117">
        <v>333</v>
      </c>
      <c r="H117">
        <v>359</v>
      </c>
      <c r="I117">
        <v>363</v>
      </c>
      <c r="J117">
        <v>378</v>
      </c>
      <c r="K117">
        <v>402</v>
      </c>
      <c r="L117">
        <v>0.995031</v>
      </c>
      <c r="M117">
        <v>5.0894000000000002E-2</v>
      </c>
    </row>
    <row r="118" spans="1:13" x14ac:dyDescent="0.25">
      <c r="A118" t="s">
        <v>259</v>
      </c>
      <c r="B118">
        <v>55289.936522000004</v>
      </c>
      <c r="C118">
        <v>64.543329999999997</v>
      </c>
      <c r="D118">
        <v>-163.02916999999999</v>
      </c>
      <c r="E118">
        <v>171</v>
      </c>
      <c r="F118" t="s">
        <v>13</v>
      </c>
      <c r="G118">
        <v>326</v>
      </c>
      <c r="H118">
        <v>326</v>
      </c>
      <c r="I118">
        <v>360</v>
      </c>
      <c r="J118">
        <v>635</v>
      </c>
      <c r="K118">
        <v>635</v>
      </c>
      <c r="L118">
        <v>0.78379399999999999</v>
      </c>
      <c r="M118">
        <v>3.8023000000000001E-2</v>
      </c>
    </row>
    <row r="119" spans="1:13" x14ac:dyDescent="0.25">
      <c r="A119" t="s">
        <v>182</v>
      </c>
      <c r="B119">
        <v>500132.2</v>
      </c>
      <c r="C119">
        <v>70.255279999999999</v>
      </c>
      <c r="D119">
        <v>-148.33722</v>
      </c>
      <c r="E119">
        <v>2174</v>
      </c>
      <c r="F119" t="s">
        <v>13</v>
      </c>
      <c r="G119">
        <v>325</v>
      </c>
      <c r="H119">
        <v>357</v>
      </c>
      <c r="I119">
        <v>378</v>
      </c>
      <c r="J119">
        <v>384</v>
      </c>
      <c r="K119">
        <v>406</v>
      </c>
      <c r="L119">
        <v>0.95251600000000003</v>
      </c>
      <c r="M119">
        <v>4.8330999999999999E-2</v>
      </c>
    </row>
    <row r="120" spans="1:13" x14ac:dyDescent="0.25">
      <c r="A120" t="s">
        <v>155</v>
      </c>
      <c r="B120">
        <v>55181.908160999999</v>
      </c>
      <c r="C120">
        <v>64.333889999999997</v>
      </c>
      <c r="D120">
        <v>-161.15388999999999</v>
      </c>
      <c r="E120">
        <v>282</v>
      </c>
      <c r="F120" t="s">
        <v>13</v>
      </c>
      <c r="G120">
        <v>323</v>
      </c>
      <c r="H120">
        <v>324</v>
      </c>
      <c r="I120">
        <v>345</v>
      </c>
      <c r="J120">
        <v>348</v>
      </c>
      <c r="K120">
        <v>354</v>
      </c>
      <c r="L120">
        <v>0.77914399999999995</v>
      </c>
      <c r="M120">
        <v>3.7734999999999998E-2</v>
      </c>
    </row>
    <row r="121" spans="1:13" x14ac:dyDescent="0.25">
      <c r="A121" t="s">
        <v>272</v>
      </c>
      <c r="B121">
        <v>1218665.3999999999</v>
      </c>
      <c r="C121">
        <v>61.7562</v>
      </c>
      <c r="D121">
        <v>-149.22467</v>
      </c>
      <c r="E121">
        <v>5331</v>
      </c>
      <c r="F121" t="s">
        <v>18</v>
      </c>
      <c r="G121">
        <v>189</v>
      </c>
      <c r="H121">
        <v>507</v>
      </c>
      <c r="I121">
        <v>507</v>
      </c>
      <c r="J121">
        <v>532</v>
      </c>
      <c r="K121">
        <v>726</v>
      </c>
      <c r="L121">
        <v>0.72809400000000002</v>
      </c>
      <c r="M121">
        <v>3.4554000000000001E-2</v>
      </c>
    </row>
    <row r="122" spans="1:13" x14ac:dyDescent="0.25">
      <c r="A122" t="s">
        <v>152</v>
      </c>
      <c r="B122">
        <v>131192.6</v>
      </c>
      <c r="C122">
        <v>70.636939999999996</v>
      </c>
      <c r="D122">
        <v>-160.03833</v>
      </c>
      <c r="E122">
        <v>553</v>
      </c>
      <c r="F122" t="s">
        <v>13</v>
      </c>
      <c r="G122">
        <v>323</v>
      </c>
      <c r="H122">
        <v>325</v>
      </c>
      <c r="I122">
        <v>336</v>
      </c>
      <c r="J122">
        <v>346</v>
      </c>
      <c r="K122">
        <v>348</v>
      </c>
      <c r="L122">
        <v>0.96762700000000001</v>
      </c>
      <c r="M122">
        <v>4.9244000000000003E-2</v>
      </c>
    </row>
    <row r="123" spans="1:13" x14ac:dyDescent="0.25">
      <c r="A123" t="s">
        <v>199</v>
      </c>
      <c r="B123">
        <v>1102701.2664099999</v>
      </c>
      <c r="C123">
        <v>66.89828</v>
      </c>
      <c r="D123">
        <v>-162.59585000000001</v>
      </c>
      <c r="E123">
        <v>3153</v>
      </c>
      <c r="F123" t="s">
        <v>13</v>
      </c>
      <c r="G123">
        <v>318</v>
      </c>
      <c r="H123">
        <v>330</v>
      </c>
      <c r="I123">
        <v>334</v>
      </c>
      <c r="J123">
        <v>389</v>
      </c>
      <c r="K123">
        <v>450</v>
      </c>
      <c r="L123">
        <v>0.84245400000000004</v>
      </c>
      <c r="M123">
        <v>4.1635999999999999E-2</v>
      </c>
    </row>
    <row r="124" spans="1:13" x14ac:dyDescent="0.25">
      <c r="A124" t="s">
        <v>204</v>
      </c>
      <c r="B124">
        <v>49940.377213</v>
      </c>
      <c r="C124">
        <v>60.343060000000001</v>
      </c>
      <c r="D124">
        <v>-162.66306</v>
      </c>
      <c r="E124">
        <v>437</v>
      </c>
      <c r="F124" t="s">
        <v>13</v>
      </c>
      <c r="G124">
        <v>315</v>
      </c>
      <c r="H124">
        <v>331</v>
      </c>
      <c r="I124">
        <v>368</v>
      </c>
      <c r="J124">
        <v>416</v>
      </c>
      <c r="K124">
        <v>456</v>
      </c>
      <c r="L124">
        <v>0.70425700000000002</v>
      </c>
      <c r="M124">
        <v>3.3056000000000002E-2</v>
      </c>
    </row>
    <row r="125" spans="1:13" x14ac:dyDescent="0.25">
      <c r="A125" t="s">
        <v>158</v>
      </c>
      <c r="B125">
        <v>152436.90081399999</v>
      </c>
      <c r="C125">
        <v>58.72833</v>
      </c>
      <c r="D125">
        <v>-157.01389</v>
      </c>
      <c r="E125">
        <v>523</v>
      </c>
      <c r="F125" t="s">
        <v>13</v>
      </c>
      <c r="G125">
        <v>313</v>
      </c>
      <c r="H125">
        <v>342</v>
      </c>
      <c r="I125">
        <v>350</v>
      </c>
      <c r="J125">
        <v>363</v>
      </c>
      <c r="K125">
        <v>363</v>
      </c>
      <c r="L125">
        <v>0.67995899999999998</v>
      </c>
      <c r="M125">
        <v>3.1519999999999999E-2</v>
      </c>
    </row>
    <row r="126" spans="1:13" x14ac:dyDescent="0.25">
      <c r="A126" t="s">
        <v>177</v>
      </c>
      <c r="B126">
        <v>22291.857123999998</v>
      </c>
      <c r="C126">
        <v>66.074969999999993</v>
      </c>
      <c r="D126">
        <v>-162.71274</v>
      </c>
      <c r="E126">
        <v>152</v>
      </c>
      <c r="F126" t="s">
        <v>13</v>
      </c>
      <c r="G126">
        <v>312</v>
      </c>
      <c r="H126">
        <v>397</v>
      </c>
      <c r="I126">
        <v>397</v>
      </c>
      <c r="J126">
        <v>397</v>
      </c>
      <c r="K126">
        <v>397</v>
      </c>
      <c r="L126">
        <v>0.82051600000000002</v>
      </c>
      <c r="M126">
        <v>4.0288999999999998E-2</v>
      </c>
    </row>
    <row r="127" spans="1:13" x14ac:dyDescent="0.25">
      <c r="A127" t="s">
        <v>244</v>
      </c>
      <c r="B127">
        <v>1130592.2197100001</v>
      </c>
      <c r="C127">
        <v>64.501109999999997</v>
      </c>
      <c r="D127">
        <v>-165.40638999999999</v>
      </c>
      <c r="E127">
        <v>3721</v>
      </c>
      <c r="F127" t="s">
        <v>13</v>
      </c>
      <c r="G127">
        <v>305</v>
      </c>
      <c r="H127">
        <v>346</v>
      </c>
      <c r="I127">
        <v>346</v>
      </c>
      <c r="J127">
        <v>502</v>
      </c>
      <c r="K127">
        <v>577</v>
      </c>
      <c r="L127">
        <v>0.78285000000000005</v>
      </c>
      <c r="M127">
        <v>3.7963999999999998E-2</v>
      </c>
    </row>
    <row r="128" spans="1:13" x14ac:dyDescent="0.25">
      <c r="A128" t="s">
        <v>256</v>
      </c>
      <c r="B128">
        <v>204707.4</v>
      </c>
      <c r="C128">
        <v>61.717770000000002</v>
      </c>
      <c r="D128">
        <v>-149.09835000000001</v>
      </c>
      <c r="E128">
        <v>876</v>
      </c>
      <c r="F128" t="s">
        <v>18</v>
      </c>
      <c r="G128">
        <v>199</v>
      </c>
      <c r="H128">
        <v>282</v>
      </c>
      <c r="I128">
        <v>467</v>
      </c>
      <c r="J128">
        <v>507</v>
      </c>
      <c r="K128">
        <v>622</v>
      </c>
      <c r="L128">
        <v>0.72741</v>
      </c>
      <c r="M128">
        <v>3.4511E-2</v>
      </c>
    </row>
    <row r="129" spans="1:13" x14ac:dyDescent="0.25">
      <c r="A129" t="s">
        <v>331</v>
      </c>
      <c r="B129">
        <v>240562.04817200001</v>
      </c>
      <c r="C129">
        <v>59.458329999999997</v>
      </c>
      <c r="D129">
        <v>-135.31388999999999</v>
      </c>
      <c r="E129">
        <v>967</v>
      </c>
      <c r="F129" t="s">
        <v>13</v>
      </c>
      <c r="G129">
        <v>304</v>
      </c>
      <c r="H129">
        <v>459</v>
      </c>
      <c r="I129">
        <v>1193</v>
      </c>
      <c r="J129">
        <v>1421</v>
      </c>
      <c r="K129">
        <v>1449</v>
      </c>
      <c r="L129">
        <v>0.690585</v>
      </c>
      <c r="M129">
        <v>3.2192999999999999E-2</v>
      </c>
    </row>
    <row r="130" spans="1:13" x14ac:dyDescent="0.25">
      <c r="A130" t="s">
        <v>154</v>
      </c>
      <c r="B130">
        <v>20425.053845999999</v>
      </c>
      <c r="C130">
        <v>60.218890000000002</v>
      </c>
      <c r="D130">
        <v>-162.02444</v>
      </c>
      <c r="E130">
        <v>349</v>
      </c>
      <c r="F130" t="s">
        <v>13</v>
      </c>
      <c r="G130">
        <v>304</v>
      </c>
      <c r="H130">
        <v>316</v>
      </c>
      <c r="I130">
        <v>324</v>
      </c>
      <c r="J130">
        <v>335</v>
      </c>
      <c r="K130">
        <v>354</v>
      </c>
      <c r="L130">
        <v>0.70228299999999999</v>
      </c>
      <c r="M130">
        <v>3.2932000000000003E-2</v>
      </c>
    </row>
    <row r="131" spans="1:13" x14ac:dyDescent="0.25">
      <c r="A131" t="s">
        <v>138</v>
      </c>
      <c r="B131">
        <v>686643.87663299998</v>
      </c>
      <c r="C131">
        <v>59.039720000000003</v>
      </c>
      <c r="D131">
        <v>-158.45750000000001</v>
      </c>
      <c r="E131">
        <v>2431</v>
      </c>
      <c r="F131" t="s">
        <v>13</v>
      </c>
      <c r="G131">
        <v>303</v>
      </c>
      <c r="H131">
        <v>303</v>
      </c>
      <c r="I131">
        <v>303</v>
      </c>
      <c r="J131">
        <v>303</v>
      </c>
      <c r="K131">
        <v>303</v>
      </c>
      <c r="L131">
        <v>0.68442199999999997</v>
      </c>
      <c r="M131">
        <v>3.1802999999999998E-2</v>
      </c>
    </row>
    <row r="132" spans="1:13" x14ac:dyDescent="0.25">
      <c r="A132" t="s">
        <v>191</v>
      </c>
      <c r="B132">
        <v>53694.192196000004</v>
      </c>
      <c r="C132">
        <v>60.696669999999997</v>
      </c>
      <c r="D132">
        <v>-161.95194000000001</v>
      </c>
      <c r="E132">
        <v>387</v>
      </c>
      <c r="F132" t="s">
        <v>13</v>
      </c>
      <c r="G132">
        <v>293</v>
      </c>
      <c r="H132">
        <v>372</v>
      </c>
      <c r="I132">
        <v>402</v>
      </c>
      <c r="J132">
        <v>403</v>
      </c>
      <c r="K132">
        <v>425</v>
      </c>
      <c r="L132">
        <v>0.70998099999999997</v>
      </c>
      <c r="M132">
        <v>3.3417000000000002E-2</v>
      </c>
    </row>
    <row r="133" spans="1:13" x14ac:dyDescent="0.25">
      <c r="A133" t="s">
        <v>258</v>
      </c>
      <c r="B133">
        <v>105052.291538</v>
      </c>
      <c r="C133">
        <v>59.06194</v>
      </c>
      <c r="D133">
        <v>-160.37638999999999</v>
      </c>
      <c r="E133">
        <v>876</v>
      </c>
      <c r="F133" t="s">
        <v>13</v>
      </c>
      <c r="G133">
        <v>291</v>
      </c>
      <c r="H133">
        <v>304</v>
      </c>
      <c r="I133">
        <v>317</v>
      </c>
      <c r="J133">
        <v>477</v>
      </c>
      <c r="K133">
        <v>630</v>
      </c>
      <c r="L133">
        <v>0.68474500000000005</v>
      </c>
      <c r="M133">
        <v>3.1822999999999997E-2</v>
      </c>
    </row>
    <row r="134" spans="1:13" x14ac:dyDescent="0.25">
      <c r="A134" t="s">
        <v>159</v>
      </c>
      <c r="B134">
        <v>32800.130033000001</v>
      </c>
      <c r="C134">
        <v>58.715560000000004</v>
      </c>
      <c r="D134">
        <v>-156.99806000000001</v>
      </c>
      <c r="E134">
        <v>84</v>
      </c>
      <c r="F134" t="s">
        <v>13</v>
      </c>
      <c r="G134">
        <v>288</v>
      </c>
      <c r="H134">
        <v>291</v>
      </c>
      <c r="I134">
        <v>319</v>
      </c>
      <c r="J134">
        <v>311</v>
      </c>
      <c r="K134">
        <v>363</v>
      </c>
      <c r="L134">
        <v>0.67977799999999999</v>
      </c>
      <c r="M134">
        <v>3.1509000000000002E-2</v>
      </c>
    </row>
    <row r="135" spans="1:13" x14ac:dyDescent="0.25">
      <c r="A135" t="s">
        <v>252</v>
      </c>
      <c r="B135">
        <v>110708.6</v>
      </c>
      <c r="C135">
        <v>63.856699999999996</v>
      </c>
      <c r="D135">
        <v>-145.85236</v>
      </c>
      <c r="E135">
        <v>463</v>
      </c>
      <c r="F135" t="s">
        <v>18</v>
      </c>
      <c r="G135">
        <v>230</v>
      </c>
      <c r="H135">
        <v>308</v>
      </c>
      <c r="I135">
        <v>415</v>
      </c>
      <c r="J135">
        <v>479</v>
      </c>
      <c r="K135">
        <v>600</v>
      </c>
      <c r="L135">
        <v>0.76885499999999996</v>
      </c>
      <c r="M135">
        <v>3.7095999999999997E-2</v>
      </c>
    </row>
    <row r="136" spans="1:13" x14ac:dyDescent="0.25">
      <c r="A136" t="s">
        <v>160</v>
      </c>
      <c r="B136">
        <v>133923.79999999999</v>
      </c>
      <c r="C136">
        <v>58.715560000000004</v>
      </c>
      <c r="D136">
        <v>-156.99806000000001</v>
      </c>
      <c r="E136">
        <v>565</v>
      </c>
      <c r="F136" t="s">
        <v>13</v>
      </c>
      <c r="G136">
        <v>288</v>
      </c>
      <c r="H136">
        <v>291</v>
      </c>
      <c r="I136">
        <v>319</v>
      </c>
      <c r="J136">
        <v>311</v>
      </c>
      <c r="K136">
        <v>363</v>
      </c>
      <c r="L136">
        <v>0.67977799999999999</v>
      </c>
      <c r="M136">
        <v>3.1509000000000002E-2</v>
      </c>
    </row>
    <row r="137" spans="1:13" x14ac:dyDescent="0.25">
      <c r="A137" t="s">
        <v>212</v>
      </c>
      <c r="B137">
        <v>177395.4</v>
      </c>
      <c r="C137">
        <v>61.470970000000001</v>
      </c>
      <c r="D137">
        <v>-148.86063999999999</v>
      </c>
      <c r="E137">
        <v>756</v>
      </c>
      <c r="F137" t="s">
        <v>18</v>
      </c>
      <c r="G137">
        <v>53</v>
      </c>
      <c r="H137">
        <v>112</v>
      </c>
      <c r="I137">
        <v>290</v>
      </c>
      <c r="J137">
        <v>478</v>
      </c>
      <c r="K137">
        <v>478</v>
      </c>
      <c r="L137">
        <v>0.72306999999999999</v>
      </c>
      <c r="M137">
        <v>3.4238999999999999E-2</v>
      </c>
    </row>
    <row r="138" spans="1:13" x14ac:dyDescent="0.25">
      <c r="A138" t="s">
        <v>185</v>
      </c>
      <c r="B138">
        <v>24206.280769000001</v>
      </c>
      <c r="C138">
        <v>59.327779999999997</v>
      </c>
      <c r="D138">
        <v>-155.89472000000001</v>
      </c>
      <c r="E138">
        <v>53</v>
      </c>
      <c r="F138" t="s">
        <v>13</v>
      </c>
      <c r="G138">
        <v>281</v>
      </c>
      <c r="H138">
        <v>344</v>
      </c>
      <c r="I138">
        <v>378</v>
      </c>
      <c r="J138">
        <v>398</v>
      </c>
      <c r="K138">
        <v>410</v>
      </c>
      <c r="L138">
        <v>0.68864300000000001</v>
      </c>
      <c r="M138">
        <v>3.2070000000000001E-2</v>
      </c>
    </row>
    <row r="139" spans="1:13" x14ac:dyDescent="0.25">
      <c r="A139" t="s">
        <v>330</v>
      </c>
      <c r="B139">
        <v>31621.574314000001</v>
      </c>
      <c r="C139">
        <v>60.202500000000001</v>
      </c>
      <c r="D139">
        <v>-154.31278</v>
      </c>
      <c r="E139">
        <v>179</v>
      </c>
      <c r="F139" t="s">
        <v>13</v>
      </c>
      <c r="G139">
        <v>280</v>
      </c>
      <c r="H139">
        <v>322</v>
      </c>
      <c r="I139">
        <v>600</v>
      </c>
      <c r="J139">
        <v>1026</v>
      </c>
      <c r="K139">
        <v>1426</v>
      </c>
      <c r="L139">
        <v>0.70202399999999998</v>
      </c>
      <c r="M139">
        <v>3.2916000000000001E-2</v>
      </c>
    </row>
    <row r="140" spans="1:13" x14ac:dyDescent="0.25">
      <c r="A140" t="s">
        <v>228</v>
      </c>
      <c r="B140">
        <v>33366.375496000001</v>
      </c>
      <c r="C140">
        <v>65.153329999999997</v>
      </c>
      <c r="D140">
        <v>-149.33694</v>
      </c>
      <c r="E140">
        <v>205</v>
      </c>
      <c r="F140" t="s">
        <v>13</v>
      </c>
      <c r="G140">
        <v>273</v>
      </c>
      <c r="H140">
        <v>281</v>
      </c>
      <c r="I140">
        <v>285</v>
      </c>
      <c r="J140">
        <v>349</v>
      </c>
      <c r="K140">
        <v>528</v>
      </c>
      <c r="L140">
        <v>0.79782799999999998</v>
      </c>
      <c r="M140">
        <v>3.8891000000000002E-2</v>
      </c>
    </row>
    <row r="141" spans="1:13" x14ac:dyDescent="0.25">
      <c r="A141" t="s">
        <v>312</v>
      </c>
      <c r="B141">
        <v>42664.048082000001</v>
      </c>
      <c r="C141">
        <v>57.960830000000001</v>
      </c>
      <c r="D141">
        <v>-136.22749999999999</v>
      </c>
      <c r="E141">
        <v>75</v>
      </c>
      <c r="F141" t="s">
        <v>13</v>
      </c>
      <c r="G141">
        <v>269</v>
      </c>
      <c r="H141">
        <v>1023</v>
      </c>
      <c r="I141">
        <v>1119</v>
      </c>
      <c r="J141">
        <v>1119</v>
      </c>
      <c r="K141">
        <v>1119</v>
      </c>
      <c r="L141">
        <v>0.66937599999999997</v>
      </c>
      <c r="M141">
        <v>3.0848E-2</v>
      </c>
    </row>
    <row r="142" spans="1:13" x14ac:dyDescent="0.25">
      <c r="A142" t="s">
        <v>166</v>
      </c>
      <c r="B142">
        <v>1617592.5478930001</v>
      </c>
      <c r="C142">
        <v>60.79222</v>
      </c>
      <c r="D142">
        <v>-161.75583</v>
      </c>
      <c r="E142">
        <v>6241</v>
      </c>
      <c r="F142" t="s">
        <v>13</v>
      </c>
      <c r="G142">
        <v>269</v>
      </c>
      <c r="H142">
        <v>298</v>
      </c>
      <c r="I142">
        <v>314</v>
      </c>
      <c r="J142">
        <v>342</v>
      </c>
      <c r="K142">
        <v>374</v>
      </c>
      <c r="L142">
        <v>0.71155400000000002</v>
      </c>
      <c r="M142">
        <v>3.3515999999999997E-2</v>
      </c>
    </row>
    <row r="143" spans="1:13" x14ac:dyDescent="0.25">
      <c r="A143" t="s">
        <v>240</v>
      </c>
      <c r="B143">
        <v>9823.3953849999998</v>
      </c>
      <c r="C143">
        <v>55.540059999999997</v>
      </c>
      <c r="D143">
        <v>-132.40219999999999</v>
      </c>
      <c r="E143">
        <v>75</v>
      </c>
      <c r="F143" t="s">
        <v>13</v>
      </c>
      <c r="G143">
        <v>265</v>
      </c>
      <c r="H143">
        <v>505</v>
      </c>
      <c r="I143">
        <v>560</v>
      </c>
      <c r="J143">
        <v>560</v>
      </c>
      <c r="K143">
        <v>560</v>
      </c>
      <c r="L143">
        <v>0.63949400000000001</v>
      </c>
      <c r="M143">
        <v>2.8936E-2</v>
      </c>
    </row>
    <row r="144" spans="1:13" x14ac:dyDescent="0.25">
      <c r="A144" t="s">
        <v>274</v>
      </c>
      <c r="B144">
        <v>12807.471137</v>
      </c>
      <c r="C144">
        <v>56.814439999999998</v>
      </c>
      <c r="D144">
        <v>-132.98056</v>
      </c>
      <c r="E144">
        <v>25</v>
      </c>
      <c r="F144" t="s">
        <v>13</v>
      </c>
      <c r="G144">
        <v>261</v>
      </c>
      <c r="H144">
        <v>599</v>
      </c>
      <c r="I144">
        <v>599</v>
      </c>
      <c r="J144">
        <v>748</v>
      </c>
      <c r="K144">
        <v>748</v>
      </c>
      <c r="L144">
        <v>0.65460200000000002</v>
      </c>
      <c r="M144">
        <v>2.9905000000000001E-2</v>
      </c>
    </row>
    <row r="145" spans="1:13" x14ac:dyDescent="0.25">
      <c r="A145" t="s">
        <v>136</v>
      </c>
      <c r="B145">
        <v>106384.2</v>
      </c>
      <c r="C145">
        <v>70.217500000000001</v>
      </c>
      <c r="D145">
        <v>-150.97639000000001</v>
      </c>
      <c r="E145">
        <v>444</v>
      </c>
      <c r="F145" t="s">
        <v>13</v>
      </c>
      <c r="G145">
        <v>261</v>
      </c>
      <c r="H145">
        <v>270</v>
      </c>
      <c r="I145">
        <v>283</v>
      </c>
      <c r="J145">
        <v>290</v>
      </c>
      <c r="K145">
        <v>299</v>
      </c>
      <c r="L145">
        <v>0.95105399999999995</v>
      </c>
      <c r="M145">
        <v>4.8243000000000001E-2</v>
      </c>
    </row>
    <row r="146" spans="1:13" x14ac:dyDescent="0.25">
      <c r="A146" t="s">
        <v>254</v>
      </c>
      <c r="B146">
        <v>46753</v>
      </c>
      <c r="C146">
        <v>63.391669999999998</v>
      </c>
      <c r="D146">
        <v>-148.95083</v>
      </c>
      <c r="E146">
        <v>182</v>
      </c>
      <c r="F146" t="s">
        <v>18</v>
      </c>
      <c r="G146">
        <v>84</v>
      </c>
      <c r="H146">
        <v>256</v>
      </c>
      <c r="I146">
        <v>419</v>
      </c>
      <c r="J146">
        <v>468</v>
      </c>
      <c r="K146">
        <v>610</v>
      </c>
      <c r="L146">
        <v>0.75921700000000003</v>
      </c>
      <c r="M146">
        <v>3.6497000000000002E-2</v>
      </c>
    </row>
    <row r="147" spans="1:13" x14ac:dyDescent="0.25">
      <c r="A147" t="s">
        <v>120</v>
      </c>
      <c r="B147">
        <v>86409.482598000002</v>
      </c>
      <c r="C147">
        <v>62.688890000000001</v>
      </c>
      <c r="D147">
        <v>-164.61528000000001</v>
      </c>
      <c r="E147">
        <v>730</v>
      </c>
      <c r="F147" t="s">
        <v>13</v>
      </c>
      <c r="G147">
        <v>261</v>
      </c>
      <c r="H147">
        <v>263</v>
      </c>
      <c r="I147">
        <v>263</v>
      </c>
      <c r="J147">
        <v>274</v>
      </c>
      <c r="K147">
        <v>276</v>
      </c>
      <c r="L147">
        <v>0.74533700000000003</v>
      </c>
      <c r="M147">
        <v>3.5631999999999997E-2</v>
      </c>
    </row>
    <row r="148" spans="1:13" x14ac:dyDescent="0.25">
      <c r="A148" t="s">
        <v>137</v>
      </c>
      <c r="B148">
        <v>8743.7999999999993</v>
      </c>
      <c r="C148">
        <v>57.513060000000003</v>
      </c>
      <c r="D148">
        <v>-157.39750000000001</v>
      </c>
      <c r="E148">
        <v>15</v>
      </c>
      <c r="F148" t="s">
        <v>13</v>
      </c>
      <c r="G148">
        <v>260</v>
      </c>
      <c r="H148">
        <v>283</v>
      </c>
      <c r="I148">
        <v>293</v>
      </c>
      <c r="J148">
        <v>298</v>
      </c>
      <c r="K148">
        <v>301</v>
      </c>
      <c r="L148">
        <v>0.66346400000000005</v>
      </c>
      <c r="M148">
        <v>3.0471000000000002E-2</v>
      </c>
    </row>
    <row r="149" spans="1:13" x14ac:dyDescent="0.25">
      <c r="A149" t="s">
        <v>150</v>
      </c>
      <c r="B149">
        <v>15799.4</v>
      </c>
      <c r="C149">
        <v>55.948889999999999</v>
      </c>
      <c r="D149">
        <v>-133.66221999999999</v>
      </c>
      <c r="E149">
        <v>46</v>
      </c>
      <c r="F149" t="s">
        <v>13</v>
      </c>
      <c r="G149">
        <v>259</v>
      </c>
      <c r="H149">
        <v>343</v>
      </c>
      <c r="I149">
        <v>343</v>
      </c>
      <c r="J149">
        <v>343</v>
      </c>
      <c r="K149">
        <v>343</v>
      </c>
      <c r="L149">
        <v>0.64419899999999997</v>
      </c>
      <c r="M149">
        <v>2.9239000000000001E-2</v>
      </c>
    </row>
    <row r="150" spans="1:13" x14ac:dyDescent="0.25">
      <c r="A150" t="s">
        <v>141</v>
      </c>
      <c r="B150">
        <v>5557.4</v>
      </c>
      <c r="C150">
        <v>58.90016</v>
      </c>
      <c r="D150">
        <v>-157.66153</v>
      </c>
      <c r="E150">
        <v>1</v>
      </c>
      <c r="F150" t="s">
        <v>13</v>
      </c>
      <c r="G150">
        <v>257</v>
      </c>
      <c r="H150">
        <v>267</v>
      </c>
      <c r="I150">
        <v>281</v>
      </c>
      <c r="J150">
        <v>306</v>
      </c>
      <c r="K150">
        <v>316</v>
      </c>
      <c r="L150">
        <v>0.68240900000000004</v>
      </c>
      <c r="M150">
        <v>3.1675000000000002E-2</v>
      </c>
    </row>
    <row r="151" spans="1:13" x14ac:dyDescent="0.25">
      <c r="A151" t="s">
        <v>178</v>
      </c>
      <c r="B151">
        <v>82166.551661000005</v>
      </c>
      <c r="C151">
        <v>63.034170000000003</v>
      </c>
      <c r="D151">
        <v>-163.55332999999999</v>
      </c>
      <c r="E151">
        <v>653</v>
      </c>
      <c r="F151" t="s">
        <v>13</v>
      </c>
      <c r="G151">
        <v>254</v>
      </c>
      <c r="H151">
        <v>277</v>
      </c>
      <c r="I151">
        <v>313</v>
      </c>
      <c r="J151">
        <v>352</v>
      </c>
      <c r="K151">
        <v>397</v>
      </c>
      <c r="L151">
        <v>0.75205699999999998</v>
      </c>
      <c r="M151">
        <v>3.6052000000000001E-2</v>
      </c>
    </row>
    <row r="152" spans="1:13" x14ac:dyDescent="0.25">
      <c r="A152" t="s">
        <v>140</v>
      </c>
      <c r="B152">
        <v>78008.965385000003</v>
      </c>
      <c r="C152">
        <v>59.452779999999997</v>
      </c>
      <c r="D152">
        <v>-157.31193999999999</v>
      </c>
      <c r="E152">
        <v>499</v>
      </c>
      <c r="F152" t="s">
        <v>13</v>
      </c>
      <c r="G152">
        <v>250</v>
      </c>
      <c r="H152">
        <v>266</v>
      </c>
      <c r="I152">
        <v>266</v>
      </c>
      <c r="J152">
        <v>313</v>
      </c>
      <c r="K152">
        <v>313</v>
      </c>
      <c r="L152">
        <v>0.69050199999999995</v>
      </c>
      <c r="M152">
        <v>3.2188000000000001E-2</v>
      </c>
    </row>
    <row r="153" spans="1:13" x14ac:dyDescent="0.25">
      <c r="A153" t="s">
        <v>290</v>
      </c>
      <c r="B153">
        <v>218249.39097000001</v>
      </c>
      <c r="C153">
        <v>55.476390000000002</v>
      </c>
      <c r="D153">
        <v>-133.14832999999999</v>
      </c>
      <c r="E153">
        <v>1198</v>
      </c>
      <c r="F153" t="s">
        <v>13</v>
      </c>
      <c r="G153">
        <v>249</v>
      </c>
      <c r="H153">
        <v>496</v>
      </c>
      <c r="I153">
        <v>885</v>
      </c>
      <c r="J153">
        <v>888</v>
      </c>
      <c r="K153">
        <v>888</v>
      </c>
      <c r="L153">
        <v>0.63877300000000004</v>
      </c>
      <c r="M153">
        <v>2.8889999999999999E-2</v>
      </c>
    </row>
    <row r="154" spans="1:13" x14ac:dyDescent="0.25">
      <c r="A154" t="s">
        <v>135</v>
      </c>
      <c r="B154">
        <v>17519.723723999999</v>
      </c>
      <c r="C154">
        <v>64.780559999999994</v>
      </c>
      <c r="D154">
        <v>-141.11360999999999</v>
      </c>
      <c r="E154">
        <v>65</v>
      </c>
      <c r="F154" t="s">
        <v>13</v>
      </c>
      <c r="G154">
        <v>247</v>
      </c>
      <c r="H154">
        <v>299</v>
      </c>
      <c r="I154">
        <v>299</v>
      </c>
      <c r="J154">
        <v>299</v>
      </c>
      <c r="K154">
        <v>299</v>
      </c>
      <c r="L154">
        <v>0.78916399999999998</v>
      </c>
      <c r="M154">
        <v>3.8355E-2</v>
      </c>
    </row>
    <row r="155" spans="1:13" x14ac:dyDescent="0.25">
      <c r="A155" t="s">
        <v>114</v>
      </c>
      <c r="B155">
        <v>57450.2</v>
      </c>
      <c r="C155">
        <v>70.469440000000006</v>
      </c>
      <c r="D155">
        <v>-157.39582999999999</v>
      </c>
      <c r="E155">
        <v>229</v>
      </c>
      <c r="F155" t="s">
        <v>13</v>
      </c>
      <c r="G155">
        <v>247</v>
      </c>
      <c r="H155">
        <v>247</v>
      </c>
      <c r="I155">
        <v>259</v>
      </c>
      <c r="J155">
        <v>261</v>
      </c>
      <c r="K155">
        <v>261</v>
      </c>
      <c r="L155">
        <v>0.96091700000000002</v>
      </c>
      <c r="M155">
        <v>4.8839E-2</v>
      </c>
    </row>
    <row r="156" spans="1:13" x14ac:dyDescent="0.25">
      <c r="A156" t="s">
        <v>294</v>
      </c>
      <c r="B156">
        <v>44595.466689000001</v>
      </c>
      <c r="C156">
        <v>57.8675</v>
      </c>
      <c r="D156">
        <v>-152.88221999999999</v>
      </c>
      <c r="E156">
        <v>176</v>
      </c>
      <c r="F156" t="s">
        <v>13</v>
      </c>
      <c r="G156">
        <v>246</v>
      </c>
      <c r="H156">
        <v>407</v>
      </c>
      <c r="I156">
        <v>897</v>
      </c>
      <c r="J156">
        <v>897</v>
      </c>
      <c r="K156">
        <v>897</v>
      </c>
      <c r="L156">
        <v>0.66812800000000006</v>
      </c>
      <c r="M156">
        <v>3.0768E-2</v>
      </c>
    </row>
    <row r="157" spans="1:13" x14ac:dyDescent="0.25">
      <c r="A157" t="s">
        <v>151</v>
      </c>
      <c r="B157">
        <v>178308.87189499999</v>
      </c>
      <c r="C157">
        <v>58.11</v>
      </c>
      <c r="D157">
        <v>-135.44361000000001</v>
      </c>
      <c r="E157">
        <v>787</v>
      </c>
      <c r="F157" t="s">
        <v>13</v>
      </c>
      <c r="G157">
        <v>245</v>
      </c>
      <c r="H157">
        <v>291</v>
      </c>
      <c r="I157">
        <v>291</v>
      </c>
      <c r="J157">
        <v>294</v>
      </c>
      <c r="K157">
        <v>348</v>
      </c>
      <c r="L157">
        <v>0.67138799999999998</v>
      </c>
      <c r="M157">
        <v>3.0976E-2</v>
      </c>
    </row>
    <row r="158" spans="1:13" x14ac:dyDescent="0.25">
      <c r="A158" t="s">
        <v>168</v>
      </c>
      <c r="B158">
        <v>17663.664681999999</v>
      </c>
      <c r="C158">
        <v>60.72278</v>
      </c>
      <c r="D158">
        <v>-161.77000000000001</v>
      </c>
      <c r="E158">
        <v>53</v>
      </c>
      <c r="F158" t="s">
        <v>13</v>
      </c>
      <c r="G158">
        <v>243</v>
      </c>
      <c r="H158">
        <v>265</v>
      </c>
      <c r="I158">
        <v>322</v>
      </c>
      <c r="J158">
        <v>352</v>
      </c>
      <c r="K158">
        <v>374</v>
      </c>
      <c r="L158">
        <v>0.71040899999999996</v>
      </c>
      <c r="M158">
        <v>3.3444000000000002E-2</v>
      </c>
    </row>
    <row r="159" spans="1:13" x14ac:dyDescent="0.25">
      <c r="A159" t="s">
        <v>189</v>
      </c>
      <c r="B159">
        <v>12385.4</v>
      </c>
      <c r="C159">
        <v>64.600279999999998</v>
      </c>
      <c r="D159">
        <v>-149.11793</v>
      </c>
      <c r="E159">
        <v>31</v>
      </c>
      <c r="F159" t="s">
        <v>18</v>
      </c>
      <c r="G159">
        <v>181</v>
      </c>
      <c r="H159">
        <v>415</v>
      </c>
      <c r="I159">
        <v>415</v>
      </c>
      <c r="J159">
        <v>415</v>
      </c>
      <c r="K159">
        <v>415</v>
      </c>
      <c r="L159">
        <v>0.78507300000000002</v>
      </c>
      <c r="M159">
        <v>3.8101999999999997E-2</v>
      </c>
    </row>
    <row r="160" spans="1:13" x14ac:dyDescent="0.25">
      <c r="A160" t="s">
        <v>67</v>
      </c>
      <c r="B160">
        <v>95459.4</v>
      </c>
      <c r="C160">
        <v>64.563890000000001</v>
      </c>
      <c r="D160">
        <v>-149.09306000000001</v>
      </c>
      <c r="E160">
        <v>396</v>
      </c>
      <c r="F160" t="s">
        <v>18</v>
      </c>
      <c r="G160">
        <v>346</v>
      </c>
      <c r="H160">
        <v>323</v>
      </c>
      <c r="I160">
        <v>261</v>
      </c>
      <c r="J160">
        <v>415</v>
      </c>
      <c r="K160">
        <v>162</v>
      </c>
      <c r="L160">
        <v>0.78425500000000004</v>
      </c>
      <c r="M160">
        <v>3.8051000000000001E-2</v>
      </c>
    </row>
    <row r="161" spans="1:13" x14ac:dyDescent="0.25">
      <c r="A161" t="s">
        <v>167</v>
      </c>
      <c r="B161">
        <v>54957.541828000001</v>
      </c>
      <c r="C161">
        <v>60.708060000000003</v>
      </c>
      <c r="D161">
        <v>-161.76611</v>
      </c>
      <c r="E161">
        <v>451</v>
      </c>
      <c r="F161" t="s">
        <v>13</v>
      </c>
      <c r="G161">
        <v>243</v>
      </c>
      <c r="H161">
        <v>245</v>
      </c>
      <c r="I161">
        <v>271</v>
      </c>
      <c r="J161">
        <v>331</v>
      </c>
      <c r="K161">
        <v>374</v>
      </c>
      <c r="L161">
        <v>0.71016800000000002</v>
      </c>
      <c r="M161">
        <v>3.3429E-2</v>
      </c>
    </row>
    <row r="162" spans="1:13" x14ac:dyDescent="0.25">
      <c r="A162" t="s">
        <v>139</v>
      </c>
      <c r="B162">
        <v>77167.967491999996</v>
      </c>
      <c r="C162">
        <v>64.931939999999997</v>
      </c>
      <c r="D162">
        <v>-161.15693999999999</v>
      </c>
      <c r="E162">
        <v>321</v>
      </c>
      <c r="F162" t="s">
        <v>13</v>
      </c>
      <c r="G162">
        <v>242</v>
      </c>
      <c r="H162">
        <v>260</v>
      </c>
      <c r="I162">
        <v>292</v>
      </c>
      <c r="J162">
        <v>309</v>
      </c>
      <c r="K162">
        <v>309</v>
      </c>
      <c r="L162">
        <v>0.79264800000000002</v>
      </c>
      <c r="M162">
        <v>3.8571000000000001E-2</v>
      </c>
    </row>
    <row r="163" spans="1:13" x14ac:dyDescent="0.25">
      <c r="A163" t="s">
        <v>106</v>
      </c>
      <c r="B163">
        <v>117064.208629</v>
      </c>
      <c r="C163">
        <v>58.688330000000001</v>
      </c>
      <c r="D163">
        <v>-156.66139000000001</v>
      </c>
      <c r="E163">
        <v>335</v>
      </c>
      <c r="F163" t="s">
        <v>13</v>
      </c>
      <c r="G163">
        <v>237</v>
      </c>
      <c r="H163">
        <v>245</v>
      </c>
      <c r="I163">
        <v>245</v>
      </c>
      <c r="J163">
        <v>253</v>
      </c>
      <c r="K163">
        <v>253</v>
      </c>
      <c r="L163">
        <v>0.67939300000000002</v>
      </c>
      <c r="M163">
        <v>3.1483999999999998E-2</v>
      </c>
    </row>
    <row r="164" spans="1:13" x14ac:dyDescent="0.25">
      <c r="A164" t="s">
        <v>125</v>
      </c>
      <c r="B164">
        <v>106706.27686699999</v>
      </c>
      <c r="C164">
        <v>60.909439999999996</v>
      </c>
      <c r="D164">
        <v>-161.43138999999999</v>
      </c>
      <c r="E164">
        <v>671</v>
      </c>
      <c r="F164" t="s">
        <v>13</v>
      </c>
      <c r="G164">
        <v>225</v>
      </c>
      <c r="H164">
        <v>232</v>
      </c>
      <c r="I164">
        <v>235</v>
      </c>
      <c r="J164">
        <v>247</v>
      </c>
      <c r="K164">
        <v>283</v>
      </c>
      <c r="L164">
        <v>0.71350000000000002</v>
      </c>
      <c r="M164">
        <v>3.3638000000000001E-2</v>
      </c>
    </row>
    <row r="165" spans="1:13" x14ac:dyDescent="0.25">
      <c r="A165" t="s">
        <v>99</v>
      </c>
      <c r="B165">
        <v>19512.976488</v>
      </c>
      <c r="C165">
        <v>59.115000000000002</v>
      </c>
      <c r="D165">
        <v>-156.85667000000001</v>
      </c>
      <c r="E165">
        <v>80</v>
      </c>
      <c r="F165" t="s">
        <v>13</v>
      </c>
      <c r="G165">
        <v>224</v>
      </c>
      <c r="H165">
        <v>224</v>
      </c>
      <c r="I165">
        <v>240</v>
      </c>
      <c r="J165">
        <v>242</v>
      </c>
      <c r="K165">
        <v>242</v>
      </c>
      <c r="L165">
        <v>0.68551700000000004</v>
      </c>
      <c r="M165">
        <v>3.1871999999999998E-2</v>
      </c>
    </row>
    <row r="166" spans="1:13" x14ac:dyDescent="0.25">
      <c r="A166" t="s">
        <v>133</v>
      </c>
      <c r="B166">
        <v>133473.90163899999</v>
      </c>
      <c r="C166">
        <v>60.812220000000003</v>
      </c>
      <c r="D166">
        <v>-161.43583000000001</v>
      </c>
      <c r="E166">
        <v>800</v>
      </c>
      <c r="F166" t="s">
        <v>13</v>
      </c>
      <c r="G166">
        <v>223</v>
      </c>
      <c r="H166">
        <v>238</v>
      </c>
      <c r="I166">
        <v>280</v>
      </c>
      <c r="J166">
        <v>298</v>
      </c>
      <c r="K166">
        <v>298</v>
      </c>
      <c r="L166">
        <v>0.71188499999999999</v>
      </c>
      <c r="M166">
        <v>3.3536999999999997E-2</v>
      </c>
    </row>
    <row r="167" spans="1:13" x14ac:dyDescent="0.25">
      <c r="A167" t="s">
        <v>116</v>
      </c>
      <c r="B167">
        <v>147032.532531</v>
      </c>
      <c r="C167">
        <v>62.77778</v>
      </c>
      <c r="D167">
        <v>-164.52305999999999</v>
      </c>
      <c r="E167">
        <v>841</v>
      </c>
      <c r="F167" t="s">
        <v>13</v>
      </c>
      <c r="G167">
        <v>223</v>
      </c>
      <c r="H167">
        <v>242</v>
      </c>
      <c r="I167">
        <v>256</v>
      </c>
      <c r="J167">
        <v>262</v>
      </c>
      <c r="K167">
        <v>265</v>
      </c>
      <c r="L167">
        <v>0.74704899999999996</v>
      </c>
      <c r="M167">
        <v>3.5739E-2</v>
      </c>
    </row>
    <row r="168" spans="1:13" x14ac:dyDescent="0.25">
      <c r="A168" t="s">
        <v>108</v>
      </c>
      <c r="B168">
        <v>719855.907213</v>
      </c>
      <c r="C168">
        <v>66.603890000000007</v>
      </c>
      <c r="D168">
        <v>-160.00693999999999</v>
      </c>
      <c r="E168">
        <v>876</v>
      </c>
      <c r="F168" t="s">
        <v>13</v>
      </c>
      <c r="G168">
        <v>222</v>
      </c>
      <c r="H168">
        <v>234</v>
      </c>
      <c r="I168">
        <v>253</v>
      </c>
      <c r="J168">
        <v>253</v>
      </c>
      <c r="K168">
        <v>253</v>
      </c>
      <c r="L168">
        <v>0.83441799999999999</v>
      </c>
      <c r="M168">
        <v>4.1142999999999999E-2</v>
      </c>
    </row>
    <row r="169" spans="1:13" x14ac:dyDescent="0.25">
      <c r="A169" t="s">
        <v>98</v>
      </c>
      <c r="B169">
        <v>42846.550523999998</v>
      </c>
      <c r="C169">
        <v>59.728610000000003</v>
      </c>
      <c r="D169">
        <v>-157.28443999999999</v>
      </c>
      <c r="E169">
        <v>231</v>
      </c>
      <c r="F169" t="s">
        <v>13</v>
      </c>
      <c r="G169">
        <v>218</v>
      </c>
      <c r="H169">
        <v>228</v>
      </c>
      <c r="I169">
        <v>231</v>
      </c>
      <c r="J169">
        <v>239</v>
      </c>
      <c r="K169">
        <v>241</v>
      </c>
      <c r="L169">
        <v>0.69466600000000001</v>
      </c>
      <c r="M169">
        <v>3.2451000000000001E-2</v>
      </c>
    </row>
    <row r="170" spans="1:13" x14ac:dyDescent="0.25">
      <c r="A170" t="s">
        <v>264</v>
      </c>
      <c r="B170">
        <v>9199</v>
      </c>
      <c r="C170">
        <v>61.416679999999999</v>
      </c>
      <c r="D170">
        <v>-150.59916999999999</v>
      </c>
      <c r="E170">
        <v>17</v>
      </c>
      <c r="F170" t="s">
        <v>18</v>
      </c>
      <c r="G170">
        <v>230</v>
      </c>
      <c r="H170">
        <v>374</v>
      </c>
      <c r="I170">
        <v>374</v>
      </c>
      <c r="J170">
        <v>403</v>
      </c>
      <c r="K170">
        <v>664</v>
      </c>
      <c r="L170">
        <v>0.72212600000000005</v>
      </c>
      <c r="M170">
        <v>3.4180000000000002E-2</v>
      </c>
    </row>
    <row r="171" spans="1:13" x14ac:dyDescent="0.25">
      <c r="A171" t="s">
        <v>265</v>
      </c>
      <c r="B171">
        <v>319190.2</v>
      </c>
      <c r="C171">
        <v>61.416679999999999</v>
      </c>
      <c r="D171">
        <v>-150.59916999999999</v>
      </c>
      <c r="E171">
        <v>1379</v>
      </c>
      <c r="F171" t="s">
        <v>18</v>
      </c>
      <c r="G171">
        <v>230</v>
      </c>
      <c r="H171">
        <v>374</v>
      </c>
      <c r="I171">
        <v>374</v>
      </c>
      <c r="J171">
        <v>403</v>
      </c>
      <c r="K171">
        <v>664</v>
      </c>
      <c r="L171">
        <v>0.72212600000000005</v>
      </c>
      <c r="M171">
        <v>3.4180000000000002E-2</v>
      </c>
    </row>
    <row r="172" spans="1:13" x14ac:dyDescent="0.25">
      <c r="A172" t="s">
        <v>236</v>
      </c>
      <c r="B172">
        <v>18075.400000000001</v>
      </c>
      <c r="C172">
        <v>56.321939999999998</v>
      </c>
      <c r="D172">
        <v>-133.60944000000001</v>
      </c>
      <c r="E172">
        <v>56</v>
      </c>
      <c r="F172" t="s">
        <v>13</v>
      </c>
      <c r="G172">
        <v>213</v>
      </c>
      <c r="H172">
        <v>202</v>
      </c>
      <c r="I172">
        <v>261</v>
      </c>
      <c r="J172">
        <v>336</v>
      </c>
      <c r="K172">
        <v>551</v>
      </c>
      <c r="L172">
        <v>0.64860799999999996</v>
      </c>
      <c r="M172">
        <v>2.9520999999999999E-2</v>
      </c>
    </row>
    <row r="173" spans="1:13" x14ac:dyDescent="0.25">
      <c r="A173" t="s">
        <v>220</v>
      </c>
      <c r="B173">
        <v>6543.1030879999998</v>
      </c>
      <c r="C173">
        <v>64.026889999999995</v>
      </c>
      <c r="D173">
        <v>-144.66162</v>
      </c>
      <c r="E173">
        <v>7</v>
      </c>
      <c r="F173" t="s">
        <v>13</v>
      </c>
      <c r="G173">
        <v>207</v>
      </c>
      <c r="H173">
        <v>247</v>
      </c>
      <c r="I173">
        <v>326</v>
      </c>
      <c r="J173">
        <v>500</v>
      </c>
      <c r="K173">
        <v>500</v>
      </c>
      <c r="L173">
        <v>0.77247699999999997</v>
      </c>
      <c r="M173">
        <v>3.7321E-2</v>
      </c>
    </row>
    <row r="174" spans="1:13" x14ac:dyDescent="0.25">
      <c r="A174" t="s">
        <v>201</v>
      </c>
      <c r="B174">
        <v>31761.101382000001</v>
      </c>
      <c r="C174">
        <v>56.013890000000004</v>
      </c>
      <c r="D174">
        <v>-132.82777999999999</v>
      </c>
      <c r="E174">
        <v>174</v>
      </c>
      <c r="F174" t="s">
        <v>13</v>
      </c>
      <c r="G174">
        <v>207</v>
      </c>
      <c r="H174">
        <v>266</v>
      </c>
      <c r="I174">
        <v>266</v>
      </c>
      <c r="J174">
        <v>279</v>
      </c>
      <c r="K174">
        <v>455</v>
      </c>
      <c r="L174">
        <v>0.64495899999999995</v>
      </c>
      <c r="M174">
        <v>2.9287000000000001E-2</v>
      </c>
    </row>
    <row r="175" spans="1:13" x14ac:dyDescent="0.25">
      <c r="A175" t="s">
        <v>162</v>
      </c>
      <c r="B175">
        <v>8288.6</v>
      </c>
      <c r="C175">
        <v>56.352780000000003</v>
      </c>
      <c r="D175">
        <v>-133.62110999999999</v>
      </c>
      <c r="E175">
        <v>13</v>
      </c>
      <c r="F175" t="s">
        <v>13</v>
      </c>
      <c r="G175">
        <v>202</v>
      </c>
      <c r="H175">
        <v>202</v>
      </c>
      <c r="I175">
        <v>261</v>
      </c>
      <c r="J175">
        <v>366</v>
      </c>
      <c r="K175">
        <v>366</v>
      </c>
      <c r="L175">
        <v>0.64897700000000003</v>
      </c>
      <c r="M175">
        <v>2.9544999999999998E-2</v>
      </c>
    </row>
    <row r="176" spans="1:13" x14ac:dyDescent="0.25">
      <c r="A176" t="s">
        <v>119</v>
      </c>
      <c r="B176">
        <v>28551.580991999999</v>
      </c>
      <c r="C176">
        <v>59.349719999999998</v>
      </c>
      <c r="D176">
        <v>-157.47528</v>
      </c>
      <c r="E176">
        <v>119</v>
      </c>
      <c r="F176" t="s">
        <v>13</v>
      </c>
      <c r="G176">
        <v>202</v>
      </c>
      <c r="H176">
        <v>219</v>
      </c>
      <c r="I176">
        <v>246</v>
      </c>
      <c r="J176">
        <v>253</v>
      </c>
      <c r="K176">
        <v>274</v>
      </c>
      <c r="L176">
        <v>0.68896800000000002</v>
      </c>
      <c r="M176">
        <v>3.2091000000000001E-2</v>
      </c>
    </row>
    <row r="177" spans="1:13" x14ac:dyDescent="0.25">
      <c r="A177" t="s">
        <v>249</v>
      </c>
      <c r="B177">
        <v>44685.630769000003</v>
      </c>
      <c r="C177">
        <v>55.208060000000003</v>
      </c>
      <c r="D177">
        <v>-132.82667000000001</v>
      </c>
      <c r="E177">
        <v>405</v>
      </c>
      <c r="F177" t="s">
        <v>13</v>
      </c>
      <c r="G177">
        <v>200</v>
      </c>
      <c r="H177">
        <v>344</v>
      </c>
      <c r="I177">
        <v>397</v>
      </c>
      <c r="J177">
        <v>407</v>
      </c>
      <c r="K177">
        <v>590</v>
      </c>
      <c r="L177">
        <v>0.63576699999999997</v>
      </c>
      <c r="M177">
        <v>2.8697E-2</v>
      </c>
    </row>
    <row r="178" spans="1:13" x14ac:dyDescent="0.25">
      <c r="A178" t="s">
        <v>315</v>
      </c>
      <c r="B178">
        <v>1353283.7696209999</v>
      </c>
      <c r="C178">
        <v>55.342219999999998</v>
      </c>
      <c r="D178">
        <v>-131.64610999999999</v>
      </c>
      <c r="E178">
        <v>8314</v>
      </c>
      <c r="F178" t="s">
        <v>13</v>
      </c>
      <c r="G178">
        <v>199</v>
      </c>
      <c r="H178">
        <v>738</v>
      </c>
      <c r="I178">
        <v>1145</v>
      </c>
      <c r="J178">
        <v>1145</v>
      </c>
      <c r="K178">
        <v>1145</v>
      </c>
      <c r="L178">
        <v>0.63726300000000002</v>
      </c>
      <c r="M178">
        <v>2.8792999999999999E-2</v>
      </c>
    </row>
    <row r="179" spans="1:13" x14ac:dyDescent="0.25">
      <c r="A179" t="s">
        <v>298</v>
      </c>
      <c r="B179">
        <v>1152502.7338459999</v>
      </c>
      <c r="C179">
        <v>57.053060000000002</v>
      </c>
      <c r="D179">
        <v>-135.33000000000001</v>
      </c>
      <c r="E179">
        <v>9061</v>
      </c>
      <c r="F179" t="s">
        <v>13</v>
      </c>
      <c r="G179">
        <v>199</v>
      </c>
      <c r="H179">
        <v>612</v>
      </c>
      <c r="I179">
        <v>641</v>
      </c>
      <c r="J179">
        <v>937</v>
      </c>
      <c r="K179">
        <v>937</v>
      </c>
      <c r="L179">
        <v>0.65758099999999997</v>
      </c>
      <c r="M179">
        <v>3.0095E-2</v>
      </c>
    </row>
    <row r="180" spans="1:13" x14ac:dyDescent="0.25">
      <c r="A180" t="s">
        <v>217</v>
      </c>
      <c r="B180">
        <v>5329.8</v>
      </c>
      <c r="C180">
        <v>58.057400000000001</v>
      </c>
      <c r="D180">
        <v>-135.40562</v>
      </c>
      <c r="E180">
        <v>0</v>
      </c>
      <c r="F180" t="s">
        <v>13</v>
      </c>
      <c r="G180">
        <v>198</v>
      </c>
      <c r="H180">
        <v>476</v>
      </c>
      <c r="I180">
        <v>527</v>
      </c>
      <c r="J180">
        <v>476</v>
      </c>
      <c r="K180">
        <v>486</v>
      </c>
      <c r="L180">
        <v>0.67067600000000005</v>
      </c>
      <c r="M180">
        <v>3.0929999999999999E-2</v>
      </c>
    </row>
    <row r="181" spans="1:13" x14ac:dyDescent="0.25">
      <c r="A181" t="s">
        <v>121</v>
      </c>
      <c r="B181">
        <v>81185.985385000007</v>
      </c>
      <c r="C181">
        <v>58.413330000000002</v>
      </c>
      <c r="D181">
        <v>-135.73694</v>
      </c>
      <c r="E181">
        <v>516</v>
      </c>
      <c r="F181" t="s">
        <v>13</v>
      </c>
      <c r="G181">
        <v>198</v>
      </c>
      <c r="H181">
        <v>224</v>
      </c>
      <c r="I181">
        <v>266</v>
      </c>
      <c r="J181">
        <v>276</v>
      </c>
      <c r="K181">
        <v>278</v>
      </c>
      <c r="L181">
        <v>0.67554499999999995</v>
      </c>
      <c r="M181">
        <v>3.124E-2</v>
      </c>
    </row>
    <row r="182" spans="1:13" x14ac:dyDescent="0.25">
      <c r="A182" t="s">
        <v>174</v>
      </c>
      <c r="B182">
        <v>77934.2</v>
      </c>
      <c r="C182">
        <v>64.369429999999994</v>
      </c>
      <c r="D182">
        <v>-146.59941000000001</v>
      </c>
      <c r="E182">
        <v>319</v>
      </c>
      <c r="F182" t="s">
        <v>18</v>
      </c>
      <c r="G182">
        <v>377</v>
      </c>
      <c r="H182">
        <v>377</v>
      </c>
      <c r="I182">
        <v>377</v>
      </c>
      <c r="J182">
        <v>377</v>
      </c>
      <c r="K182">
        <v>386</v>
      </c>
      <c r="L182">
        <v>0.77992799999999995</v>
      </c>
      <c r="M182">
        <v>3.7782999999999997E-2</v>
      </c>
    </row>
    <row r="183" spans="1:13" x14ac:dyDescent="0.25">
      <c r="A183" t="s">
        <v>170</v>
      </c>
      <c r="B183">
        <v>465992.2</v>
      </c>
      <c r="C183">
        <v>59.748420000000003</v>
      </c>
      <c r="D183">
        <v>-151.27780000000001</v>
      </c>
      <c r="E183">
        <v>2024</v>
      </c>
      <c r="F183" t="s">
        <v>18</v>
      </c>
      <c r="G183">
        <v>250</v>
      </c>
      <c r="H183">
        <v>315</v>
      </c>
      <c r="I183">
        <v>377</v>
      </c>
      <c r="J183">
        <v>377</v>
      </c>
      <c r="K183">
        <v>377</v>
      </c>
      <c r="L183">
        <v>0.69496899999999995</v>
      </c>
      <c r="M183">
        <v>3.2469999999999999E-2</v>
      </c>
    </row>
    <row r="184" spans="1:13" x14ac:dyDescent="0.25">
      <c r="A184" t="s">
        <v>171</v>
      </c>
      <c r="B184">
        <v>66781.8</v>
      </c>
      <c r="C184">
        <v>59.81194</v>
      </c>
      <c r="D184">
        <v>-151.61055999999999</v>
      </c>
      <c r="E184">
        <v>270</v>
      </c>
      <c r="F184" t="s">
        <v>18</v>
      </c>
      <c r="G184">
        <v>277</v>
      </c>
      <c r="H184">
        <v>318</v>
      </c>
      <c r="I184">
        <v>349</v>
      </c>
      <c r="J184">
        <v>377</v>
      </c>
      <c r="K184">
        <v>377</v>
      </c>
      <c r="L184">
        <v>0.69594100000000003</v>
      </c>
      <c r="M184">
        <v>3.2531999999999998E-2</v>
      </c>
    </row>
    <row r="185" spans="1:13" x14ac:dyDescent="0.25">
      <c r="A185" t="s">
        <v>239</v>
      </c>
      <c r="B185">
        <v>5329.8</v>
      </c>
      <c r="C185">
        <v>62.453609999999998</v>
      </c>
      <c r="D185">
        <v>-158.00749999999999</v>
      </c>
      <c r="E185">
        <v>0</v>
      </c>
      <c r="F185" t="s">
        <v>13</v>
      </c>
      <c r="G185">
        <v>197</v>
      </c>
      <c r="H185">
        <v>331</v>
      </c>
      <c r="I185">
        <v>465</v>
      </c>
      <c r="J185">
        <v>559</v>
      </c>
      <c r="K185">
        <v>559</v>
      </c>
      <c r="L185">
        <v>0.740865</v>
      </c>
      <c r="M185">
        <v>3.5353000000000002E-2</v>
      </c>
    </row>
    <row r="186" spans="1:13" x14ac:dyDescent="0.25">
      <c r="A186" t="s">
        <v>161</v>
      </c>
      <c r="B186">
        <v>1064125</v>
      </c>
      <c r="C186">
        <v>60.716050000000003</v>
      </c>
      <c r="D186">
        <v>-151.34066000000001</v>
      </c>
      <c r="E186">
        <v>4652</v>
      </c>
      <c r="F186" t="s">
        <v>18</v>
      </c>
      <c r="G186">
        <v>244</v>
      </c>
      <c r="H186">
        <v>318</v>
      </c>
      <c r="I186">
        <v>366</v>
      </c>
      <c r="J186">
        <v>366</v>
      </c>
      <c r="K186">
        <v>366</v>
      </c>
      <c r="L186">
        <v>0.71029900000000001</v>
      </c>
      <c r="M186">
        <v>3.3437000000000001E-2</v>
      </c>
    </row>
    <row r="187" spans="1:13" x14ac:dyDescent="0.25">
      <c r="A187" t="s">
        <v>146</v>
      </c>
      <c r="B187">
        <v>6959.0230549999997</v>
      </c>
      <c r="C187">
        <v>56.115279999999998</v>
      </c>
      <c r="D187">
        <v>-133.12083000000001</v>
      </c>
      <c r="E187">
        <v>39</v>
      </c>
      <c r="F187" t="s">
        <v>13</v>
      </c>
      <c r="G187">
        <v>197</v>
      </c>
      <c r="H187">
        <v>197</v>
      </c>
      <c r="I187">
        <v>234</v>
      </c>
      <c r="J187">
        <v>329</v>
      </c>
      <c r="K187">
        <v>329</v>
      </c>
      <c r="L187">
        <v>0.64615199999999995</v>
      </c>
      <c r="M187">
        <v>2.9364000000000001E-2</v>
      </c>
    </row>
    <row r="188" spans="1:13" x14ac:dyDescent="0.25">
      <c r="A188" t="s">
        <v>304</v>
      </c>
      <c r="B188">
        <v>27192.110011000001</v>
      </c>
      <c r="C188">
        <v>60.864719999999998</v>
      </c>
      <c r="D188">
        <v>-146.67860999999999</v>
      </c>
      <c r="E188">
        <v>98</v>
      </c>
      <c r="F188" t="s">
        <v>13</v>
      </c>
      <c r="G188">
        <v>195</v>
      </c>
      <c r="H188">
        <v>441</v>
      </c>
      <c r="I188">
        <v>979</v>
      </c>
      <c r="J188">
        <v>979</v>
      </c>
      <c r="K188">
        <v>979</v>
      </c>
      <c r="L188">
        <v>0.71275500000000003</v>
      </c>
      <c r="M188">
        <v>3.3591000000000003E-2</v>
      </c>
    </row>
    <row r="189" spans="1:13" x14ac:dyDescent="0.25">
      <c r="A189" t="s">
        <v>157</v>
      </c>
      <c r="B189">
        <v>44932.2</v>
      </c>
      <c r="C189">
        <v>61.068060000000003</v>
      </c>
      <c r="D189">
        <v>-151.13694000000001</v>
      </c>
      <c r="E189">
        <v>174</v>
      </c>
      <c r="F189" t="s">
        <v>18</v>
      </c>
      <c r="G189">
        <v>276</v>
      </c>
      <c r="H189">
        <v>340</v>
      </c>
      <c r="I189">
        <v>340</v>
      </c>
      <c r="J189">
        <v>359</v>
      </c>
      <c r="K189">
        <v>359</v>
      </c>
      <c r="L189">
        <v>0.71616100000000005</v>
      </c>
      <c r="M189">
        <v>3.3806000000000003E-2</v>
      </c>
    </row>
    <row r="190" spans="1:13" x14ac:dyDescent="0.25">
      <c r="A190" t="s">
        <v>193</v>
      </c>
      <c r="B190">
        <v>2023914.2</v>
      </c>
      <c r="C190">
        <v>61.66384</v>
      </c>
      <c r="D190">
        <v>-149.43106</v>
      </c>
      <c r="E190">
        <v>8869</v>
      </c>
      <c r="F190" t="s">
        <v>18</v>
      </c>
      <c r="G190">
        <v>145</v>
      </c>
      <c r="H190">
        <v>180</v>
      </c>
      <c r="I190">
        <v>265</v>
      </c>
      <c r="J190">
        <v>359</v>
      </c>
      <c r="K190">
        <v>430</v>
      </c>
      <c r="L190">
        <v>0.72645499999999996</v>
      </c>
      <c r="M190">
        <v>3.4452000000000003E-2</v>
      </c>
    </row>
    <row r="191" spans="1:13" x14ac:dyDescent="0.25">
      <c r="A191" t="s">
        <v>246</v>
      </c>
      <c r="B191">
        <v>100694.2</v>
      </c>
      <c r="C191">
        <v>55.318330000000003</v>
      </c>
      <c r="D191">
        <v>-131.59583000000001</v>
      </c>
      <c r="E191">
        <v>419</v>
      </c>
      <c r="F191" t="s">
        <v>13</v>
      </c>
      <c r="G191">
        <v>195</v>
      </c>
      <c r="H191">
        <v>989</v>
      </c>
      <c r="I191">
        <v>650</v>
      </c>
      <c r="J191">
        <v>478</v>
      </c>
      <c r="K191">
        <v>586</v>
      </c>
      <c r="L191">
        <v>0.63699600000000001</v>
      </c>
      <c r="M191">
        <v>2.8775999999999999E-2</v>
      </c>
    </row>
    <row r="192" spans="1:13" x14ac:dyDescent="0.25">
      <c r="A192" t="s">
        <v>357</v>
      </c>
      <c r="B192">
        <v>1257089.8875470001</v>
      </c>
      <c r="C192">
        <v>61.130830000000003</v>
      </c>
      <c r="D192">
        <v>-146.34833</v>
      </c>
      <c r="E192">
        <v>4032</v>
      </c>
      <c r="F192" t="s">
        <v>13</v>
      </c>
      <c r="G192">
        <v>194</v>
      </c>
      <c r="H192">
        <v>858</v>
      </c>
      <c r="I192">
        <v>1858</v>
      </c>
      <c r="J192">
        <v>1918</v>
      </c>
      <c r="K192">
        <v>2102</v>
      </c>
      <c r="L192">
        <v>0.71722300000000005</v>
      </c>
      <c r="M192">
        <v>3.3871999999999999E-2</v>
      </c>
    </row>
    <row r="193" spans="1:13" x14ac:dyDescent="0.25">
      <c r="A193" t="s">
        <v>306</v>
      </c>
      <c r="B193">
        <v>54339.216990000001</v>
      </c>
      <c r="C193">
        <v>57.538539999999998</v>
      </c>
      <c r="D193">
        <v>-153.97844000000001</v>
      </c>
      <c r="E193">
        <v>71</v>
      </c>
      <c r="F193" t="s">
        <v>13</v>
      </c>
      <c r="G193">
        <v>194</v>
      </c>
      <c r="H193">
        <v>687</v>
      </c>
      <c r="I193">
        <v>818</v>
      </c>
      <c r="J193">
        <v>936</v>
      </c>
      <c r="K193">
        <v>1012</v>
      </c>
      <c r="L193">
        <v>0.66379500000000002</v>
      </c>
      <c r="M193">
        <v>3.0491999999999998E-2</v>
      </c>
    </row>
    <row r="194" spans="1:13" x14ac:dyDescent="0.25">
      <c r="A194" t="s">
        <v>109</v>
      </c>
      <c r="B194">
        <v>59794.465719</v>
      </c>
      <c r="C194">
        <v>66.888059999999996</v>
      </c>
      <c r="D194">
        <v>-157.13639000000001</v>
      </c>
      <c r="E194">
        <v>308</v>
      </c>
      <c r="F194" t="s">
        <v>13</v>
      </c>
      <c r="G194">
        <v>187</v>
      </c>
      <c r="H194">
        <v>193</v>
      </c>
      <c r="I194">
        <v>216</v>
      </c>
      <c r="J194">
        <v>238</v>
      </c>
      <c r="K194">
        <v>254</v>
      </c>
      <c r="L194">
        <v>0.84217200000000003</v>
      </c>
      <c r="M194">
        <v>4.1619000000000003E-2</v>
      </c>
    </row>
    <row r="195" spans="1:13" x14ac:dyDescent="0.25">
      <c r="A195" t="s">
        <v>112</v>
      </c>
      <c r="B195">
        <v>86971.297726000004</v>
      </c>
      <c r="C195">
        <v>60.912219999999998</v>
      </c>
      <c r="D195">
        <v>-161.21388999999999</v>
      </c>
      <c r="E195">
        <v>389</v>
      </c>
      <c r="F195" t="s">
        <v>13</v>
      </c>
      <c r="G195">
        <v>184</v>
      </c>
      <c r="H195">
        <v>198</v>
      </c>
      <c r="I195">
        <v>212</v>
      </c>
      <c r="J195">
        <v>259</v>
      </c>
      <c r="K195">
        <v>259</v>
      </c>
      <c r="L195">
        <v>0.71354600000000001</v>
      </c>
      <c r="M195">
        <v>3.3640999999999997E-2</v>
      </c>
    </row>
    <row r="196" spans="1:13" x14ac:dyDescent="0.25">
      <c r="A196" t="s">
        <v>255</v>
      </c>
      <c r="B196">
        <v>29331.457793000001</v>
      </c>
      <c r="C196">
        <v>65.001109999999997</v>
      </c>
      <c r="D196">
        <v>-150.63389000000001</v>
      </c>
      <c r="E196">
        <v>117</v>
      </c>
      <c r="F196" t="s">
        <v>13</v>
      </c>
      <c r="G196">
        <v>182</v>
      </c>
      <c r="H196">
        <v>347</v>
      </c>
      <c r="I196">
        <v>475</v>
      </c>
      <c r="J196">
        <v>612</v>
      </c>
      <c r="K196">
        <v>612</v>
      </c>
      <c r="L196">
        <v>0.79425599999999996</v>
      </c>
      <c r="M196">
        <v>3.8670000000000003E-2</v>
      </c>
    </row>
    <row r="197" spans="1:13" x14ac:dyDescent="0.25">
      <c r="A197" t="s">
        <v>82</v>
      </c>
      <c r="B197">
        <v>20499.605284000001</v>
      </c>
      <c r="C197">
        <v>55.880769999999998</v>
      </c>
      <c r="D197">
        <v>-133.19499999999999</v>
      </c>
      <c r="E197">
        <v>121</v>
      </c>
      <c r="F197" t="s">
        <v>13</v>
      </c>
      <c r="G197">
        <v>181</v>
      </c>
      <c r="H197">
        <v>203</v>
      </c>
      <c r="I197">
        <v>203</v>
      </c>
      <c r="J197">
        <v>203</v>
      </c>
      <c r="K197">
        <v>206</v>
      </c>
      <c r="L197">
        <v>0.64340600000000003</v>
      </c>
      <c r="M197">
        <v>2.9187999999999999E-2</v>
      </c>
    </row>
    <row r="198" spans="1:13" x14ac:dyDescent="0.25">
      <c r="A198" t="s">
        <v>286</v>
      </c>
      <c r="B198">
        <v>11368.798016000001</v>
      </c>
      <c r="C198">
        <v>59.382689999999997</v>
      </c>
      <c r="D198">
        <v>-135.64291</v>
      </c>
      <c r="E198">
        <v>78</v>
      </c>
      <c r="F198" t="s">
        <v>13</v>
      </c>
      <c r="G198">
        <v>178</v>
      </c>
      <c r="H198">
        <v>673</v>
      </c>
      <c r="I198">
        <v>824</v>
      </c>
      <c r="J198">
        <v>859</v>
      </c>
      <c r="K198">
        <v>859</v>
      </c>
      <c r="L198">
        <v>0.68945800000000002</v>
      </c>
      <c r="M198">
        <v>3.2121999999999998E-2</v>
      </c>
    </row>
    <row r="199" spans="1:13" x14ac:dyDescent="0.25">
      <c r="A199" t="s">
        <v>278</v>
      </c>
      <c r="B199">
        <v>140238.89384599999</v>
      </c>
      <c r="C199">
        <v>55.12959</v>
      </c>
      <c r="D199">
        <v>-131.57496</v>
      </c>
      <c r="E199">
        <v>1480</v>
      </c>
      <c r="F199" t="s">
        <v>13</v>
      </c>
      <c r="G199">
        <v>178</v>
      </c>
      <c r="H199">
        <v>352</v>
      </c>
      <c r="I199">
        <v>765</v>
      </c>
      <c r="J199">
        <v>765</v>
      </c>
      <c r="K199">
        <v>765</v>
      </c>
      <c r="L199">
        <v>0.63489799999999996</v>
      </c>
      <c r="M199">
        <v>2.8641E-2</v>
      </c>
    </row>
    <row r="200" spans="1:13" x14ac:dyDescent="0.25">
      <c r="A200" t="s">
        <v>110</v>
      </c>
      <c r="B200">
        <v>52832.994348</v>
      </c>
      <c r="C200">
        <v>64.681389999999993</v>
      </c>
      <c r="D200">
        <v>-163.40556000000001</v>
      </c>
      <c r="E200">
        <v>203</v>
      </c>
      <c r="F200" t="s">
        <v>13</v>
      </c>
      <c r="G200">
        <v>175</v>
      </c>
      <c r="H200">
        <v>185</v>
      </c>
      <c r="I200">
        <v>245</v>
      </c>
      <c r="J200">
        <v>254</v>
      </c>
      <c r="K200">
        <v>254</v>
      </c>
      <c r="L200">
        <v>0.78690599999999999</v>
      </c>
      <c r="M200">
        <v>3.8214999999999999E-2</v>
      </c>
    </row>
    <row r="201" spans="1:13" x14ac:dyDescent="0.25">
      <c r="A201" t="s">
        <v>111</v>
      </c>
      <c r="B201">
        <v>27862.2</v>
      </c>
      <c r="C201">
        <v>64.681389999999993</v>
      </c>
      <c r="D201">
        <v>-163.40556000000001</v>
      </c>
      <c r="E201">
        <v>99</v>
      </c>
      <c r="F201" t="s">
        <v>13</v>
      </c>
      <c r="G201">
        <v>175</v>
      </c>
      <c r="H201">
        <v>185</v>
      </c>
      <c r="I201">
        <v>245</v>
      </c>
      <c r="J201">
        <v>254</v>
      </c>
      <c r="K201">
        <v>254</v>
      </c>
      <c r="L201">
        <v>0.78690599999999999</v>
      </c>
      <c r="M201">
        <v>3.8214999999999999E-2</v>
      </c>
    </row>
    <row r="202" spans="1:13" x14ac:dyDescent="0.25">
      <c r="A202" t="s">
        <v>224</v>
      </c>
      <c r="B202">
        <v>11865.144904999999</v>
      </c>
      <c r="C202">
        <v>63.585180000000001</v>
      </c>
      <c r="D202">
        <v>-144.16991999999999</v>
      </c>
      <c r="E202">
        <v>11</v>
      </c>
      <c r="F202" t="s">
        <v>13</v>
      </c>
      <c r="G202">
        <v>173</v>
      </c>
      <c r="H202">
        <v>460</v>
      </c>
      <c r="I202">
        <v>518</v>
      </c>
      <c r="J202">
        <v>518</v>
      </c>
      <c r="K202">
        <v>518</v>
      </c>
      <c r="L202">
        <v>0.76318200000000003</v>
      </c>
      <c r="M202">
        <v>3.6743999999999999E-2</v>
      </c>
    </row>
    <row r="203" spans="1:13" x14ac:dyDescent="0.25">
      <c r="A203" t="s">
        <v>268</v>
      </c>
      <c r="B203">
        <v>28223.213423000001</v>
      </c>
      <c r="C203">
        <v>59.273060000000001</v>
      </c>
      <c r="D203">
        <v>-158.61778000000001</v>
      </c>
      <c r="E203">
        <v>197</v>
      </c>
      <c r="F203" t="s">
        <v>13</v>
      </c>
      <c r="G203">
        <v>168</v>
      </c>
      <c r="H203">
        <v>352</v>
      </c>
      <c r="I203">
        <v>658</v>
      </c>
      <c r="J203">
        <v>658</v>
      </c>
      <c r="K203">
        <v>669</v>
      </c>
      <c r="L203">
        <v>0.68783399999999995</v>
      </c>
      <c r="M203">
        <v>3.2018999999999999E-2</v>
      </c>
    </row>
    <row r="204" spans="1:13" x14ac:dyDescent="0.25">
      <c r="A204" t="s">
        <v>296</v>
      </c>
      <c r="B204">
        <v>21886.804281000001</v>
      </c>
      <c r="C204">
        <v>59.971850000000003</v>
      </c>
      <c r="D204">
        <v>-154.84779</v>
      </c>
      <c r="E204">
        <v>164</v>
      </c>
      <c r="F204" t="s">
        <v>13</v>
      </c>
      <c r="G204">
        <v>165</v>
      </c>
      <c r="H204">
        <v>509</v>
      </c>
      <c r="I204">
        <v>613</v>
      </c>
      <c r="J204">
        <v>822</v>
      </c>
      <c r="K204">
        <v>910</v>
      </c>
      <c r="L204">
        <v>0.69840999999999998</v>
      </c>
      <c r="M204">
        <v>3.2688000000000002E-2</v>
      </c>
    </row>
    <row r="205" spans="1:13" x14ac:dyDescent="0.25">
      <c r="A205" t="s">
        <v>164</v>
      </c>
      <c r="B205">
        <v>272532.2</v>
      </c>
      <c r="C205">
        <v>59.699039999999997</v>
      </c>
      <c r="D205">
        <v>-151.56071</v>
      </c>
      <c r="E205">
        <v>1174</v>
      </c>
      <c r="F205" t="s">
        <v>18</v>
      </c>
      <c r="G205">
        <v>271</v>
      </c>
      <c r="H205">
        <v>289</v>
      </c>
      <c r="I205">
        <v>289</v>
      </c>
      <c r="J205">
        <v>334</v>
      </c>
      <c r="K205">
        <v>372</v>
      </c>
      <c r="L205">
        <v>0.69421600000000006</v>
      </c>
      <c r="M205">
        <v>3.2423E-2</v>
      </c>
    </row>
    <row r="206" spans="1:13" x14ac:dyDescent="0.25">
      <c r="A206" t="s">
        <v>153</v>
      </c>
      <c r="B206">
        <v>77579.36709</v>
      </c>
      <c r="C206">
        <v>65.97972</v>
      </c>
      <c r="D206">
        <v>-161.12306000000001</v>
      </c>
      <c r="E206">
        <v>482</v>
      </c>
      <c r="F206" t="s">
        <v>13</v>
      </c>
      <c r="G206">
        <v>165</v>
      </c>
      <c r="H206">
        <v>210</v>
      </c>
      <c r="I206">
        <v>241</v>
      </c>
      <c r="J206">
        <v>290</v>
      </c>
      <c r="K206">
        <v>352</v>
      </c>
      <c r="L206">
        <v>0.81808400000000003</v>
      </c>
      <c r="M206">
        <v>4.0139000000000001E-2</v>
      </c>
    </row>
    <row r="207" spans="1:13" x14ac:dyDescent="0.25">
      <c r="A207" t="s">
        <v>165</v>
      </c>
      <c r="B207">
        <v>1165862.2</v>
      </c>
      <c r="C207">
        <v>59.642499999999998</v>
      </c>
      <c r="D207">
        <v>-151.54832999999999</v>
      </c>
      <c r="E207">
        <v>5099</v>
      </c>
      <c r="F207" t="s">
        <v>18</v>
      </c>
      <c r="G207">
        <v>215</v>
      </c>
      <c r="H207">
        <v>314</v>
      </c>
      <c r="I207">
        <v>334</v>
      </c>
      <c r="J207">
        <v>333</v>
      </c>
      <c r="K207">
        <v>372</v>
      </c>
      <c r="L207">
        <v>0.693357</v>
      </c>
      <c r="M207">
        <v>3.2369000000000002E-2</v>
      </c>
    </row>
    <row r="208" spans="1:13" x14ac:dyDescent="0.25">
      <c r="A208" t="s">
        <v>227</v>
      </c>
      <c r="B208">
        <v>9426.6</v>
      </c>
      <c r="C208">
        <v>58.05809</v>
      </c>
      <c r="D208">
        <v>-135.51478</v>
      </c>
      <c r="E208">
        <v>18</v>
      </c>
      <c r="F208" t="s">
        <v>13</v>
      </c>
      <c r="G208">
        <v>161</v>
      </c>
      <c r="H208">
        <v>265</v>
      </c>
      <c r="I208">
        <v>390</v>
      </c>
      <c r="J208">
        <v>476</v>
      </c>
      <c r="K208">
        <v>527</v>
      </c>
      <c r="L208">
        <v>0.67068499999999998</v>
      </c>
      <c r="M208">
        <v>3.0931E-2</v>
      </c>
    </row>
    <row r="209" spans="1:13" x14ac:dyDescent="0.25">
      <c r="A209" t="s">
        <v>80</v>
      </c>
      <c r="B209">
        <v>36524.927536000003</v>
      </c>
      <c r="C209">
        <v>55.687779999999997</v>
      </c>
      <c r="D209">
        <v>-132.52222</v>
      </c>
      <c r="E209">
        <v>530</v>
      </c>
      <c r="F209" t="s">
        <v>13</v>
      </c>
      <c r="G209">
        <v>159</v>
      </c>
      <c r="H209">
        <v>159</v>
      </c>
      <c r="I209">
        <v>189</v>
      </c>
      <c r="J209">
        <v>189</v>
      </c>
      <c r="K209">
        <v>200</v>
      </c>
      <c r="L209">
        <v>0.64117900000000005</v>
      </c>
      <c r="M209">
        <v>2.9045000000000001E-2</v>
      </c>
    </row>
    <row r="210" spans="1:13" x14ac:dyDescent="0.25">
      <c r="A210" t="s">
        <v>97</v>
      </c>
      <c r="B210">
        <v>110025.8</v>
      </c>
      <c r="C210">
        <v>59.67</v>
      </c>
      <c r="D210">
        <v>-151.43416999999999</v>
      </c>
      <c r="E210">
        <v>460</v>
      </c>
      <c r="F210" t="s">
        <v>18</v>
      </c>
      <c r="G210">
        <v>223</v>
      </c>
      <c r="H210">
        <v>328</v>
      </c>
      <c r="I210">
        <v>328</v>
      </c>
      <c r="J210">
        <v>328</v>
      </c>
      <c r="K210">
        <v>240</v>
      </c>
      <c r="L210">
        <v>0.693774</v>
      </c>
      <c r="M210">
        <v>3.2395E-2</v>
      </c>
    </row>
    <row r="211" spans="1:13" x14ac:dyDescent="0.25">
      <c r="A211" t="s">
        <v>143</v>
      </c>
      <c r="B211">
        <v>250910.2</v>
      </c>
      <c r="C211">
        <v>61.635570000000001</v>
      </c>
      <c r="D211">
        <v>-149.13879</v>
      </c>
      <c r="E211">
        <v>1079</v>
      </c>
      <c r="F211" t="s">
        <v>18</v>
      </c>
      <c r="G211">
        <v>326</v>
      </c>
      <c r="H211">
        <v>326</v>
      </c>
      <c r="I211">
        <v>342</v>
      </c>
      <c r="J211">
        <v>326</v>
      </c>
      <c r="K211">
        <v>326</v>
      </c>
      <c r="L211">
        <v>0.72595500000000002</v>
      </c>
      <c r="M211">
        <v>3.4419999999999999E-2</v>
      </c>
    </row>
    <row r="212" spans="1:13" x14ac:dyDescent="0.25">
      <c r="A212" t="s">
        <v>144</v>
      </c>
      <c r="B212">
        <v>1132632.6000000001</v>
      </c>
      <c r="C212">
        <v>61.635570000000001</v>
      </c>
      <c r="D212">
        <v>-149.13879</v>
      </c>
      <c r="E212">
        <v>4953</v>
      </c>
      <c r="F212" t="s">
        <v>18</v>
      </c>
      <c r="G212">
        <v>326</v>
      </c>
      <c r="H212">
        <v>326</v>
      </c>
      <c r="I212">
        <v>342</v>
      </c>
      <c r="J212">
        <v>326</v>
      </c>
      <c r="K212">
        <v>326</v>
      </c>
      <c r="L212">
        <v>0.72595500000000002</v>
      </c>
      <c r="M212">
        <v>3.4419999999999999E-2</v>
      </c>
    </row>
    <row r="213" spans="1:13" x14ac:dyDescent="0.25">
      <c r="A213" t="s">
        <v>145</v>
      </c>
      <c r="B213">
        <v>1382992.6</v>
      </c>
      <c r="C213">
        <v>61.599719999999998</v>
      </c>
      <c r="D213">
        <v>-149.11277999999999</v>
      </c>
      <c r="E213">
        <v>6053</v>
      </c>
      <c r="F213" t="s">
        <v>18</v>
      </c>
      <c r="G213">
        <v>211</v>
      </c>
      <c r="H213">
        <v>208</v>
      </c>
      <c r="I213">
        <v>173</v>
      </c>
      <c r="J213">
        <v>326</v>
      </c>
      <c r="K213">
        <v>326</v>
      </c>
      <c r="L213">
        <v>0.72532399999999997</v>
      </c>
      <c r="M213">
        <v>3.4381000000000002E-2</v>
      </c>
    </row>
    <row r="214" spans="1:13" x14ac:dyDescent="0.25">
      <c r="A214" t="s">
        <v>147</v>
      </c>
      <c r="B214">
        <v>5557.4</v>
      </c>
      <c r="C214">
        <v>57.435769999999998</v>
      </c>
      <c r="D214">
        <v>-133.34062</v>
      </c>
      <c r="E214">
        <v>1</v>
      </c>
      <c r="F214" t="s">
        <v>13</v>
      </c>
      <c r="G214">
        <v>158</v>
      </c>
      <c r="H214">
        <v>284</v>
      </c>
      <c r="I214">
        <v>339</v>
      </c>
      <c r="J214">
        <v>339</v>
      </c>
      <c r="K214">
        <v>340</v>
      </c>
      <c r="L214">
        <v>0.662462</v>
      </c>
      <c r="M214">
        <v>3.0407E-2</v>
      </c>
    </row>
    <row r="215" spans="1:13" x14ac:dyDescent="0.25">
      <c r="A215" t="s">
        <v>291</v>
      </c>
      <c r="B215">
        <v>29480.714135999999</v>
      </c>
      <c r="C215">
        <v>61.571939999999998</v>
      </c>
      <c r="D215">
        <v>-159.245</v>
      </c>
      <c r="E215">
        <v>134</v>
      </c>
      <c r="F215" t="s">
        <v>13</v>
      </c>
      <c r="G215">
        <v>157</v>
      </c>
      <c r="H215">
        <v>174</v>
      </c>
      <c r="I215">
        <v>276</v>
      </c>
      <c r="J215">
        <v>409</v>
      </c>
      <c r="K215">
        <v>891</v>
      </c>
      <c r="L215">
        <v>0.72483500000000001</v>
      </c>
      <c r="M215">
        <v>3.4349999999999999E-2</v>
      </c>
    </row>
    <row r="216" spans="1:13" x14ac:dyDescent="0.25">
      <c r="A216" t="s">
        <v>142</v>
      </c>
      <c r="B216">
        <v>473958.2</v>
      </c>
      <c r="C216">
        <v>59.776670000000003</v>
      </c>
      <c r="D216">
        <v>-151.83139</v>
      </c>
      <c r="E216">
        <v>2059</v>
      </c>
      <c r="F216" t="s">
        <v>18</v>
      </c>
      <c r="G216">
        <v>270</v>
      </c>
      <c r="H216">
        <v>317</v>
      </c>
      <c r="I216">
        <v>317</v>
      </c>
      <c r="J216">
        <v>317</v>
      </c>
      <c r="K216">
        <v>317</v>
      </c>
      <c r="L216">
        <v>0.69540100000000005</v>
      </c>
      <c r="M216">
        <v>3.2497999999999999E-2</v>
      </c>
    </row>
    <row r="217" spans="1:13" x14ac:dyDescent="0.25">
      <c r="A217" t="s">
        <v>241</v>
      </c>
      <c r="B217">
        <v>26724.2</v>
      </c>
      <c r="C217">
        <v>55.483890000000002</v>
      </c>
      <c r="D217">
        <v>-132.66749999999999</v>
      </c>
      <c r="E217">
        <v>94</v>
      </c>
      <c r="F217" t="s">
        <v>13</v>
      </c>
      <c r="G217">
        <v>156</v>
      </c>
      <c r="H217">
        <v>308</v>
      </c>
      <c r="I217">
        <v>495</v>
      </c>
      <c r="J217">
        <v>564</v>
      </c>
      <c r="K217">
        <v>564</v>
      </c>
      <c r="L217">
        <v>0.63885800000000004</v>
      </c>
      <c r="M217">
        <v>2.8896000000000002E-2</v>
      </c>
    </row>
    <row r="218" spans="1:13" x14ac:dyDescent="0.25">
      <c r="A218" t="s">
        <v>100</v>
      </c>
      <c r="B218">
        <v>224057.71404699999</v>
      </c>
      <c r="C218">
        <v>59.546939999999999</v>
      </c>
      <c r="D218">
        <v>-139.72721999999999</v>
      </c>
      <c r="E218">
        <v>631</v>
      </c>
      <c r="F218" t="s">
        <v>13</v>
      </c>
      <c r="G218">
        <v>154</v>
      </c>
      <c r="H218">
        <v>168</v>
      </c>
      <c r="I218">
        <v>206</v>
      </c>
      <c r="J218">
        <v>227</v>
      </c>
      <c r="K218">
        <v>244</v>
      </c>
      <c r="L218">
        <v>0.69191400000000003</v>
      </c>
      <c r="M218">
        <v>3.2277E-2</v>
      </c>
    </row>
    <row r="219" spans="1:13" x14ac:dyDescent="0.25">
      <c r="A219" t="s">
        <v>94</v>
      </c>
      <c r="B219">
        <v>47846.854837999999</v>
      </c>
      <c r="C219">
        <v>61.102499999999999</v>
      </c>
      <c r="D219">
        <v>-160.96167</v>
      </c>
      <c r="E219">
        <v>372</v>
      </c>
      <c r="F219" t="s">
        <v>13</v>
      </c>
      <c r="G219">
        <v>154</v>
      </c>
      <c r="H219">
        <v>164</v>
      </c>
      <c r="I219">
        <v>185</v>
      </c>
      <c r="J219">
        <v>199</v>
      </c>
      <c r="K219">
        <v>230</v>
      </c>
      <c r="L219">
        <v>0.71674300000000002</v>
      </c>
      <c r="M219">
        <v>3.3841999999999997E-2</v>
      </c>
    </row>
    <row r="220" spans="1:13" x14ac:dyDescent="0.25">
      <c r="A220" t="s">
        <v>91</v>
      </c>
      <c r="B220">
        <v>120355.509353</v>
      </c>
      <c r="C220">
        <v>66.838329999999999</v>
      </c>
      <c r="D220">
        <v>-161.03278</v>
      </c>
      <c r="E220">
        <v>639</v>
      </c>
      <c r="F220" t="s">
        <v>13</v>
      </c>
      <c r="G220">
        <v>154</v>
      </c>
      <c r="H220">
        <v>163</v>
      </c>
      <c r="I220">
        <v>183</v>
      </c>
      <c r="J220">
        <v>183</v>
      </c>
      <c r="K220">
        <v>225</v>
      </c>
      <c r="L220">
        <v>0.84079999999999999</v>
      </c>
      <c r="M220">
        <v>4.1535000000000002E-2</v>
      </c>
    </row>
    <row r="221" spans="1:13" x14ac:dyDescent="0.25">
      <c r="A221" t="s">
        <v>64</v>
      </c>
      <c r="B221">
        <v>45505.247067999997</v>
      </c>
      <c r="C221">
        <v>62.199440000000003</v>
      </c>
      <c r="D221">
        <v>-159.77139</v>
      </c>
      <c r="E221">
        <v>177</v>
      </c>
      <c r="F221" t="s">
        <v>13</v>
      </c>
      <c r="G221">
        <v>150</v>
      </c>
      <c r="H221">
        <v>150</v>
      </c>
      <c r="I221">
        <v>160</v>
      </c>
      <c r="J221">
        <v>160</v>
      </c>
      <c r="K221">
        <v>160</v>
      </c>
      <c r="L221">
        <v>0.736128</v>
      </c>
      <c r="M221">
        <v>3.5056999999999998E-2</v>
      </c>
    </row>
    <row r="222" spans="1:13" x14ac:dyDescent="0.25">
      <c r="A222" t="s">
        <v>148</v>
      </c>
      <c r="B222">
        <v>244992.6</v>
      </c>
      <c r="C222">
        <v>64.529539999999997</v>
      </c>
      <c r="D222">
        <v>-146.86473000000001</v>
      </c>
      <c r="E222">
        <v>1053</v>
      </c>
      <c r="F222" t="s">
        <v>18</v>
      </c>
      <c r="G222">
        <v>112</v>
      </c>
      <c r="H222">
        <v>150</v>
      </c>
      <c r="I222">
        <v>197</v>
      </c>
      <c r="J222">
        <v>306</v>
      </c>
      <c r="K222">
        <v>340</v>
      </c>
      <c r="L222">
        <v>0.78348600000000002</v>
      </c>
      <c r="M222">
        <v>3.8004000000000003E-2</v>
      </c>
    </row>
    <row r="223" spans="1:13" x14ac:dyDescent="0.25">
      <c r="A223" t="s">
        <v>261</v>
      </c>
      <c r="B223">
        <v>56317.916153999999</v>
      </c>
      <c r="C223">
        <v>55.552219999999998</v>
      </c>
      <c r="D223">
        <v>-133.09583000000001</v>
      </c>
      <c r="E223">
        <v>802</v>
      </c>
      <c r="F223" t="s">
        <v>13</v>
      </c>
      <c r="G223">
        <v>149</v>
      </c>
      <c r="H223">
        <v>286</v>
      </c>
      <c r="I223">
        <v>314</v>
      </c>
      <c r="J223">
        <v>431</v>
      </c>
      <c r="K223">
        <v>643</v>
      </c>
      <c r="L223">
        <v>0.63963199999999998</v>
      </c>
      <c r="M223">
        <v>2.8944999999999999E-2</v>
      </c>
    </row>
    <row r="224" spans="1:13" x14ac:dyDescent="0.25">
      <c r="A224" t="s">
        <v>149</v>
      </c>
      <c r="B224">
        <v>33983.931214999997</v>
      </c>
      <c r="C224">
        <v>65.171940000000006</v>
      </c>
      <c r="D224">
        <v>-152.07889</v>
      </c>
      <c r="E224">
        <v>229</v>
      </c>
      <c r="F224" t="s">
        <v>13</v>
      </c>
      <c r="G224">
        <v>149</v>
      </c>
      <c r="H224">
        <v>208</v>
      </c>
      <c r="I224">
        <v>341</v>
      </c>
      <c r="J224">
        <v>341</v>
      </c>
      <c r="K224">
        <v>341</v>
      </c>
      <c r="L224">
        <v>0.79826799999999998</v>
      </c>
      <c r="M224">
        <v>3.8918000000000001E-2</v>
      </c>
    </row>
    <row r="225" spans="1:13" x14ac:dyDescent="0.25">
      <c r="A225" t="s">
        <v>81</v>
      </c>
      <c r="B225">
        <v>104253.017882</v>
      </c>
      <c r="C225">
        <v>67.571110000000004</v>
      </c>
      <c r="D225">
        <v>-162.96528000000001</v>
      </c>
      <c r="E225">
        <v>556</v>
      </c>
      <c r="F225" t="s">
        <v>13</v>
      </c>
      <c r="G225">
        <v>149</v>
      </c>
      <c r="H225">
        <v>149</v>
      </c>
      <c r="I225">
        <v>160</v>
      </c>
      <c r="J225">
        <v>175</v>
      </c>
      <c r="K225">
        <v>201</v>
      </c>
      <c r="L225">
        <v>0.86168100000000003</v>
      </c>
      <c r="M225">
        <v>4.2812999999999997E-2</v>
      </c>
    </row>
    <row r="226" spans="1:13" x14ac:dyDescent="0.25">
      <c r="A226" t="s">
        <v>196</v>
      </c>
      <c r="B226">
        <v>8061</v>
      </c>
      <c r="C226">
        <v>65.524439999999998</v>
      </c>
      <c r="D226">
        <v>-148.54472000000001</v>
      </c>
      <c r="E226">
        <v>12</v>
      </c>
      <c r="F226" t="s">
        <v>13</v>
      </c>
      <c r="G226">
        <v>143</v>
      </c>
      <c r="H226">
        <v>238</v>
      </c>
      <c r="I226">
        <v>337</v>
      </c>
      <c r="J226">
        <v>394</v>
      </c>
      <c r="K226">
        <v>446</v>
      </c>
      <c r="L226">
        <v>0.80674000000000001</v>
      </c>
      <c r="M226">
        <v>3.9440999999999997E-2</v>
      </c>
    </row>
    <row r="227" spans="1:13" x14ac:dyDescent="0.25">
      <c r="A227" t="s">
        <v>197</v>
      </c>
      <c r="B227">
        <v>6012.6</v>
      </c>
      <c r="C227">
        <v>65.524439999999998</v>
      </c>
      <c r="D227">
        <v>-148.54472000000001</v>
      </c>
      <c r="E227">
        <v>3</v>
      </c>
      <c r="F227" t="s">
        <v>13</v>
      </c>
      <c r="G227">
        <v>143</v>
      </c>
      <c r="H227">
        <v>238</v>
      </c>
      <c r="I227">
        <v>337</v>
      </c>
      <c r="J227">
        <v>394</v>
      </c>
      <c r="K227">
        <v>446</v>
      </c>
      <c r="L227">
        <v>0.80674000000000001</v>
      </c>
      <c r="M227">
        <v>3.9440999999999997E-2</v>
      </c>
    </row>
    <row r="228" spans="1:13" x14ac:dyDescent="0.25">
      <c r="A228" t="s">
        <v>130</v>
      </c>
      <c r="B228">
        <v>10109.4</v>
      </c>
      <c r="C228">
        <v>65.504999999999995</v>
      </c>
      <c r="D228">
        <v>-150.16999999999999</v>
      </c>
      <c r="E228">
        <v>21</v>
      </c>
      <c r="F228" t="s">
        <v>13</v>
      </c>
      <c r="G228">
        <v>142</v>
      </c>
      <c r="H228">
        <v>179</v>
      </c>
      <c r="I228">
        <v>214</v>
      </c>
      <c r="J228">
        <v>237</v>
      </c>
      <c r="K228">
        <v>292</v>
      </c>
      <c r="L228">
        <v>0.80626500000000001</v>
      </c>
      <c r="M228">
        <v>3.9411000000000002E-2</v>
      </c>
    </row>
    <row r="229" spans="1:13" x14ac:dyDescent="0.25">
      <c r="A229" t="s">
        <v>328</v>
      </c>
      <c r="B229">
        <v>79072.2</v>
      </c>
      <c r="C229">
        <v>68.143330000000006</v>
      </c>
      <c r="D229">
        <v>-151.73582999999999</v>
      </c>
      <c r="E229">
        <v>324</v>
      </c>
      <c r="F229" t="s">
        <v>13</v>
      </c>
      <c r="G229">
        <v>140</v>
      </c>
      <c r="H229">
        <v>588</v>
      </c>
      <c r="I229">
        <v>1104</v>
      </c>
      <c r="J229">
        <v>1122</v>
      </c>
      <c r="K229">
        <v>1365</v>
      </c>
      <c r="L229">
        <v>0.87904099999999996</v>
      </c>
      <c r="M229">
        <v>4.3873000000000002E-2</v>
      </c>
    </row>
    <row r="230" spans="1:13" x14ac:dyDescent="0.25">
      <c r="A230" t="s">
        <v>134</v>
      </c>
      <c r="B230">
        <v>31506.480479000002</v>
      </c>
      <c r="C230">
        <v>64.788060000000002</v>
      </c>
      <c r="D230">
        <v>-141.19999999999999</v>
      </c>
      <c r="E230">
        <v>81</v>
      </c>
      <c r="F230" t="s">
        <v>13</v>
      </c>
      <c r="G230">
        <v>140</v>
      </c>
      <c r="H230">
        <v>169</v>
      </c>
      <c r="I230">
        <v>198</v>
      </c>
      <c r="J230">
        <v>299</v>
      </c>
      <c r="K230">
        <v>299</v>
      </c>
      <c r="L230">
        <v>0.78933500000000001</v>
      </c>
      <c r="M230">
        <v>3.8365999999999997E-2</v>
      </c>
    </row>
    <row r="231" spans="1:13" x14ac:dyDescent="0.25">
      <c r="A231" t="s">
        <v>73</v>
      </c>
      <c r="B231">
        <v>22022.514928000001</v>
      </c>
      <c r="C231">
        <v>62.656109999999998</v>
      </c>
      <c r="D231">
        <v>-160.20667</v>
      </c>
      <c r="E231">
        <v>79</v>
      </c>
      <c r="F231" t="s">
        <v>13</v>
      </c>
      <c r="G231">
        <v>140</v>
      </c>
      <c r="H231">
        <v>150</v>
      </c>
      <c r="I231">
        <v>150</v>
      </c>
      <c r="J231">
        <v>150</v>
      </c>
      <c r="K231">
        <v>176</v>
      </c>
      <c r="L231">
        <v>0.74470899999999995</v>
      </c>
      <c r="M231">
        <v>3.5593E-2</v>
      </c>
    </row>
    <row r="232" spans="1:13" x14ac:dyDescent="0.25">
      <c r="A232" t="s">
        <v>55</v>
      </c>
      <c r="B232">
        <v>28590.250835999999</v>
      </c>
      <c r="C232">
        <v>67.013890000000004</v>
      </c>
      <c r="D232">
        <v>-146.41861</v>
      </c>
      <c r="E232">
        <v>186</v>
      </c>
      <c r="F232" t="s">
        <v>13</v>
      </c>
      <c r="G232">
        <v>139</v>
      </c>
      <c r="H232">
        <v>146</v>
      </c>
      <c r="I232">
        <v>146</v>
      </c>
      <c r="J232">
        <v>146</v>
      </c>
      <c r="K232">
        <v>146</v>
      </c>
      <c r="L232">
        <v>0.84567199999999998</v>
      </c>
      <c r="M232">
        <v>4.1833000000000002E-2</v>
      </c>
    </row>
    <row r="233" spans="1:13" x14ac:dyDescent="0.25">
      <c r="A233" t="s">
        <v>128</v>
      </c>
      <c r="B233">
        <v>198107</v>
      </c>
      <c r="C233">
        <v>60.051389999999998</v>
      </c>
      <c r="D233">
        <v>-151.66889</v>
      </c>
      <c r="E233">
        <v>847</v>
      </c>
      <c r="F233" t="s">
        <v>18</v>
      </c>
      <c r="G233">
        <v>251</v>
      </c>
      <c r="H233">
        <v>274</v>
      </c>
      <c r="I233">
        <v>287</v>
      </c>
      <c r="J233">
        <v>287</v>
      </c>
      <c r="K233">
        <v>287</v>
      </c>
      <c r="L233">
        <v>0.69964899999999997</v>
      </c>
      <c r="M233">
        <v>3.2766000000000003E-2</v>
      </c>
    </row>
    <row r="234" spans="1:13" x14ac:dyDescent="0.25">
      <c r="A234" t="s">
        <v>87</v>
      </c>
      <c r="B234">
        <v>44140.436655999998</v>
      </c>
      <c r="C234">
        <v>64.739440000000002</v>
      </c>
      <c r="D234">
        <v>-155.48694</v>
      </c>
      <c r="E234">
        <v>186</v>
      </c>
      <c r="F234" t="s">
        <v>13</v>
      </c>
      <c r="G234">
        <v>137</v>
      </c>
      <c r="H234">
        <v>178</v>
      </c>
      <c r="I234">
        <v>178</v>
      </c>
      <c r="J234">
        <v>210</v>
      </c>
      <c r="K234">
        <v>217</v>
      </c>
      <c r="L234">
        <v>0.78822499999999995</v>
      </c>
      <c r="M234">
        <v>3.8296999999999998E-2</v>
      </c>
    </row>
    <row r="235" spans="1:13" x14ac:dyDescent="0.25">
      <c r="A235" t="s">
        <v>56</v>
      </c>
      <c r="B235">
        <v>16281.088016</v>
      </c>
      <c r="C235">
        <v>66.359440000000006</v>
      </c>
      <c r="D235">
        <v>-147.39639</v>
      </c>
      <c r="E235">
        <v>58</v>
      </c>
      <c r="F235" t="s">
        <v>13</v>
      </c>
      <c r="G235">
        <v>134</v>
      </c>
      <c r="H235">
        <v>138</v>
      </c>
      <c r="I235">
        <v>145</v>
      </c>
      <c r="J235">
        <v>148</v>
      </c>
      <c r="K235">
        <v>148</v>
      </c>
      <c r="L235">
        <v>0.82790900000000001</v>
      </c>
      <c r="M235">
        <v>4.0743000000000001E-2</v>
      </c>
    </row>
    <row r="236" spans="1:13" x14ac:dyDescent="0.25">
      <c r="A236" t="s">
        <v>214</v>
      </c>
      <c r="B236">
        <v>81076.018763</v>
      </c>
      <c r="C236">
        <v>56.975830000000002</v>
      </c>
      <c r="D236">
        <v>-133.94721999999999</v>
      </c>
      <c r="E236">
        <v>626</v>
      </c>
      <c r="F236" t="s">
        <v>13</v>
      </c>
      <c r="G236">
        <v>133</v>
      </c>
      <c r="H236">
        <v>198</v>
      </c>
      <c r="I236">
        <v>251</v>
      </c>
      <c r="J236">
        <v>281</v>
      </c>
      <c r="K236">
        <v>481</v>
      </c>
      <c r="L236">
        <v>0.65661099999999994</v>
      </c>
      <c r="M236">
        <v>3.0033000000000001E-2</v>
      </c>
    </row>
    <row r="237" spans="1:13" x14ac:dyDescent="0.25">
      <c r="A237" t="s">
        <v>122</v>
      </c>
      <c r="B237">
        <v>68410282.200000003</v>
      </c>
      <c r="C237">
        <v>61.218060000000001</v>
      </c>
      <c r="D237">
        <v>-149.90028000000001</v>
      </c>
      <c r="E237">
        <v>300549</v>
      </c>
      <c r="F237" t="s">
        <v>18</v>
      </c>
      <c r="G237">
        <v>176</v>
      </c>
      <c r="H237">
        <v>181</v>
      </c>
      <c r="I237">
        <v>232</v>
      </c>
      <c r="J237">
        <v>280</v>
      </c>
      <c r="K237">
        <v>280</v>
      </c>
      <c r="L237">
        <v>0.71870800000000001</v>
      </c>
      <c r="M237">
        <v>3.3966000000000003E-2</v>
      </c>
    </row>
    <row r="238" spans="1:13" x14ac:dyDescent="0.25">
      <c r="A238" t="s">
        <v>107</v>
      </c>
      <c r="B238">
        <v>92878.061069999996</v>
      </c>
      <c r="C238">
        <v>61.784999999999997</v>
      </c>
      <c r="D238">
        <v>-161.32028</v>
      </c>
      <c r="E238">
        <v>325</v>
      </c>
      <c r="F238" t="s">
        <v>13</v>
      </c>
      <c r="G238">
        <v>131</v>
      </c>
      <c r="H238">
        <v>132</v>
      </c>
      <c r="I238">
        <v>132</v>
      </c>
      <c r="J238">
        <v>201</v>
      </c>
      <c r="K238">
        <v>253</v>
      </c>
      <c r="L238">
        <v>0.728607</v>
      </c>
      <c r="M238">
        <v>3.4585999999999999E-2</v>
      </c>
    </row>
    <row r="239" spans="1:13" x14ac:dyDescent="0.25">
      <c r="A239" t="s">
        <v>123</v>
      </c>
      <c r="B239">
        <v>31277.127691999998</v>
      </c>
      <c r="C239">
        <v>57.503329999999998</v>
      </c>
      <c r="D239">
        <v>-134.58389</v>
      </c>
      <c r="E239">
        <v>416</v>
      </c>
      <c r="F239" t="s">
        <v>13</v>
      </c>
      <c r="G239">
        <v>129</v>
      </c>
      <c r="H239">
        <v>190</v>
      </c>
      <c r="I239">
        <v>228</v>
      </c>
      <c r="J239">
        <v>280</v>
      </c>
      <c r="K239">
        <v>280</v>
      </c>
      <c r="L239">
        <v>0.66333699999999995</v>
      </c>
      <c r="M239">
        <v>3.0463E-2</v>
      </c>
    </row>
    <row r="240" spans="1:13" x14ac:dyDescent="0.25">
      <c r="A240" t="s">
        <v>79</v>
      </c>
      <c r="B240">
        <v>18965.695764</v>
      </c>
      <c r="C240">
        <v>61.702500000000001</v>
      </c>
      <c r="D240">
        <v>-157.16972000000001</v>
      </c>
      <c r="E240">
        <v>99</v>
      </c>
      <c r="F240" t="s">
        <v>13</v>
      </c>
      <c r="G240">
        <v>127</v>
      </c>
      <c r="H240">
        <v>132</v>
      </c>
      <c r="I240">
        <v>132</v>
      </c>
      <c r="J240">
        <v>167</v>
      </c>
      <c r="K240">
        <v>199</v>
      </c>
      <c r="L240">
        <v>0.72713899999999998</v>
      </c>
      <c r="M240">
        <v>3.4493999999999997E-2</v>
      </c>
    </row>
    <row r="241" spans="1:13" x14ac:dyDescent="0.25">
      <c r="A241" t="s">
        <v>194</v>
      </c>
      <c r="B241">
        <v>30533.937078999999</v>
      </c>
      <c r="C241">
        <v>62.90361</v>
      </c>
      <c r="D241">
        <v>-160.06471999999999</v>
      </c>
      <c r="E241">
        <v>191</v>
      </c>
      <c r="F241" t="s">
        <v>13</v>
      </c>
      <c r="G241">
        <v>126</v>
      </c>
      <c r="H241">
        <v>172</v>
      </c>
      <c r="I241">
        <v>175</v>
      </c>
      <c r="J241">
        <v>261</v>
      </c>
      <c r="K241">
        <v>434</v>
      </c>
      <c r="L241">
        <v>0.74949399999999999</v>
      </c>
      <c r="M241">
        <v>3.5892E-2</v>
      </c>
    </row>
    <row r="242" spans="1:13" x14ac:dyDescent="0.25">
      <c r="A242" t="s">
        <v>117</v>
      </c>
      <c r="B242">
        <v>584799.4</v>
      </c>
      <c r="C242">
        <v>64.847219999999993</v>
      </c>
      <c r="D242">
        <v>-148.01444000000001</v>
      </c>
      <c r="E242">
        <v>2546</v>
      </c>
      <c r="F242" t="s">
        <v>18</v>
      </c>
      <c r="G242">
        <v>114</v>
      </c>
      <c r="H242">
        <v>189</v>
      </c>
      <c r="I242">
        <v>265</v>
      </c>
      <c r="J242">
        <v>265</v>
      </c>
      <c r="K242">
        <v>265</v>
      </c>
      <c r="L242">
        <v>0.79069199999999995</v>
      </c>
      <c r="M242">
        <v>3.8449999999999998E-2</v>
      </c>
    </row>
    <row r="243" spans="1:13" x14ac:dyDescent="0.25">
      <c r="A243" t="s">
        <v>118</v>
      </c>
      <c r="B243">
        <v>13978.6</v>
      </c>
      <c r="C243">
        <v>64.847219999999993</v>
      </c>
      <c r="D243">
        <v>-148.01444000000001</v>
      </c>
      <c r="E243">
        <v>38</v>
      </c>
      <c r="F243" t="s">
        <v>18</v>
      </c>
      <c r="G243">
        <v>114</v>
      </c>
      <c r="H243">
        <v>189</v>
      </c>
      <c r="I243">
        <v>265</v>
      </c>
      <c r="J243">
        <v>265</v>
      </c>
      <c r="K243">
        <v>265</v>
      </c>
      <c r="L243">
        <v>0.79069199999999995</v>
      </c>
      <c r="M243">
        <v>3.8449999999999998E-2</v>
      </c>
    </row>
    <row r="244" spans="1:13" x14ac:dyDescent="0.25">
      <c r="A244" t="s">
        <v>72</v>
      </c>
      <c r="B244">
        <v>24369.03757</v>
      </c>
      <c r="C244">
        <v>62.564999999999998</v>
      </c>
      <c r="D244">
        <v>-144.66471999999999</v>
      </c>
      <c r="E244">
        <v>94</v>
      </c>
      <c r="F244" t="s">
        <v>13</v>
      </c>
      <c r="G244">
        <v>125</v>
      </c>
      <c r="H244">
        <v>141</v>
      </c>
      <c r="I244">
        <v>171</v>
      </c>
      <c r="J244">
        <v>171</v>
      </c>
      <c r="K244">
        <v>171</v>
      </c>
      <c r="L244">
        <v>0.74297199999999997</v>
      </c>
      <c r="M244">
        <v>3.5485000000000003E-2</v>
      </c>
    </row>
    <row r="245" spans="1:13" x14ac:dyDescent="0.25">
      <c r="A245" t="s">
        <v>104</v>
      </c>
      <c r="B245">
        <v>2050543.4</v>
      </c>
      <c r="C245">
        <v>61.606960000000001</v>
      </c>
      <c r="D245">
        <v>-149.30545000000001</v>
      </c>
      <c r="E245">
        <v>8986</v>
      </c>
      <c r="F245" t="s">
        <v>18</v>
      </c>
      <c r="G245">
        <v>246</v>
      </c>
      <c r="H245">
        <v>261</v>
      </c>
      <c r="I245">
        <v>264</v>
      </c>
      <c r="J245">
        <v>261</v>
      </c>
      <c r="K245">
        <v>252</v>
      </c>
      <c r="L245">
        <v>0.72545099999999996</v>
      </c>
      <c r="M245">
        <v>3.4389000000000003E-2</v>
      </c>
    </row>
    <row r="246" spans="1:13" x14ac:dyDescent="0.25">
      <c r="A246" t="s">
        <v>113</v>
      </c>
      <c r="B246">
        <v>260241.8</v>
      </c>
      <c r="C246">
        <v>60.61889</v>
      </c>
      <c r="D246">
        <v>-151.3425</v>
      </c>
      <c r="E246">
        <v>1120</v>
      </c>
      <c r="F246" t="s">
        <v>18</v>
      </c>
      <c r="G246">
        <v>239</v>
      </c>
      <c r="H246">
        <v>260</v>
      </c>
      <c r="I246">
        <v>261</v>
      </c>
      <c r="J246">
        <v>261</v>
      </c>
      <c r="K246">
        <v>260</v>
      </c>
      <c r="L246">
        <v>0.708708</v>
      </c>
      <c r="M246">
        <v>3.3336999999999999E-2</v>
      </c>
    </row>
    <row r="247" spans="1:13" x14ac:dyDescent="0.25">
      <c r="A247" t="s">
        <v>102</v>
      </c>
      <c r="B247">
        <v>1478357</v>
      </c>
      <c r="C247">
        <v>61.573630000000001</v>
      </c>
      <c r="D247">
        <v>-149.25848999999999</v>
      </c>
      <c r="E247">
        <v>6472</v>
      </c>
      <c r="F247" t="s">
        <v>18</v>
      </c>
      <c r="G247">
        <v>217</v>
      </c>
      <c r="H247">
        <v>240</v>
      </c>
      <c r="I247">
        <v>261</v>
      </c>
      <c r="J247">
        <v>261</v>
      </c>
      <c r="K247">
        <v>251</v>
      </c>
      <c r="L247">
        <v>0.72486499999999998</v>
      </c>
      <c r="M247">
        <v>3.4352000000000001E-2</v>
      </c>
    </row>
    <row r="248" spans="1:13" x14ac:dyDescent="0.25">
      <c r="A248" t="s">
        <v>276</v>
      </c>
      <c r="B248">
        <v>42610.027034999999</v>
      </c>
      <c r="C248">
        <v>62.706940000000003</v>
      </c>
      <c r="D248">
        <v>-143.96110999999999</v>
      </c>
      <c r="E248">
        <v>149</v>
      </c>
      <c r="F248" t="s">
        <v>13</v>
      </c>
      <c r="G248">
        <v>124</v>
      </c>
      <c r="H248">
        <v>180</v>
      </c>
      <c r="I248">
        <v>449</v>
      </c>
      <c r="J248">
        <v>607</v>
      </c>
      <c r="K248">
        <v>759</v>
      </c>
      <c r="L248">
        <v>0.74568400000000001</v>
      </c>
      <c r="M248">
        <v>3.5653999999999998E-2</v>
      </c>
    </row>
    <row r="249" spans="1:13" x14ac:dyDescent="0.25">
      <c r="A249" t="s">
        <v>58</v>
      </c>
      <c r="B249">
        <v>112674.337447</v>
      </c>
      <c r="C249">
        <v>61.954999999999998</v>
      </c>
      <c r="D249">
        <v>-145.30528000000001</v>
      </c>
      <c r="E249">
        <v>283</v>
      </c>
      <c r="F249" t="s">
        <v>13</v>
      </c>
      <c r="G249">
        <v>123</v>
      </c>
      <c r="H249">
        <v>125</v>
      </c>
      <c r="I249">
        <v>150</v>
      </c>
      <c r="J249">
        <v>150</v>
      </c>
      <c r="K249">
        <v>150</v>
      </c>
      <c r="L249">
        <v>0.73166200000000003</v>
      </c>
      <c r="M249">
        <v>3.4778000000000003E-2</v>
      </c>
    </row>
    <row r="250" spans="1:13" x14ac:dyDescent="0.25">
      <c r="A250" t="s">
        <v>175</v>
      </c>
      <c r="B250">
        <v>89153.962876000005</v>
      </c>
      <c r="C250">
        <v>66.974999999999994</v>
      </c>
      <c r="D250">
        <v>-160.42277999999999</v>
      </c>
      <c r="E250">
        <v>403</v>
      </c>
      <c r="F250" t="s">
        <v>13</v>
      </c>
      <c r="G250">
        <v>121</v>
      </c>
      <c r="H250">
        <v>168</v>
      </c>
      <c r="I250">
        <v>229</v>
      </c>
      <c r="J250">
        <v>321</v>
      </c>
      <c r="K250">
        <v>390</v>
      </c>
      <c r="L250">
        <v>0.84458500000000003</v>
      </c>
      <c r="M250">
        <v>4.1766999999999999E-2</v>
      </c>
    </row>
    <row r="251" spans="1:13" x14ac:dyDescent="0.25">
      <c r="A251" t="s">
        <v>270</v>
      </c>
      <c r="B251">
        <v>35591.809932999997</v>
      </c>
      <c r="C251">
        <v>57.780830000000002</v>
      </c>
      <c r="D251">
        <v>-135.21888999999999</v>
      </c>
      <c r="E251">
        <v>128</v>
      </c>
      <c r="F251" t="s">
        <v>13</v>
      </c>
      <c r="G251">
        <v>120</v>
      </c>
      <c r="H251">
        <v>425</v>
      </c>
      <c r="I251">
        <v>672</v>
      </c>
      <c r="J251">
        <v>694</v>
      </c>
      <c r="K251">
        <v>694</v>
      </c>
      <c r="L251">
        <v>0.66697700000000004</v>
      </c>
      <c r="M251">
        <v>3.0695E-2</v>
      </c>
    </row>
    <row r="252" spans="1:13" x14ac:dyDescent="0.25">
      <c r="A252" t="s">
        <v>41</v>
      </c>
      <c r="B252">
        <v>176101.99713500001</v>
      </c>
      <c r="C252">
        <v>66.564719999999994</v>
      </c>
      <c r="D252">
        <v>-145.27388999999999</v>
      </c>
      <c r="E252">
        <v>576</v>
      </c>
      <c r="F252" t="s">
        <v>13</v>
      </c>
      <c r="G252">
        <v>120</v>
      </c>
      <c r="H252">
        <v>120</v>
      </c>
      <c r="I252">
        <v>122</v>
      </c>
      <c r="J252">
        <v>127</v>
      </c>
      <c r="K252">
        <v>129</v>
      </c>
      <c r="L252">
        <v>0.83336500000000002</v>
      </c>
      <c r="M252">
        <v>4.1078999999999997E-2</v>
      </c>
    </row>
    <row r="253" spans="1:13" x14ac:dyDescent="0.25">
      <c r="A253" t="s">
        <v>46</v>
      </c>
      <c r="B253">
        <v>60812.464738000002</v>
      </c>
      <c r="C253">
        <v>62.050789999999999</v>
      </c>
      <c r="D253">
        <v>-145.43588</v>
      </c>
      <c r="E253">
        <v>270</v>
      </c>
      <c r="F253" t="s">
        <v>13</v>
      </c>
      <c r="G253">
        <v>117</v>
      </c>
      <c r="H253">
        <v>131</v>
      </c>
      <c r="I253">
        <v>125</v>
      </c>
      <c r="J253">
        <v>120</v>
      </c>
      <c r="K253">
        <v>131</v>
      </c>
      <c r="L253">
        <v>0.733402</v>
      </c>
      <c r="M253">
        <v>3.4887000000000001E-2</v>
      </c>
    </row>
    <row r="254" spans="1:13" x14ac:dyDescent="0.25">
      <c r="A254" t="s">
        <v>126</v>
      </c>
      <c r="B254">
        <v>31617.733466999998</v>
      </c>
      <c r="C254">
        <v>62.682220000000001</v>
      </c>
      <c r="D254">
        <v>-159.56193999999999</v>
      </c>
      <c r="E254">
        <v>79</v>
      </c>
      <c r="F254" t="s">
        <v>13</v>
      </c>
      <c r="G254">
        <v>114</v>
      </c>
      <c r="H254">
        <v>122</v>
      </c>
      <c r="I254">
        <v>157</v>
      </c>
      <c r="J254">
        <v>212</v>
      </c>
      <c r="K254">
        <v>283</v>
      </c>
      <c r="L254">
        <v>0.74520900000000001</v>
      </c>
      <c r="M254">
        <v>3.5624999999999997E-2</v>
      </c>
    </row>
    <row r="255" spans="1:13" x14ac:dyDescent="0.25">
      <c r="A255" t="s">
        <v>282</v>
      </c>
      <c r="B255">
        <v>539719.469989</v>
      </c>
      <c r="C255">
        <v>56.470829999999999</v>
      </c>
      <c r="D255">
        <v>-132.37666999999999</v>
      </c>
      <c r="E255">
        <v>2406</v>
      </c>
      <c r="F255" t="s">
        <v>13</v>
      </c>
      <c r="G255">
        <v>111</v>
      </c>
      <c r="H255">
        <v>224</v>
      </c>
      <c r="I255">
        <v>241</v>
      </c>
      <c r="J255">
        <v>284</v>
      </c>
      <c r="K255">
        <v>843</v>
      </c>
      <c r="L255">
        <v>0.65039800000000003</v>
      </c>
      <c r="M255">
        <v>2.9635999999999999E-2</v>
      </c>
    </row>
    <row r="256" spans="1:13" x14ac:dyDescent="0.25">
      <c r="A256" t="s">
        <v>131</v>
      </c>
      <c r="B256">
        <v>466447.4</v>
      </c>
      <c r="C256">
        <v>61.337670000000003</v>
      </c>
      <c r="D256">
        <v>-150.04455999999999</v>
      </c>
      <c r="E256">
        <v>2026</v>
      </c>
      <c r="F256" t="s">
        <v>18</v>
      </c>
      <c r="G256">
        <v>224</v>
      </c>
      <c r="H256">
        <v>226</v>
      </c>
      <c r="I256">
        <v>232</v>
      </c>
      <c r="J256">
        <v>253</v>
      </c>
      <c r="K256">
        <v>296</v>
      </c>
      <c r="L256">
        <v>0.72075999999999996</v>
      </c>
      <c r="M256">
        <v>3.4093999999999999E-2</v>
      </c>
    </row>
    <row r="257" spans="1:13" x14ac:dyDescent="0.25">
      <c r="A257" t="s">
        <v>132</v>
      </c>
      <c r="B257">
        <v>6012.6</v>
      </c>
      <c r="C257">
        <v>61.337670000000003</v>
      </c>
      <c r="D257">
        <v>-150.04455999999999</v>
      </c>
      <c r="E257">
        <v>3</v>
      </c>
      <c r="F257" t="s">
        <v>18</v>
      </c>
      <c r="G257">
        <v>224</v>
      </c>
      <c r="H257">
        <v>226</v>
      </c>
      <c r="I257">
        <v>232</v>
      </c>
      <c r="J257">
        <v>253</v>
      </c>
      <c r="K257">
        <v>296</v>
      </c>
      <c r="L257">
        <v>0.72075999999999996</v>
      </c>
      <c r="M257">
        <v>3.4093999999999999E-2</v>
      </c>
    </row>
    <row r="258" spans="1:13" x14ac:dyDescent="0.25">
      <c r="A258" t="s">
        <v>205</v>
      </c>
      <c r="B258">
        <v>6012.6</v>
      </c>
      <c r="C258">
        <v>62.496389999999998</v>
      </c>
      <c r="D258">
        <v>-150.76555999999999</v>
      </c>
      <c r="E258">
        <v>3</v>
      </c>
      <c r="F258" t="s">
        <v>18</v>
      </c>
      <c r="G258">
        <v>119</v>
      </c>
      <c r="H258">
        <v>165</v>
      </c>
      <c r="I258">
        <v>215</v>
      </c>
      <c r="J258">
        <v>249</v>
      </c>
      <c r="K258">
        <v>458</v>
      </c>
      <c r="L258">
        <v>0.741672</v>
      </c>
      <c r="M258">
        <v>3.5403999999999998E-2</v>
      </c>
    </row>
    <row r="259" spans="1:13" x14ac:dyDescent="0.25">
      <c r="A259" t="s">
        <v>101</v>
      </c>
      <c r="B259">
        <v>174891.8</v>
      </c>
      <c r="C259">
        <v>64.890029999999996</v>
      </c>
      <c r="D259">
        <v>-146.88745</v>
      </c>
      <c r="E259">
        <v>745</v>
      </c>
      <c r="F259" t="s">
        <v>18</v>
      </c>
      <c r="G259">
        <v>180</v>
      </c>
      <c r="H259">
        <v>189</v>
      </c>
      <c r="I259">
        <v>248</v>
      </c>
      <c r="J259">
        <v>248</v>
      </c>
      <c r="K259">
        <v>248</v>
      </c>
      <c r="L259">
        <v>0.79167900000000002</v>
      </c>
      <c r="M259">
        <v>3.8510999999999997E-2</v>
      </c>
    </row>
    <row r="260" spans="1:13" x14ac:dyDescent="0.25">
      <c r="A260" t="s">
        <v>245</v>
      </c>
      <c r="B260">
        <v>28947.239532</v>
      </c>
      <c r="C260">
        <v>66.908569999999997</v>
      </c>
      <c r="D260">
        <v>-156.88102000000001</v>
      </c>
      <c r="E260">
        <v>152</v>
      </c>
      <c r="F260" t="s">
        <v>13</v>
      </c>
      <c r="G260">
        <v>110</v>
      </c>
      <c r="H260">
        <v>126</v>
      </c>
      <c r="I260">
        <v>176</v>
      </c>
      <c r="J260">
        <v>347</v>
      </c>
      <c r="K260">
        <v>582</v>
      </c>
      <c r="L260">
        <v>0.84273900000000002</v>
      </c>
      <c r="M260">
        <v>4.1653999999999997E-2</v>
      </c>
    </row>
    <row r="261" spans="1:13" x14ac:dyDescent="0.25">
      <c r="A261" t="s">
        <v>59</v>
      </c>
      <c r="B261">
        <v>31959</v>
      </c>
      <c r="C261">
        <v>62.017879999999998</v>
      </c>
      <c r="D261">
        <v>-145.34499</v>
      </c>
      <c r="E261">
        <v>117</v>
      </c>
      <c r="F261" t="s">
        <v>13</v>
      </c>
      <c r="G261">
        <v>110</v>
      </c>
      <c r="H261">
        <v>110</v>
      </c>
      <c r="I261">
        <v>111</v>
      </c>
      <c r="J261">
        <v>118</v>
      </c>
      <c r="K261">
        <v>151</v>
      </c>
      <c r="L261">
        <v>0.73280299999999998</v>
      </c>
      <c r="M261">
        <v>3.4848999999999998E-2</v>
      </c>
    </row>
    <row r="262" spans="1:13" x14ac:dyDescent="0.25">
      <c r="A262" t="s">
        <v>190</v>
      </c>
      <c r="B262">
        <v>151904.20000000001</v>
      </c>
      <c r="C262">
        <v>59.861600000000003</v>
      </c>
      <c r="D262">
        <v>-151.01965999999999</v>
      </c>
      <c r="E262">
        <v>644</v>
      </c>
      <c r="F262" t="s">
        <v>18</v>
      </c>
      <c r="G262">
        <v>181</v>
      </c>
      <c r="H262">
        <v>188</v>
      </c>
      <c r="I262">
        <v>240</v>
      </c>
      <c r="J262">
        <v>240</v>
      </c>
      <c r="K262">
        <v>417</v>
      </c>
      <c r="L262">
        <v>0.69670500000000002</v>
      </c>
      <c r="M262">
        <v>3.2579999999999998E-2</v>
      </c>
    </row>
    <row r="263" spans="1:13" x14ac:dyDescent="0.25">
      <c r="A263" t="s">
        <v>33</v>
      </c>
      <c r="B263">
        <v>31305.908785</v>
      </c>
      <c r="C263">
        <v>62.271389999999997</v>
      </c>
      <c r="D263">
        <v>-145.38221999999999</v>
      </c>
      <c r="E263">
        <v>114</v>
      </c>
      <c r="F263" t="s">
        <v>13</v>
      </c>
      <c r="G263">
        <v>107</v>
      </c>
      <c r="H263">
        <v>107</v>
      </c>
      <c r="I263">
        <v>106</v>
      </c>
      <c r="J263">
        <v>103</v>
      </c>
      <c r="K263">
        <v>111</v>
      </c>
      <c r="L263">
        <v>0.73745899999999998</v>
      </c>
      <c r="M263">
        <v>3.5139999999999998E-2</v>
      </c>
    </row>
    <row r="264" spans="1:13" x14ac:dyDescent="0.25">
      <c r="A264" t="s">
        <v>95</v>
      </c>
      <c r="B264">
        <v>20192.122385999999</v>
      </c>
      <c r="C264">
        <v>63.137219999999999</v>
      </c>
      <c r="D264">
        <v>-142.51611</v>
      </c>
      <c r="E264">
        <v>131</v>
      </c>
      <c r="F264" t="s">
        <v>13</v>
      </c>
      <c r="G264">
        <v>106</v>
      </c>
      <c r="H264">
        <v>161</v>
      </c>
      <c r="I264">
        <v>228</v>
      </c>
      <c r="J264">
        <v>231</v>
      </c>
      <c r="K264">
        <v>231</v>
      </c>
      <c r="L264">
        <v>0.75409899999999996</v>
      </c>
      <c r="M264">
        <v>3.6179000000000003E-2</v>
      </c>
    </row>
    <row r="265" spans="1:13" x14ac:dyDescent="0.25">
      <c r="A265" t="s">
        <v>71</v>
      </c>
      <c r="B265">
        <v>7605.8</v>
      </c>
      <c r="C265">
        <v>63.882779999999997</v>
      </c>
      <c r="D265">
        <v>-152.31222</v>
      </c>
      <c r="E265">
        <v>10</v>
      </c>
      <c r="F265" t="s">
        <v>13</v>
      </c>
      <c r="G265">
        <v>106</v>
      </c>
      <c r="H265">
        <v>117</v>
      </c>
      <c r="I265">
        <v>117</v>
      </c>
      <c r="J265">
        <v>170</v>
      </c>
      <c r="K265">
        <v>170</v>
      </c>
      <c r="L265">
        <v>0.76940699999999995</v>
      </c>
      <c r="M265">
        <v>3.7130999999999997E-2</v>
      </c>
    </row>
    <row r="266" spans="1:13" x14ac:dyDescent="0.25">
      <c r="A266" t="s">
        <v>115</v>
      </c>
      <c r="B266">
        <v>134151.4</v>
      </c>
      <c r="C266">
        <v>59.935830000000003</v>
      </c>
      <c r="D266">
        <v>-151.73722000000001</v>
      </c>
      <c r="E266">
        <v>566</v>
      </c>
      <c r="F266" t="s">
        <v>18</v>
      </c>
      <c r="G266">
        <v>196</v>
      </c>
      <c r="H266">
        <v>220</v>
      </c>
      <c r="I266">
        <v>234</v>
      </c>
      <c r="J266">
        <v>234</v>
      </c>
      <c r="K266">
        <v>261</v>
      </c>
      <c r="L266">
        <v>0.697851</v>
      </c>
      <c r="M266">
        <v>3.2652E-2</v>
      </c>
    </row>
    <row r="267" spans="1:13" x14ac:dyDescent="0.25">
      <c r="A267" t="s">
        <v>173</v>
      </c>
      <c r="B267">
        <v>35514.075451999997</v>
      </c>
      <c r="C267">
        <v>61.515830000000001</v>
      </c>
      <c r="D267">
        <v>-144.43693999999999</v>
      </c>
      <c r="E267">
        <v>116</v>
      </c>
      <c r="F267" t="s">
        <v>13</v>
      </c>
      <c r="G267">
        <v>102</v>
      </c>
      <c r="H267">
        <v>203</v>
      </c>
      <c r="I267">
        <v>325</v>
      </c>
      <c r="J267">
        <v>325</v>
      </c>
      <c r="K267">
        <v>385</v>
      </c>
      <c r="L267">
        <v>0.72385299999999997</v>
      </c>
      <c r="M267">
        <v>3.4287999999999999E-2</v>
      </c>
    </row>
    <row r="268" spans="1:13" x14ac:dyDescent="0.25">
      <c r="A268" t="s">
        <v>93</v>
      </c>
      <c r="B268">
        <v>9199</v>
      </c>
      <c r="C268">
        <v>61.171909999999997</v>
      </c>
      <c r="D268">
        <v>-151.16826</v>
      </c>
      <c r="E268">
        <v>17</v>
      </c>
      <c r="F268" t="s">
        <v>18</v>
      </c>
      <c r="G268">
        <v>186</v>
      </c>
      <c r="H268">
        <v>192</v>
      </c>
      <c r="I268">
        <v>202</v>
      </c>
      <c r="J268">
        <v>228</v>
      </c>
      <c r="K268">
        <v>228</v>
      </c>
      <c r="L268">
        <v>0.71792100000000003</v>
      </c>
      <c r="M268">
        <v>3.3916000000000002E-2</v>
      </c>
    </row>
    <row r="269" spans="1:13" x14ac:dyDescent="0.25">
      <c r="A269" t="s">
        <v>76</v>
      </c>
      <c r="B269">
        <v>12462.684604</v>
      </c>
      <c r="C269">
        <v>66.924909999999997</v>
      </c>
      <c r="D269">
        <v>-151.5061</v>
      </c>
      <c r="E269">
        <v>8</v>
      </c>
      <c r="F269" t="s">
        <v>13</v>
      </c>
      <c r="G269">
        <v>102</v>
      </c>
      <c r="H269">
        <v>179</v>
      </c>
      <c r="I269">
        <v>150</v>
      </c>
      <c r="J269">
        <v>179</v>
      </c>
      <c r="K269">
        <v>185</v>
      </c>
      <c r="L269">
        <v>0.84319200000000005</v>
      </c>
      <c r="M269">
        <v>4.1681000000000003E-2</v>
      </c>
    </row>
    <row r="270" spans="1:13" x14ac:dyDescent="0.25">
      <c r="A270" t="s">
        <v>92</v>
      </c>
      <c r="B270">
        <v>105473.8</v>
      </c>
      <c r="C270">
        <v>64.958060000000003</v>
      </c>
      <c r="D270">
        <v>-147.61832999999999</v>
      </c>
      <c r="E270">
        <v>440</v>
      </c>
      <c r="F270" t="s">
        <v>18</v>
      </c>
      <c r="G270">
        <v>130</v>
      </c>
      <c r="H270">
        <v>207</v>
      </c>
      <c r="I270">
        <v>217</v>
      </c>
      <c r="J270">
        <v>226</v>
      </c>
      <c r="K270">
        <v>226</v>
      </c>
      <c r="L270">
        <v>0.79325400000000001</v>
      </c>
      <c r="M270">
        <v>3.8608000000000003E-2</v>
      </c>
    </row>
    <row r="271" spans="1:13" x14ac:dyDescent="0.25">
      <c r="A271" t="s">
        <v>90</v>
      </c>
      <c r="B271">
        <v>1636539</v>
      </c>
      <c r="C271">
        <v>60.55444</v>
      </c>
      <c r="D271">
        <v>-151.25833</v>
      </c>
      <c r="E271">
        <v>7167</v>
      </c>
      <c r="F271" t="s">
        <v>18</v>
      </c>
      <c r="G271">
        <v>199</v>
      </c>
      <c r="H271">
        <v>211</v>
      </c>
      <c r="I271">
        <v>216</v>
      </c>
      <c r="J271">
        <v>216</v>
      </c>
      <c r="K271">
        <v>222</v>
      </c>
      <c r="L271">
        <v>0.70765999999999996</v>
      </c>
      <c r="M271">
        <v>3.3271000000000002E-2</v>
      </c>
    </row>
    <row r="272" spans="1:13" x14ac:dyDescent="0.25">
      <c r="A272" t="s">
        <v>105</v>
      </c>
      <c r="B272">
        <v>1888719.8</v>
      </c>
      <c r="C272">
        <v>61.581389999999999</v>
      </c>
      <c r="D272">
        <v>-149.43943999999999</v>
      </c>
      <c r="E272">
        <v>8275</v>
      </c>
      <c r="F272" t="s">
        <v>18</v>
      </c>
      <c r="G272">
        <v>252</v>
      </c>
      <c r="H272">
        <v>252</v>
      </c>
      <c r="I272">
        <v>209</v>
      </c>
      <c r="J272">
        <v>214</v>
      </c>
      <c r="K272">
        <v>252</v>
      </c>
      <c r="L272">
        <v>0.72500100000000001</v>
      </c>
      <c r="M272">
        <v>3.4360000000000002E-2</v>
      </c>
    </row>
    <row r="273" spans="1:13" x14ac:dyDescent="0.25">
      <c r="A273" t="s">
        <v>88</v>
      </c>
      <c r="B273">
        <v>1902603.4</v>
      </c>
      <c r="C273">
        <v>61.615789999999997</v>
      </c>
      <c r="D273">
        <v>-149.58253999999999</v>
      </c>
      <c r="E273">
        <v>8336</v>
      </c>
      <c r="F273" t="s">
        <v>18</v>
      </c>
      <c r="G273">
        <v>177</v>
      </c>
      <c r="H273">
        <v>177</v>
      </c>
      <c r="I273">
        <v>209</v>
      </c>
      <c r="J273">
        <v>214</v>
      </c>
      <c r="K273">
        <v>218</v>
      </c>
      <c r="L273">
        <v>0.725607</v>
      </c>
      <c r="M273">
        <v>3.4397999999999998E-2</v>
      </c>
    </row>
    <row r="274" spans="1:13" x14ac:dyDescent="0.25">
      <c r="A274" t="s">
        <v>85</v>
      </c>
      <c r="B274">
        <v>126868.2</v>
      </c>
      <c r="C274">
        <v>64.152500000000003</v>
      </c>
      <c r="D274">
        <v>-145.84222</v>
      </c>
      <c r="E274">
        <v>534</v>
      </c>
      <c r="F274" t="s">
        <v>18</v>
      </c>
      <c r="G274">
        <v>183</v>
      </c>
      <c r="H274">
        <v>213</v>
      </c>
      <c r="I274">
        <v>213</v>
      </c>
      <c r="J274">
        <v>213</v>
      </c>
      <c r="K274">
        <v>213</v>
      </c>
      <c r="L274">
        <v>0.77518399999999998</v>
      </c>
      <c r="M274">
        <v>3.7489000000000001E-2</v>
      </c>
    </row>
    <row r="275" spans="1:13" x14ac:dyDescent="0.25">
      <c r="A275" t="s">
        <v>83</v>
      </c>
      <c r="B275">
        <v>322604.2</v>
      </c>
      <c r="C275">
        <v>60.368029999999997</v>
      </c>
      <c r="D275">
        <v>-151.30860000000001</v>
      </c>
      <c r="E275">
        <v>1394</v>
      </c>
      <c r="F275" t="s">
        <v>18</v>
      </c>
      <c r="G275">
        <v>156</v>
      </c>
      <c r="H275">
        <v>212</v>
      </c>
      <c r="I275">
        <v>212</v>
      </c>
      <c r="J275">
        <v>212</v>
      </c>
      <c r="K275">
        <v>212</v>
      </c>
      <c r="L275">
        <v>0.70465599999999995</v>
      </c>
      <c r="M275">
        <v>3.3082E-2</v>
      </c>
    </row>
    <row r="276" spans="1:13" x14ac:dyDescent="0.25">
      <c r="A276" t="s">
        <v>32</v>
      </c>
      <c r="B276">
        <v>58520.905896999997</v>
      </c>
      <c r="C276">
        <v>62.301940000000002</v>
      </c>
      <c r="D276">
        <v>-145.30194</v>
      </c>
      <c r="E276">
        <v>205</v>
      </c>
      <c r="F276" t="s">
        <v>13</v>
      </c>
      <c r="G276">
        <v>101</v>
      </c>
      <c r="H276">
        <v>107</v>
      </c>
      <c r="I276">
        <v>109</v>
      </c>
      <c r="J276">
        <v>111</v>
      </c>
      <c r="K276">
        <v>111</v>
      </c>
      <c r="L276">
        <v>0.73802699999999999</v>
      </c>
      <c r="M276">
        <v>3.5175999999999999E-2</v>
      </c>
    </row>
    <row r="277" spans="1:13" x14ac:dyDescent="0.25">
      <c r="A277" t="s">
        <v>84</v>
      </c>
      <c r="B277">
        <v>135972.20000000001</v>
      </c>
      <c r="C277">
        <v>60.336919999999999</v>
      </c>
      <c r="D277">
        <v>-151.27664999999999</v>
      </c>
      <c r="E277">
        <v>574</v>
      </c>
      <c r="F277" t="s">
        <v>18</v>
      </c>
      <c r="G277">
        <v>109</v>
      </c>
      <c r="H277">
        <v>117</v>
      </c>
      <c r="I277">
        <v>121</v>
      </c>
      <c r="J277">
        <v>212</v>
      </c>
      <c r="K277">
        <v>212</v>
      </c>
      <c r="L277">
        <v>0.70415899999999998</v>
      </c>
      <c r="M277">
        <v>3.3050000000000003E-2</v>
      </c>
    </row>
    <row r="278" spans="1:13" x14ac:dyDescent="0.25">
      <c r="A278" t="s">
        <v>103</v>
      </c>
      <c r="B278">
        <v>13537.464437000001</v>
      </c>
      <c r="C278">
        <v>66.917879999999997</v>
      </c>
      <c r="D278">
        <v>-151.51513</v>
      </c>
      <c r="E278">
        <v>13</v>
      </c>
      <c r="F278" t="s">
        <v>13</v>
      </c>
      <c r="G278">
        <v>99</v>
      </c>
      <c r="H278">
        <v>127</v>
      </c>
      <c r="I278">
        <v>179</v>
      </c>
      <c r="J278">
        <v>179</v>
      </c>
      <c r="K278">
        <v>252</v>
      </c>
      <c r="L278">
        <v>0.842997</v>
      </c>
      <c r="M278">
        <v>4.1668999999999998E-2</v>
      </c>
    </row>
    <row r="279" spans="1:13" x14ac:dyDescent="0.25">
      <c r="A279" t="s">
        <v>89</v>
      </c>
      <c r="B279">
        <v>61547</v>
      </c>
      <c r="C279">
        <v>61.948639999999997</v>
      </c>
      <c r="D279">
        <v>-147.22640999999999</v>
      </c>
      <c r="E279">
        <v>247</v>
      </c>
      <c r="F279" t="s">
        <v>18</v>
      </c>
      <c r="G279">
        <v>205</v>
      </c>
      <c r="H279">
        <v>205</v>
      </c>
      <c r="I279">
        <v>205</v>
      </c>
      <c r="J279">
        <v>205</v>
      </c>
      <c r="K279">
        <v>221</v>
      </c>
      <c r="L279">
        <v>0.73154699999999995</v>
      </c>
      <c r="M279">
        <v>3.4771000000000003E-2</v>
      </c>
    </row>
    <row r="280" spans="1:13" x14ac:dyDescent="0.25">
      <c r="A280" t="s">
        <v>186</v>
      </c>
      <c r="B280">
        <v>69285.399999999994</v>
      </c>
      <c r="C280">
        <v>61.512219999999999</v>
      </c>
      <c r="D280">
        <v>-160.35805999999999</v>
      </c>
      <c r="E280">
        <v>281</v>
      </c>
      <c r="F280" t="s">
        <v>13</v>
      </c>
      <c r="G280">
        <v>98</v>
      </c>
      <c r="H280">
        <v>124</v>
      </c>
      <c r="I280">
        <v>269</v>
      </c>
      <c r="J280">
        <v>410</v>
      </c>
      <c r="K280">
        <v>410</v>
      </c>
      <c r="L280">
        <v>0.72379000000000004</v>
      </c>
      <c r="M280">
        <v>3.4284000000000002E-2</v>
      </c>
    </row>
    <row r="281" spans="1:13" x14ac:dyDescent="0.25">
      <c r="A281" t="s">
        <v>86</v>
      </c>
      <c r="B281">
        <v>3896607</v>
      </c>
      <c r="C281">
        <v>61.540779999999998</v>
      </c>
      <c r="D281">
        <v>-149.59372999999999</v>
      </c>
      <c r="E281">
        <v>17097</v>
      </c>
      <c r="F281" t="s">
        <v>18</v>
      </c>
      <c r="G281">
        <v>174</v>
      </c>
      <c r="H281">
        <v>182</v>
      </c>
      <c r="I281">
        <v>197</v>
      </c>
      <c r="J281">
        <v>202</v>
      </c>
      <c r="K281">
        <v>215</v>
      </c>
      <c r="L281">
        <v>0.72428899999999996</v>
      </c>
      <c r="M281">
        <v>3.4315999999999999E-2</v>
      </c>
    </row>
    <row r="282" spans="1:13" x14ac:dyDescent="0.25">
      <c r="A282" t="s">
        <v>31</v>
      </c>
      <c r="B282">
        <v>17293.496287999998</v>
      </c>
      <c r="C282">
        <v>66.654439999999994</v>
      </c>
      <c r="D282">
        <v>-143.72221999999999</v>
      </c>
      <c r="E282">
        <v>77</v>
      </c>
      <c r="F282" t="s">
        <v>13</v>
      </c>
      <c r="G282">
        <v>98</v>
      </c>
      <c r="H282">
        <v>98</v>
      </c>
      <c r="I282">
        <v>104</v>
      </c>
      <c r="J282">
        <v>109</v>
      </c>
      <c r="K282">
        <v>109</v>
      </c>
      <c r="L282">
        <v>0.83578200000000002</v>
      </c>
      <c r="M282">
        <v>4.1227E-2</v>
      </c>
    </row>
    <row r="283" spans="1:13" x14ac:dyDescent="0.25">
      <c r="A283" t="s">
        <v>207</v>
      </c>
      <c r="B283">
        <v>18048.635050000001</v>
      </c>
      <c r="C283">
        <v>59.399070000000002</v>
      </c>
      <c r="D283">
        <v>-136.07830000000001</v>
      </c>
      <c r="E283">
        <v>71</v>
      </c>
      <c r="F283" t="s">
        <v>13</v>
      </c>
      <c r="G283">
        <v>97</v>
      </c>
      <c r="H283">
        <v>120</v>
      </c>
      <c r="I283">
        <v>243</v>
      </c>
      <c r="J283">
        <v>412</v>
      </c>
      <c r="K283">
        <v>465</v>
      </c>
      <c r="L283">
        <v>0.68970100000000001</v>
      </c>
      <c r="M283">
        <v>3.2136999999999999E-2</v>
      </c>
    </row>
    <row r="284" spans="1:13" x14ac:dyDescent="0.25">
      <c r="A284" t="s">
        <v>127</v>
      </c>
      <c r="B284">
        <v>14661.4</v>
      </c>
      <c r="C284">
        <v>62.456110000000002</v>
      </c>
      <c r="D284">
        <v>-150.11528000000001</v>
      </c>
      <c r="E284">
        <v>41</v>
      </c>
      <c r="F284" t="s">
        <v>18</v>
      </c>
      <c r="G284">
        <v>95</v>
      </c>
      <c r="H284">
        <v>121</v>
      </c>
      <c r="I284">
        <v>190</v>
      </c>
      <c r="J284">
        <v>192</v>
      </c>
      <c r="K284">
        <v>286</v>
      </c>
      <c r="L284">
        <v>0.74091200000000002</v>
      </c>
      <c r="M284">
        <v>3.5355999999999999E-2</v>
      </c>
    </row>
    <row r="285" spans="1:13" x14ac:dyDescent="0.25">
      <c r="A285" t="s">
        <v>210</v>
      </c>
      <c r="B285">
        <v>10153.84058</v>
      </c>
      <c r="C285">
        <v>59.3996</v>
      </c>
      <c r="D285">
        <v>-135.89331000000001</v>
      </c>
      <c r="E285">
        <v>84</v>
      </c>
      <c r="F285" t="s">
        <v>13</v>
      </c>
      <c r="G285">
        <v>95</v>
      </c>
      <c r="H285">
        <v>372</v>
      </c>
      <c r="I285">
        <v>460</v>
      </c>
      <c r="J285">
        <v>476</v>
      </c>
      <c r="K285">
        <v>476</v>
      </c>
      <c r="L285">
        <v>0.68970900000000002</v>
      </c>
      <c r="M285">
        <v>3.2138E-2</v>
      </c>
    </row>
    <row r="286" spans="1:13" x14ac:dyDescent="0.25">
      <c r="A286" t="s">
        <v>269</v>
      </c>
      <c r="B286">
        <v>8522.5747269999993</v>
      </c>
      <c r="C286">
        <v>61.356389999999998</v>
      </c>
      <c r="D286">
        <v>-155.43556000000001</v>
      </c>
      <c r="E286">
        <v>29</v>
      </c>
      <c r="F286" t="s">
        <v>13</v>
      </c>
      <c r="G286">
        <v>94</v>
      </c>
      <c r="H286">
        <v>105</v>
      </c>
      <c r="I286">
        <v>248</v>
      </c>
      <c r="J286">
        <v>686</v>
      </c>
      <c r="K286">
        <v>686</v>
      </c>
      <c r="L286">
        <v>0.72108300000000003</v>
      </c>
      <c r="M286">
        <v>3.4114999999999999E-2</v>
      </c>
    </row>
    <row r="287" spans="1:13" x14ac:dyDescent="0.25">
      <c r="A287" t="s">
        <v>44</v>
      </c>
      <c r="B287">
        <v>178448.41553</v>
      </c>
      <c r="C287">
        <v>62.109169999999999</v>
      </c>
      <c r="D287">
        <v>-145.54639</v>
      </c>
      <c r="E287">
        <v>473</v>
      </c>
      <c r="F287" t="s">
        <v>13</v>
      </c>
      <c r="G287">
        <v>94</v>
      </c>
      <c r="H287">
        <v>99</v>
      </c>
      <c r="I287">
        <v>125</v>
      </c>
      <c r="J287">
        <v>131</v>
      </c>
      <c r="K287">
        <v>131</v>
      </c>
      <c r="L287">
        <v>0.73446900000000004</v>
      </c>
      <c r="M287">
        <v>3.4952999999999998E-2</v>
      </c>
    </row>
    <row r="288" spans="1:13" x14ac:dyDescent="0.25">
      <c r="A288" t="s">
        <v>75</v>
      </c>
      <c r="B288">
        <v>253186.2</v>
      </c>
      <c r="C288">
        <v>64.037779999999998</v>
      </c>
      <c r="D288">
        <v>-145.73222000000001</v>
      </c>
      <c r="E288">
        <v>1089</v>
      </c>
      <c r="F288" t="s">
        <v>18</v>
      </c>
      <c r="G288">
        <v>166</v>
      </c>
      <c r="H288">
        <v>182</v>
      </c>
      <c r="I288">
        <v>182</v>
      </c>
      <c r="J288">
        <v>182</v>
      </c>
      <c r="K288">
        <v>185</v>
      </c>
      <c r="L288">
        <v>0.77271100000000004</v>
      </c>
      <c r="M288">
        <v>3.7336000000000001E-2</v>
      </c>
    </row>
    <row r="289" spans="1:13" x14ac:dyDescent="0.25">
      <c r="A289" t="s">
        <v>45</v>
      </c>
      <c r="B289">
        <v>844946.2</v>
      </c>
      <c r="C289">
        <v>62.109169999999999</v>
      </c>
      <c r="D289">
        <v>-145.54639</v>
      </c>
      <c r="E289">
        <v>3689</v>
      </c>
      <c r="F289" t="s">
        <v>13</v>
      </c>
      <c r="G289">
        <v>94</v>
      </c>
      <c r="H289">
        <v>99</v>
      </c>
      <c r="I289">
        <v>125</v>
      </c>
      <c r="J289">
        <v>131</v>
      </c>
      <c r="K289">
        <v>131</v>
      </c>
      <c r="L289">
        <v>0.73446900000000004</v>
      </c>
      <c r="M289">
        <v>3.4952999999999998E-2</v>
      </c>
    </row>
    <row r="290" spans="1:13" x14ac:dyDescent="0.25">
      <c r="A290" t="s">
        <v>30</v>
      </c>
      <c r="B290">
        <v>464580.572598</v>
      </c>
      <c r="C290">
        <v>63.336669999999998</v>
      </c>
      <c r="D290">
        <v>-142.98555999999999</v>
      </c>
      <c r="E290">
        <v>1246</v>
      </c>
      <c r="F290" t="s">
        <v>13</v>
      </c>
      <c r="G290">
        <v>93</v>
      </c>
      <c r="H290">
        <v>100</v>
      </c>
      <c r="I290">
        <v>101</v>
      </c>
      <c r="J290">
        <v>101</v>
      </c>
      <c r="K290">
        <v>108</v>
      </c>
      <c r="L290">
        <v>0.75810200000000005</v>
      </c>
      <c r="M290">
        <v>3.6428000000000002E-2</v>
      </c>
    </row>
    <row r="291" spans="1:13" x14ac:dyDescent="0.25">
      <c r="A291" t="s">
        <v>74</v>
      </c>
      <c r="B291">
        <v>46980.6</v>
      </c>
      <c r="C291">
        <v>60.231110000000001</v>
      </c>
      <c r="D291">
        <v>-151.39361</v>
      </c>
      <c r="E291">
        <v>183</v>
      </c>
      <c r="F291" t="s">
        <v>18</v>
      </c>
      <c r="G291">
        <v>150</v>
      </c>
      <c r="H291">
        <v>178</v>
      </c>
      <c r="I291">
        <v>178</v>
      </c>
      <c r="J291">
        <v>178</v>
      </c>
      <c r="K291">
        <v>178</v>
      </c>
      <c r="L291">
        <v>0.70247599999999999</v>
      </c>
      <c r="M291">
        <v>3.2944000000000001E-2</v>
      </c>
    </row>
    <row r="292" spans="1:13" x14ac:dyDescent="0.25">
      <c r="A292" t="s">
        <v>24</v>
      </c>
      <c r="B292">
        <v>39985.147179</v>
      </c>
      <c r="C292">
        <v>65.698610000000002</v>
      </c>
      <c r="D292">
        <v>-156.39972</v>
      </c>
      <c r="E292">
        <v>338</v>
      </c>
      <c r="F292" t="s">
        <v>13</v>
      </c>
      <c r="G292">
        <v>93</v>
      </c>
      <c r="H292">
        <v>93</v>
      </c>
      <c r="I292">
        <v>96</v>
      </c>
      <c r="J292">
        <v>101</v>
      </c>
      <c r="K292">
        <v>101</v>
      </c>
      <c r="L292">
        <v>0.811025</v>
      </c>
      <c r="M292">
        <v>3.9704999999999997E-2</v>
      </c>
    </row>
    <row r="293" spans="1:13" x14ac:dyDescent="0.25">
      <c r="A293" t="s">
        <v>129</v>
      </c>
      <c r="B293">
        <v>146947.38840600001</v>
      </c>
      <c r="C293">
        <v>61.578330000000001</v>
      </c>
      <c r="D293">
        <v>-159.52222</v>
      </c>
      <c r="E293">
        <v>533</v>
      </c>
      <c r="F293" t="s">
        <v>13</v>
      </c>
      <c r="G293">
        <v>92</v>
      </c>
      <c r="H293">
        <v>111</v>
      </c>
      <c r="I293">
        <v>230</v>
      </c>
      <c r="J293">
        <v>290</v>
      </c>
      <c r="K293">
        <v>290</v>
      </c>
      <c r="L293">
        <v>0.72494800000000004</v>
      </c>
      <c r="M293">
        <v>3.4356999999999999E-2</v>
      </c>
    </row>
    <row r="294" spans="1:13" x14ac:dyDescent="0.25">
      <c r="A294" t="s">
        <v>233</v>
      </c>
      <c r="B294">
        <v>20191.342363</v>
      </c>
      <c r="C294">
        <v>62.988610000000001</v>
      </c>
      <c r="D294">
        <v>-156.06416999999999</v>
      </c>
      <c r="E294">
        <v>62</v>
      </c>
      <c r="F294" t="s">
        <v>13</v>
      </c>
      <c r="G294">
        <v>89</v>
      </c>
      <c r="H294">
        <v>120</v>
      </c>
      <c r="I294">
        <v>235</v>
      </c>
      <c r="J294">
        <v>438</v>
      </c>
      <c r="K294">
        <v>544</v>
      </c>
      <c r="L294">
        <v>0.75115900000000002</v>
      </c>
      <c r="M294">
        <v>3.5996E-2</v>
      </c>
    </row>
    <row r="295" spans="1:13" x14ac:dyDescent="0.25">
      <c r="A295" t="s">
        <v>124</v>
      </c>
      <c r="B295">
        <v>47663.4</v>
      </c>
      <c r="C295">
        <v>61.819719999999997</v>
      </c>
      <c r="D295">
        <v>-145.21222</v>
      </c>
      <c r="E295">
        <v>186</v>
      </c>
      <c r="F295" t="s">
        <v>13</v>
      </c>
      <c r="G295">
        <v>87</v>
      </c>
      <c r="H295">
        <v>155</v>
      </c>
      <c r="I295">
        <v>259</v>
      </c>
      <c r="J295">
        <v>282</v>
      </c>
      <c r="K295">
        <v>282</v>
      </c>
      <c r="L295">
        <v>0.72922799999999999</v>
      </c>
      <c r="M295">
        <v>3.4625000000000003E-2</v>
      </c>
    </row>
    <row r="296" spans="1:13" x14ac:dyDescent="0.25">
      <c r="A296" t="s">
        <v>163</v>
      </c>
      <c r="B296">
        <v>1053.768116</v>
      </c>
      <c r="C296">
        <v>66.04889</v>
      </c>
      <c r="D296">
        <v>-154.25556</v>
      </c>
      <c r="E296">
        <v>86</v>
      </c>
      <c r="F296" t="s">
        <v>13</v>
      </c>
      <c r="G296">
        <v>84</v>
      </c>
      <c r="H296">
        <v>107</v>
      </c>
      <c r="I296">
        <v>127</v>
      </c>
      <c r="J296">
        <v>160</v>
      </c>
      <c r="K296">
        <v>367</v>
      </c>
      <c r="L296">
        <v>0.81984800000000002</v>
      </c>
      <c r="M296">
        <v>4.0247999999999999E-2</v>
      </c>
    </row>
    <row r="297" spans="1:13" x14ac:dyDescent="0.25">
      <c r="A297" t="s">
        <v>78</v>
      </c>
      <c r="B297">
        <v>30628.926877999998</v>
      </c>
      <c r="C297">
        <v>61.783059999999999</v>
      </c>
      <c r="D297">
        <v>-156.58806000000001</v>
      </c>
      <c r="E297">
        <v>34</v>
      </c>
      <c r="F297" t="s">
        <v>13</v>
      </c>
      <c r="G297">
        <v>81</v>
      </c>
      <c r="H297">
        <v>83</v>
      </c>
      <c r="I297">
        <v>134</v>
      </c>
      <c r="J297">
        <v>138</v>
      </c>
      <c r="K297">
        <v>198</v>
      </c>
      <c r="L297">
        <v>0.72857300000000003</v>
      </c>
      <c r="M297">
        <v>3.4583999999999997E-2</v>
      </c>
    </row>
    <row r="298" spans="1:13" x14ac:dyDescent="0.25">
      <c r="A298" t="s">
        <v>26</v>
      </c>
      <c r="B298">
        <v>30183.993880000002</v>
      </c>
      <c r="C298">
        <v>63.013330000000003</v>
      </c>
      <c r="D298">
        <v>-154.375</v>
      </c>
      <c r="E298">
        <v>83</v>
      </c>
      <c r="F298" t="s">
        <v>13</v>
      </c>
      <c r="G298">
        <v>81</v>
      </c>
      <c r="H298">
        <v>85</v>
      </c>
      <c r="I298">
        <v>90</v>
      </c>
      <c r="J298">
        <v>96</v>
      </c>
      <c r="K298">
        <v>102</v>
      </c>
      <c r="L298">
        <v>0.75164600000000004</v>
      </c>
      <c r="M298">
        <v>3.6026000000000002E-2</v>
      </c>
    </row>
    <row r="299" spans="1:13" x14ac:dyDescent="0.25">
      <c r="A299" t="s">
        <v>27</v>
      </c>
      <c r="B299">
        <v>7761.1255849999998</v>
      </c>
      <c r="C299">
        <v>66.566919999999996</v>
      </c>
      <c r="D299">
        <v>-152.66639000000001</v>
      </c>
      <c r="E299">
        <v>21</v>
      </c>
      <c r="F299" t="s">
        <v>13</v>
      </c>
      <c r="G299">
        <v>81</v>
      </c>
      <c r="H299">
        <v>81</v>
      </c>
      <c r="I299">
        <v>90</v>
      </c>
      <c r="J299">
        <v>91</v>
      </c>
      <c r="K299">
        <v>103</v>
      </c>
      <c r="L299">
        <v>0.83342400000000005</v>
      </c>
      <c r="M299">
        <v>4.1082E-2</v>
      </c>
    </row>
    <row r="300" spans="1:13" x14ac:dyDescent="0.25">
      <c r="A300" t="s">
        <v>213</v>
      </c>
      <c r="B300">
        <v>26041.4</v>
      </c>
      <c r="C300">
        <v>55.916939999999997</v>
      </c>
      <c r="D300">
        <v>-130.02472</v>
      </c>
      <c r="E300">
        <v>91</v>
      </c>
      <c r="F300" t="s">
        <v>13</v>
      </c>
      <c r="G300">
        <v>80</v>
      </c>
      <c r="H300">
        <v>240</v>
      </c>
      <c r="I300">
        <v>279</v>
      </c>
      <c r="J300">
        <v>334</v>
      </c>
      <c r="K300">
        <v>481</v>
      </c>
      <c r="L300">
        <v>0.64382700000000004</v>
      </c>
      <c r="M300">
        <v>2.9215000000000001E-2</v>
      </c>
    </row>
    <row r="301" spans="1:13" x14ac:dyDescent="0.25">
      <c r="A301" t="s">
        <v>176</v>
      </c>
      <c r="B301">
        <v>517202.2</v>
      </c>
      <c r="C301">
        <v>63.85371</v>
      </c>
      <c r="D301">
        <v>-145.22307000000001</v>
      </c>
      <c r="E301">
        <v>2249</v>
      </c>
      <c r="F301" t="s">
        <v>18</v>
      </c>
      <c r="G301">
        <v>83</v>
      </c>
      <c r="H301">
        <v>102</v>
      </c>
      <c r="I301">
        <v>133</v>
      </c>
      <c r="J301">
        <v>157</v>
      </c>
      <c r="K301">
        <v>395</v>
      </c>
      <c r="L301">
        <v>0.76879200000000003</v>
      </c>
      <c r="M301">
        <v>3.7093000000000001E-2</v>
      </c>
    </row>
    <row r="302" spans="1:13" x14ac:dyDescent="0.25">
      <c r="A302" t="s">
        <v>60</v>
      </c>
      <c r="B302">
        <v>1926501.4</v>
      </c>
      <c r="C302">
        <v>60.418329999999997</v>
      </c>
      <c r="D302">
        <v>-151.29</v>
      </c>
      <c r="E302">
        <v>8441</v>
      </c>
      <c r="F302" t="s">
        <v>18</v>
      </c>
      <c r="G302">
        <v>144</v>
      </c>
      <c r="H302">
        <v>146</v>
      </c>
      <c r="I302">
        <v>152</v>
      </c>
      <c r="J302">
        <v>152</v>
      </c>
      <c r="K302">
        <v>152</v>
      </c>
      <c r="L302">
        <v>0.70546200000000003</v>
      </c>
      <c r="M302">
        <v>3.3132000000000002E-2</v>
      </c>
    </row>
    <row r="303" spans="1:13" x14ac:dyDescent="0.25">
      <c r="A303" t="s">
        <v>61</v>
      </c>
      <c r="B303">
        <v>57905.4</v>
      </c>
      <c r="C303">
        <v>60.418329999999997</v>
      </c>
      <c r="D303">
        <v>-151.29</v>
      </c>
      <c r="E303">
        <v>231</v>
      </c>
      <c r="F303" t="s">
        <v>18</v>
      </c>
      <c r="G303">
        <v>144</v>
      </c>
      <c r="H303">
        <v>146</v>
      </c>
      <c r="I303">
        <v>152</v>
      </c>
      <c r="J303">
        <v>152</v>
      </c>
      <c r="K303">
        <v>152</v>
      </c>
      <c r="L303">
        <v>0.70546200000000003</v>
      </c>
      <c r="M303">
        <v>3.3132000000000002E-2</v>
      </c>
    </row>
    <row r="304" spans="1:13" x14ac:dyDescent="0.25">
      <c r="A304" t="s">
        <v>65</v>
      </c>
      <c r="B304">
        <v>66474.679988999997</v>
      </c>
      <c r="C304">
        <v>67.086110000000005</v>
      </c>
      <c r="D304">
        <v>-157.85139000000001</v>
      </c>
      <c r="E304">
        <v>274</v>
      </c>
      <c r="F304" t="s">
        <v>13</v>
      </c>
      <c r="G304">
        <v>79</v>
      </c>
      <c r="H304">
        <v>94</v>
      </c>
      <c r="I304">
        <v>104</v>
      </c>
      <c r="J304">
        <v>136</v>
      </c>
      <c r="K304">
        <v>161</v>
      </c>
      <c r="L304">
        <v>0.84769899999999998</v>
      </c>
      <c r="M304">
        <v>4.1957000000000001E-2</v>
      </c>
    </row>
    <row r="305" spans="1:13" x14ac:dyDescent="0.25">
      <c r="A305" t="s">
        <v>49</v>
      </c>
      <c r="B305">
        <v>56647.668718000001</v>
      </c>
      <c r="C305">
        <v>64.719440000000006</v>
      </c>
      <c r="D305">
        <v>-158.10306</v>
      </c>
      <c r="E305">
        <v>246</v>
      </c>
      <c r="F305" t="s">
        <v>13</v>
      </c>
      <c r="G305">
        <v>77</v>
      </c>
      <c r="H305">
        <v>100</v>
      </c>
      <c r="I305">
        <v>112</v>
      </c>
      <c r="J305">
        <v>124</v>
      </c>
      <c r="K305">
        <v>133</v>
      </c>
      <c r="L305">
        <v>0.78776999999999997</v>
      </c>
      <c r="M305">
        <v>3.8268999999999997E-2</v>
      </c>
    </row>
    <row r="306" spans="1:13" x14ac:dyDescent="0.25">
      <c r="A306" t="s">
        <v>48</v>
      </c>
      <c r="B306">
        <v>7225029.4000000004</v>
      </c>
      <c r="C306">
        <v>64.837779999999995</v>
      </c>
      <c r="D306">
        <v>-147.71638999999999</v>
      </c>
      <c r="E306">
        <v>31721</v>
      </c>
      <c r="F306" t="s">
        <v>18</v>
      </c>
      <c r="G306">
        <v>77</v>
      </c>
      <c r="H306">
        <v>63</v>
      </c>
      <c r="I306">
        <v>150</v>
      </c>
      <c r="J306">
        <v>150</v>
      </c>
      <c r="K306">
        <v>133</v>
      </c>
      <c r="L306">
        <v>0.79047500000000004</v>
      </c>
      <c r="M306">
        <v>3.8435999999999998E-2</v>
      </c>
    </row>
    <row r="307" spans="1:13" x14ac:dyDescent="0.25">
      <c r="A307" t="s">
        <v>263</v>
      </c>
      <c r="B307">
        <v>46106.830846999997</v>
      </c>
      <c r="C307">
        <v>68.126940000000005</v>
      </c>
      <c r="D307">
        <v>-145.53778</v>
      </c>
      <c r="E307">
        <v>192</v>
      </c>
      <c r="F307" t="s">
        <v>13</v>
      </c>
      <c r="G307">
        <v>76</v>
      </c>
      <c r="H307">
        <v>86</v>
      </c>
      <c r="I307">
        <v>148</v>
      </c>
      <c r="J307">
        <v>642</v>
      </c>
      <c r="K307">
        <v>661</v>
      </c>
      <c r="L307">
        <v>0.87853000000000003</v>
      </c>
      <c r="M307">
        <v>4.3840999999999998E-2</v>
      </c>
    </row>
    <row r="308" spans="1:13" x14ac:dyDescent="0.25">
      <c r="A308" t="s">
        <v>77</v>
      </c>
      <c r="B308">
        <v>19896.2</v>
      </c>
      <c r="C308">
        <v>61.990519999999997</v>
      </c>
      <c r="D308">
        <v>-146.7704</v>
      </c>
      <c r="E308">
        <v>64</v>
      </c>
      <c r="F308" t="s">
        <v>13</v>
      </c>
      <c r="G308">
        <v>76</v>
      </c>
      <c r="H308">
        <v>187</v>
      </c>
      <c r="I308">
        <v>189</v>
      </c>
      <c r="J308">
        <v>189</v>
      </c>
      <c r="K308">
        <v>189</v>
      </c>
      <c r="L308">
        <v>0.73230600000000001</v>
      </c>
      <c r="M308">
        <v>3.4818000000000002E-2</v>
      </c>
    </row>
    <row r="309" spans="1:13" x14ac:dyDescent="0.25">
      <c r="A309" t="s">
        <v>70</v>
      </c>
      <c r="B309">
        <v>160097.79999999999</v>
      </c>
      <c r="C309">
        <v>64.872219999999999</v>
      </c>
      <c r="D309">
        <v>-147.03833</v>
      </c>
      <c r="E309">
        <v>680</v>
      </c>
      <c r="F309" t="s">
        <v>18</v>
      </c>
      <c r="G309">
        <v>118</v>
      </c>
      <c r="H309">
        <v>146</v>
      </c>
      <c r="I309">
        <v>146</v>
      </c>
      <c r="J309">
        <v>146</v>
      </c>
      <c r="K309">
        <v>167</v>
      </c>
      <c r="L309">
        <v>0.79126799999999997</v>
      </c>
      <c r="M309">
        <v>3.8484999999999998E-2</v>
      </c>
    </row>
    <row r="310" spans="1:13" x14ac:dyDescent="0.25">
      <c r="A310" t="s">
        <v>54</v>
      </c>
      <c r="B310">
        <v>452563.8</v>
      </c>
      <c r="C310">
        <v>61.630279999999999</v>
      </c>
      <c r="D310">
        <v>-149.81806</v>
      </c>
      <c r="E310">
        <v>1965</v>
      </c>
      <c r="F310" t="s">
        <v>18</v>
      </c>
      <c r="G310">
        <v>117</v>
      </c>
      <c r="H310">
        <v>132</v>
      </c>
      <c r="I310">
        <v>145</v>
      </c>
      <c r="J310">
        <v>145</v>
      </c>
      <c r="K310">
        <v>145</v>
      </c>
      <c r="L310">
        <v>0.72586200000000001</v>
      </c>
      <c r="M310">
        <v>3.4414E-2</v>
      </c>
    </row>
    <row r="311" spans="1:13" x14ac:dyDescent="0.25">
      <c r="A311" t="s">
        <v>53</v>
      </c>
      <c r="B311">
        <v>818999.8</v>
      </c>
      <c r="C311">
        <v>61.525590000000001</v>
      </c>
      <c r="D311">
        <v>-149.94149999999999</v>
      </c>
      <c r="E311">
        <v>3575</v>
      </c>
      <c r="F311" t="s">
        <v>18</v>
      </c>
      <c r="G311">
        <v>133</v>
      </c>
      <c r="H311">
        <v>140</v>
      </c>
      <c r="I311">
        <v>140</v>
      </c>
      <c r="J311">
        <v>140</v>
      </c>
      <c r="K311">
        <v>142</v>
      </c>
      <c r="L311">
        <v>0.72402299999999997</v>
      </c>
      <c r="M311">
        <v>3.4299000000000003E-2</v>
      </c>
    </row>
    <row r="312" spans="1:13" x14ac:dyDescent="0.25">
      <c r="A312" t="s">
        <v>52</v>
      </c>
      <c r="B312">
        <v>16027</v>
      </c>
      <c r="C312">
        <v>62.282179999999997</v>
      </c>
      <c r="D312">
        <v>-146.54384999999999</v>
      </c>
      <c r="E312">
        <v>47</v>
      </c>
      <c r="F312" t="s">
        <v>18</v>
      </c>
      <c r="G312">
        <v>89</v>
      </c>
      <c r="H312">
        <v>114</v>
      </c>
      <c r="I312">
        <v>134</v>
      </c>
      <c r="J312">
        <v>138</v>
      </c>
      <c r="K312">
        <v>138</v>
      </c>
      <c r="L312">
        <v>0.73765999999999998</v>
      </c>
      <c r="M312">
        <v>3.5152999999999997E-2</v>
      </c>
    </row>
    <row r="313" spans="1:13" x14ac:dyDescent="0.25">
      <c r="A313" t="s">
        <v>69</v>
      </c>
      <c r="B313">
        <v>18508.054671000002</v>
      </c>
      <c r="C313">
        <v>62.049439999999997</v>
      </c>
      <c r="D313">
        <v>-146.53833</v>
      </c>
      <c r="E313">
        <v>38</v>
      </c>
      <c r="F313" t="s">
        <v>13</v>
      </c>
      <c r="G313">
        <v>74</v>
      </c>
      <c r="H313">
        <v>87</v>
      </c>
      <c r="I313">
        <v>87</v>
      </c>
      <c r="J313">
        <v>97</v>
      </c>
      <c r="K313">
        <v>166</v>
      </c>
      <c r="L313">
        <v>0.73337799999999997</v>
      </c>
      <c r="M313">
        <v>3.4884999999999999E-2</v>
      </c>
    </row>
    <row r="314" spans="1:13" x14ac:dyDescent="0.25">
      <c r="A314" t="s">
        <v>51</v>
      </c>
      <c r="B314">
        <v>1341114.2</v>
      </c>
      <c r="C314">
        <v>60.537219999999998</v>
      </c>
      <c r="D314">
        <v>-150.76472000000001</v>
      </c>
      <c r="E314">
        <v>5869</v>
      </c>
      <c r="F314" t="s">
        <v>18</v>
      </c>
      <c r="G314">
        <v>89</v>
      </c>
      <c r="H314">
        <v>107</v>
      </c>
      <c r="I314">
        <v>108</v>
      </c>
      <c r="J314">
        <v>136</v>
      </c>
      <c r="K314">
        <v>136</v>
      </c>
      <c r="L314">
        <v>0.70738100000000004</v>
      </c>
      <c r="M314">
        <v>3.3252999999999998E-2</v>
      </c>
    </row>
    <row r="315" spans="1:13" x14ac:dyDescent="0.25">
      <c r="A315" t="s">
        <v>198</v>
      </c>
      <c r="B315">
        <v>117027.433032</v>
      </c>
      <c r="C315">
        <v>61.683610000000002</v>
      </c>
      <c r="D315">
        <v>-144.85234</v>
      </c>
      <c r="E315">
        <v>307</v>
      </c>
      <c r="F315" t="s">
        <v>13</v>
      </c>
      <c r="G315">
        <v>72</v>
      </c>
      <c r="H315">
        <v>90</v>
      </c>
      <c r="I315">
        <v>119</v>
      </c>
      <c r="J315">
        <v>450</v>
      </c>
      <c r="K315">
        <v>450</v>
      </c>
      <c r="L315">
        <v>0.72680400000000001</v>
      </c>
      <c r="M315">
        <v>3.4472999999999997E-2</v>
      </c>
    </row>
    <row r="316" spans="1:13" x14ac:dyDescent="0.25">
      <c r="A316" t="s">
        <v>156</v>
      </c>
      <c r="B316">
        <v>12427.96175</v>
      </c>
      <c r="C316">
        <v>61.761110000000002</v>
      </c>
      <c r="D316">
        <v>-157.3125</v>
      </c>
      <c r="E316">
        <v>19</v>
      </c>
      <c r="F316" t="s">
        <v>13</v>
      </c>
      <c r="G316">
        <v>72</v>
      </c>
      <c r="H316">
        <v>158</v>
      </c>
      <c r="I316">
        <v>158</v>
      </c>
      <c r="J316">
        <v>356</v>
      </c>
      <c r="K316">
        <v>356</v>
      </c>
      <c r="L316">
        <v>0.72818099999999997</v>
      </c>
      <c r="M316">
        <v>3.456E-2</v>
      </c>
    </row>
    <row r="317" spans="1:13" x14ac:dyDescent="0.25">
      <c r="A317" t="s">
        <v>66</v>
      </c>
      <c r="B317">
        <v>27233.781984000001</v>
      </c>
      <c r="C317">
        <v>64.880930000000006</v>
      </c>
      <c r="D317">
        <v>-157.70103</v>
      </c>
      <c r="E317">
        <v>92</v>
      </c>
      <c r="F317" t="s">
        <v>13</v>
      </c>
      <c r="G317">
        <v>69</v>
      </c>
      <c r="H317">
        <v>126</v>
      </c>
      <c r="I317">
        <v>161</v>
      </c>
      <c r="J317">
        <v>161</v>
      </c>
      <c r="K317">
        <v>161</v>
      </c>
      <c r="L317">
        <v>0.79146899999999998</v>
      </c>
      <c r="M317">
        <v>3.8497999999999998E-2</v>
      </c>
    </row>
    <row r="318" spans="1:13" x14ac:dyDescent="0.25">
      <c r="A318" t="s">
        <v>20</v>
      </c>
      <c r="B318">
        <v>13009.180613</v>
      </c>
      <c r="C318">
        <v>66.256190000000004</v>
      </c>
      <c r="D318">
        <v>-145.84967</v>
      </c>
      <c r="E318">
        <v>22</v>
      </c>
      <c r="F318" t="s">
        <v>13</v>
      </c>
      <c r="G318">
        <v>66</v>
      </c>
      <c r="H318">
        <v>69</v>
      </c>
      <c r="I318">
        <v>75</v>
      </c>
      <c r="J318">
        <v>84</v>
      </c>
      <c r="K318">
        <v>88</v>
      </c>
      <c r="L318">
        <v>0.82520400000000005</v>
      </c>
      <c r="M318">
        <v>4.0577000000000002E-2</v>
      </c>
    </row>
    <row r="319" spans="1:13" x14ac:dyDescent="0.25">
      <c r="A319" t="s">
        <v>57</v>
      </c>
      <c r="B319">
        <v>2985069</v>
      </c>
      <c r="C319">
        <v>64.856939999999994</v>
      </c>
      <c r="D319">
        <v>-147.80278000000001</v>
      </c>
      <c r="E319">
        <v>13092</v>
      </c>
      <c r="F319" t="s">
        <v>18</v>
      </c>
      <c r="G319">
        <v>58</v>
      </c>
      <c r="H319">
        <v>63</v>
      </c>
      <c r="I319">
        <v>93</v>
      </c>
      <c r="J319">
        <v>125</v>
      </c>
      <c r="K319">
        <v>150</v>
      </c>
      <c r="L319">
        <v>0.79091599999999995</v>
      </c>
      <c r="M319">
        <v>3.8462999999999997E-2</v>
      </c>
    </row>
    <row r="320" spans="1:13" x14ac:dyDescent="0.25">
      <c r="A320" t="s">
        <v>16</v>
      </c>
      <c r="B320">
        <v>28167.142630999999</v>
      </c>
      <c r="C320">
        <v>66.006389999999996</v>
      </c>
      <c r="D320">
        <v>-149.09083000000001</v>
      </c>
      <c r="E320">
        <v>46</v>
      </c>
      <c r="F320" t="s">
        <v>13</v>
      </c>
      <c r="G320">
        <v>64</v>
      </c>
      <c r="H320">
        <v>67</v>
      </c>
      <c r="I320">
        <v>68</v>
      </c>
      <c r="J320">
        <v>72</v>
      </c>
      <c r="K320">
        <v>78</v>
      </c>
      <c r="L320">
        <v>0.81876300000000002</v>
      </c>
      <c r="M320">
        <v>4.0181000000000001E-2</v>
      </c>
    </row>
    <row r="321" spans="1:13" x14ac:dyDescent="0.25">
      <c r="A321" t="s">
        <v>42</v>
      </c>
      <c r="B321">
        <v>503091</v>
      </c>
      <c r="C321">
        <v>60.528880000000001</v>
      </c>
      <c r="D321">
        <v>-151.03676999999999</v>
      </c>
      <c r="E321">
        <v>2187</v>
      </c>
      <c r="F321" t="s">
        <v>18</v>
      </c>
      <c r="G321">
        <v>106</v>
      </c>
      <c r="H321">
        <v>122</v>
      </c>
      <c r="I321">
        <v>123</v>
      </c>
      <c r="J321">
        <v>123</v>
      </c>
      <c r="K321">
        <v>129</v>
      </c>
      <c r="L321">
        <v>0.70724500000000001</v>
      </c>
      <c r="M321">
        <v>3.3244999999999997E-2</v>
      </c>
    </row>
    <row r="322" spans="1:13" x14ac:dyDescent="0.25">
      <c r="A322" t="s">
        <v>38</v>
      </c>
      <c r="B322">
        <v>52898.2</v>
      </c>
      <c r="C322">
        <v>64.344170000000005</v>
      </c>
      <c r="D322">
        <v>-149.18693999999999</v>
      </c>
      <c r="E322">
        <v>209</v>
      </c>
      <c r="F322" t="s">
        <v>18</v>
      </c>
      <c r="G322">
        <v>110</v>
      </c>
      <c r="H322">
        <v>115</v>
      </c>
      <c r="I322">
        <v>115</v>
      </c>
      <c r="J322">
        <v>123</v>
      </c>
      <c r="K322">
        <v>124</v>
      </c>
      <c r="L322">
        <v>0.77937100000000004</v>
      </c>
      <c r="M322">
        <v>3.7748999999999998E-2</v>
      </c>
    </row>
    <row r="323" spans="1:13" x14ac:dyDescent="0.25">
      <c r="A323" t="s">
        <v>288</v>
      </c>
      <c r="B323">
        <v>7378.2</v>
      </c>
      <c r="C323">
        <v>67.256389999999996</v>
      </c>
      <c r="D323">
        <v>-150.18416999999999</v>
      </c>
      <c r="E323">
        <v>9</v>
      </c>
      <c r="F323" t="s">
        <v>13</v>
      </c>
      <c r="G323">
        <v>61</v>
      </c>
      <c r="H323">
        <v>205</v>
      </c>
      <c r="I323">
        <v>452</v>
      </c>
      <c r="J323">
        <v>781</v>
      </c>
      <c r="K323">
        <v>874</v>
      </c>
      <c r="L323">
        <v>0.85253500000000004</v>
      </c>
      <c r="M323">
        <v>4.2252999999999999E-2</v>
      </c>
    </row>
    <row r="324" spans="1:13" x14ac:dyDescent="0.25">
      <c r="A324" t="s">
        <v>25</v>
      </c>
      <c r="B324">
        <v>28937.692418999999</v>
      </c>
      <c r="C324">
        <v>66.562610000000006</v>
      </c>
      <c r="D324">
        <v>-152.64756</v>
      </c>
      <c r="E324">
        <v>111</v>
      </c>
      <c r="F324" t="s">
        <v>13</v>
      </c>
      <c r="G324">
        <v>61</v>
      </c>
      <c r="H324">
        <v>81</v>
      </c>
      <c r="I324">
        <v>90</v>
      </c>
      <c r="J324">
        <v>88</v>
      </c>
      <c r="K324">
        <v>102</v>
      </c>
      <c r="L324">
        <v>0.83330800000000005</v>
      </c>
      <c r="M324">
        <v>4.1075E-2</v>
      </c>
    </row>
    <row r="325" spans="1:13" x14ac:dyDescent="0.25">
      <c r="A325" t="s">
        <v>39</v>
      </c>
      <c r="B325">
        <v>24033.959631999998</v>
      </c>
      <c r="C325">
        <v>66.542680000000004</v>
      </c>
      <c r="D325">
        <v>-152.64769000000001</v>
      </c>
      <c r="E325">
        <v>50</v>
      </c>
      <c r="F325" t="s">
        <v>13</v>
      </c>
      <c r="G325">
        <v>61</v>
      </c>
      <c r="H325">
        <v>74</v>
      </c>
      <c r="I325">
        <v>90</v>
      </c>
      <c r="J325">
        <v>88</v>
      </c>
      <c r="K325">
        <v>127</v>
      </c>
      <c r="L325">
        <v>0.83277400000000001</v>
      </c>
      <c r="M325">
        <v>4.1042000000000002E-2</v>
      </c>
    </row>
    <row r="326" spans="1:13" x14ac:dyDescent="0.25">
      <c r="A326" t="s">
        <v>50</v>
      </c>
      <c r="B326">
        <v>112757</v>
      </c>
      <c r="C326">
        <v>62.316670000000002</v>
      </c>
      <c r="D326">
        <v>-150.23139</v>
      </c>
      <c r="E326">
        <v>472</v>
      </c>
      <c r="F326" t="s">
        <v>18</v>
      </c>
      <c r="G326">
        <v>117</v>
      </c>
      <c r="H326">
        <v>125</v>
      </c>
      <c r="I326">
        <v>115</v>
      </c>
      <c r="J326">
        <v>118</v>
      </c>
      <c r="K326">
        <v>135</v>
      </c>
      <c r="L326">
        <v>0.73830099999999999</v>
      </c>
      <c r="M326">
        <v>3.5193000000000002E-2</v>
      </c>
    </row>
    <row r="327" spans="1:13" x14ac:dyDescent="0.25">
      <c r="A327" t="s">
        <v>40</v>
      </c>
      <c r="B327">
        <v>198789.8</v>
      </c>
      <c r="C327">
        <v>62.323889999999999</v>
      </c>
      <c r="D327">
        <v>-150.10944000000001</v>
      </c>
      <c r="E327">
        <v>850</v>
      </c>
      <c r="F327" t="s">
        <v>18</v>
      </c>
      <c r="G327">
        <v>93</v>
      </c>
      <c r="H327">
        <v>108</v>
      </c>
      <c r="I327">
        <v>115</v>
      </c>
      <c r="J327">
        <v>118</v>
      </c>
      <c r="K327">
        <v>127</v>
      </c>
      <c r="L327">
        <v>0.73843599999999998</v>
      </c>
      <c r="M327">
        <v>3.5201000000000003E-2</v>
      </c>
    </row>
    <row r="328" spans="1:13" x14ac:dyDescent="0.25">
      <c r="A328" t="s">
        <v>172</v>
      </c>
      <c r="B328">
        <v>29301.104770999998</v>
      </c>
      <c r="C328">
        <v>64.327219999999997</v>
      </c>
      <c r="D328">
        <v>-158.72193999999999</v>
      </c>
      <c r="E328">
        <v>182</v>
      </c>
      <c r="F328" t="s">
        <v>13</v>
      </c>
      <c r="G328">
        <v>60</v>
      </c>
      <c r="H328">
        <v>71</v>
      </c>
      <c r="I328">
        <v>197</v>
      </c>
      <c r="J328">
        <v>290</v>
      </c>
      <c r="K328">
        <v>380</v>
      </c>
      <c r="L328">
        <v>0.77899799999999997</v>
      </c>
      <c r="M328">
        <v>3.7726000000000003E-2</v>
      </c>
    </row>
    <row r="329" spans="1:13" x14ac:dyDescent="0.25">
      <c r="A329" t="s">
        <v>275</v>
      </c>
      <c r="B329">
        <v>699091.30906400003</v>
      </c>
      <c r="C329">
        <v>56.8125</v>
      </c>
      <c r="D329">
        <v>-132.95555999999999</v>
      </c>
      <c r="E329">
        <v>2964</v>
      </c>
      <c r="F329" t="s">
        <v>13</v>
      </c>
      <c r="G329">
        <v>59</v>
      </c>
      <c r="H329">
        <v>124</v>
      </c>
      <c r="I329">
        <v>599</v>
      </c>
      <c r="J329">
        <v>748</v>
      </c>
      <c r="K329">
        <v>748</v>
      </c>
      <c r="L329">
        <v>0.65457799999999999</v>
      </c>
      <c r="M329">
        <v>2.9902999999999999E-2</v>
      </c>
    </row>
    <row r="330" spans="1:13" x14ac:dyDescent="0.25">
      <c r="A330" t="s">
        <v>15</v>
      </c>
      <c r="B330">
        <v>283953.32847299997</v>
      </c>
      <c r="C330">
        <v>64.733329999999995</v>
      </c>
      <c r="D330">
        <v>-156.92750000000001</v>
      </c>
      <c r="E330">
        <v>449</v>
      </c>
      <c r="F330" t="s">
        <v>13</v>
      </c>
      <c r="G330">
        <v>58</v>
      </c>
      <c r="H330">
        <v>62</v>
      </c>
      <c r="I330">
        <v>65</v>
      </c>
      <c r="J330">
        <v>65</v>
      </c>
      <c r="K330">
        <v>72</v>
      </c>
      <c r="L330">
        <v>0.78808599999999995</v>
      </c>
      <c r="M330">
        <v>3.8288000000000003E-2</v>
      </c>
    </row>
    <row r="331" spans="1:13" x14ac:dyDescent="0.25">
      <c r="A331" t="s">
        <v>215</v>
      </c>
      <c r="B331">
        <v>8971.4</v>
      </c>
      <c r="C331">
        <v>67.41</v>
      </c>
      <c r="D331">
        <v>-150.10749999999999</v>
      </c>
      <c r="E331">
        <v>16</v>
      </c>
      <c r="F331" t="s">
        <v>13</v>
      </c>
      <c r="G331">
        <v>55</v>
      </c>
      <c r="H331">
        <v>175</v>
      </c>
      <c r="I331">
        <v>359</v>
      </c>
      <c r="J331">
        <v>439</v>
      </c>
      <c r="K331">
        <v>481</v>
      </c>
      <c r="L331">
        <v>0.85696499999999998</v>
      </c>
      <c r="M331">
        <v>4.2525E-2</v>
      </c>
    </row>
    <row r="332" spans="1:13" x14ac:dyDescent="0.25">
      <c r="A332" t="s">
        <v>34</v>
      </c>
      <c r="B332">
        <v>986513.4</v>
      </c>
      <c r="C332">
        <v>60.487780000000001</v>
      </c>
      <c r="D332">
        <v>-151.05833000000001</v>
      </c>
      <c r="E332">
        <v>4311</v>
      </c>
      <c r="F332" t="s">
        <v>18</v>
      </c>
      <c r="G332">
        <v>103</v>
      </c>
      <c r="H332">
        <v>106</v>
      </c>
      <c r="I332">
        <v>104</v>
      </c>
      <c r="J332">
        <v>108</v>
      </c>
      <c r="K332">
        <v>111</v>
      </c>
      <c r="L332">
        <v>0.70658100000000001</v>
      </c>
      <c r="M332">
        <v>3.3203000000000003E-2</v>
      </c>
    </row>
    <row r="333" spans="1:13" x14ac:dyDescent="0.25">
      <c r="A333" t="s">
        <v>35</v>
      </c>
      <c r="B333">
        <v>204935</v>
      </c>
      <c r="C333">
        <v>60.482680000000002</v>
      </c>
      <c r="D333">
        <v>-150.84630999999999</v>
      </c>
      <c r="E333">
        <v>877</v>
      </c>
      <c r="F333" t="s">
        <v>18</v>
      </c>
      <c r="G333">
        <v>95</v>
      </c>
      <c r="H333">
        <v>106</v>
      </c>
      <c r="I333">
        <v>106</v>
      </c>
      <c r="J333">
        <v>107</v>
      </c>
      <c r="K333">
        <v>117</v>
      </c>
      <c r="L333">
        <v>0.70649799999999996</v>
      </c>
      <c r="M333">
        <v>3.3197999999999998E-2</v>
      </c>
    </row>
    <row r="334" spans="1:13" x14ac:dyDescent="0.25">
      <c r="A334" t="s">
        <v>209</v>
      </c>
      <c r="B334">
        <v>11930.2</v>
      </c>
      <c r="C334">
        <v>63.033329999999999</v>
      </c>
      <c r="D334">
        <v>-145.49167</v>
      </c>
      <c r="E334">
        <v>29</v>
      </c>
      <c r="F334" t="s">
        <v>13</v>
      </c>
      <c r="G334">
        <v>54</v>
      </c>
      <c r="H334">
        <v>98</v>
      </c>
      <c r="I334">
        <v>299</v>
      </c>
      <c r="J334">
        <v>472</v>
      </c>
      <c r="K334">
        <v>472</v>
      </c>
      <c r="L334">
        <v>0.75204000000000004</v>
      </c>
      <c r="M334">
        <v>3.6049999999999999E-2</v>
      </c>
    </row>
    <row r="335" spans="1:13" x14ac:dyDescent="0.25">
      <c r="A335" t="s">
        <v>305</v>
      </c>
      <c r="B335">
        <v>13068.2</v>
      </c>
      <c r="C335">
        <v>61.433329999999998</v>
      </c>
      <c r="D335">
        <v>-142.92167000000001</v>
      </c>
      <c r="E335">
        <v>34</v>
      </c>
      <c r="F335" t="s">
        <v>13</v>
      </c>
      <c r="G335">
        <v>53</v>
      </c>
      <c r="H335">
        <v>64</v>
      </c>
      <c r="I335">
        <v>153</v>
      </c>
      <c r="J335">
        <v>1010</v>
      </c>
      <c r="K335">
        <v>1010</v>
      </c>
      <c r="L335">
        <v>0.72241500000000003</v>
      </c>
      <c r="M335">
        <v>3.4197999999999999E-2</v>
      </c>
    </row>
    <row r="336" spans="1:13" x14ac:dyDescent="0.25">
      <c r="A336" t="s">
        <v>301</v>
      </c>
      <c r="B336">
        <v>31218.956600000001</v>
      </c>
      <c r="C336">
        <v>62.931550000000001</v>
      </c>
      <c r="D336">
        <v>-143.79273000000001</v>
      </c>
      <c r="E336">
        <v>125</v>
      </c>
      <c r="F336" t="s">
        <v>13</v>
      </c>
      <c r="G336">
        <v>53</v>
      </c>
      <c r="H336">
        <v>165</v>
      </c>
      <c r="I336">
        <v>526</v>
      </c>
      <c r="J336">
        <v>770</v>
      </c>
      <c r="K336">
        <v>957</v>
      </c>
      <c r="L336">
        <v>0.75004000000000004</v>
      </c>
      <c r="M336">
        <v>3.5926E-2</v>
      </c>
    </row>
    <row r="337" spans="1:13" x14ac:dyDescent="0.25">
      <c r="A337" t="s">
        <v>302</v>
      </c>
      <c r="B337">
        <v>5329.8</v>
      </c>
      <c r="C337">
        <v>62.931550000000001</v>
      </c>
      <c r="D337">
        <v>-143.79273000000001</v>
      </c>
      <c r="E337">
        <v>0</v>
      </c>
      <c r="F337" t="s">
        <v>13</v>
      </c>
      <c r="G337">
        <v>53</v>
      </c>
      <c r="H337">
        <v>165</v>
      </c>
      <c r="I337">
        <v>526</v>
      </c>
      <c r="J337">
        <v>770</v>
      </c>
      <c r="K337">
        <v>957</v>
      </c>
      <c r="L337">
        <v>0.75004000000000004</v>
      </c>
      <c r="M337">
        <v>3.5926E-2</v>
      </c>
    </row>
    <row r="338" spans="1:13" x14ac:dyDescent="0.25">
      <c r="A338" t="s">
        <v>43</v>
      </c>
      <c r="B338">
        <v>25419.125797000001</v>
      </c>
      <c r="C338">
        <v>63.385280000000002</v>
      </c>
      <c r="D338">
        <v>-143.34639000000001</v>
      </c>
      <c r="E338">
        <v>110</v>
      </c>
      <c r="F338" t="s">
        <v>13</v>
      </c>
      <c r="G338">
        <v>52</v>
      </c>
      <c r="H338">
        <v>63</v>
      </c>
      <c r="I338">
        <v>68</v>
      </c>
      <c r="J338">
        <v>80</v>
      </c>
      <c r="K338">
        <v>129</v>
      </c>
      <c r="L338">
        <v>0.75908699999999996</v>
      </c>
      <c r="M338">
        <v>3.6489000000000001E-2</v>
      </c>
    </row>
    <row r="339" spans="1:13" x14ac:dyDescent="0.25">
      <c r="A339" t="s">
        <v>63</v>
      </c>
      <c r="B339">
        <v>12840.6</v>
      </c>
      <c r="C339">
        <v>61.95861</v>
      </c>
      <c r="D339">
        <v>-151.18110999999999</v>
      </c>
      <c r="E339">
        <v>33</v>
      </c>
      <c r="F339" t="s">
        <v>18</v>
      </c>
      <c r="G339">
        <v>70</v>
      </c>
      <c r="H339">
        <v>74</v>
      </c>
      <c r="I339">
        <v>75</v>
      </c>
      <c r="J339">
        <v>99</v>
      </c>
      <c r="K339">
        <v>154</v>
      </c>
      <c r="L339">
        <v>0.73172800000000005</v>
      </c>
      <c r="M339">
        <v>3.4782E-2</v>
      </c>
    </row>
    <row r="340" spans="1:13" x14ac:dyDescent="0.25">
      <c r="A340" t="s">
        <v>28</v>
      </c>
      <c r="B340">
        <v>29455.403321999998</v>
      </c>
      <c r="C340">
        <v>65.825559999999996</v>
      </c>
      <c r="D340">
        <v>-144.06056000000001</v>
      </c>
      <c r="E340">
        <v>119</v>
      </c>
      <c r="F340" t="s">
        <v>13</v>
      </c>
      <c r="G340">
        <v>51</v>
      </c>
      <c r="H340">
        <v>58</v>
      </c>
      <c r="I340">
        <v>78</v>
      </c>
      <c r="J340">
        <v>102</v>
      </c>
      <c r="K340">
        <v>103</v>
      </c>
      <c r="L340">
        <v>0.81418999999999997</v>
      </c>
      <c r="M340">
        <v>3.9899999999999998E-2</v>
      </c>
    </row>
    <row r="341" spans="1:13" x14ac:dyDescent="0.25">
      <c r="A341" t="s">
        <v>22</v>
      </c>
      <c r="B341">
        <v>4352489.8</v>
      </c>
      <c r="C341">
        <v>52.9375</v>
      </c>
      <c r="D341">
        <v>173.23750000000001</v>
      </c>
      <c r="E341">
        <v>19100</v>
      </c>
      <c r="F341" t="s">
        <v>18</v>
      </c>
      <c r="G341">
        <v>86</v>
      </c>
      <c r="H341">
        <v>90</v>
      </c>
      <c r="I341">
        <v>96</v>
      </c>
      <c r="J341">
        <v>96</v>
      </c>
      <c r="K341">
        <v>96</v>
      </c>
      <c r="L341">
        <v>0.78803400000000001</v>
      </c>
      <c r="M341">
        <v>3.8285E-2</v>
      </c>
    </row>
    <row r="342" spans="1:13" x14ac:dyDescent="0.25">
      <c r="A342" t="s">
        <v>68</v>
      </c>
      <c r="B342">
        <v>11002.853501</v>
      </c>
      <c r="C342">
        <v>63.013060000000003</v>
      </c>
      <c r="D342">
        <v>-141.80305999999999</v>
      </c>
      <c r="E342">
        <v>62</v>
      </c>
      <c r="F342" t="s">
        <v>13</v>
      </c>
      <c r="G342">
        <v>49</v>
      </c>
      <c r="H342">
        <v>59</v>
      </c>
      <c r="I342">
        <v>142</v>
      </c>
      <c r="J342">
        <v>162</v>
      </c>
      <c r="K342">
        <v>162</v>
      </c>
      <c r="L342">
        <v>0.75163999999999997</v>
      </c>
      <c r="M342">
        <v>3.6026000000000002E-2</v>
      </c>
    </row>
    <row r="343" spans="1:13" x14ac:dyDescent="0.25">
      <c r="A343" t="s">
        <v>21</v>
      </c>
      <c r="B343">
        <v>505594.6</v>
      </c>
      <c r="C343">
        <v>64.751109999999997</v>
      </c>
      <c r="D343">
        <v>-147.34943999999999</v>
      </c>
      <c r="E343">
        <v>2198</v>
      </c>
      <c r="F343" t="s">
        <v>18</v>
      </c>
      <c r="G343">
        <v>88</v>
      </c>
      <c r="H343">
        <v>89</v>
      </c>
      <c r="I343">
        <v>92</v>
      </c>
      <c r="J343">
        <v>93</v>
      </c>
      <c r="K343">
        <v>93</v>
      </c>
      <c r="L343">
        <v>0.78849100000000005</v>
      </c>
      <c r="M343">
        <v>3.8314000000000001E-2</v>
      </c>
    </row>
    <row r="344" spans="1:13" x14ac:dyDescent="0.25">
      <c r="A344" t="s">
        <v>36</v>
      </c>
      <c r="B344">
        <v>12613</v>
      </c>
      <c r="C344">
        <v>62.088990000000003</v>
      </c>
      <c r="D344">
        <v>-146.09968000000001</v>
      </c>
      <c r="E344">
        <v>32</v>
      </c>
      <c r="F344" t="s">
        <v>13</v>
      </c>
      <c r="G344">
        <v>49</v>
      </c>
      <c r="H344">
        <v>57</v>
      </c>
      <c r="I344">
        <v>117</v>
      </c>
      <c r="J344">
        <v>117</v>
      </c>
      <c r="K344">
        <v>117</v>
      </c>
      <c r="L344">
        <v>0.73409999999999997</v>
      </c>
      <c r="M344">
        <v>3.4930000000000003E-2</v>
      </c>
    </row>
    <row r="345" spans="1:13" x14ac:dyDescent="0.25">
      <c r="A345" t="s">
        <v>62</v>
      </c>
      <c r="B345">
        <v>15626.328906999999</v>
      </c>
      <c r="C345">
        <v>63.658639999999998</v>
      </c>
      <c r="D345">
        <v>-144.01412999999999</v>
      </c>
      <c r="E345">
        <v>41</v>
      </c>
      <c r="F345" t="s">
        <v>13</v>
      </c>
      <c r="G345">
        <v>46</v>
      </c>
      <c r="H345">
        <v>133</v>
      </c>
      <c r="I345">
        <v>148</v>
      </c>
      <c r="J345">
        <v>161</v>
      </c>
      <c r="K345">
        <v>154</v>
      </c>
      <c r="L345">
        <v>0.76470400000000005</v>
      </c>
      <c r="M345">
        <v>3.6838999999999997E-2</v>
      </c>
    </row>
    <row r="346" spans="1:13" x14ac:dyDescent="0.25">
      <c r="A346" t="s">
        <v>14</v>
      </c>
      <c r="B346">
        <v>23969.90942</v>
      </c>
      <c r="C346">
        <v>62.961669999999998</v>
      </c>
      <c r="D346">
        <v>-141.93722</v>
      </c>
      <c r="E346">
        <v>66</v>
      </c>
      <c r="F346" t="s">
        <v>13</v>
      </c>
      <c r="G346">
        <v>37</v>
      </c>
      <c r="H346">
        <v>38</v>
      </c>
      <c r="I346">
        <v>38</v>
      </c>
      <c r="J346">
        <v>40</v>
      </c>
      <c r="K346">
        <v>40</v>
      </c>
      <c r="L346">
        <v>0.75063000000000002</v>
      </c>
      <c r="M346">
        <v>3.5963000000000002E-2</v>
      </c>
    </row>
    <row r="347" spans="1:13" x14ac:dyDescent="0.25">
      <c r="A347" t="s">
        <v>19</v>
      </c>
      <c r="B347">
        <v>148945.4</v>
      </c>
      <c r="C347">
        <v>64.709999999999994</v>
      </c>
      <c r="D347">
        <v>-147.14361</v>
      </c>
      <c r="E347">
        <v>631</v>
      </c>
      <c r="F347" t="s">
        <v>18</v>
      </c>
      <c r="G347">
        <v>49</v>
      </c>
      <c r="H347">
        <v>73</v>
      </c>
      <c r="I347">
        <v>84</v>
      </c>
      <c r="J347">
        <v>84</v>
      </c>
      <c r="K347">
        <v>86</v>
      </c>
      <c r="L347">
        <v>0.78755500000000001</v>
      </c>
      <c r="M347">
        <v>3.8255999999999998E-2</v>
      </c>
    </row>
    <row r="348" spans="1:13" x14ac:dyDescent="0.25">
      <c r="A348" t="s">
        <v>96</v>
      </c>
      <c r="B348">
        <v>111431.644537</v>
      </c>
      <c r="C348">
        <v>62.956389999999999</v>
      </c>
      <c r="D348">
        <v>-155.59583000000001</v>
      </c>
      <c r="E348">
        <v>315</v>
      </c>
      <c r="F348" t="s">
        <v>13</v>
      </c>
      <c r="G348">
        <v>35</v>
      </c>
      <c r="H348">
        <v>53</v>
      </c>
      <c r="I348">
        <v>108</v>
      </c>
      <c r="J348">
        <v>122</v>
      </c>
      <c r="K348">
        <v>233</v>
      </c>
      <c r="L348">
        <v>0.75052700000000006</v>
      </c>
      <c r="M348">
        <v>3.5956000000000002E-2</v>
      </c>
    </row>
    <row r="349" spans="1:13" x14ac:dyDescent="0.25">
      <c r="A349" t="s">
        <v>47</v>
      </c>
      <c r="B349">
        <v>6695.4</v>
      </c>
      <c r="C349">
        <v>64.073329999999999</v>
      </c>
      <c r="D349">
        <v>-141.93611000000001</v>
      </c>
      <c r="E349">
        <v>6</v>
      </c>
      <c r="F349" t="s">
        <v>13</v>
      </c>
      <c r="G349">
        <v>33</v>
      </c>
      <c r="H349">
        <v>62</v>
      </c>
      <c r="I349">
        <v>90</v>
      </c>
      <c r="J349">
        <v>121</v>
      </c>
      <c r="K349">
        <v>132</v>
      </c>
      <c r="L349">
        <v>0.77347399999999999</v>
      </c>
      <c r="M349">
        <v>3.7383E-2</v>
      </c>
    </row>
    <row r="350" spans="1:13" x14ac:dyDescent="0.25">
      <c r="A350" t="s">
        <v>17</v>
      </c>
      <c r="B350">
        <v>470316.6</v>
      </c>
      <c r="C350">
        <v>61.747219999999999</v>
      </c>
      <c r="D350">
        <v>-150.03749999999999</v>
      </c>
      <c r="E350">
        <v>2043</v>
      </c>
      <c r="F350" t="s">
        <v>18</v>
      </c>
      <c r="G350">
        <v>57</v>
      </c>
      <c r="H350">
        <v>64</v>
      </c>
      <c r="I350">
        <v>68</v>
      </c>
      <c r="J350">
        <v>74</v>
      </c>
      <c r="K350">
        <v>78</v>
      </c>
      <c r="L350">
        <v>0.72793399999999997</v>
      </c>
      <c r="M350">
        <v>3.4543999999999998E-2</v>
      </c>
    </row>
    <row r="351" spans="1:13" x14ac:dyDescent="0.25">
      <c r="A351" t="s">
        <v>12</v>
      </c>
      <c r="B351">
        <v>10763.877358</v>
      </c>
      <c r="C351">
        <v>62.982219999999998</v>
      </c>
      <c r="D351">
        <v>-141.95167000000001</v>
      </c>
      <c r="E351">
        <v>112</v>
      </c>
      <c r="F351" t="s">
        <v>13</v>
      </c>
      <c r="G351">
        <v>31</v>
      </c>
      <c r="H351">
        <v>34</v>
      </c>
      <c r="I351">
        <v>34</v>
      </c>
      <c r="J351">
        <v>34</v>
      </c>
      <c r="K351">
        <v>34</v>
      </c>
      <c r="L351">
        <v>0.75103399999999998</v>
      </c>
      <c r="M351">
        <v>3.5987999999999999E-2</v>
      </c>
    </row>
    <row r="352" spans="1:13" x14ac:dyDescent="0.25">
      <c r="A352" t="s">
        <v>23</v>
      </c>
      <c r="B352">
        <v>507187.8</v>
      </c>
      <c r="C352">
        <v>64.664439999999999</v>
      </c>
      <c r="D352">
        <v>-147.09943999999999</v>
      </c>
      <c r="E352">
        <v>2205</v>
      </c>
      <c r="F352" t="s">
        <v>18</v>
      </c>
      <c r="G352">
        <v>42</v>
      </c>
      <c r="H352">
        <v>47</v>
      </c>
      <c r="I352">
        <v>54</v>
      </c>
      <c r="J352">
        <v>70</v>
      </c>
      <c r="K352">
        <v>101</v>
      </c>
      <c r="L352">
        <v>0.78652200000000005</v>
      </c>
      <c r="M352">
        <v>3.8191999999999997E-2</v>
      </c>
    </row>
    <row r="353" spans="1:13" x14ac:dyDescent="0.25">
      <c r="A353" t="s">
        <v>37</v>
      </c>
      <c r="B353">
        <v>33316.815128000002</v>
      </c>
      <c r="C353">
        <v>65.572500000000005</v>
      </c>
      <c r="D353">
        <v>-144.80305999999999</v>
      </c>
      <c r="E353">
        <v>86</v>
      </c>
      <c r="F353" t="s">
        <v>13</v>
      </c>
      <c r="G353">
        <v>29</v>
      </c>
      <c r="H353">
        <v>33</v>
      </c>
      <c r="I353">
        <v>38</v>
      </c>
      <c r="J353">
        <v>44</v>
      </c>
      <c r="K353">
        <v>120</v>
      </c>
      <c r="L353">
        <v>0.80791500000000005</v>
      </c>
      <c r="M353">
        <v>3.9513E-2</v>
      </c>
    </row>
    <row r="354" spans="1:13" x14ac:dyDescent="0.25">
      <c r="A354" t="s">
        <v>262</v>
      </c>
      <c r="B354">
        <v>24675.8</v>
      </c>
      <c r="C354">
        <v>61.655830000000002</v>
      </c>
      <c r="D354">
        <v>-145.17527999999999</v>
      </c>
      <c r="E354">
        <v>85</v>
      </c>
      <c r="F354" t="s">
        <v>13</v>
      </c>
      <c r="G354">
        <v>26</v>
      </c>
      <c r="H354">
        <v>79</v>
      </c>
      <c r="I354">
        <v>519</v>
      </c>
      <c r="J354">
        <v>519</v>
      </c>
      <c r="K354">
        <v>643</v>
      </c>
      <c r="L354">
        <v>0.72631299999999999</v>
      </c>
      <c r="M354">
        <v>3.4443000000000001E-2</v>
      </c>
    </row>
    <row r="355" spans="1:13" x14ac:dyDescent="0.25">
      <c r="A355" t="s">
        <v>29</v>
      </c>
      <c r="B355">
        <v>11247.4</v>
      </c>
      <c r="C355">
        <v>62.661760000000001</v>
      </c>
      <c r="D355">
        <v>-141.16122999999999</v>
      </c>
      <c r="E355">
        <v>26</v>
      </c>
      <c r="F355" t="s">
        <v>13</v>
      </c>
      <c r="G355">
        <v>24</v>
      </c>
      <c r="H355">
        <v>49</v>
      </c>
      <c r="I355">
        <v>70</v>
      </c>
      <c r="J355">
        <v>104</v>
      </c>
      <c r="K355">
        <v>104</v>
      </c>
      <c r="L355">
        <v>0.74481699999999995</v>
      </c>
      <c r="M355">
        <v>3.56E-2</v>
      </c>
    </row>
    <row r="356" spans="1:13" x14ac:dyDescent="0.25">
      <c r="A356" t="s">
        <v>281</v>
      </c>
      <c r="B356">
        <v>5329.8</v>
      </c>
      <c r="C356">
        <v>62.066110000000002</v>
      </c>
      <c r="D356">
        <v>-142.04083</v>
      </c>
      <c r="E356">
        <v>0</v>
      </c>
      <c r="F356" t="s">
        <v>13</v>
      </c>
      <c r="G356">
        <v>13</v>
      </c>
      <c r="H356">
        <v>52</v>
      </c>
      <c r="I356">
        <v>79</v>
      </c>
      <c r="J356">
        <v>396</v>
      </c>
      <c r="K356">
        <v>838</v>
      </c>
      <c r="L356">
        <v>0.73368199999999995</v>
      </c>
      <c r="M356">
        <v>3.4903999999999998E-2</v>
      </c>
    </row>
  </sheetData>
  <autoFilter ref="A1:M356">
    <sortState ref="A3:M356">
      <sortCondition descending="1" ref="G1:G3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6"/>
  <sheetViews>
    <sheetView workbookViewId="0">
      <selection activeCell="Q1" activeCellId="1" sqref="A1:A1048576 Q1:U1048576"/>
    </sheetView>
  </sheetViews>
  <sheetFormatPr defaultRowHeight="15" x14ac:dyDescent="0.25"/>
  <cols>
    <col min="1" max="1" width="24.42578125" bestFit="1" customWidth="1"/>
    <col min="17" max="21" width="9.140625" style="2"/>
  </cols>
  <sheetData>
    <row r="1" spans="1:21" x14ac:dyDescent="0.25">
      <c r="A1" s="1" t="s">
        <v>0</v>
      </c>
      <c r="B1" s="1" t="s">
        <v>6</v>
      </c>
      <c r="C1" s="1" t="s">
        <v>9</v>
      </c>
      <c r="D1" s="1" t="s">
        <v>10</v>
      </c>
      <c r="E1" s="1" t="s">
        <v>11</v>
      </c>
      <c r="F1" s="1" t="s">
        <v>369</v>
      </c>
      <c r="I1">
        <v>1</v>
      </c>
      <c r="J1">
        <v>2</v>
      </c>
      <c r="K1">
        <v>3</v>
      </c>
      <c r="L1">
        <v>4</v>
      </c>
      <c r="M1">
        <v>5</v>
      </c>
      <c r="N1">
        <v>6</v>
      </c>
      <c r="O1">
        <v>7</v>
      </c>
      <c r="Q1" s="2">
        <v>1</v>
      </c>
      <c r="R1" s="2">
        <v>2</v>
      </c>
      <c r="S1" s="2">
        <v>3</v>
      </c>
      <c r="T1" s="2">
        <v>4</v>
      </c>
      <c r="U1" s="2">
        <v>5</v>
      </c>
    </row>
    <row r="2" spans="1:21" x14ac:dyDescent="0.25">
      <c r="A2" t="s">
        <v>359</v>
      </c>
      <c r="B2">
        <f>IF(Sheet1!G33&lt;200,1,IF(AND(Sheet1!G33&gt;=200,Sheet1!G33&lt;300),2,IF(AND(Sheet1!G33&gt;=300,Sheet1!G33&lt;400),3,IF(AND(Sheet1!G33&gt;=400,Sheet1!G33&lt;500),4,IF(AND(Sheet1!G33&gt;=500,Sheet1!G33&lt;600),5,IF(AND(Sheet1!G33&gt;=600,Sheet1!G33&lt;800),6,IF(Sheet1!G33&gt;=800,7)))))))</f>
        <v>6</v>
      </c>
      <c r="C2">
        <f>IF(Sheet1!H33&lt;200,1,IF(AND(Sheet1!H33&gt;=200,Sheet1!H33&lt;300),2,IF(AND(Sheet1!H33&gt;=300,Sheet1!H33&lt;400),3,IF(AND(Sheet1!H33&gt;=400,Sheet1!H33&lt;500),4,IF(AND(Sheet1!H33&gt;=500,Sheet1!H33&lt;600),5,IF(AND(Sheet1!H33&gt;=600,Sheet1!H33&lt;800),6,IF(Sheet1!H33&gt;=800,7)))))))</f>
        <v>7</v>
      </c>
      <c r="D2">
        <f>IF(Sheet1!I33&lt;200,1,IF(AND(Sheet1!I33&gt;=200,Sheet1!I33&lt;300),2,IF(AND(Sheet1!I33&gt;=300,Sheet1!I33&lt;400),3,IF(AND(Sheet1!I33&gt;=400,Sheet1!I33&lt;500),4,IF(AND(Sheet1!I33&gt;=500,Sheet1!I33&lt;600),5,IF(AND(Sheet1!I33&gt;=600,Sheet1!I33&lt;800),6,IF(Sheet1!I33&gt;=800,7)))))))</f>
        <v>7</v>
      </c>
      <c r="E2">
        <f>IF(Sheet1!J33&lt;200,1,IF(AND(Sheet1!J33&gt;=200,Sheet1!J33&lt;300),2,IF(AND(Sheet1!J33&gt;=300,Sheet1!J33&lt;400),3,IF(AND(Sheet1!J33&gt;=400,Sheet1!J33&lt;500),4,IF(AND(Sheet1!J33&gt;=500,Sheet1!J33&lt;600),5,IF(AND(Sheet1!J33&gt;=600,Sheet1!J33&lt;800),6,IF(Sheet1!J33&gt;=800,7)))))))</f>
        <v>7</v>
      </c>
      <c r="F2">
        <f>IF(Sheet1!K33&lt;200,1,IF(AND(Sheet1!K33&gt;=200,Sheet1!K33&lt;300),2,IF(AND(Sheet1!K33&gt;=300,Sheet1!K33&lt;400),3,IF(AND(Sheet1!K33&gt;=400,Sheet1!K33&lt;500),4,IF(AND(Sheet1!K33&gt;=500,Sheet1!K33&lt;600),5,IF(AND(Sheet1!K33&gt;=600,Sheet1!K33&lt;800),6,IF(Sheet1!K33&gt;=800,7)))))))</f>
        <v>7</v>
      </c>
      <c r="I2" t="str">
        <f>IFERROR(MATCH(I$1,$B2:$F2,0),"")</f>
        <v/>
      </c>
      <c r="J2" t="str">
        <f t="shared" ref="J2:O17" si="0">IFERROR(MATCH(J$1,$B2:$F2,0),"")</f>
        <v/>
      </c>
      <c r="K2" t="str">
        <f t="shared" si="0"/>
        <v/>
      </c>
      <c r="L2" t="str">
        <f t="shared" si="0"/>
        <v/>
      </c>
      <c r="M2" t="str">
        <f t="shared" si="0"/>
        <v/>
      </c>
      <c r="N2">
        <f t="shared" si="0"/>
        <v>1</v>
      </c>
      <c r="O2">
        <f t="shared" si="0"/>
        <v>2</v>
      </c>
      <c r="Q2" s="2">
        <f>B2</f>
        <v>6</v>
      </c>
      <c r="R2" s="2">
        <f>IF(C2&gt;B2,C2,"")</f>
        <v>7</v>
      </c>
      <c r="S2" s="2" t="str">
        <f t="shared" ref="S2:U2" si="1">IF(D2&gt;C2,D2,"")</f>
        <v/>
      </c>
      <c r="T2" s="2" t="str">
        <f t="shared" si="1"/>
        <v/>
      </c>
      <c r="U2" s="2" t="str">
        <f t="shared" si="1"/>
        <v/>
      </c>
    </row>
    <row r="3" spans="1:21" x14ac:dyDescent="0.25">
      <c r="A3" t="s">
        <v>349</v>
      </c>
      <c r="B3">
        <f>IF(Sheet1!G42&lt;200,1,IF(AND(Sheet1!G42&gt;=200,Sheet1!G42&lt;300),2,IF(AND(Sheet1!G42&gt;=300,Sheet1!G42&lt;400),3,IF(AND(Sheet1!G42&gt;=400,Sheet1!G42&lt;500),4,IF(AND(Sheet1!G42&gt;=500,Sheet1!G42&lt;600),5,IF(AND(Sheet1!G42&gt;=600,Sheet1!G42&lt;800),6,IF(Sheet1!G42&gt;=800,7)))))))</f>
        <v>6</v>
      </c>
      <c r="C3">
        <f>IF(Sheet1!H42&lt;200,1,IF(AND(Sheet1!H42&gt;=200,Sheet1!H42&lt;300),2,IF(AND(Sheet1!H42&gt;=300,Sheet1!H42&lt;400),3,IF(AND(Sheet1!H42&gt;=400,Sheet1!H42&lt;500),4,IF(AND(Sheet1!H42&gt;=500,Sheet1!H42&lt;600),5,IF(AND(Sheet1!H42&gt;=600,Sheet1!H42&lt;800),6,IF(Sheet1!H42&gt;=800,7)))))))</f>
        <v>7</v>
      </c>
      <c r="D3">
        <f>IF(Sheet1!I42&lt;200,1,IF(AND(Sheet1!I42&gt;=200,Sheet1!I42&lt;300),2,IF(AND(Sheet1!I42&gt;=300,Sheet1!I42&lt;400),3,IF(AND(Sheet1!I42&gt;=400,Sheet1!I42&lt;500),4,IF(AND(Sheet1!I42&gt;=500,Sheet1!I42&lt;600),5,IF(AND(Sheet1!I42&gt;=600,Sheet1!I42&lt;800),6,IF(Sheet1!I42&gt;=800,7)))))))</f>
        <v>7</v>
      </c>
      <c r="E3">
        <f>IF(Sheet1!J42&lt;200,1,IF(AND(Sheet1!J42&gt;=200,Sheet1!J42&lt;300),2,IF(AND(Sheet1!J42&gt;=300,Sheet1!J42&lt;400),3,IF(AND(Sheet1!J42&gt;=400,Sheet1!J42&lt;500),4,IF(AND(Sheet1!J42&gt;=500,Sheet1!J42&lt;600),5,IF(AND(Sheet1!J42&gt;=600,Sheet1!J42&lt;800),6,IF(Sheet1!J42&gt;=800,7)))))))</f>
        <v>7</v>
      </c>
      <c r="F3">
        <f>IF(Sheet1!K42&lt;200,1,IF(AND(Sheet1!K42&gt;=200,Sheet1!K42&lt;300),2,IF(AND(Sheet1!K42&gt;=300,Sheet1!K42&lt;400),3,IF(AND(Sheet1!K42&gt;=400,Sheet1!K42&lt;500),4,IF(AND(Sheet1!K42&gt;=500,Sheet1!K42&lt;600),5,IF(AND(Sheet1!K42&gt;=600,Sheet1!K42&lt;800),6,IF(Sheet1!K42&gt;=800,7)))))))</f>
        <v>7</v>
      </c>
      <c r="I3" t="str">
        <f t="shared" ref="I3:O52" si="2">IFERROR(MATCH(I$1,$B3:$F3,0),"")</f>
        <v/>
      </c>
      <c r="J3" t="str">
        <f t="shared" si="0"/>
        <v/>
      </c>
      <c r="K3" t="str">
        <f t="shared" si="0"/>
        <v/>
      </c>
      <c r="L3" t="str">
        <f t="shared" si="0"/>
        <v/>
      </c>
      <c r="M3" t="str">
        <f t="shared" si="0"/>
        <v/>
      </c>
      <c r="N3">
        <f t="shared" si="0"/>
        <v>1</v>
      </c>
      <c r="O3">
        <f t="shared" si="0"/>
        <v>2</v>
      </c>
      <c r="Q3" s="2">
        <f t="shared" ref="Q3:Q66" si="3">B3</f>
        <v>6</v>
      </c>
      <c r="R3" s="2">
        <f t="shared" ref="R3:R66" si="4">IF(C3&gt;B3,C3,"")</f>
        <v>7</v>
      </c>
      <c r="S3" s="2" t="str">
        <f t="shared" ref="S3:S66" si="5">IF(D3&gt;C3,D3,"")</f>
        <v/>
      </c>
      <c r="T3" s="2" t="str">
        <f t="shared" ref="T3:T66" si="6">IF(E3&gt;D3,E3,"")</f>
        <v/>
      </c>
      <c r="U3" s="2" t="str">
        <f t="shared" ref="U3:U66" si="7">IF(F3&gt;E3,F3,"")</f>
        <v/>
      </c>
    </row>
    <row r="4" spans="1:21" x14ac:dyDescent="0.25">
      <c r="A4" t="s">
        <v>125</v>
      </c>
      <c r="B4">
        <f>IF(Sheet1!G164&lt;200,1,IF(AND(Sheet1!G164&gt;=200,Sheet1!G164&lt;300),2,IF(AND(Sheet1!G164&gt;=300,Sheet1!G164&lt;400),3,IF(AND(Sheet1!G164&gt;=400,Sheet1!G164&lt;500),4,IF(AND(Sheet1!G164&gt;=500,Sheet1!G164&lt;600),5,IF(AND(Sheet1!G164&gt;=600,Sheet1!G164&lt;800),6,IF(Sheet1!G164&gt;=800,7)))))))</f>
        <v>2</v>
      </c>
      <c r="C4">
        <f>IF(Sheet1!H164&lt;200,1,IF(AND(Sheet1!H164&gt;=200,Sheet1!H164&lt;300),2,IF(AND(Sheet1!H164&gt;=300,Sheet1!H164&lt;400),3,IF(AND(Sheet1!H164&gt;=400,Sheet1!H164&lt;500),4,IF(AND(Sheet1!H164&gt;=500,Sheet1!H164&lt;600),5,IF(AND(Sheet1!H164&gt;=600,Sheet1!H164&lt;800),6,IF(Sheet1!H164&gt;=800,7)))))))</f>
        <v>2</v>
      </c>
      <c r="D4">
        <f>IF(Sheet1!I164&lt;200,1,IF(AND(Sheet1!I164&gt;=200,Sheet1!I164&lt;300),2,IF(AND(Sheet1!I164&gt;=300,Sheet1!I164&lt;400),3,IF(AND(Sheet1!I164&gt;=400,Sheet1!I164&lt;500),4,IF(AND(Sheet1!I164&gt;=500,Sheet1!I164&lt;600),5,IF(AND(Sheet1!I164&gt;=600,Sheet1!I164&lt;800),6,IF(Sheet1!I164&gt;=800,7)))))))</f>
        <v>2</v>
      </c>
      <c r="E4">
        <f>IF(Sheet1!J164&lt;200,1,IF(AND(Sheet1!J164&gt;=200,Sheet1!J164&lt;300),2,IF(AND(Sheet1!J164&gt;=300,Sheet1!J164&lt;400),3,IF(AND(Sheet1!J164&gt;=400,Sheet1!J164&lt;500),4,IF(AND(Sheet1!J164&gt;=500,Sheet1!J164&lt;600),5,IF(AND(Sheet1!J164&gt;=600,Sheet1!J164&lt;800),6,IF(Sheet1!J164&gt;=800,7)))))))</f>
        <v>2</v>
      </c>
      <c r="F4">
        <f>IF(Sheet1!K164&lt;200,1,IF(AND(Sheet1!K164&gt;=200,Sheet1!K164&lt;300),2,IF(AND(Sheet1!K164&gt;=300,Sheet1!K164&lt;400),3,IF(AND(Sheet1!K164&gt;=400,Sheet1!K164&lt;500),4,IF(AND(Sheet1!K164&gt;=500,Sheet1!K164&lt;600),5,IF(AND(Sheet1!K164&gt;=600,Sheet1!K164&lt;800),6,IF(Sheet1!K164&gt;=800,7)))))))</f>
        <v>2</v>
      </c>
      <c r="I4" t="str">
        <f t="shared" si="2"/>
        <v/>
      </c>
      <c r="J4">
        <f t="shared" si="0"/>
        <v>1</v>
      </c>
      <c r="K4" t="str">
        <f t="shared" si="0"/>
        <v/>
      </c>
      <c r="L4" t="str">
        <f t="shared" si="0"/>
        <v/>
      </c>
      <c r="M4" t="str">
        <f t="shared" si="0"/>
        <v/>
      </c>
      <c r="N4" t="str">
        <f t="shared" si="0"/>
        <v/>
      </c>
      <c r="O4" t="str">
        <f t="shared" si="0"/>
        <v/>
      </c>
      <c r="Q4" s="2">
        <f t="shared" si="3"/>
        <v>2</v>
      </c>
      <c r="R4" s="2" t="str">
        <f t="shared" si="4"/>
        <v/>
      </c>
      <c r="S4" s="2" t="str">
        <f t="shared" si="5"/>
        <v/>
      </c>
      <c r="T4" s="2" t="str">
        <f t="shared" si="6"/>
        <v/>
      </c>
      <c r="U4" s="2" t="str">
        <f t="shared" si="7"/>
        <v/>
      </c>
    </row>
    <row r="5" spans="1:21" x14ac:dyDescent="0.25">
      <c r="A5" t="s">
        <v>112</v>
      </c>
      <c r="B5">
        <f>IF(Sheet1!G195&lt;200,1,IF(AND(Sheet1!G195&gt;=200,Sheet1!G195&lt;300),2,IF(AND(Sheet1!G195&gt;=300,Sheet1!G195&lt;400),3,IF(AND(Sheet1!G195&gt;=400,Sheet1!G195&lt;500),4,IF(AND(Sheet1!G195&gt;=500,Sheet1!G195&lt;600),5,IF(AND(Sheet1!G195&gt;=600,Sheet1!G195&lt;800),6,IF(Sheet1!G195&gt;=800,7)))))))</f>
        <v>1</v>
      </c>
      <c r="C5">
        <f>IF(Sheet1!H195&lt;200,1,IF(AND(Sheet1!H195&gt;=200,Sheet1!H195&lt;300),2,IF(AND(Sheet1!H195&gt;=300,Sheet1!H195&lt;400),3,IF(AND(Sheet1!H195&gt;=400,Sheet1!H195&lt;500),4,IF(AND(Sheet1!H195&gt;=500,Sheet1!H195&lt;600),5,IF(AND(Sheet1!H195&gt;=600,Sheet1!H195&lt;800),6,IF(Sheet1!H195&gt;=800,7)))))))</f>
        <v>1</v>
      </c>
      <c r="D5">
        <f>IF(Sheet1!I195&lt;200,1,IF(AND(Sheet1!I195&gt;=200,Sheet1!I195&lt;300),2,IF(AND(Sheet1!I195&gt;=300,Sheet1!I195&lt;400),3,IF(AND(Sheet1!I195&gt;=400,Sheet1!I195&lt;500),4,IF(AND(Sheet1!I195&gt;=500,Sheet1!I195&lt;600),5,IF(AND(Sheet1!I195&gt;=600,Sheet1!I195&lt;800),6,IF(Sheet1!I195&gt;=800,7)))))))</f>
        <v>2</v>
      </c>
      <c r="E5">
        <f>IF(Sheet1!J195&lt;200,1,IF(AND(Sheet1!J195&gt;=200,Sheet1!J195&lt;300),2,IF(AND(Sheet1!J195&gt;=300,Sheet1!J195&lt;400),3,IF(AND(Sheet1!J195&gt;=400,Sheet1!J195&lt;500),4,IF(AND(Sheet1!J195&gt;=500,Sheet1!J195&lt;600),5,IF(AND(Sheet1!J195&gt;=600,Sheet1!J195&lt;800),6,IF(Sheet1!J195&gt;=800,7)))))))</f>
        <v>2</v>
      </c>
      <c r="F5">
        <f>IF(Sheet1!K195&lt;200,1,IF(AND(Sheet1!K195&gt;=200,Sheet1!K195&lt;300),2,IF(AND(Sheet1!K195&gt;=300,Sheet1!K195&lt;400),3,IF(AND(Sheet1!K195&gt;=400,Sheet1!K195&lt;500),4,IF(AND(Sheet1!K195&gt;=500,Sheet1!K195&lt;600),5,IF(AND(Sheet1!K195&gt;=600,Sheet1!K195&lt;800),6,IF(Sheet1!K195&gt;=800,7)))))))</f>
        <v>2</v>
      </c>
      <c r="I5">
        <f t="shared" si="2"/>
        <v>1</v>
      </c>
      <c r="J5">
        <f t="shared" si="0"/>
        <v>3</v>
      </c>
      <c r="K5" t="str">
        <f t="shared" si="0"/>
        <v/>
      </c>
      <c r="L5" t="str">
        <f t="shared" si="0"/>
        <v/>
      </c>
      <c r="M5" t="str">
        <f t="shared" si="0"/>
        <v/>
      </c>
      <c r="N5" t="str">
        <f t="shared" si="0"/>
        <v/>
      </c>
      <c r="O5" t="str">
        <f t="shared" si="0"/>
        <v/>
      </c>
      <c r="Q5" s="2">
        <f t="shared" si="3"/>
        <v>1</v>
      </c>
      <c r="R5" s="2" t="str">
        <f t="shared" si="4"/>
        <v/>
      </c>
      <c r="S5" s="2">
        <f t="shared" si="5"/>
        <v>2</v>
      </c>
      <c r="T5" s="2" t="str">
        <f t="shared" si="6"/>
        <v/>
      </c>
      <c r="U5" s="2" t="str">
        <f t="shared" si="7"/>
        <v/>
      </c>
    </row>
    <row r="6" spans="1:21" x14ac:dyDescent="0.25">
      <c r="A6" t="s">
        <v>363</v>
      </c>
      <c r="B6">
        <f>IF(Sheet1!G3&lt;200,1,IF(AND(Sheet1!G3&gt;=200,Sheet1!G3&lt;300),2,IF(AND(Sheet1!G3&gt;=300,Sheet1!G3&lt;400),3,IF(AND(Sheet1!G3&gt;=400,Sheet1!G3&lt;500),4,IF(AND(Sheet1!G3&gt;=500,Sheet1!G3&lt;600),5,IF(AND(Sheet1!G3&gt;=600,Sheet1!G3&lt;800),6,IF(Sheet1!G3&gt;=800,7)))))))</f>
        <v>7</v>
      </c>
      <c r="C6">
        <f>IF(Sheet1!H3&lt;200,1,IF(AND(Sheet1!H3&gt;=200,Sheet1!H3&lt;300),2,IF(AND(Sheet1!H3&gt;=300,Sheet1!H3&lt;400),3,IF(AND(Sheet1!H3&gt;=400,Sheet1!H3&lt;500),4,IF(AND(Sheet1!H3&gt;=500,Sheet1!H3&lt;600),5,IF(AND(Sheet1!H3&gt;=600,Sheet1!H3&lt;800),6,IF(Sheet1!H3&gt;=800,7)))))))</f>
        <v>7</v>
      </c>
      <c r="D6">
        <f>IF(Sheet1!I3&lt;200,1,IF(AND(Sheet1!I3&gt;=200,Sheet1!I3&lt;300),2,IF(AND(Sheet1!I3&gt;=300,Sheet1!I3&lt;400),3,IF(AND(Sheet1!I3&gt;=400,Sheet1!I3&lt;500),4,IF(AND(Sheet1!I3&gt;=500,Sheet1!I3&lt;600),5,IF(AND(Sheet1!I3&gt;=600,Sheet1!I3&lt;800),6,IF(Sheet1!I3&gt;=800,7)))))))</f>
        <v>7</v>
      </c>
      <c r="E6">
        <f>IF(Sheet1!J3&lt;200,1,IF(AND(Sheet1!J3&gt;=200,Sheet1!J3&lt;300),2,IF(AND(Sheet1!J3&gt;=300,Sheet1!J3&lt;400),3,IF(AND(Sheet1!J3&gt;=400,Sheet1!J3&lt;500),4,IF(AND(Sheet1!J3&gt;=500,Sheet1!J3&lt;600),5,IF(AND(Sheet1!J3&gt;=600,Sheet1!J3&lt;800),6,IF(Sheet1!J3&gt;=800,7)))))))</f>
        <v>7</v>
      </c>
      <c r="F6">
        <f>IF(Sheet1!K3&lt;200,1,IF(AND(Sheet1!K3&gt;=200,Sheet1!K3&lt;300),2,IF(AND(Sheet1!K3&gt;=300,Sheet1!K3&lt;400),3,IF(AND(Sheet1!K3&gt;=400,Sheet1!K3&lt;500),4,IF(AND(Sheet1!K3&gt;=500,Sheet1!K3&lt;600),5,IF(AND(Sheet1!K3&gt;=600,Sheet1!K3&lt;800),6,IF(Sheet1!K3&gt;=800,7)))))))</f>
        <v>7</v>
      </c>
      <c r="I6" t="str">
        <f t="shared" si="2"/>
        <v/>
      </c>
      <c r="J6" t="str">
        <f t="shared" si="0"/>
        <v/>
      </c>
      <c r="K6" t="str">
        <f t="shared" si="0"/>
        <v/>
      </c>
      <c r="L6" t="str">
        <f t="shared" si="0"/>
        <v/>
      </c>
      <c r="M6" t="str">
        <f t="shared" si="0"/>
        <v/>
      </c>
      <c r="N6" t="str">
        <f t="shared" si="0"/>
        <v/>
      </c>
      <c r="O6">
        <f t="shared" si="0"/>
        <v>1</v>
      </c>
      <c r="Q6" s="2">
        <f t="shared" si="3"/>
        <v>7</v>
      </c>
      <c r="R6" s="2" t="str">
        <f t="shared" si="4"/>
        <v/>
      </c>
      <c r="S6" s="2" t="str">
        <f t="shared" si="5"/>
        <v/>
      </c>
      <c r="T6" s="2" t="str">
        <f t="shared" si="6"/>
        <v/>
      </c>
      <c r="U6" s="2" t="str">
        <f t="shared" si="7"/>
        <v/>
      </c>
    </row>
    <row r="7" spans="1:21" x14ac:dyDescent="0.25">
      <c r="A7" t="s">
        <v>120</v>
      </c>
      <c r="B7">
        <f>IF(Sheet1!G147&lt;200,1,IF(AND(Sheet1!G147&gt;=200,Sheet1!G147&lt;300),2,IF(AND(Sheet1!G147&gt;=300,Sheet1!G147&lt;400),3,IF(AND(Sheet1!G147&gt;=400,Sheet1!G147&lt;500),4,IF(AND(Sheet1!G147&gt;=500,Sheet1!G147&lt;600),5,IF(AND(Sheet1!G147&gt;=600,Sheet1!G147&lt;800),6,IF(Sheet1!G147&gt;=800,7)))))))</f>
        <v>2</v>
      </c>
      <c r="C7">
        <f>IF(Sheet1!H147&lt;200,1,IF(AND(Sheet1!H147&gt;=200,Sheet1!H147&lt;300),2,IF(AND(Sheet1!H147&gt;=300,Sheet1!H147&lt;400),3,IF(AND(Sheet1!H147&gt;=400,Sheet1!H147&lt;500),4,IF(AND(Sheet1!H147&gt;=500,Sheet1!H147&lt;600),5,IF(AND(Sheet1!H147&gt;=600,Sheet1!H147&lt;800),6,IF(Sheet1!H147&gt;=800,7)))))))</f>
        <v>2</v>
      </c>
      <c r="D7">
        <f>IF(Sheet1!I147&lt;200,1,IF(AND(Sheet1!I147&gt;=200,Sheet1!I147&lt;300),2,IF(AND(Sheet1!I147&gt;=300,Sheet1!I147&lt;400),3,IF(AND(Sheet1!I147&gt;=400,Sheet1!I147&lt;500),4,IF(AND(Sheet1!I147&gt;=500,Sheet1!I147&lt;600),5,IF(AND(Sheet1!I147&gt;=600,Sheet1!I147&lt;800),6,IF(Sheet1!I147&gt;=800,7)))))))</f>
        <v>2</v>
      </c>
      <c r="E7">
        <f>IF(Sheet1!J147&lt;200,1,IF(AND(Sheet1!J147&gt;=200,Sheet1!J147&lt;300),2,IF(AND(Sheet1!J147&gt;=300,Sheet1!J147&lt;400),3,IF(AND(Sheet1!J147&gt;=400,Sheet1!J147&lt;500),4,IF(AND(Sheet1!J147&gt;=500,Sheet1!J147&lt;600),5,IF(AND(Sheet1!J147&gt;=600,Sheet1!J147&lt;800),6,IF(Sheet1!J147&gt;=800,7)))))))</f>
        <v>2</v>
      </c>
      <c r="F7">
        <f>IF(Sheet1!K147&lt;200,1,IF(AND(Sheet1!K147&gt;=200,Sheet1!K147&lt;300),2,IF(AND(Sheet1!K147&gt;=300,Sheet1!K147&lt;400),3,IF(AND(Sheet1!K147&gt;=400,Sheet1!K147&lt;500),4,IF(AND(Sheet1!K147&gt;=500,Sheet1!K147&lt;600),5,IF(AND(Sheet1!K147&gt;=600,Sheet1!K147&lt;800),6,IF(Sheet1!K147&gt;=800,7)))))))</f>
        <v>2</v>
      </c>
      <c r="I7" t="str">
        <f t="shared" si="2"/>
        <v/>
      </c>
      <c r="J7">
        <f t="shared" si="0"/>
        <v>1</v>
      </c>
      <c r="K7" t="str">
        <f t="shared" si="0"/>
        <v/>
      </c>
      <c r="L7" t="str">
        <f t="shared" si="0"/>
        <v/>
      </c>
      <c r="M7" t="str">
        <f t="shared" si="0"/>
        <v/>
      </c>
      <c r="N7" t="str">
        <f t="shared" si="0"/>
        <v/>
      </c>
      <c r="O7" t="str">
        <f t="shared" si="0"/>
        <v/>
      </c>
      <c r="Q7" s="2">
        <f t="shared" si="3"/>
        <v>2</v>
      </c>
      <c r="R7" s="2" t="str">
        <f t="shared" si="4"/>
        <v/>
      </c>
      <c r="S7" s="2" t="str">
        <f t="shared" si="5"/>
        <v/>
      </c>
      <c r="T7" s="2" t="str">
        <f t="shared" si="6"/>
        <v/>
      </c>
      <c r="U7" s="2" t="str">
        <f t="shared" si="7"/>
        <v/>
      </c>
    </row>
    <row r="8" spans="1:21" x14ac:dyDescent="0.25">
      <c r="A8" t="s">
        <v>27</v>
      </c>
      <c r="B8">
        <f>IF(Sheet1!G299&lt;200,1,IF(AND(Sheet1!G299&gt;=200,Sheet1!G299&lt;300),2,IF(AND(Sheet1!G299&gt;=300,Sheet1!G299&lt;400),3,IF(AND(Sheet1!G299&gt;=400,Sheet1!G299&lt;500),4,IF(AND(Sheet1!G299&gt;=500,Sheet1!G299&lt;600),5,IF(AND(Sheet1!G299&gt;=600,Sheet1!G299&lt;800),6,IF(Sheet1!G299&gt;=800,7)))))))</f>
        <v>1</v>
      </c>
      <c r="C8">
        <f>IF(Sheet1!H299&lt;200,1,IF(AND(Sheet1!H299&gt;=200,Sheet1!H299&lt;300),2,IF(AND(Sheet1!H299&gt;=300,Sheet1!H299&lt;400),3,IF(AND(Sheet1!H299&gt;=400,Sheet1!H299&lt;500),4,IF(AND(Sheet1!H299&gt;=500,Sheet1!H299&lt;600),5,IF(AND(Sheet1!H299&gt;=600,Sheet1!H299&lt;800),6,IF(Sheet1!H299&gt;=800,7)))))))</f>
        <v>1</v>
      </c>
      <c r="D8">
        <f>IF(Sheet1!I299&lt;200,1,IF(AND(Sheet1!I299&gt;=200,Sheet1!I299&lt;300),2,IF(AND(Sheet1!I299&gt;=300,Sheet1!I299&lt;400),3,IF(AND(Sheet1!I299&gt;=400,Sheet1!I299&lt;500),4,IF(AND(Sheet1!I299&gt;=500,Sheet1!I299&lt;600),5,IF(AND(Sheet1!I299&gt;=600,Sheet1!I299&lt;800),6,IF(Sheet1!I299&gt;=800,7)))))))</f>
        <v>1</v>
      </c>
      <c r="E8">
        <f>IF(Sheet1!J299&lt;200,1,IF(AND(Sheet1!J299&gt;=200,Sheet1!J299&lt;300),2,IF(AND(Sheet1!J299&gt;=300,Sheet1!J299&lt;400),3,IF(AND(Sheet1!J299&gt;=400,Sheet1!J299&lt;500),4,IF(AND(Sheet1!J299&gt;=500,Sheet1!J299&lt;600),5,IF(AND(Sheet1!J299&gt;=600,Sheet1!J299&lt;800),6,IF(Sheet1!J299&gt;=800,7)))))))</f>
        <v>1</v>
      </c>
      <c r="F8">
        <f>IF(Sheet1!K299&lt;200,1,IF(AND(Sheet1!K299&gt;=200,Sheet1!K299&lt;300),2,IF(AND(Sheet1!K299&gt;=300,Sheet1!K299&lt;400),3,IF(AND(Sheet1!K299&gt;=400,Sheet1!K299&lt;500),4,IF(AND(Sheet1!K299&gt;=500,Sheet1!K299&lt;600),5,IF(AND(Sheet1!K299&gt;=600,Sheet1!K299&lt;800),6,IF(Sheet1!K299&gt;=800,7)))))))</f>
        <v>1</v>
      </c>
      <c r="I8">
        <f t="shared" si="2"/>
        <v>1</v>
      </c>
      <c r="J8" t="str">
        <f t="shared" si="0"/>
        <v/>
      </c>
      <c r="K8" t="str">
        <f t="shared" si="0"/>
        <v/>
      </c>
      <c r="L8" t="str">
        <f t="shared" si="0"/>
        <v/>
      </c>
      <c r="M8" t="str">
        <f t="shared" si="0"/>
        <v/>
      </c>
      <c r="N8" t="str">
        <f t="shared" si="0"/>
        <v/>
      </c>
      <c r="O8" t="str">
        <f t="shared" si="0"/>
        <v/>
      </c>
      <c r="Q8" s="2">
        <f t="shared" si="3"/>
        <v>1</v>
      </c>
      <c r="R8" s="2" t="str">
        <f t="shared" si="4"/>
        <v/>
      </c>
      <c r="S8" s="2" t="str">
        <f t="shared" si="5"/>
        <v/>
      </c>
      <c r="T8" s="2" t="str">
        <f t="shared" si="6"/>
        <v/>
      </c>
      <c r="U8" s="2" t="str">
        <f t="shared" si="7"/>
        <v/>
      </c>
    </row>
    <row r="9" spans="1:21" x14ac:dyDescent="0.25">
      <c r="A9" t="s">
        <v>29</v>
      </c>
      <c r="B9">
        <f>IF(Sheet1!G355&lt;200,1,IF(AND(Sheet1!G355&gt;=200,Sheet1!G355&lt;300),2,IF(AND(Sheet1!G355&gt;=300,Sheet1!G355&lt;400),3,IF(AND(Sheet1!G355&gt;=400,Sheet1!G355&lt;500),4,IF(AND(Sheet1!G355&gt;=500,Sheet1!G355&lt;600),5,IF(AND(Sheet1!G355&gt;=600,Sheet1!G355&lt;800),6,IF(Sheet1!G355&gt;=800,7)))))))</f>
        <v>1</v>
      </c>
      <c r="C9">
        <f>IF(Sheet1!H355&lt;200,1,IF(AND(Sheet1!H355&gt;=200,Sheet1!H355&lt;300),2,IF(AND(Sheet1!H355&gt;=300,Sheet1!H355&lt;400),3,IF(AND(Sheet1!H355&gt;=400,Sheet1!H355&lt;500),4,IF(AND(Sheet1!H355&gt;=500,Sheet1!H355&lt;600),5,IF(AND(Sheet1!H355&gt;=600,Sheet1!H355&lt;800),6,IF(Sheet1!H355&gt;=800,7)))))))</f>
        <v>1</v>
      </c>
      <c r="D9">
        <f>IF(Sheet1!I355&lt;200,1,IF(AND(Sheet1!I355&gt;=200,Sheet1!I355&lt;300),2,IF(AND(Sheet1!I355&gt;=300,Sheet1!I355&lt;400),3,IF(AND(Sheet1!I355&gt;=400,Sheet1!I355&lt;500),4,IF(AND(Sheet1!I355&gt;=500,Sheet1!I355&lt;600),5,IF(AND(Sheet1!I355&gt;=600,Sheet1!I355&lt;800),6,IF(Sheet1!I355&gt;=800,7)))))))</f>
        <v>1</v>
      </c>
      <c r="E9">
        <f>IF(Sheet1!J355&lt;200,1,IF(AND(Sheet1!J355&gt;=200,Sheet1!J355&lt;300),2,IF(AND(Sheet1!J355&gt;=300,Sheet1!J355&lt;400),3,IF(AND(Sheet1!J355&gt;=400,Sheet1!J355&lt;500),4,IF(AND(Sheet1!J355&gt;=500,Sheet1!J355&lt;600),5,IF(AND(Sheet1!J355&gt;=600,Sheet1!J355&lt;800),6,IF(Sheet1!J355&gt;=800,7)))))))</f>
        <v>1</v>
      </c>
      <c r="F9">
        <f>IF(Sheet1!K355&lt;200,1,IF(AND(Sheet1!K355&gt;=200,Sheet1!K355&lt;300),2,IF(AND(Sheet1!K355&gt;=300,Sheet1!K355&lt;400),3,IF(AND(Sheet1!K355&gt;=400,Sheet1!K355&lt;500),4,IF(AND(Sheet1!K355&gt;=500,Sheet1!K355&lt;600),5,IF(AND(Sheet1!K355&gt;=600,Sheet1!K355&lt;800),6,IF(Sheet1!K355&gt;=800,7)))))))</f>
        <v>1</v>
      </c>
      <c r="I9">
        <f t="shared" si="2"/>
        <v>1</v>
      </c>
      <c r="J9" t="str">
        <f t="shared" si="0"/>
        <v/>
      </c>
      <c r="K9" t="str">
        <f t="shared" si="0"/>
        <v/>
      </c>
      <c r="L9" t="str">
        <f t="shared" si="0"/>
        <v/>
      </c>
      <c r="M9" t="str">
        <f t="shared" si="0"/>
        <v/>
      </c>
      <c r="N9" t="str">
        <f t="shared" si="0"/>
        <v/>
      </c>
      <c r="O9" t="str">
        <f t="shared" si="0"/>
        <v/>
      </c>
      <c r="Q9" s="2">
        <f t="shared" si="3"/>
        <v>1</v>
      </c>
      <c r="R9" s="2" t="str">
        <f t="shared" si="4"/>
        <v/>
      </c>
      <c r="S9" s="2" t="str">
        <f t="shared" si="5"/>
        <v/>
      </c>
      <c r="T9" s="2" t="str">
        <f t="shared" si="6"/>
        <v/>
      </c>
      <c r="U9" s="2" t="str">
        <f t="shared" si="7"/>
        <v/>
      </c>
    </row>
    <row r="10" spans="1:21" x14ac:dyDescent="0.25">
      <c r="A10" t="s">
        <v>268</v>
      </c>
      <c r="B10">
        <f>IF(Sheet1!G203&lt;200,1,IF(AND(Sheet1!G203&gt;=200,Sheet1!G203&lt;300),2,IF(AND(Sheet1!G203&gt;=300,Sheet1!G203&lt;400),3,IF(AND(Sheet1!G203&gt;=400,Sheet1!G203&lt;500),4,IF(AND(Sheet1!G203&gt;=500,Sheet1!G203&lt;600),5,IF(AND(Sheet1!G203&gt;=600,Sheet1!G203&lt;800),6,IF(Sheet1!G203&gt;=800,7)))))))</f>
        <v>1</v>
      </c>
      <c r="C10">
        <f>IF(Sheet1!H203&lt;200,1,IF(AND(Sheet1!H203&gt;=200,Sheet1!H203&lt;300),2,IF(AND(Sheet1!H203&gt;=300,Sheet1!H203&lt;400),3,IF(AND(Sheet1!H203&gt;=400,Sheet1!H203&lt;500),4,IF(AND(Sheet1!H203&gt;=500,Sheet1!H203&lt;600),5,IF(AND(Sheet1!H203&gt;=600,Sheet1!H203&lt;800),6,IF(Sheet1!H203&gt;=800,7)))))))</f>
        <v>3</v>
      </c>
      <c r="D10">
        <f>IF(Sheet1!I203&lt;200,1,IF(AND(Sheet1!I203&gt;=200,Sheet1!I203&lt;300),2,IF(AND(Sheet1!I203&gt;=300,Sheet1!I203&lt;400),3,IF(AND(Sheet1!I203&gt;=400,Sheet1!I203&lt;500),4,IF(AND(Sheet1!I203&gt;=500,Sheet1!I203&lt;600),5,IF(AND(Sheet1!I203&gt;=600,Sheet1!I203&lt;800),6,IF(Sheet1!I203&gt;=800,7)))))))</f>
        <v>6</v>
      </c>
      <c r="E10">
        <f>IF(Sheet1!J203&lt;200,1,IF(AND(Sheet1!J203&gt;=200,Sheet1!J203&lt;300),2,IF(AND(Sheet1!J203&gt;=300,Sheet1!J203&lt;400),3,IF(AND(Sheet1!J203&gt;=400,Sheet1!J203&lt;500),4,IF(AND(Sheet1!J203&gt;=500,Sheet1!J203&lt;600),5,IF(AND(Sheet1!J203&gt;=600,Sheet1!J203&lt;800),6,IF(Sheet1!J203&gt;=800,7)))))))</f>
        <v>6</v>
      </c>
      <c r="F10">
        <f>IF(Sheet1!K203&lt;200,1,IF(AND(Sheet1!K203&gt;=200,Sheet1!K203&lt;300),2,IF(AND(Sheet1!K203&gt;=300,Sheet1!K203&lt;400),3,IF(AND(Sheet1!K203&gt;=400,Sheet1!K203&lt;500),4,IF(AND(Sheet1!K203&gt;=500,Sheet1!K203&lt;600),5,IF(AND(Sheet1!K203&gt;=600,Sheet1!K203&lt;800),6,IF(Sheet1!K203&gt;=800,7)))))))</f>
        <v>6</v>
      </c>
      <c r="I10">
        <f t="shared" si="2"/>
        <v>1</v>
      </c>
      <c r="J10" t="str">
        <f t="shared" si="0"/>
        <v/>
      </c>
      <c r="K10">
        <f t="shared" si="0"/>
        <v>2</v>
      </c>
      <c r="L10" t="str">
        <f t="shared" si="0"/>
        <v/>
      </c>
      <c r="M10" t="str">
        <f t="shared" si="0"/>
        <v/>
      </c>
      <c r="N10">
        <f t="shared" si="0"/>
        <v>3</v>
      </c>
      <c r="O10" t="str">
        <f t="shared" si="0"/>
        <v/>
      </c>
      <c r="Q10" s="2">
        <f t="shared" si="3"/>
        <v>1</v>
      </c>
      <c r="R10" s="2">
        <f t="shared" si="4"/>
        <v>3</v>
      </c>
      <c r="S10" s="2">
        <f t="shared" si="5"/>
        <v>6</v>
      </c>
      <c r="T10" s="2" t="str">
        <f t="shared" si="6"/>
        <v/>
      </c>
      <c r="U10" s="2" t="str">
        <f t="shared" si="7"/>
        <v/>
      </c>
    </row>
    <row r="11" spans="1:21" x14ac:dyDescent="0.25">
      <c r="A11" t="s">
        <v>297</v>
      </c>
      <c r="B11">
        <f>IF(Sheet1!G96&lt;200,1,IF(AND(Sheet1!G96&gt;=200,Sheet1!G96&lt;300),2,IF(AND(Sheet1!G96&gt;=300,Sheet1!G96&lt;400),3,IF(AND(Sheet1!G96&gt;=400,Sheet1!G96&lt;500),4,IF(AND(Sheet1!G96&gt;=500,Sheet1!G96&lt;600),5,IF(AND(Sheet1!G96&gt;=600,Sheet1!G96&lt;800),6,IF(Sheet1!G96&gt;=800,7)))))))</f>
        <v>3</v>
      </c>
      <c r="C11">
        <f>IF(Sheet1!H96&lt;200,1,IF(AND(Sheet1!H96&gt;=200,Sheet1!H96&lt;300),2,IF(AND(Sheet1!H96&gt;=300,Sheet1!H96&lt;400),3,IF(AND(Sheet1!H96&gt;=400,Sheet1!H96&lt;500),4,IF(AND(Sheet1!H96&gt;=500,Sheet1!H96&lt;600),5,IF(AND(Sheet1!H96&gt;=600,Sheet1!H96&lt;800),6,IF(Sheet1!H96&gt;=800,7)))))))</f>
        <v>7</v>
      </c>
      <c r="D11">
        <f>IF(Sheet1!I96&lt;200,1,IF(AND(Sheet1!I96&gt;=200,Sheet1!I96&lt;300),2,IF(AND(Sheet1!I96&gt;=300,Sheet1!I96&lt;400),3,IF(AND(Sheet1!I96&gt;=400,Sheet1!I96&lt;500),4,IF(AND(Sheet1!I96&gt;=500,Sheet1!I96&lt;600),5,IF(AND(Sheet1!I96&gt;=600,Sheet1!I96&lt;800),6,IF(Sheet1!I96&gt;=800,7)))))))</f>
        <v>7</v>
      </c>
      <c r="E11">
        <f>IF(Sheet1!J96&lt;200,1,IF(AND(Sheet1!J96&gt;=200,Sheet1!J96&lt;300),2,IF(AND(Sheet1!J96&gt;=300,Sheet1!J96&lt;400),3,IF(AND(Sheet1!J96&gt;=400,Sheet1!J96&lt;500),4,IF(AND(Sheet1!J96&gt;=500,Sheet1!J96&lt;600),5,IF(AND(Sheet1!J96&gt;=600,Sheet1!J96&lt;800),6,IF(Sheet1!J96&gt;=800,7)))))))</f>
        <v>7</v>
      </c>
      <c r="F11">
        <f>IF(Sheet1!K96&lt;200,1,IF(AND(Sheet1!K96&gt;=200,Sheet1!K96&lt;300),2,IF(AND(Sheet1!K96&gt;=300,Sheet1!K96&lt;400),3,IF(AND(Sheet1!K96&gt;=400,Sheet1!K96&lt;500),4,IF(AND(Sheet1!K96&gt;=500,Sheet1!K96&lt;600),5,IF(AND(Sheet1!K96&gt;=600,Sheet1!K96&lt;800),6,IF(Sheet1!K96&gt;=800,7)))))))</f>
        <v>7</v>
      </c>
      <c r="I11" t="str">
        <f t="shared" si="2"/>
        <v/>
      </c>
      <c r="J11" t="str">
        <f t="shared" si="0"/>
        <v/>
      </c>
      <c r="K11">
        <f t="shared" si="0"/>
        <v>1</v>
      </c>
      <c r="L11" t="str">
        <f t="shared" si="0"/>
        <v/>
      </c>
      <c r="M11" t="str">
        <f t="shared" si="0"/>
        <v/>
      </c>
      <c r="N11" t="str">
        <f t="shared" si="0"/>
        <v/>
      </c>
      <c r="O11">
        <f t="shared" si="0"/>
        <v>2</v>
      </c>
      <c r="Q11" s="2">
        <f t="shared" si="3"/>
        <v>3</v>
      </c>
      <c r="R11" s="2">
        <f t="shared" si="4"/>
        <v>7</v>
      </c>
      <c r="S11" s="2" t="str">
        <f t="shared" si="5"/>
        <v/>
      </c>
      <c r="T11" s="2" t="str">
        <f t="shared" si="6"/>
        <v/>
      </c>
      <c r="U11" s="2" t="str">
        <f t="shared" si="7"/>
        <v/>
      </c>
    </row>
    <row r="12" spans="1:21" x14ac:dyDescent="0.25">
      <c r="A12" t="s">
        <v>25</v>
      </c>
      <c r="B12">
        <f>IF(Sheet1!G324&lt;200,1,IF(AND(Sheet1!G324&gt;=200,Sheet1!G324&lt;300),2,IF(AND(Sheet1!G324&gt;=300,Sheet1!G324&lt;400),3,IF(AND(Sheet1!G324&gt;=400,Sheet1!G324&lt;500),4,IF(AND(Sheet1!G324&gt;=500,Sheet1!G324&lt;600),5,IF(AND(Sheet1!G324&gt;=600,Sheet1!G324&lt;800),6,IF(Sheet1!G324&gt;=800,7)))))))</f>
        <v>1</v>
      </c>
      <c r="C12">
        <f>IF(Sheet1!H324&lt;200,1,IF(AND(Sheet1!H324&gt;=200,Sheet1!H324&lt;300),2,IF(AND(Sheet1!H324&gt;=300,Sheet1!H324&lt;400),3,IF(AND(Sheet1!H324&gt;=400,Sheet1!H324&lt;500),4,IF(AND(Sheet1!H324&gt;=500,Sheet1!H324&lt;600),5,IF(AND(Sheet1!H324&gt;=600,Sheet1!H324&lt;800),6,IF(Sheet1!H324&gt;=800,7)))))))</f>
        <v>1</v>
      </c>
      <c r="D12">
        <f>IF(Sheet1!I324&lt;200,1,IF(AND(Sheet1!I324&gt;=200,Sheet1!I324&lt;300),2,IF(AND(Sheet1!I324&gt;=300,Sheet1!I324&lt;400),3,IF(AND(Sheet1!I324&gt;=400,Sheet1!I324&lt;500),4,IF(AND(Sheet1!I324&gt;=500,Sheet1!I324&lt;600),5,IF(AND(Sheet1!I324&gt;=600,Sheet1!I324&lt;800),6,IF(Sheet1!I324&gt;=800,7)))))))</f>
        <v>1</v>
      </c>
      <c r="E12">
        <f>IF(Sheet1!J324&lt;200,1,IF(AND(Sheet1!J324&gt;=200,Sheet1!J324&lt;300),2,IF(AND(Sheet1!J324&gt;=300,Sheet1!J324&lt;400),3,IF(AND(Sheet1!J324&gt;=400,Sheet1!J324&lt;500),4,IF(AND(Sheet1!J324&gt;=500,Sheet1!J324&lt;600),5,IF(AND(Sheet1!J324&gt;=600,Sheet1!J324&lt;800),6,IF(Sheet1!J324&gt;=800,7)))))))</f>
        <v>1</v>
      </c>
      <c r="F12">
        <f>IF(Sheet1!K324&lt;200,1,IF(AND(Sheet1!K324&gt;=200,Sheet1!K324&lt;300),2,IF(AND(Sheet1!K324&gt;=300,Sheet1!K324&lt;400),3,IF(AND(Sheet1!K324&gt;=400,Sheet1!K324&lt;500),4,IF(AND(Sheet1!K324&gt;=500,Sheet1!K324&lt;600),5,IF(AND(Sheet1!K324&gt;=600,Sheet1!K324&lt;800),6,IF(Sheet1!K324&gt;=800,7)))))))</f>
        <v>1</v>
      </c>
      <c r="I12">
        <f t="shared" si="2"/>
        <v>1</v>
      </c>
      <c r="J12" t="str">
        <f t="shared" si="0"/>
        <v/>
      </c>
      <c r="K12" t="str">
        <f t="shared" si="0"/>
        <v/>
      </c>
      <c r="L12" t="str">
        <f t="shared" si="0"/>
        <v/>
      </c>
      <c r="M12" t="str">
        <f t="shared" si="0"/>
        <v/>
      </c>
      <c r="N12" t="str">
        <f t="shared" si="0"/>
        <v/>
      </c>
      <c r="O12" t="str">
        <f t="shared" si="0"/>
        <v/>
      </c>
      <c r="Q12" s="2">
        <f t="shared" si="3"/>
        <v>1</v>
      </c>
      <c r="R12" s="2" t="str">
        <f t="shared" si="4"/>
        <v/>
      </c>
      <c r="S12" s="2" t="str">
        <f t="shared" si="5"/>
        <v/>
      </c>
      <c r="T12" s="2" t="str">
        <f t="shared" si="6"/>
        <v/>
      </c>
      <c r="U12" s="2" t="str">
        <f t="shared" si="7"/>
        <v/>
      </c>
    </row>
    <row r="13" spans="1:21" x14ac:dyDescent="0.25">
      <c r="A13" t="s">
        <v>65</v>
      </c>
      <c r="B13">
        <f>IF(Sheet1!G304&lt;200,1,IF(AND(Sheet1!G304&gt;=200,Sheet1!G304&lt;300),2,IF(AND(Sheet1!G304&gt;=300,Sheet1!G304&lt;400),3,IF(AND(Sheet1!G304&gt;=400,Sheet1!G304&lt;500),4,IF(AND(Sheet1!G304&gt;=500,Sheet1!G304&lt;600),5,IF(AND(Sheet1!G304&gt;=600,Sheet1!G304&lt;800),6,IF(Sheet1!G304&gt;=800,7)))))))</f>
        <v>1</v>
      </c>
      <c r="C13">
        <f>IF(Sheet1!H304&lt;200,1,IF(AND(Sheet1!H304&gt;=200,Sheet1!H304&lt;300),2,IF(AND(Sheet1!H304&gt;=300,Sheet1!H304&lt;400),3,IF(AND(Sheet1!H304&gt;=400,Sheet1!H304&lt;500),4,IF(AND(Sheet1!H304&gt;=500,Sheet1!H304&lt;600),5,IF(AND(Sheet1!H304&gt;=600,Sheet1!H304&lt;800),6,IF(Sheet1!H304&gt;=800,7)))))))</f>
        <v>1</v>
      </c>
      <c r="D13">
        <f>IF(Sheet1!I304&lt;200,1,IF(AND(Sheet1!I304&gt;=200,Sheet1!I304&lt;300),2,IF(AND(Sheet1!I304&gt;=300,Sheet1!I304&lt;400),3,IF(AND(Sheet1!I304&gt;=400,Sheet1!I304&lt;500),4,IF(AND(Sheet1!I304&gt;=500,Sheet1!I304&lt;600),5,IF(AND(Sheet1!I304&gt;=600,Sheet1!I304&lt;800),6,IF(Sheet1!I304&gt;=800,7)))))))</f>
        <v>1</v>
      </c>
      <c r="E13">
        <f>IF(Sheet1!J304&lt;200,1,IF(AND(Sheet1!J304&gt;=200,Sheet1!J304&lt;300),2,IF(AND(Sheet1!J304&gt;=300,Sheet1!J304&lt;400),3,IF(AND(Sheet1!J304&gt;=400,Sheet1!J304&lt;500),4,IF(AND(Sheet1!J304&gt;=500,Sheet1!J304&lt;600),5,IF(AND(Sheet1!J304&gt;=600,Sheet1!J304&lt;800),6,IF(Sheet1!J304&gt;=800,7)))))))</f>
        <v>1</v>
      </c>
      <c r="F13">
        <f>IF(Sheet1!K304&lt;200,1,IF(AND(Sheet1!K304&gt;=200,Sheet1!K304&lt;300),2,IF(AND(Sheet1!K304&gt;=300,Sheet1!K304&lt;400),3,IF(AND(Sheet1!K304&gt;=400,Sheet1!K304&lt;500),4,IF(AND(Sheet1!K304&gt;=500,Sheet1!K304&lt;600),5,IF(AND(Sheet1!K304&gt;=600,Sheet1!K304&lt;800),6,IF(Sheet1!K304&gt;=800,7)))))))</f>
        <v>1</v>
      </c>
      <c r="I13">
        <f t="shared" si="2"/>
        <v>1</v>
      </c>
      <c r="J13" t="str">
        <f t="shared" si="0"/>
        <v/>
      </c>
      <c r="K13" t="str">
        <f t="shared" si="0"/>
        <v/>
      </c>
      <c r="L13" t="str">
        <f t="shared" si="0"/>
        <v/>
      </c>
      <c r="M13" t="str">
        <f t="shared" si="0"/>
        <v/>
      </c>
      <c r="N13" t="str">
        <f t="shared" si="0"/>
        <v/>
      </c>
      <c r="O13" t="str">
        <f t="shared" si="0"/>
        <v/>
      </c>
      <c r="Q13" s="2">
        <f t="shared" si="3"/>
        <v>1</v>
      </c>
      <c r="R13" s="2" t="str">
        <f t="shared" si="4"/>
        <v/>
      </c>
      <c r="S13" s="2" t="str">
        <f t="shared" si="5"/>
        <v/>
      </c>
      <c r="T13" s="2" t="str">
        <f t="shared" si="6"/>
        <v/>
      </c>
      <c r="U13" s="2" t="str">
        <f t="shared" si="7"/>
        <v/>
      </c>
    </row>
    <row r="14" spans="1:21" x14ac:dyDescent="0.25">
      <c r="A14" t="s">
        <v>328</v>
      </c>
      <c r="B14">
        <f>IF(Sheet1!G229&lt;200,1,IF(AND(Sheet1!G229&gt;=200,Sheet1!G229&lt;300),2,IF(AND(Sheet1!G229&gt;=300,Sheet1!G229&lt;400),3,IF(AND(Sheet1!G229&gt;=400,Sheet1!G229&lt;500),4,IF(AND(Sheet1!G229&gt;=500,Sheet1!G229&lt;600),5,IF(AND(Sheet1!G229&gt;=600,Sheet1!G229&lt;800),6,IF(Sheet1!G229&gt;=800,7)))))))</f>
        <v>1</v>
      </c>
      <c r="C14">
        <f>IF(Sheet1!H229&lt;200,1,IF(AND(Sheet1!H229&gt;=200,Sheet1!H229&lt;300),2,IF(AND(Sheet1!H229&gt;=300,Sheet1!H229&lt;400),3,IF(AND(Sheet1!H229&gt;=400,Sheet1!H229&lt;500),4,IF(AND(Sheet1!H229&gt;=500,Sheet1!H229&lt;600),5,IF(AND(Sheet1!H229&gt;=600,Sheet1!H229&lt;800),6,IF(Sheet1!H229&gt;=800,7)))))))</f>
        <v>5</v>
      </c>
      <c r="D14">
        <f>IF(Sheet1!I229&lt;200,1,IF(AND(Sheet1!I229&gt;=200,Sheet1!I229&lt;300),2,IF(AND(Sheet1!I229&gt;=300,Sheet1!I229&lt;400),3,IF(AND(Sheet1!I229&gt;=400,Sheet1!I229&lt;500),4,IF(AND(Sheet1!I229&gt;=500,Sheet1!I229&lt;600),5,IF(AND(Sheet1!I229&gt;=600,Sheet1!I229&lt;800),6,IF(Sheet1!I229&gt;=800,7)))))))</f>
        <v>7</v>
      </c>
      <c r="E14">
        <f>IF(Sheet1!J229&lt;200,1,IF(AND(Sheet1!J229&gt;=200,Sheet1!J229&lt;300),2,IF(AND(Sheet1!J229&gt;=300,Sheet1!J229&lt;400),3,IF(AND(Sheet1!J229&gt;=400,Sheet1!J229&lt;500),4,IF(AND(Sheet1!J229&gt;=500,Sheet1!J229&lt;600),5,IF(AND(Sheet1!J229&gt;=600,Sheet1!J229&lt;800),6,IF(Sheet1!J229&gt;=800,7)))))))</f>
        <v>7</v>
      </c>
      <c r="F14">
        <f>IF(Sheet1!K229&lt;200,1,IF(AND(Sheet1!K229&gt;=200,Sheet1!K229&lt;300),2,IF(AND(Sheet1!K229&gt;=300,Sheet1!K229&lt;400),3,IF(AND(Sheet1!K229&gt;=400,Sheet1!K229&lt;500),4,IF(AND(Sheet1!K229&gt;=500,Sheet1!K229&lt;600),5,IF(AND(Sheet1!K229&gt;=600,Sheet1!K229&lt;800),6,IF(Sheet1!K229&gt;=800,7)))))))</f>
        <v>7</v>
      </c>
      <c r="I14">
        <f t="shared" si="2"/>
        <v>1</v>
      </c>
      <c r="J14" t="str">
        <f t="shared" si="0"/>
        <v/>
      </c>
      <c r="K14" t="str">
        <f t="shared" si="0"/>
        <v/>
      </c>
      <c r="L14" t="str">
        <f t="shared" si="0"/>
        <v/>
      </c>
      <c r="M14">
        <f t="shared" si="0"/>
        <v>2</v>
      </c>
      <c r="N14" t="str">
        <f t="shared" si="0"/>
        <v/>
      </c>
      <c r="O14">
        <f t="shared" si="0"/>
        <v>3</v>
      </c>
      <c r="Q14" s="2">
        <f t="shared" si="3"/>
        <v>1</v>
      </c>
      <c r="R14" s="2">
        <f t="shared" si="4"/>
        <v>5</v>
      </c>
      <c r="S14" s="2">
        <f t="shared" si="5"/>
        <v>7</v>
      </c>
      <c r="T14" s="2" t="str">
        <f t="shared" si="6"/>
        <v/>
      </c>
      <c r="U14" s="2" t="str">
        <f t="shared" si="7"/>
        <v/>
      </c>
    </row>
    <row r="15" spans="1:21" x14ac:dyDescent="0.25">
      <c r="A15" t="s">
        <v>142</v>
      </c>
      <c r="B15">
        <f>IF(Sheet1!G216&lt;200,1,IF(AND(Sheet1!G216&gt;=200,Sheet1!G216&lt;300),2,IF(AND(Sheet1!G216&gt;=300,Sheet1!G216&lt;400),3,IF(AND(Sheet1!G216&gt;=400,Sheet1!G216&lt;500),4,IF(AND(Sheet1!G216&gt;=500,Sheet1!G216&lt;600),5,IF(AND(Sheet1!G216&gt;=600,Sheet1!G216&lt;800),6,IF(Sheet1!G216&gt;=800,7)))))))</f>
        <v>2</v>
      </c>
      <c r="C15">
        <f>IF(Sheet1!H216&lt;200,1,IF(AND(Sheet1!H216&gt;=200,Sheet1!H216&lt;300),2,IF(AND(Sheet1!H216&gt;=300,Sheet1!H216&lt;400),3,IF(AND(Sheet1!H216&gt;=400,Sheet1!H216&lt;500),4,IF(AND(Sheet1!H216&gt;=500,Sheet1!H216&lt;600),5,IF(AND(Sheet1!H216&gt;=600,Sheet1!H216&lt;800),6,IF(Sheet1!H216&gt;=800,7)))))))</f>
        <v>3</v>
      </c>
      <c r="D15">
        <f>IF(Sheet1!I216&lt;200,1,IF(AND(Sheet1!I216&gt;=200,Sheet1!I216&lt;300),2,IF(AND(Sheet1!I216&gt;=300,Sheet1!I216&lt;400),3,IF(AND(Sheet1!I216&gt;=400,Sheet1!I216&lt;500),4,IF(AND(Sheet1!I216&gt;=500,Sheet1!I216&lt;600),5,IF(AND(Sheet1!I216&gt;=600,Sheet1!I216&lt;800),6,IF(Sheet1!I216&gt;=800,7)))))))</f>
        <v>3</v>
      </c>
      <c r="E15">
        <f>IF(Sheet1!J216&lt;200,1,IF(AND(Sheet1!J216&gt;=200,Sheet1!J216&lt;300),2,IF(AND(Sheet1!J216&gt;=300,Sheet1!J216&lt;400),3,IF(AND(Sheet1!J216&gt;=400,Sheet1!J216&lt;500),4,IF(AND(Sheet1!J216&gt;=500,Sheet1!J216&lt;600),5,IF(AND(Sheet1!J216&gt;=600,Sheet1!J216&lt;800),6,IF(Sheet1!J216&gt;=800,7)))))))</f>
        <v>3</v>
      </c>
      <c r="F15">
        <f>IF(Sheet1!K216&lt;200,1,IF(AND(Sheet1!K216&gt;=200,Sheet1!K216&lt;300),2,IF(AND(Sheet1!K216&gt;=300,Sheet1!K216&lt;400),3,IF(AND(Sheet1!K216&gt;=400,Sheet1!K216&lt;500),4,IF(AND(Sheet1!K216&gt;=500,Sheet1!K216&lt;600),5,IF(AND(Sheet1!K216&gt;=600,Sheet1!K216&lt;800),6,IF(Sheet1!K216&gt;=800,7)))))))</f>
        <v>3</v>
      </c>
      <c r="I15" t="str">
        <f t="shared" si="2"/>
        <v/>
      </c>
      <c r="J15">
        <f t="shared" si="0"/>
        <v>1</v>
      </c>
      <c r="K15">
        <f t="shared" si="0"/>
        <v>2</v>
      </c>
      <c r="L15" t="str">
        <f t="shared" si="0"/>
        <v/>
      </c>
      <c r="M15" t="str">
        <f t="shared" si="0"/>
        <v/>
      </c>
      <c r="N15" t="str">
        <f t="shared" si="0"/>
        <v/>
      </c>
      <c r="O15" t="str">
        <f t="shared" si="0"/>
        <v/>
      </c>
      <c r="Q15" s="2">
        <f t="shared" si="3"/>
        <v>2</v>
      </c>
      <c r="R15" s="2">
        <f t="shared" si="4"/>
        <v>3</v>
      </c>
      <c r="S15" s="2" t="str">
        <f t="shared" si="5"/>
        <v/>
      </c>
      <c r="T15" s="2" t="str">
        <f t="shared" si="6"/>
        <v/>
      </c>
      <c r="U15" s="2" t="str">
        <f t="shared" si="7"/>
        <v/>
      </c>
    </row>
    <row r="16" spans="1:21" x14ac:dyDescent="0.25">
      <c r="A16" t="s">
        <v>122</v>
      </c>
      <c r="B16">
        <f>IF(Sheet1!G237&lt;200,1,IF(AND(Sheet1!G237&gt;=200,Sheet1!G237&lt;300),2,IF(AND(Sheet1!G237&gt;=300,Sheet1!G237&lt;400),3,IF(AND(Sheet1!G237&gt;=400,Sheet1!G237&lt;500),4,IF(AND(Sheet1!G237&gt;=500,Sheet1!G237&lt;600),5,IF(AND(Sheet1!G237&gt;=600,Sheet1!G237&lt;800),6,IF(Sheet1!G237&gt;=800,7)))))))</f>
        <v>1</v>
      </c>
      <c r="C16">
        <f>IF(Sheet1!H237&lt;200,1,IF(AND(Sheet1!H237&gt;=200,Sheet1!H237&lt;300),2,IF(AND(Sheet1!H237&gt;=300,Sheet1!H237&lt;400),3,IF(AND(Sheet1!H237&gt;=400,Sheet1!H237&lt;500),4,IF(AND(Sheet1!H237&gt;=500,Sheet1!H237&lt;600),5,IF(AND(Sheet1!H237&gt;=600,Sheet1!H237&lt;800),6,IF(Sheet1!H237&gt;=800,7)))))))</f>
        <v>1</v>
      </c>
      <c r="D16">
        <f>IF(Sheet1!I237&lt;200,1,IF(AND(Sheet1!I237&gt;=200,Sheet1!I237&lt;300),2,IF(AND(Sheet1!I237&gt;=300,Sheet1!I237&lt;400),3,IF(AND(Sheet1!I237&gt;=400,Sheet1!I237&lt;500),4,IF(AND(Sheet1!I237&gt;=500,Sheet1!I237&lt;600),5,IF(AND(Sheet1!I237&gt;=600,Sheet1!I237&lt;800),6,IF(Sheet1!I237&gt;=800,7)))))))</f>
        <v>2</v>
      </c>
      <c r="E16">
        <f>IF(Sheet1!J237&lt;200,1,IF(AND(Sheet1!J237&gt;=200,Sheet1!J237&lt;300),2,IF(AND(Sheet1!J237&gt;=300,Sheet1!J237&lt;400),3,IF(AND(Sheet1!J237&gt;=400,Sheet1!J237&lt;500),4,IF(AND(Sheet1!J237&gt;=500,Sheet1!J237&lt;600),5,IF(AND(Sheet1!J237&gt;=600,Sheet1!J237&lt;800),6,IF(Sheet1!J237&gt;=800,7)))))))</f>
        <v>2</v>
      </c>
      <c r="F16">
        <f>IF(Sheet1!K237&lt;200,1,IF(AND(Sheet1!K237&gt;=200,Sheet1!K237&lt;300),2,IF(AND(Sheet1!K237&gt;=300,Sheet1!K237&lt;400),3,IF(AND(Sheet1!K237&gt;=400,Sheet1!K237&lt;500),4,IF(AND(Sheet1!K237&gt;=500,Sheet1!K237&lt;600),5,IF(AND(Sheet1!K237&gt;=600,Sheet1!K237&lt;800),6,IF(Sheet1!K237&gt;=800,7)))))))</f>
        <v>2</v>
      </c>
      <c r="I16">
        <f t="shared" si="2"/>
        <v>1</v>
      </c>
      <c r="J16">
        <f t="shared" si="0"/>
        <v>3</v>
      </c>
      <c r="K16" t="str">
        <f t="shared" si="0"/>
        <v/>
      </c>
      <c r="L16" t="str">
        <f t="shared" si="0"/>
        <v/>
      </c>
      <c r="M16" t="str">
        <f t="shared" si="0"/>
        <v/>
      </c>
      <c r="N16" t="str">
        <f t="shared" si="0"/>
        <v/>
      </c>
      <c r="O16" t="str">
        <f t="shared" si="0"/>
        <v/>
      </c>
      <c r="Q16" s="2">
        <f t="shared" si="3"/>
        <v>1</v>
      </c>
      <c r="R16" s="2" t="str">
        <f t="shared" si="4"/>
        <v/>
      </c>
      <c r="S16" s="2">
        <f t="shared" si="5"/>
        <v>2</v>
      </c>
      <c r="T16" s="2" t="str">
        <f t="shared" si="6"/>
        <v/>
      </c>
      <c r="U16" s="2" t="str">
        <f t="shared" si="7"/>
        <v/>
      </c>
    </row>
    <row r="17" spans="1:21" x14ac:dyDescent="0.25">
      <c r="A17" t="s">
        <v>38</v>
      </c>
      <c r="B17">
        <f>IF(Sheet1!G322&lt;200,1,IF(AND(Sheet1!G322&gt;=200,Sheet1!G322&lt;300),2,IF(AND(Sheet1!G322&gt;=300,Sheet1!G322&lt;400),3,IF(AND(Sheet1!G322&gt;=400,Sheet1!G322&lt;500),4,IF(AND(Sheet1!G322&gt;=500,Sheet1!G322&lt;600),5,IF(AND(Sheet1!G322&gt;=600,Sheet1!G322&lt;800),6,IF(Sheet1!G322&gt;=800,7)))))))</f>
        <v>1</v>
      </c>
      <c r="C17">
        <f>IF(Sheet1!H322&lt;200,1,IF(AND(Sheet1!H322&gt;=200,Sheet1!H322&lt;300),2,IF(AND(Sheet1!H322&gt;=300,Sheet1!H322&lt;400),3,IF(AND(Sheet1!H322&gt;=400,Sheet1!H322&lt;500),4,IF(AND(Sheet1!H322&gt;=500,Sheet1!H322&lt;600),5,IF(AND(Sheet1!H322&gt;=600,Sheet1!H322&lt;800),6,IF(Sheet1!H322&gt;=800,7)))))))</f>
        <v>1</v>
      </c>
      <c r="D17">
        <f>IF(Sheet1!I322&lt;200,1,IF(AND(Sheet1!I322&gt;=200,Sheet1!I322&lt;300),2,IF(AND(Sheet1!I322&gt;=300,Sheet1!I322&lt;400),3,IF(AND(Sheet1!I322&gt;=400,Sheet1!I322&lt;500),4,IF(AND(Sheet1!I322&gt;=500,Sheet1!I322&lt;600),5,IF(AND(Sheet1!I322&gt;=600,Sheet1!I322&lt;800),6,IF(Sheet1!I322&gt;=800,7)))))))</f>
        <v>1</v>
      </c>
      <c r="E17">
        <f>IF(Sheet1!J322&lt;200,1,IF(AND(Sheet1!J322&gt;=200,Sheet1!J322&lt;300),2,IF(AND(Sheet1!J322&gt;=300,Sheet1!J322&lt;400),3,IF(AND(Sheet1!J322&gt;=400,Sheet1!J322&lt;500),4,IF(AND(Sheet1!J322&gt;=500,Sheet1!J322&lt;600),5,IF(AND(Sheet1!J322&gt;=600,Sheet1!J322&lt;800),6,IF(Sheet1!J322&gt;=800,7)))))))</f>
        <v>1</v>
      </c>
      <c r="F17">
        <f>IF(Sheet1!K322&lt;200,1,IF(AND(Sheet1!K322&gt;=200,Sheet1!K322&lt;300),2,IF(AND(Sheet1!K322&gt;=300,Sheet1!K322&lt;400),3,IF(AND(Sheet1!K322&gt;=400,Sheet1!K322&lt;500),4,IF(AND(Sheet1!K322&gt;=500,Sheet1!K322&lt;600),5,IF(AND(Sheet1!K322&gt;=600,Sheet1!K322&lt;800),6,IF(Sheet1!K322&gt;=800,7)))))))</f>
        <v>1</v>
      </c>
      <c r="I17">
        <f t="shared" si="2"/>
        <v>1</v>
      </c>
      <c r="J17" t="str">
        <f t="shared" si="0"/>
        <v/>
      </c>
      <c r="K17" t="str">
        <f t="shared" si="0"/>
        <v/>
      </c>
      <c r="L17" t="str">
        <f t="shared" si="0"/>
        <v/>
      </c>
      <c r="M17" t="str">
        <f t="shared" si="0"/>
        <v/>
      </c>
      <c r="N17" t="str">
        <f t="shared" si="0"/>
        <v/>
      </c>
      <c r="O17" t="str">
        <f t="shared" si="0"/>
        <v/>
      </c>
      <c r="Q17" s="2">
        <f t="shared" si="3"/>
        <v>1</v>
      </c>
      <c r="R17" s="2" t="str">
        <f t="shared" si="4"/>
        <v/>
      </c>
      <c r="S17" s="2" t="str">
        <f t="shared" si="5"/>
        <v/>
      </c>
      <c r="T17" s="2" t="str">
        <f t="shared" si="6"/>
        <v/>
      </c>
      <c r="U17" s="2" t="str">
        <f t="shared" si="7"/>
        <v/>
      </c>
    </row>
    <row r="18" spans="1:21" x14ac:dyDescent="0.25">
      <c r="A18" t="s">
        <v>123</v>
      </c>
      <c r="B18">
        <f>IF(Sheet1!G239&lt;200,1,IF(AND(Sheet1!G239&gt;=200,Sheet1!G239&lt;300),2,IF(AND(Sheet1!G239&gt;=300,Sheet1!G239&lt;400),3,IF(AND(Sheet1!G239&gt;=400,Sheet1!G239&lt;500),4,IF(AND(Sheet1!G239&gt;=500,Sheet1!G239&lt;600),5,IF(AND(Sheet1!G239&gt;=600,Sheet1!G239&lt;800),6,IF(Sheet1!G239&gt;=800,7)))))))</f>
        <v>1</v>
      </c>
      <c r="C18">
        <f>IF(Sheet1!H239&lt;200,1,IF(AND(Sheet1!H239&gt;=200,Sheet1!H239&lt;300),2,IF(AND(Sheet1!H239&gt;=300,Sheet1!H239&lt;400),3,IF(AND(Sheet1!H239&gt;=400,Sheet1!H239&lt;500),4,IF(AND(Sheet1!H239&gt;=500,Sheet1!H239&lt;600),5,IF(AND(Sheet1!H239&gt;=600,Sheet1!H239&lt;800),6,IF(Sheet1!H239&gt;=800,7)))))))</f>
        <v>1</v>
      </c>
      <c r="D18">
        <f>IF(Sheet1!I239&lt;200,1,IF(AND(Sheet1!I239&gt;=200,Sheet1!I239&lt;300),2,IF(AND(Sheet1!I239&gt;=300,Sheet1!I239&lt;400),3,IF(AND(Sheet1!I239&gt;=400,Sheet1!I239&lt;500),4,IF(AND(Sheet1!I239&gt;=500,Sheet1!I239&lt;600),5,IF(AND(Sheet1!I239&gt;=600,Sheet1!I239&lt;800),6,IF(Sheet1!I239&gt;=800,7)))))))</f>
        <v>2</v>
      </c>
      <c r="E18">
        <f>IF(Sheet1!J239&lt;200,1,IF(AND(Sheet1!J239&gt;=200,Sheet1!J239&lt;300),2,IF(AND(Sheet1!J239&gt;=300,Sheet1!J239&lt;400),3,IF(AND(Sheet1!J239&gt;=400,Sheet1!J239&lt;500),4,IF(AND(Sheet1!J239&gt;=500,Sheet1!J239&lt;600),5,IF(AND(Sheet1!J239&gt;=600,Sheet1!J239&lt;800),6,IF(Sheet1!J239&gt;=800,7)))))))</f>
        <v>2</v>
      </c>
      <c r="F18">
        <f>IF(Sheet1!K239&lt;200,1,IF(AND(Sheet1!K239&gt;=200,Sheet1!K239&lt;300),2,IF(AND(Sheet1!K239&gt;=300,Sheet1!K239&lt;400),3,IF(AND(Sheet1!K239&gt;=400,Sheet1!K239&lt;500),4,IF(AND(Sheet1!K239&gt;=500,Sheet1!K239&lt;600),5,IF(AND(Sheet1!K239&gt;=600,Sheet1!K239&lt;800),6,IF(Sheet1!K239&gt;=800,7)))))))</f>
        <v>2</v>
      </c>
      <c r="I18">
        <f t="shared" si="2"/>
        <v>1</v>
      </c>
      <c r="J18">
        <f t="shared" si="2"/>
        <v>3</v>
      </c>
      <c r="K18" t="str">
        <f t="shared" si="2"/>
        <v/>
      </c>
      <c r="L18" t="str">
        <f t="shared" si="2"/>
        <v/>
      </c>
      <c r="M18" t="str">
        <f t="shared" si="2"/>
        <v/>
      </c>
      <c r="N18" t="str">
        <f t="shared" si="2"/>
        <v/>
      </c>
      <c r="O18" t="str">
        <f t="shared" si="2"/>
        <v/>
      </c>
      <c r="Q18" s="2">
        <f t="shared" si="3"/>
        <v>1</v>
      </c>
      <c r="R18" s="2" t="str">
        <f t="shared" si="4"/>
        <v/>
      </c>
      <c r="S18" s="2">
        <f t="shared" si="5"/>
        <v>2</v>
      </c>
      <c r="T18" s="2" t="str">
        <f t="shared" si="6"/>
        <v/>
      </c>
      <c r="U18" s="2" t="str">
        <f t="shared" si="7"/>
        <v/>
      </c>
    </row>
    <row r="19" spans="1:21" x14ac:dyDescent="0.25">
      <c r="A19" t="s">
        <v>129</v>
      </c>
      <c r="B19">
        <f>IF(Sheet1!G293&lt;200,1,IF(AND(Sheet1!G293&gt;=200,Sheet1!G293&lt;300),2,IF(AND(Sheet1!G293&gt;=300,Sheet1!G293&lt;400),3,IF(AND(Sheet1!G293&gt;=400,Sheet1!G293&lt;500),4,IF(AND(Sheet1!G293&gt;=500,Sheet1!G293&lt;600),5,IF(AND(Sheet1!G293&gt;=600,Sheet1!G293&lt;800),6,IF(Sheet1!G293&gt;=800,7)))))))</f>
        <v>1</v>
      </c>
      <c r="C19">
        <f>IF(Sheet1!H293&lt;200,1,IF(AND(Sheet1!H293&gt;=200,Sheet1!H293&lt;300),2,IF(AND(Sheet1!H293&gt;=300,Sheet1!H293&lt;400),3,IF(AND(Sheet1!H293&gt;=400,Sheet1!H293&lt;500),4,IF(AND(Sheet1!H293&gt;=500,Sheet1!H293&lt;600),5,IF(AND(Sheet1!H293&gt;=600,Sheet1!H293&lt;800),6,IF(Sheet1!H293&gt;=800,7)))))))</f>
        <v>1</v>
      </c>
      <c r="D19">
        <f>IF(Sheet1!I293&lt;200,1,IF(AND(Sheet1!I293&gt;=200,Sheet1!I293&lt;300),2,IF(AND(Sheet1!I293&gt;=300,Sheet1!I293&lt;400),3,IF(AND(Sheet1!I293&gt;=400,Sheet1!I293&lt;500),4,IF(AND(Sheet1!I293&gt;=500,Sheet1!I293&lt;600),5,IF(AND(Sheet1!I293&gt;=600,Sheet1!I293&lt;800),6,IF(Sheet1!I293&gt;=800,7)))))))</f>
        <v>2</v>
      </c>
      <c r="E19">
        <f>IF(Sheet1!J293&lt;200,1,IF(AND(Sheet1!J293&gt;=200,Sheet1!J293&lt;300),2,IF(AND(Sheet1!J293&gt;=300,Sheet1!J293&lt;400),3,IF(AND(Sheet1!J293&gt;=400,Sheet1!J293&lt;500),4,IF(AND(Sheet1!J293&gt;=500,Sheet1!J293&lt;600),5,IF(AND(Sheet1!J293&gt;=600,Sheet1!J293&lt;800),6,IF(Sheet1!J293&gt;=800,7)))))))</f>
        <v>2</v>
      </c>
      <c r="F19">
        <f>IF(Sheet1!K293&lt;200,1,IF(AND(Sheet1!K293&gt;=200,Sheet1!K293&lt;300),2,IF(AND(Sheet1!K293&gt;=300,Sheet1!K293&lt;400),3,IF(AND(Sheet1!K293&gt;=400,Sheet1!K293&lt;500),4,IF(AND(Sheet1!K293&gt;=500,Sheet1!K293&lt;600),5,IF(AND(Sheet1!K293&gt;=600,Sheet1!K293&lt;800),6,IF(Sheet1!K293&gt;=800,7)))))))</f>
        <v>2</v>
      </c>
      <c r="I19">
        <f t="shared" si="2"/>
        <v>1</v>
      </c>
      <c r="J19">
        <f t="shared" si="2"/>
        <v>3</v>
      </c>
      <c r="K19" t="str">
        <f t="shared" si="2"/>
        <v/>
      </c>
      <c r="L19" t="str">
        <f t="shared" si="2"/>
        <v/>
      </c>
      <c r="M19" t="str">
        <f t="shared" si="2"/>
        <v/>
      </c>
      <c r="N19" t="str">
        <f t="shared" si="2"/>
        <v/>
      </c>
      <c r="O19" t="str">
        <f t="shared" si="2"/>
        <v/>
      </c>
      <c r="Q19" s="2">
        <f t="shared" si="3"/>
        <v>1</v>
      </c>
      <c r="R19" s="2" t="str">
        <f t="shared" si="4"/>
        <v/>
      </c>
      <c r="S19" s="2">
        <f t="shared" si="5"/>
        <v>2</v>
      </c>
      <c r="T19" s="2" t="str">
        <f t="shared" si="6"/>
        <v/>
      </c>
      <c r="U19" s="2" t="str">
        <f t="shared" si="7"/>
        <v/>
      </c>
    </row>
    <row r="20" spans="1:21" x14ac:dyDescent="0.25">
      <c r="A20" t="s">
        <v>73</v>
      </c>
      <c r="B20">
        <f>IF(Sheet1!G231&lt;200,1,IF(AND(Sheet1!G231&gt;=200,Sheet1!G231&lt;300),2,IF(AND(Sheet1!G231&gt;=300,Sheet1!G231&lt;400),3,IF(AND(Sheet1!G231&gt;=400,Sheet1!G231&lt;500),4,IF(AND(Sheet1!G231&gt;=500,Sheet1!G231&lt;600),5,IF(AND(Sheet1!G231&gt;=600,Sheet1!G231&lt;800),6,IF(Sheet1!G231&gt;=800,7)))))))</f>
        <v>1</v>
      </c>
      <c r="C20">
        <f>IF(Sheet1!H231&lt;200,1,IF(AND(Sheet1!H231&gt;=200,Sheet1!H231&lt;300),2,IF(AND(Sheet1!H231&gt;=300,Sheet1!H231&lt;400),3,IF(AND(Sheet1!H231&gt;=400,Sheet1!H231&lt;500),4,IF(AND(Sheet1!H231&gt;=500,Sheet1!H231&lt;600),5,IF(AND(Sheet1!H231&gt;=600,Sheet1!H231&lt;800),6,IF(Sheet1!H231&gt;=800,7)))))))</f>
        <v>1</v>
      </c>
      <c r="D20">
        <f>IF(Sheet1!I231&lt;200,1,IF(AND(Sheet1!I231&gt;=200,Sheet1!I231&lt;300),2,IF(AND(Sheet1!I231&gt;=300,Sheet1!I231&lt;400),3,IF(AND(Sheet1!I231&gt;=400,Sheet1!I231&lt;500),4,IF(AND(Sheet1!I231&gt;=500,Sheet1!I231&lt;600),5,IF(AND(Sheet1!I231&gt;=600,Sheet1!I231&lt;800),6,IF(Sheet1!I231&gt;=800,7)))))))</f>
        <v>1</v>
      </c>
      <c r="E20">
        <f>IF(Sheet1!J231&lt;200,1,IF(AND(Sheet1!J231&gt;=200,Sheet1!J231&lt;300),2,IF(AND(Sheet1!J231&gt;=300,Sheet1!J231&lt;400),3,IF(AND(Sheet1!J231&gt;=400,Sheet1!J231&lt;500),4,IF(AND(Sheet1!J231&gt;=500,Sheet1!J231&lt;600),5,IF(AND(Sheet1!J231&gt;=600,Sheet1!J231&lt;800),6,IF(Sheet1!J231&gt;=800,7)))))))</f>
        <v>1</v>
      </c>
      <c r="F20">
        <f>IF(Sheet1!K231&lt;200,1,IF(AND(Sheet1!K231&gt;=200,Sheet1!K231&lt;300),2,IF(AND(Sheet1!K231&gt;=300,Sheet1!K231&lt;400),3,IF(AND(Sheet1!K231&gt;=400,Sheet1!K231&lt;500),4,IF(AND(Sheet1!K231&gt;=500,Sheet1!K231&lt;600),5,IF(AND(Sheet1!K231&gt;=600,Sheet1!K231&lt;800),6,IF(Sheet1!K231&gt;=800,7)))))))</f>
        <v>1</v>
      </c>
      <c r="I20">
        <f t="shared" si="2"/>
        <v>1</v>
      </c>
      <c r="J20" t="str">
        <f t="shared" si="2"/>
        <v/>
      </c>
      <c r="K20" t="str">
        <f t="shared" si="2"/>
        <v/>
      </c>
      <c r="L20" t="str">
        <f t="shared" si="2"/>
        <v/>
      </c>
      <c r="M20" t="str">
        <f t="shared" si="2"/>
        <v/>
      </c>
      <c r="N20" t="str">
        <f t="shared" si="2"/>
        <v/>
      </c>
      <c r="O20" t="str">
        <f t="shared" si="2"/>
        <v/>
      </c>
      <c r="Q20" s="2">
        <f t="shared" si="3"/>
        <v>1</v>
      </c>
      <c r="R20" s="2" t="str">
        <f t="shared" si="4"/>
        <v/>
      </c>
      <c r="S20" s="2" t="str">
        <f t="shared" si="5"/>
        <v/>
      </c>
      <c r="T20" s="2" t="str">
        <f t="shared" si="6"/>
        <v/>
      </c>
      <c r="U20" s="2" t="str">
        <f t="shared" si="7"/>
        <v/>
      </c>
    </row>
    <row r="21" spans="1:21" x14ac:dyDescent="0.25">
      <c r="A21" t="s">
        <v>263</v>
      </c>
      <c r="B21">
        <f>IF(Sheet1!G307&lt;200,1,IF(AND(Sheet1!G307&gt;=200,Sheet1!G307&lt;300),2,IF(AND(Sheet1!G307&gt;=300,Sheet1!G307&lt;400),3,IF(AND(Sheet1!G307&gt;=400,Sheet1!G307&lt;500),4,IF(AND(Sheet1!G307&gt;=500,Sheet1!G307&lt;600),5,IF(AND(Sheet1!G307&gt;=600,Sheet1!G307&lt;800),6,IF(Sheet1!G307&gt;=800,7)))))))</f>
        <v>1</v>
      </c>
      <c r="C21">
        <f>IF(Sheet1!H307&lt;200,1,IF(AND(Sheet1!H307&gt;=200,Sheet1!H307&lt;300),2,IF(AND(Sheet1!H307&gt;=300,Sheet1!H307&lt;400),3,IF(AND(Sheet1!H307&gt;=400,Sheet1!H307&lt;500),4,IF(AND(Sheet1!H307&gt;=500,Sheet1!H307&lt;600),5,IF(AND(Sheet1!H307&gt;=600,Sheet1!H307&lt;800),6,IF(Sheet1!H307&gt;=800,7)))))))</f>
        <v>1</v>
      </c>
      <c r="D21">
        <f>IF(Sheet1!I307&lt;200,1,IF(AND(Sheet1!I307&gt;=200,Sheet1!I307&lt;300),2,IF(AND(Sheet1!I307&gt;=300,Sheet1!I307&lt;400),3,IF(AND(Sheet1!I307&gt;=400,Sheet1!I307&lt;500),4,IF(AND(Sheet1!I307&gt;=500,Sheet1!I307&lt;600),5,IF(AND(Sheet1!I307&gt;=600,Sheet1!I307&lt;800),6,IF(Sheet1!I307&gt;=800,7)))))))</f>
        <v>1</v>
      </c>
      <c r="E21">
        <f>IF(Sheet1!J307&lt;200,1,IF(AND(Sheet1!J307&gt;=200,Sheet1!J307&lt;300),2,IF(AND(Sheet1!J307&gt;=300,Sheet1!J307&lt;400),3,IF(AND(Sheet1!J307&gt;=400,Sheet1!J307&lt;500),4,IF(AND(Sheet1!J307&gt;=500,Sheet1!J307&lt;600),5,IF(AND(Sheet1!J307&gt;=600,Sheet1!J307&lt;800),6,IF(Sheet1!J307&gt;=800,7)))))))</f>
        <v>6</v>
      </c>
      <c r="F21">
        <f>IF(Sheet1!K307&lt;200,1,IF(AND(Sheet1!K307&gt;=200,Sheet1!K307&lt;300),2,IF(AND(Sheet1!K307&gt;=300,Sheet1!K307&lt;400),3,IF(AND(Sheet1!K307&gt;=400,Sheet1!K307&lt;500),4,IF(AND(Sheet1!K307&gt;=500,Sheet1!K307&lt;600),5,IF(AND(Sheet1!K307&gt;=600,Sheet1!K307&lt;800),6,IF(Sheet1!K307&gt;=800,7)))))))</f>
        <v>6</v>
      </c>
      <c r="I21">
        <f t="shared" si="2"/>
        <v>1</v>
      </c>
      <c r="J21" t="str">
        <f t="shared" si="2"/>
        <v/>
      </c>
      <c r="K21" t="str">
        <f t="shared" si="2"/>
        <v/>
      </c>
      <c r="L21" t="str">
        <f t="shared" si="2"/>
        <v/>
      </c>
      <c r="M21" t="str">
        <f t="shared" si="2"/>
        <v/>
      </c>
      <c r="N21">
        <f t="shared" si="2"/>
        <v>4</v>
      </c>
      <c r="O21" t="str">
        <f t="shared" si="2"/>
        <v/>
      </c>
      <c r="Q21" s="2">
        <f t="shared" si="3"/>
        <v>1</v>
      </c>
      <c r="R21" s="2" t="str">
        <f t="shared" si="4"/>
        <v/>
      </c>
      <c r="S21" s="2" t="str">
        <f t="shared" si="5"/>
        <v/>
      </c>
      <c r="T21" s="2">
        <f t="shared" si="6"/>
        <v>6</v>
      </c>
      <c r="U21" s="2" t="str">
        <f t="shared" si="7"/>
        <v/>
      </c>
    </row>
    <row r="22" spans="1:21" x14ac:dyDescent="0.25">
      <c r="A22" t="s">
        <v>353</v>
      </c>
      <c r="B22">
        <f>IF(Sheet1!G38&lt;200,1,IF(AND(Sheet1!G38&gt;=200,Sheet1!G38&lt;300),2,IF(AND(Sheet1!G38&gt;=300,Sheet1!G38&lt;400),3,IF(AND(Sheet1!G38&gt;=400,Sheet1!G38&lt;500),4,IF(AND(Sheet1!G38&gt;=500,Sheet1!G38&lt;600),5,IF(AND(Sheet1!G38&gt;=600,Sheet1!G38&lt;800),6,IF(Sheet1!G38&gt;=800,7)))))))</f>
        <v>6</v>
      </c>
      <c r="C22">
        <f>IF(Sheet1!H38&lt;200,1,IF(AND(Sheet1!H38&gt;=200,Sheet1!H38&lt;300),2,IF(AND(Sheet1!H38&gt;=300,Sheet1!H38&lt;400),3,IF(AND(Sheet1!H38&gt;=400,Sheet1!H38&lt;500),4,IF(AND(Sheet1!H38&gt;=500,Sheet1!H38&lt;600),5,IF(AND(Sheet1!H38&gt;=600,Sheet1!H38&lt;800),6,IF(Sheet1!H38&gt;=800,7)))))))</f>
        <v>7</v>
      </c>
      <c r="D22">
        <f>IF(Sheet1!I38&lt;200,1,IF(AND(Sheet1!I38&gt;=200,Sheet1!I38&lt;300),2,IF(AND(Sheet1!I38&gt;=300,Sheet1!I38&lt;400),3,IF(AND(Sheet1!I38&gt;=400,Sheet1!I38&lt;500),4,IF(AND(Sheet1!I38&gt;=500,Sheet1!I38&lt;600),5,IF(AND(Sheet1!I38&gt;=600,Sheet1!I38&lt;800),6,IF(Sheet1!I38&gt;=800,7)))))))</f>
        <v>7</v>
      </c>
      <c r="E22">
        <f>IF(Sheet1!J38&lt;200,1,IF(AND(Sheet1!J38&gt;=200,Sheet1!J38&lt;300),2,IF(AND(Sheet1!J38&gt;=300,Sheet1!J38&lt;400),3,IF(AND(Sheet1!J38&gt;=400,Sheet1!J38&lt;500),4,IF(AND(Sheet1!J38&gt;=500,Sheet1!J38&lt;600),5,IF(AND(Sheet1!J38&gt;=600,Sheet1!J38&lt;800),6,IF(Sheet1!J38&gt;=800,7)))))))</f>
        <v>7</v>
      </c>
      <c r="F22">
        <f>IF(Sheet1!K38&lt;200,1,IF(AND(Sheet1!K38&gt;=200,Sheet1!K38&lt;300),2,IF(AND(Sheet1!K38&gt;=300,Sheet1!K38&lt;400),3,IF(AND(Sheet1!K38&gt;=400,Sheet1!K38&lt;500),4,IF(AND(Sheet1!K38&gt;=500,Sheet1!K38&lt;600),5,IF(AND(Sheet1!K38&gt;=600,Sheet1!K38&lt;800),6,IF(Sheet1!K38&gt;=800,7)))))))</f>
        <v>7</v>
      </c>
      <c r="I22" t="str">
        <f t="shared" si="2"/>
        <v/>
      </c>
      <c r="J22" t="str">
        <f t="shared" si="2"/>
        <v/>
      </c>
      <c r="K22" t="str">
        <f t="shared" si="2"/>
        <v/>
      </c>
      <c r="L22" t="str">
        <f t="shared" si="2"/>
        <v/>
      </c>
      <c r="M22" t="str">
        <f t="shared" si="2"/>
        <v/>
      </c>
      <c r="N22">
        <f t="shared" si="2"/>
        <v>1</v>
      </c>
      <c r="O22">
        <f t="shared" si="2"/>
        <v>2</v>
      </c>
      <c r="Q22" s="2">
        <f t="shared" si="3"/>
        <v>6</v>
      </c>
      <c r="R22" s="2">
        <f t="shared" si="4"/>
        <v>7</v>
      </c>
      <c r="S22" s="2" t="str">
        <f t="shared" si="5"/>
        <v/>
      </c>
      <c r="T22" s="2" t="str">
        <f t="shared" si="6"/>
        <v/>
      </c>
      <c r="U22" s="2" t="str">
        <f t="shared" si="7"/>
        <v/>
      </c>
    </row>
    <row r="23" spans="1:21" x14ac:dyDescent="0.25">
      <c r="A23" t="s">
        <v>219</v>
      </c>
      <c r="B23">
        <f>IF(Sheet1!G104&lt;200,1,IF(AND(Sheet1!G104&gt;=200,Sheet1!G104&lt;300),2,IF(AND(Sheet1!G104&gt;=300,Sheet1!G104&lt;400),3,IF(AND(Sheet1!G104&gt;=400,Sheet1!G104&lt;500),4,IF(AND(Sheet1!G104&gt;=500,Sheet1!G104&lt;600),5,IF(AND(Sheet1!G104&gt;=600,Sheet1!G104&lt;800),6,IF(Sheet1!G104&gt;=800,7)))))))</f>
        <v>3</v>
      </c>
      <c r="C23">
        <f>IF(Sheet1!H104&lt;200,1,IF(AND(Sheet1!H104&gt;=200,Sheet1!H104&lt;300),2,IF(AND(Sheet1!H104&gt;=300,Sheet1!H104&lt;400),3,IF(AND(Sheet1!H104&gt;=400,Sheet1!H104&lt;500),4,IF(AND(Sheet1!H104&gt;=500,Sheet1!H104&lt;600),5,IF(AND(Sheet1!H104&gt;=600,Sheet1!H104&lt;800),6,IF(Sheet1!H104&gt;=800,7)))))))</f>
        <v>3</v>
      </c>
      <c r="D23">
        <f>IF(Sheet1!I104&lt;200,1,IF(AND(Sheet1!I104&gt;=200,Sheet1!I104&lt;300),2,IF(AND(Sheet1!I104&gt;=300,Sheet1!I104&lt;400),3,IF(AND(Sheet1!I104&gt;=400,Sheet1!I104&lt;500),4,IF(AND(Sheet1!I104&gt;=500,Sheet1!I104&lt;600),5,IF(AND(Sheet1!I104&gt;=600,Sheet1!I104&lt;800),6,IF(Sheet1!I104&gt;=800,7)))))))</f>
        <v>3</v>
      </c>
      <c r="E23">
        <f>IF(Sheet1!J104&lt;200,1,IF(AND(Sheet1!J104&gt;=200,Sheet1!J104&lt;300),2,IF(AND(Sheet1!J104&gt;=300,Sheet1!J104&lt;400),3,IF(AND(Sheet1!J104&gt;=400,Sheet1!J104&lt;500),4,IF(AND(Sheet1!J104&gt;=500,Sheet1!J104&lt;600),5,IF(AND(Sheet1!J104&gt;=600,Sheet1!J104&lt;800),6,IF(Sheet1!J104&gt;=800,7)))))))</f>
        <v>4</v>
      </c>
      <c r="F23">
        <f>IF(Sheet1!K104&lt;200,1,IF(AND(Sheet1!K104&gt;=200,Sheet1!K104&lt;300),2,IF(AND(Sheet1!K104&gt;=300,Sheet1!K104&lt;400),3,IF(AND(Sheet1!K104&gt;=400,Sheet1!K104&lt;500),4,IF(AND(Sheet1!K104&gt;=500,Sheet1!K104&lt;600),5,IF(AND(Sheet1!K104&gt;=600,Sheet1!K104&lt;800),6,IF(Sheet1!K104&gt;=800,7)))))))</f>
        <v>4</v>
      </c>
      <c r="I23" t="str">
        <f t="shared" si="2"/>
        <v/>
      </c>
      <c r="J23" t="str">
        <f t="shared" si="2"/>
        <v/>
      </c>
      <c r="K23">
        <f t="shared" si="2"/>
        <v>1</v>
      </c>
      <c r="L23">
        <f t="shared" si="2"/>
        <v>4</v>
      </c>
      <c r="M23" t="str">
        <f t="shared" si="2"/>
        <v/>
      </c>
      <c r="N23" t="str">
        <f t="shared" si="2"/>
        <v/>
      </c>
      <c r="O23" t="str">
        <f t="shared" si="2"/>
        <v/>
      </c>
      <c r="Q23" s="2">
        <f t="shared" si="3"/>
        <v>3</v>
      </c>
      <c r="R23" s="2" t="str">
        <f t="shared" si="4"/>
        <v/>
      </c>
      <c r="S23" s="2" t="str">
        <f t="shared" si="5"/>
        <v/>
      </c>
      <c r="T23" s="2">
        <f t="shared" si="6"/>
        <v>4</v>
      </c>
      <c r="U23" s="2" t="str">
        <f t="shared" si="7"/>
        <v/>
      </c>
    </row>
    <row r="24" spans="1:21" x14ac:dyDescent="0.25">
      <c r="A24" t="s">
        <v>114</v>
      </c>
      <c r="B24">
        <f>IF(Sheet1!G155&lt;200,1,IF(AND(Sheet1!G155&gt;=200,Sheet1!G155&lt;300),2,IF(AND(Sheet1!G155&gt;=300,Sheet1!G155&lt;400),3,IF(AND(Sheet1!G155&gt;=400,Sheet1!G155&lt;500),4,IF(AND(Sheet1!G155&gt;=500,Sheet1!G155&lt;600),5,IF(AND(Sheet1!G155&gt;=600,Sheet1!G155&lt;800),6,IF(Sheet1!G155&gt;=800,7)))))))</f>
        <v>2</v>
      </c>
      <c r="C24">
        <f>IF(Sheet1!H155&lt;200,1,IF(AND(Sheet1!H155&gt;=200,Sheet1!H155&lt;300),2,IF(AND(Sheet1!H155&gt;=300,Sheet1!H155&lt;400),3,IF(AND(Sheet1!H155&gt;=400,Sheet1!H155&lt;500),4,IF(AND(Sheet1!H155&gt;=500,Sheet1!H155&lt;600),5,IF(AND(Sheet1!H155&gt;=600,Sheet1!H155&lt;800),6,IF(Sheet1!H155&gt;=800,7)))))))</f>
        <v>2</v>
      </c>
      <c r="D24">
        <f>IF(Sheet1!I155&lt;200,1,IF(AND(Sheet1!I155&gt;=200,Sheet1!I155&lt;300),2,IF(AND(Sheet1!I155&gt;=300,Sheet1!I155&lt;400),3,IF(AND(Sheet1!I155&gt;=400,Sheet1!I155&lt;500),4,IF(AND(Sheet1!I155&gt;=500,Sheet1!I155&lt;600),5,IF(AND(Sheet1!I155&gt;=600,Sheet1!I155&lt;800),6,IF(Sheet1!I155&gt;=800,7)))))))</f>
        <v>2</v>
      </c>
      <c r="E24">
        <f>IF(Sheet1!J155&lt;200,1,IF(AND(Sheet1!J155&gt;=200,Sheet1!J155&lt;300),2,IF(AND(Sheet1!J155&gt;=300,Sheet1!J155&lt;400),3,IF(AND(Sheet1!J155&gt;=400,Sheet1!J155&lt;500),4,IF(AND(Sheet1!J155&gt;=500,Sheet1!J155&lt;600),5,IF(AND(Sheet1!J155&gt;=600,Sheet1!J155&lt;800),6,IF(Sheet1!J155&gt;=800,7)))))))</f>
        <v>2</v>
      </c>
      <c r="F24">
        <f>IF(Sheet1!K155&lt;200,1,IF(AND(Sheet1!K155&gt;=200,Sheet1!K155&lt;300),2,IF(AND(Sheet1!K155&gt;=300,Sheet1!K155&lt;400),3,IF(AND(Sheet1!K155&gt;=400,Sheet1!K155&lt;500),4,IF(AND(Sheet1!K155&gt;=500,Sheet1!K155&lt;600),5,IF(AND(Sheet1!K155&gt;=600,Sheet1!K155&lt;800),6,IF(Sheet1!K155&gt;=800,7)))))))</f>
        <v>2</v>
      </c>
      <c r="I24" t="str">
        <f t="shared" si="2"/>
        <v/>
      </c>
      <c r="J24">
        <f t="shared" si="2"/>
        <v>1</v>
      </c>
      <c r="K24" t="str">
        <f t="shared" si="2"/>
        <v/>
      </c>
      <c r="L24" t="str">
        <f t="shared" si="2"/>
        <v/>
      </c>
      <c r="M24" t="str">
        <f t="shared" si="2"/>
        <v/>
      </c>
      <c r="N24" t="str">
        <f t="shared" si="2"/>
        <v/>
      </c>
      <c r="O24" t="str">
        <f t="shared" si="2"/>
        <v/>
      </c>
      <c r="Q24" s="2">
        <f t="shared" si="3"/>
        <v>2</v>
      </c>
      <c r="R24" s="2" t="str">
        <f t="shared" si="4"/>
        <v/>
      </c>
      <c r="S24" s="2" t="str">
        <f t="shared" si="5"/>
        <v/>
      </c>
      <c r="T24" s="2" t="str">
        <f t="shared" si="6"/>
        <v/>
      </c>
      <c r="U24" s="2" t="str">
        <f t="shared" si="7"/>
        <v/>
      </c>
    </row>
    <row r="25" spans="1:21" x14ac:dyDescent="0.25">
      <c r="A25" t="s">
        <v>362</v>
      </c>
      <c r="B25">
        <f>IF(Sheet1!G5&lt;200,1,IF(AND(Sheet1!G5&gt;=200,Sheet1!G5&lt;300),2,IF(AND(Sheet1!G5&gt;=300,Sheet1!G5&lt;400),3,IF(AND(Sheet1!G5&gt;=400,Sheet1!G5&lt;500),4,IF(AND(Sheet1!G5&gt;=500,Sheet1!G5&lt;600),5,IF(AND(Sheet1!G5&gt;=600,Sheet1!G5&lt;800),6,IF(Sheet1!G5&gt;=800,7)))))))</f>
        <v>7</v>
      </c>
      <c r="C25">
        <f>IF(Sheet1!H5&lt;200,1,IF(AND(Sheet1!H5&gt;=200,Sheet1!H5&lt;300),2,IF(AND(Sheet1!H5&gt;=300,Sheet1!H5&lt;400),3,IF(AND(Sheet1!H5&gt;=400,Sheet1!H5&lt;500),4,IF(AND(Sheet1!H5&gt;=500,Sheet1!H5&lt;600),5,IF(AND(Sheet1!H5&gt;=600,Sheet1!H5&lt;800),6,IF(Sheet1!H5&gt;=800,7)))))))</f>
        <v>7</v>
      </c>
      <c r="D25">
        <f>IF(Sheet1!I5&lt;200,1,IF(AND(Sheet1!I5&gt;=200,Sheet1!I5&lt;300),2,IF(AND(Sheet1!I5&gt;=300,Sheet1!I5&lt;400),3,IF(AND(Sheet1!I5&gt;=400,Sheet1!I5&lt;500),4,IF(AND(Sheet1!I5&gt;=500,Sheet1!I5&lt;600),5,IF(AND(Sheet1!I5&gt;=600,Sheet1!I5&lt;800),6,IF(Sheet1!I5&gt;=800,7)))))))</f>
        <v>7</v>
      </c>
      <c r="E25">
        <f>IF(Sheet1!J5&lt;200,1,IF(AND(Sheet1!J5&gt;=200,Sheet1!J5&lt;300),2,IF(AND(Sheet1!J5&gt;=300,Sheet1!J5&lt;400),3,IF(AND(Sheet1!J5&gt;=400,Sheet1!J5&lt;500),4,IF(AND(Sheet1!J5&gt;=500,Sheet1!J5&lt;600),5,IF(AND(Sheet1!J5&gt;=600,Sheet1!J5&lt;800),6,IF(Sheet1!J5&gt;=800,7)))))))</f>
        <v>7</v>
      </c>
      <c r="F25">
        <f>IF(Sheet1!K5&lt;200,1,IF(AND(Sheet1!K5&gt;=200,Sheet1!K5&lt;300),2,IF(AND(Sheet1!K5&gt;=300,Sheet1!K5&lt;400),3,IF(AND(Sheet1!K5&gt;=400,Sheet1!K5&lt;500),4,IF(AND(Sheet1!K5&gt;=500,Sheet1!K5&lt;600),5,IF(AND(Sheet1!K5&gt;=600,Sheet1!K5&lt;800),6,IF(Sheet1!K5&gt;=800,7)))))))</f>
        <v>7</v>
      </c>
      <c r="I25" t="str">
        <f t="shared" si="2"/>
        <v/>
      </c>
      <c r="J25" t="str">
        <f t="shared" si="2"/>
        <v/>
      </c>
      <c r="K25" t="str">
        <f t="shared" si="2"/>
        <v/>
      </c>
      <c r="L25" t="str">
        <f t="shared" si="2"/>
        <v/>
      </c>
      <c r="M25" t="str">
        <f t="shared" si="2"/>
        <v/>
      </c>
      <c r="N25" t="str">
        <f t="shared" si="2"/>
        <v/>
      </c>
      <c r="O25">
        <f t="shared" si="2"/>
        <v>1</v>
      </c>
      <c r="Q25" s="2">
        <f t="shared" si="3"/>
        <v>7</v>
      </c>
      <c r="R25" s="2" t="str">
        <f t="shared" si="4"/>
        <v/>
      </c>
      <c r="S25" s="2" t="str">
        <f t="shared" si="5"/>
        <v/>
      </c>
      <c r="T25" s="2" t="str">
        <f t="shared" si="6"/>
        <v/>
      </c>
      <c r="U25" s="2" t="str">
        <f t="shared" si="7"/>
        <v/>
      </c>
    </row>
    <row r="26" spans="1:21" x14ac:dyDescent="0.25">
      <c r="A26" t="s">
        <v>22</v>
      </c>
      <c r="B26">
        <f>IF(Sheet1!G341&lt;200,1,IF(AND(Sheet1!G341&gt;=200,Sheet1!G341&lt;300),2,IF(AND(Sheet1!G341&gt;=300,Sheet1!G341&lt;400),3,IF(AND(Sheet1!G341&gt;=400,Sheet1!G341&lt;500),4,IF(AND(Sheet1!G341&gt;=500,Sheet1!G341&lt;600),5,IF(AND(Sheet1!G341&gt;=600,Sheet1!G341&lt;800),6,IF(Sheet1!G341&gt;=800,7)))))))</f>
        <v>1</v>
      </c>
      <c r="C26">
        <f>IF(Sheet1!H341&lt;200,1,IF(AND(Sheet1!H341&gt;=200,Sheet1!H341&lt;300),2,IF(AND(Sheet1!H341&gt;=300,Sheet1!H341&lt;400),3,IF(AND(Sheet1!H341&gt;=400,Sheet1!H341&lt;500),4,IF(AND(Sheet1!H341&gt;=500,Sheet1!H341&lt;600),5,IF(AND(Sheet1!H341&gt;=600,Sheet1!H341&lt;800),6,IF(Sheet1!H341&gt;=800,7)))))))</f>
        <v>1</v>
      </c>
      <c r="D26">
        <f>IF(Sheet1!I341&lt;200,1,IF(AND(Sheet1!I341&gt;=200,Sheet1!I341&lt;300),2,IF(AND(Sheet1!I341&gt;=300,Sheet1!I341&lt;400),3,IF(AND(Sheet1!I341&gt;=400,Sheet1!I341&lt;500),4,IF(AND(Sheet1!I341&gt;=500,Sheet1!I341&lt;600),5,IF(AND(Sheet1!I341&gt;=600,Sheet1!I341&lt;800),6,IF(Sheet1!I341&gt;=800,7)))))))</f>
        <v>1</v>
      </c>
      <c r="E26">
        <f>IF(Sheet1!J341&lt;200,1,IF(AND(Sheet1!J341&gt;=200,Sheet1!J341&lt;300),2,IF(AND(Sheet1!J341&gt;=300,Sheet1!J341&lt;400),3,IF(AND(Sheet1!J341&gt;=400,Sheet1!J341&lt;500),4,IF(AND(Sheet1!J341&gt;=500,Sheet1!J341&lt;600),5,IF(AND(Sheet1!J341&gt;=600,Sheet1!J341&lt;800),6,IF(Sheet1!J341&gt;=800,7)))))))</f>
        <v>1</v>
      </c>
      <c r="F26">
        <f>IF(Sheet1!K341&lt;200,1,IF(AND(Sheet1!K341&gt;=200,Sheet1!K341&lt;300),2,IF(AND(Sheet1!K341&gt;=300,Sheet1!K341&lt;400),3,IF(AND(Sheet1!K341&gt;=400,Sheet1!K341&lt;500),4,IF(AND(Sheet1!K341&gt;=500,Sheet1!K341&lt;600),5,IF(AND(Sheet1!K341&gt;=600,Sheet1!K341&lt;800),6,IF(Sheet1!K341&gt;=800,7)))))))</f>
        <v>1</v>
      </c>
      <c r="I26">
        <f t="shared" si="2"/>
        <v>1</v>
      </c>
      <c r="J26" t="str">
        <f t="shared" si="2"/>
        <v/>
      </c>
      <c r="K26" t="str">
        <f t="shared" si="2"/>
        <v/>
      </c>
      <c r="L26" t="str">
        <f t="shared" si="2"/>
        <v/>
      </c>
      <c r="M26" t="str">
        <f t="shared" si="2"/>
        <v/>
      </c>
      <c r="N26" t="str">
        <f t="shared" si="2"/>
        <v/>
      </c>
      <c r="O26" t="str">
        <f t="shared" si="2"/>
        <v/>
      </c>
      <c r="Q26" s="2">
        <f t="shared" si="3"/>
        <v>1</v>
      </c>
      <c r="R26" s="2" t="str">
        <f t="shared" si="4"/>
        <v/>
      </c>
      <c r="S26" s="2" t="str">
        <f t="shared" si="5"/>
        <v/>
      </c>
      <c r="T26" s="2" t="str">
        <f t="shared" si="6"/>
        <v/>
      </c>
      <c r="U26" s="2" t="str">
        <f t="shared" si="7"/>
        <v/>
      </c>
    </row>
    <row r="27" spans="1:21" x14ac:dyDescent="0.25">
      <c r="A27" t="s">
        <v>179</v>
      </c>
      <c r="B27">
        <f>IF(Sheet1!G117&lt;200,1,IF(AND(Sheet1!G117&gt;=200,Sheet1!G117&lt;300),2,IF(AND(Sheet1!G117&gt;=300,Sheet1!G117&lt;400),3,IF(AND(Sheet1!G117&gt;=400,Sheet1!G117&lt;500),4,IF(AND(Sheet1!G117&gt;=500,Sheet1!G117&lt;600),5,IF(AND(Sheet1!G117&gt;=600,Sheet1!G117&lt;800),6,IF(Sheet1!G117&gt;=800,7)))))))</f>
        <v>3</v>
      </c>
      <c r="C27">
        <f>IF(Sheet1!H117&lt;200,1,IF(AND(Sheet1!H117&gt;=200,Sheet1!H117&lt;300),2,IF(AND(Sheet1!H117&gt;=300,Sheet1!H117&lt;400),3,IF(AND(Sheet1!H117&gt;=400,Sheet1!H117&lt;500),4,IF(AND(Sheet1!H117&gt;=500,Sheet1!H117&lt;600),5,IF(AND(Sheet1!H117&gt;=600,Sheet1!H117&lt;800),6,IF(Sheet1!H117&gt;=800,7)))))))</f>
        <v>3</v>
      </c>
      <c r="D27">
        <f>IF(Sheet1!I117&lt;200,1,IF(AND(Sheet1!I117&gt;=200,Sheet1!I117&lt;300),2,IF(AND(Sheet1!I117&gt;=300,Sheet1!I117&lt;400),3,IF(AND(Sheet1!I117&gt;=400,Sheet1!I117&lt;500),4,IF(AND(Sheet1!I117&gt;=500,Sheet1!I117&lt;600),5,IF(AND(Sheet1!I117&gt;=600,Sheet1!I117&lt;800),6,IF(Sheet1!I117&gt;=800,7)))))))</f>
        <v>3</v>
      </c>
      <c r="E27">
        <f>IF(Sheet1!J117&lt;200,1,IF(AND(Sheet1!J117&gt;=200,Sheet1!J117&lt;300),2,IF(AND(Sheet1!J117&gt;=300,Sheet1!J117&lt;400),3,IF(AND(Sheet1!J117&gt;=400,Sheet1!J117&lt;500),4,IF(AND(Sheet1!J117&gt;=500,Sheet1!J117&lt;600),5,IF(AND(Sheet1!J117&gt;=600,Sheet1!J117&lt;800),6,IF(Sheet1!J117&gt;=800,7)))))))</f>
        <v>3</v>
      </c>
      <c r="F27">
        <f>IF(Sheet1!K117&lt;200,1,IF(AND(Sheet1!K117&gt;=200,Sheet1!K117&lt;300),2,IF(AND(Sheet1!K117&gt;=300,Sheet1!K117&lt;400),3,IF(AND(Sheet1!K117&gt;=400,Sheet1!K117&lt;500),4,IF(AND(Sheet1!K117&gt;=500,Sheet1!K117&lt;600),5,IF(AND(Sheet1!K117&gt;=600,Sheet1!K117&lt;800),6,IF(Sheet1!K117&gt;=800,7)))))))</f>
        <v>4</v>
      </c>
      <c r="I27" t="str">
        <f t="shared" si="2"/>
        <v/>
      </c>
      <c r="J27" t="str">
        <f t="shared" si="2"/>
        <v/>
      </c>
      <c r="K27">
        <f t="shared" si="2"/>
        <v>1</v>
      </c>
      <c r="L27">
        <f t="shared" si="2"/>
        <v>5</v>
      </c>
      <c r="M27" t="str">
        <f t="shared" si="2"/>
        <v/>
      </c>
      <c r="N27" t="str">
        <f t="shared" si="2"/>
        <v/>
      </c>
      <c r="O27" t="str">
        <f t="shared" si="2"/>
        <v/>
      </c>
      <c r="Q27" s="2">
        <f t="shared" si="3"/>
        <v>3</v>
      </c>
      <c r="R27" s="2" t="str">
        <f t="shared" si="4"/>
        <v/>
      </c>
      <c r="S27" s="2" t="str">
        <f t="shared" si="5"/>
        <v/>
      </c>
      <c r="T27" s="2" t="str">
        <f t="shared" si="6"/>
        <v/>
      </c>
      <c r="U27" s="2">
        <f t="shared" si="7"/>
        <v>4</v>
      </c>
    </row>
    <row r="28" spans="1:21" x14ac:dyDescent="0.25">
      <c r="A28" t="s">
        <v>336</v>
      </c>
      <c r="B28">
        <f>IF(Sheet1!G41&lt;200,1,IF(AND(Sheet1!G41&gt;=200,Sheet1!G41&lt;300),2,IF(AND(Sheet1!G41&gt;=300,Sheet1!G41&lt;400),3,IF(AND(Sheet1!G41&gt;=400,Sheet1!G41&lt;500),4,IF(AND(Sheet1!G41&gt;=500,Sheet1!G41&lt;600),5,IF(AND(Sheet1!G41&gt;=600,Sheet1!G41&lt;800),6,IF(Sheet1!G41&gt;=800,7)))))))</f>
        <v>4</v>
      </c>
      <c r="C28">
        <f>IF(Sheet1!H41&lt;200,1,IF(AND(Sheet1!H41&gt;=200,Sheet1!H41&lt;300),2,IF(AND(Sheet1!H41&gt;=300,Sheet1!H41&lt;400),3,IF(AND(Sheet1!H41&gt;=400,Sheet1!H41&lt;500),4,IF(AND(Sheet1!H41&gt;=500,Sheet1!H41&lt;600),5,IF(AND(Sheet1!H41&gt;=600,Sheet1!H41&lt;800),6,IF(Sheet1!H41&gt;=800,7)))))))</f>
        <v>7</v>
      </c>
      <c r="D28">
        <f>IF(Sheet1!I41&lt;200,1,IF(AND(Sheet1!I41&gt;=200,Sheet1!I41&lt;300),2,IF(AND(Sheet1!I41&gt;=300,Sheet1!I41&lt;400),3,IF(AND(Sheet1!I41&gt;=400,Sheet1!I41&lt;500),4,IF(AND(Sheet1!I41&gt;=500,Sheet1!I41&lt;600),5,IF(AND(Sheet1!I41&gt;=600,Sheet1!I41&lt;800),6,IF(Sheet1!I41&gt;=800,7)))))))</f>
        <v>7</v>
      </c>
      <c r="E28">
        <f>IF(Sheet1!J41&lt;200,1,IF(AND(Sheet1!J41&gt;=200,Sheet1!J41&lt;300),2,IF(AND(Sheet1!J41&gt;=300,Sheet1!J41&lt;400),3,IF(AND(Sheet1!J41&gt;=400,Sheet1!J41&lt;500),4,IF(AND(Sheet1!J41&gt;=500,Sheet1!J41&lt;600),5,IF(AND(Sheet1!J41&gt;=600,Sheet1!J41&lt;800),6,IF(Sheet1!J41&gt;=800,7)))))))</f>
        <v>7</v>
      </c>
      <c r="F28">
        <f>IF(Sheet1!K41&lt;200,1,IF(AND(Sheet1!K41&gt;=200,Sheet1!K41&lt;300),2,IF(AND(Sheet1!K41&gt;=300,Sheet1!K41&lt;400),3,IF(AND(Sheet1!K41&gt;=400,Sheet1!K41&lt;500),4,IF(AND(Sheet1!K41&gt;=500,Sheet1!K41&lt;600),5,IF(AND(Sheet1!K41&gt;=600,Sheet1!K41&lt;800),6,IF(Sheet1!K41&gt;=800,7)))))))</f>
        <v>7</v>
      </c>
      <c r="I28" t="str">
        <f t="shared" si="2"/>
        <v/>
      </c>
      <c r="J28" t="str">
        <f t="shared" si="2"/>
        <v/>
      </c>
      <c r="K28" t="str">
        <f t="shared" si="2"/>
        <v/>
      </c>
      <c r="L28">
        <f t="shared" si="2"/>
        <v>1</v>
      </c>
      <c r="M28" t="str">
        <f t="shared" si="2"/>
        <v/>
      </c>
      <c r="N28" t="str">
        <f t="shared" si="2"/>
        <v/>
      </c>
      <c r="O28">
        <f t="shared" si="2"/>
        <v>2</v>
      </c>
      <c r="Q28" s="2">
        <f t="shared" si="3"/>
        <v>4</v>
      </c>
      <c r="R28" s="2">
        <f t="shared" si="4"/>
        <v>7</v>
      </c>
      <c r="S28" s="2" t="str">
        <f t="shared" si="5"/>
        <v/>
      </c>
      <c r="T28" s="2" t="str">
        <f t="shared" si="6"/>
        <v/>
      </c>
      <c r="U28" s="2" t="str">
        <f t="shared" si="7"/>
        <v/>
      </c>
    </row>
    <row r="29" spans="1:21" x14ac:dyDescent="0.25">
      <c r="A29" t="s">
        <v>56</v>
      </c>
      <c r="B29">
        <f>IF(Sheet1!G235&lt;200,1,IF(AND(Sheet1!G235&gt;=200,Sheet1!G235&lt;300),2,IF(AND(Sheet1!G235&gt;=300,Sheet1!G235&lt;400),3,IF(AND(Sheet1!G235&gt;=400,Sheet1!G235&lt;500),4,IF(AND(Sheet1!G235&gt;=500,Sheet1!G235&lt;600),5,IF(AND(Sheet1!G235&gt;=600,Sheet1!G235&lt;800),6,IF(Sheet1!G235&gt;=800,7)))))))</f>
        <v>1</v>
      </c>
      <c r="C29">
        <f>IF(Sheet1!H235&lt;200,1,IF(AND(Sheet1!H235&gt;=200,Sheet1!H235&lt;300),2,IF(AND(Sheet1!H235&gt;=300,Sheet1!H235&lt;400),3,IF(AND(Sheet1!H235&gt;=400,Sheet1!H235&lt;500),4,IF(AND(Sheet1!H235&gt;=500,Sheet1!H235&lt;600),5,IF(AND(Sheet1!H235&gt;=600,Sheet1!H235&lt;800),6,IF(Sheet1!H235&gt;=800,7)))))))</f>
        <v>1</v>
      </c>
      <c r="D29">
        <f>IF(Sheet1!I235&lt;200,1,IF(AND(Sheet1!I235&gt;=200,Sheet1!I235&lt;300),2,IF(AND(Sheet1!I235&gt;=300,Sheet1!I235&lt;400),3,IF(AND(Sheet1!I235&gt;=400,Sheet1!I235&lt;500),4,IF(AND(Sheet1!I235&gt;=500,Sheet1!I235&lt;600),5,IF(AND(Sheet1!I235&gt;=600,Sheet1!I235&lt;800),6,IF(Sheet1!I235&gt;=800,7)))))))</f>
        <v>1</v>
      </c>
      <c r="E29">
        <f>IF(Sheet1!J235&lt;200,1,IF(AND(Sheet1!J235&gt;=200,Sheet1!J235&lt;300),2,IF(AND(Sheet1!J235&gt;=300,Sheet1!J235&lt;400),3,IF(AND(Sheet1!J235&gt;=400,Sheet1!J235&lt;500),4,IF(AND(Sheet1!J235&gt;=500,Sheet1!J235&lt;600),5,IF(AND(Sheet1!J235&gt;=600,Sheet1!J235&lt;800),6,IF(Sheet1!J235&gt;=800,7)))))))</f>
        <v>1</v>
      </c>
      <c r="F29">
        <f>IF(Sheet1!K235&lt;200,1,IF(AND(Sheet1!K235&gt;=200,Sheet1!K235&lt;300),2,IF(AND(Sheet1!K235&gt;=300,Sheet1!K235&lt;400),3,IF(AND(Sheet1!K235&gt;=400,Sheet1!K235&lt;500),4,IF(AND(Sheet1!K235&gt;=500,Sheet1!K235&lt;600),5,IF(AND(Sheet1!K235&gt;=600,Sheet1!K235&lt;800),6,IF(Sheet1!K235&gt;=800,7)))))))</f>
        <v>1</v>
      </c>
      <c r="I29">
        <f t="shared" si="2"/>
        <v>1</v>
      </c>
      <c r="J29" t="str">
        <f t="shared" si="2"/>
        <v/>
      </c>
      <c r="K29" t="str">
        <f t="shared" si="2"/>
        <v/>
      </c>
      <c r="L29" t="str">
        <f t="shared" si="2"/>
        <v/>
      </c>
      <c r="M29" t="str">
        <f t="shared" si="2"/>
        <v/>
      </c>
      <c r="N29" t="str">
        <f t="shared" si="2"/>
        <v/>
      </c>
      <c r="O29" t="str">
        <f t="shared" si="2"/>
        <v/>
      </c>
      <c r="Q29" s="2">
        <f t="shared" si="3"/>
        <v>1</v>
      </c>
      <c r="R29" s="2" t="str">
        <f t="shared" si="4"/>
        <v/>
      </c>
      <c r="S29" s="2" t="str">
        <f t="shared" si="5"/>
        <v/>
      </c>
      <c r="T29" s="2" t="str">
        <f t="shared" si="6"/>
        <v/>
      </c>
      <c r="U29" s="2" t="str">
        <f t="shared" si="7"/>
        <v/>
      </c>
    </row>
    <row r="30" spans="1:21" x14ac:dyDescent="0.25">
      <c r="A30" t="s">
        <v>93</v>
      </c>
      <c r="B30">
        <f>IF(Sheet1!G268&lt;200,1,IF(AND(Sheet1!G268&gt;=200,Sheet1!G268&lt;300),2,IF(AND(Sheet1!G268&gt;=300,Sheet1!G268&lt;400),3,IF(AND(Sheet1!G268&gt;=400,Sheet1!G268&lt;500),4,IF(AND(Sheet1!G268&gt;=500,Sheet1!G268&lt;600),5,IF(AND(Sheet1!G268&gt;=600,Sheet1!G268&lt;800),6,IF(Sheet1!G268&gt;=800,7)))))))</f>
        <v>1</v>
      </c>
      <c r="C30">
        <f>IF(Sheet1!H268&lt;200,1,IF(AND(Sheet1!H268&gt;=200,Sheet1!H268&lt;300),2,IF(AND(Sheet1!H268&gt;=300,Sheet1!H268&lt;400),3,IF(AND(Sheet1!H268&gt;=400,Sheet1!H268&lt;500),4,IF(AND(Sheet1!H268&gt;=500,Sheet1!H268&lt;600),5,IF(AND(Sheet1!H268&gt;=600,Sheet1!H268&lt;800),6,IF(Sheet1!H268&gt;=800,7)))))))</f>
        <v>1</v>
      </c>
      <c r="D30">
        <f>IF(Sheet1!I268&lt;200,1,IF(AND(Sheet1!I268&gt;=200,Sheet1!I268&lt;300),2,IF(AND(Sheet1!I268&gt;=300,Sheet1!I268&lt;400),3,IF(AND(Sheet1!I268&gt;=400,Sheet1!I268&lt;500),4,IF(AND(Sheet1!I268&gt;=500,Sheet1!I268&lt;600),5,IF(AND(Sheet1!I268&gt;=600,Sheet1!I268&lt;800),6,IF(Sheet1!I268&gt;=800,7)))))))</f>
        <v>2</v>
      </c>
      <c r="E30">
        <f>IF(Sheet1!J268&lt;200,1,IF(AND(Sheet1!J268&gt;=200,Sheet1!J268&lt;300),2,IF(AND(Sheet1!J268&gt;=300,Sheet1!J268&lt;400),3,IF(AND(Sheet1!J268&gt;=400,Sheet1!J268&lt;500),4,IF(AND(Sheet1!J268&gt;=500,Sheet1!J268&lt;600),5,IF(AND(Sheet1!J268&gt;=600,Sheet1!J268&lt;800),6,IF(Sheet1!J268&gt;=800,7)))))))</f>
        <v>2</v>
      </c>
      <c r="F30">
        <f>IF(Sheet1!K268&lt;200,1,IF(AND(Sheet1!K268&gt;=200,Sheet1!K268&lt;300),2,IF(AND(Sheet1!K268&gt;=300,Sheet1!K268&lt;400),3,IF(AND(Sheet1!K268&gt;=400,Sheet1!K268&lt;500),4,IF(AND(Sheet1!K268&gt;=500,Sheet1!K268&lt;600),5,IF(AND(Sheet1!K268&gt;=600,Sheet1!K268&lt;800),6,IF(Sheet1!K268&gt;=800,7)))))))</f>
        <v>2</v>
      </c>
      <c r="I30">
        <f t="shared" si="2"/>
        <v>1</v>
      </c>
      <c r="J30">
        <f t="shared" si="2"/>
        <v>3</v>
      </c>
      <c r="K30" t="str">
        <f t="shared" si="2"/>
        <v/>
      </c>
      <c r="L30" t="str">
        <f t="shared" si="2"/>
        <v/>
      </c>
      <c r="M30" t="str">
        <f t="shared" si="2"/>
        <v/>
      </c>
      <c r="N30" t="str">
        <f t="shared" si="2"/>
        <v/>
      </c>
      <c r="O30" t="str">
        <f t="shared" si="2"/>
        <v/>
      </c>
      <c r="Q30" s="2">
        <f t="shared" si="3"/>
        <v>1</v>
      </c>
      <c r="R30" s="2" t="str">
        <f t="shared" si="4"/>
        <v/>
      </c>
      <c r="S30" s="2">
        <f t="shared" si="5"/>
        <v>2</v>
      </c>
      <c r="T30" s="2" t="str">
        <f t="shared" si="6"/>
        <v/>
      </c>
      <c r="U30" s="2" t="str">
        <f t="shared" si="7"/>
        <v/>
      </c>
    </row>
    <row r="31" spans="1:21" x14ac:dyDescent="0.25">
      <c r="A31" t="s">
        <v>166</v>
      </c>
      <c r="B31">
        <f>IF(Sheet1!G142&lt;200,1,IF(AND(Sheet1!G142&gt;=200,Sheet1!G142&lt;300),2,IF(AND(Sheet1!G142&gt;=300,Sheet1!G142&lt;400),3,IF(AND(Sheet1!G142&gt;=400,Sheet1!G142&lt;500),4,IF(AND(Sheet1!G142&gt;=500,Sheet1!G142&lt;600),5,IF(AND(Sheet1!G142&gt;=600,Sheet1!G142&lt;800),6,IF(Sheet1!G142&gt;=800,7)))))))</f>
        <v>2</v>
      </c>
      <c r="C31">
        <f>IF(Sheet1!H142&lt;200,1,IF(AND(Sheet1!H142&gt;=200,Sheet1!H142&lt;300),2,IF(AND(Sheet1!H142&gt;=300,Sheet1!H142&lt;400),3,IF(AND(Sheet1!H142&gt;=400,Sheet1!H142&lt;500),4,IF(AND(Sheet1!H142&gt;=500,Sheet1!H142&lt;600),5,IF(AND(Sheet1!H142&gt;=600,Sheet1!H142&lt;800),6,IF(Sheet1!H142&gt;=800,7)))))))</f>
        <v>2</v>
      </c>
      <c r="D31">
        <f>IF(Sheet1!I142&lt;200,1,IF(AND(Sheet1!I142&gt;=200,Sheet1!I142&lt;300),2,IF(AND(Sheet1!I142&gt;=300,Sheet1!I142&lt;400),3,IF(AND(Sheet1!I142&gt;=400,Sheet1!I142&lt;500),4,IF(AND(Sheet1!I142&gt;=500,Sheet1!I142&lt;600),5,IF(AND(Sheet1!I142&gt;=600,Sheet1!I142&lt;800),6,IF(Sheet1!I142&gt;=800,7)))))))</f>
        <v>3</v>
      </c>
      <c r="E31">
        <f>IF(Sheet1!J142&lt;200,1,IF(AND(Sheet1!J142&gt;=200,Sheet1!J142&lt;300),2,IF(AND(Sheet1!J142&gt;=300,Sheet1!J142&lt;400),3,IF(AND(Sheet1!J142&gt;=400,Sheet1!J142&lt;500),4,IF(AND(Sheet1!J142&gt;=500,Sheet1!J142&lt;600),5,IF(AND(Sheet1!J142&gt;=600,Sheet1!J142&lt;800),6,IF(Sheet1!J142&gt;=800,7)))))))</f>
        <v>3</v>
      </c>
      <c r="F31">
        <f>IF(Sheet1!K142&lt;200,1,IF(AND(Sheet1!K142&gt;=200,Sheet1!K142&lt;300),2,IF(AND(Sheet1!K142&gt;=300,Sheet1!K142&lt;400),3,IF(AND(Sheet1!K142&gt;=400,Sheet1!K142&lt;500),4,IF(AND(Sheet1!K142&gt;=500,Sheet1!K142&lt;600),5,IF(AND(Sheet1!K142&gt;=600,Sheet1!K142&lt;800),6,IF(Sheet1!K142&gt;=800,7)))))))</f>
        <v>3</v>
      </c>
      <c r="I31" t="str">
        <f t="shared" si="2"/>
        <v/>
      </c>
      <c r="J31">
        <f t="shared" si="2"/>
        <v>1</v>
      </c>
      <c r="K31">
        <f t="shared" si="2"/>
        <v>3</v>
      </c>
      <c r="L31" t="str">
        <f t="shared" si="2"/>
        <v/>
      </c>
      <c r="M31" t="str">
        <f t="shared" si="2"/>
        <v/>
      </c>
      <c r="N31" t="str">
        <f t="shared" si="2"/>
        <v/>
      </c>
      <c r="O31" t="str">
        <f t="shared" si="2"/>
        <v/>
      </c>
      <c r="Q31" s="2">
        <f t="shared" si="3"/>
        <v>2</v>
      </c>
      <c r="R31" s="2" t="str">
        <f t="shared" si="4"/>
        <v/>
      </c>
      <c r="S31" s="2">
        <f t="shared" si="5"/>
        <v>3</v>
      </c>
      <c r="T31" s="2" t="str">
        <f t="shared" si="6"/>
        <v/>
      </c>
      <c r="U31" s="2" t="str">
        <f t="shared" si="7"/>
        <v/>
      </c>
    </row>
    <row r="32" spans="1:21" x14ac:dyDescent="0.25">
      <c r="A32" t="s">
        <v>103</v>
      </c>
      <c r="B32">
        <f>IF(Sheet1!G278&lt;200,1,IF(AND(Sheet1!G278&gt;=200,Sheet1!G278&lt;300),2,IF(AND(Sheet1!G278&gt;=300,Sheet1!G278&lt;400),3,IF(AND(Sheet1!G278&gt;=400,Sheet1!G278&lt;500),4,IF(AND(Sheet1!G278&gt;=500,Sheet1!G278&lt;600),5,IF(AND(Sheet1!G278&gt;=600,Sheet1!G278&lt;800),6,IF(Sheet1!G278&gt;=800,7)))))))</f>
        <v>1</v>
      </c>
      <c r="C32">
        <f>IF(Sheet1!H278&lt;200,1,IF(AND(Sheet1!H278&gt;=200,Sheet1!H278&lt;300),2,IF(AND(Sheet1!H278&gt;=300,Sheet1!H278&lt;400),3,IF(AND(Sheet1!H278&gt;=400,Sheet1!H278&lt;500),4,IF(AND(Sheet1!H278&gt;=500,Sheet1!H278&lt;600),5,IF(AND(Sheet1!H278&gt;=600,Sheet1!H278&lt;800),6,IF(Sheet1!H278&gt;=800,7)))))))</f>
        <v>1</v>
      </c>
      <c r="D32">
        <f>IF(Sheet1!I278&lt;200,1,IF(AND(Sheet1!I278&gt;=200,Sheet1!I278&lt;300),2,IF(AND(Sheet1!I278&gt;=300,Sheet1!I278&lt;400),3,IF(AND(Sheet1!I278&gt;=400,Sheet1!I278&lt;500),4,IF(AND(Sheet1!I278&gt;=500,Sheet1!I278&lt;600),5,IF(AND(Sheet1!I278&gt;=600,Sheet1!I278&lt;800),6,IF(Sheet1!I278&gt;=800,7)))))))</f>
        <v>1</v>
      </c>
      <c r="E32">
        <f>IF(Sheet1!J278&lt;200,1,IF(AND(Sheet1!J278&gt;=200,Sheet1!J278&lt;300),2,IF(AND(Sheet1!J278&gt;=300,Sheet1!J278&lt;400),3,IF(AND(Sheet1!J278&gt;=400,Sheet1!J278&lt;500),4,IF(AND(Sheet1!J278&gt;=500,Sheet1!J278&lt;600),5,IF(AND(Sheet1!J278&gt;=600,Sheet1!J278&lt;800),6,IF(Sheet1!J278&gt;=800,7)))))))</f>
        <v>1</v>
      </c>
      <c r="F32">
        <f>IF(Sheet1!K278&lt;200,1,IF(AND(Sheet1!K278&gt;=200,Sheet1!K278&lt;300),2,IF(AND(Sheet1!K278&gt;=300,Sheet1!K278&lt;400),3,IF(AND(Sheet1!K278&gt;=400,Sheet1!K278&lt;500),4,IF(AND(Sheet1!K278&gt;=500,Sheet1!K278&lt;600),5,IF(AND(Sheet1!K278&gt;=600,Sheet1!K278&lt;800),6,IF(Sheet1!K278&gt;=800,7)))))))</f>
        <v>2</v>
      </c>
      <c r="I32">
        <f t="shared" si="2"/>
        <v>1</v>
      </c>
      <c r="J32">
        <f t="shared" si="2"/>
        <v>5</v>
      </c>
      <c r="K32" t="str">
        <f t="shared" si="2"/>
        <v/>
      </c>
      <c r="L32" t="str">
        <f t="shared" si="2"/>
        <v/>
      </c>
      <c r="M32" t="str">
        <f t="shared" si="2"/>
        <v/>
      </c>
      <c r="N32" t="str">
        <f t="shared" si="2"/>
        <v/>
      </c>
      <c r="O32" t="str">
        <f t="shared" si="2"/>
        <v/>
      </c>
      <c r="Q32" s="2">
        <f t="shared" si="3"/>
        <v>1</v>
      </c>
      <c r="R32" s="2" t="str">
        <f t="shared" si="4"/>
        <v/>
      </c>
      <c r="S32" s="2" t="str">
        <f t="shared" si="5"/>
        <v/>
      </c>
      <c r="T32" s="2" t="str">
        <f t="shared" si="6"/>
        <v/>
      </c>
      <c r="U32" s="2">
        <f t="shared" si="7"/>
        <v>2</v>
      </c>
    </row>
    <row r="33" spans="1:21" x14ac:dyDescent="0.25">
      <c r="A33" t="s">
        <v>85</v>
      </c>
      <c r="B33">
        <f>IF(Sheet1!G274&lt;200,1,IF(AND(Sheet1!G274&gt;=200,Sheet1!G274&lt;300),2,IF(AND(Sheet1!G274&gt;=300,Sheet1!G274&lt;400),3,IF(AND(Sheet1!G274&gt;=400,Sheet1!G274&lt;500),4,IF(AND(Sheet1!G274&gt;=500,Sheet1!G274&lt;600),5,IF(AND(Sheet1!G274&gt;=600,Sheet1!G274&lt;800),6,IF(Sheet1!G274&gt;=800,7)))))))</f>
        <v>1</v>
      </c>
      <c r="C33">
        <f>IF(Sheet1!H274&lt;200,1,IF(AND(Sheet1!H274&gt;=200,Sheet1!H274&lt;300),2,IF(AND(Sheet1!H274&gt;=300,Sheet1!H274&lt;400),3,IF(AND(Sheet1!H274&gt;=400,Sheet1!H274&lt;500),4,IF(AND(Sheet1!H274&gt;=500,Sheet1!H274&lt;600),5,IF(AND(Sheet1!H274&gt;=600,Sheet1!H274&lt;800),6,IF(Sheet1!H274&gt;=800,7)))))))</f>
        <v>2</v>
      </c>
      <c r="D33">
        <f>IF(Sheet1!I274&lt;200,1,IF(AND(Sheet1!I274&gt;=200,Sheet1!I274&lt;300),2,IF(AND(Sheet1!I274&gt;=300,Sheet1!I274&lt;400),3,IF(AND(Sheet1!I274&gt;=400,Sheet1!I274&lt;500),4,IF(AND(Sheet1!I274&gt;=500,Sheet1!I274&lt;600),5,IF(AND(Sheet1!I274&gt;=600,Sheet1!I274&lt;800),6,IF(Sheet1!I274&gt;=800,7)))))))</f>
        <v>2</v>
      </c>
      <c r="E33">
        <f>IF(Sheet1!J274&lt;200,1,IF(AND(Sheet1!J274&gt;=200,Sheet1!J274&lt;300),2,IF(AND(Sheet1!J274&gt;=300,Sheet1!J274&lt;400),3,IF(AND(Sheet1!J274&gt;=400,Sheet1!J274&lt;500),4,IF(AND(Sheet1!J274&gt;=500,Sheet1!J274&lt;600),5,IF(AND(Sheet1!J274&gt;=600,Sheet1!J274&lt;800),6,IF(Sheet1!J274&gt;=800,7)))))))</f>
        <v>2</v>
      </c>
      <c r="F33">
        <f>IF(Sheet1!K274&lt;200,1,IF(AND(Sheet1!K274&gt;=200,Sheet1!K274&lt;300),2,IF(AND(Sheet1!K274&gt;=300,Sheet1!K274&lt;400),3,IF(AND(Sheet1!K274&gt;=400,Sheet1!K274&lt;500),4,IF(AND(Sheet1!K274&gt;=500,Sheet1!K274&lt;600),5,IF(AND(Sheet1!K274&gt;=600,Sheet1!K274&lt;800),6,IF(Sheet1!K274&gt;=800,7)))))))</f>
        <v>2</v>
      </c>
      <c r="I33">
        <f t="shared" si="2"/>
        <v>1</v>
      </c>
      <c r="J33">
        <f t="shared" si="2"/>
        <v>2</v>
      </c>
      <c r="K33" t="str">
        <f t="shared" si="2"/>
        <v/>
      </c>
      <c r="L33" t="str">
        <f t="shared" si="2"/>
        <v/>
      </c>
      <c r="M33" t="str">
        <f t="shared" si="2"/>
        <v/>
      </c>
      <c r="N33" t="str">
        <f t="shared" si="2"/>
        <v/>
      </c>
      <c r="O33" t="str">
        <f t="shared" si="2"/>
        <v/>
      </c>
      <c r="Q33" s="2">
        <f t="shared" si="3"/>
        <v>1</v>
      </c>
      <c r="R33" s="2">
        <f t="shared" si="4"/>
        <v>2</v>
      </c>
      <c r="S33" s="2" t="str">
        <f t="shared" si="5"/>
        <v/>
      </c>
      <c r="T33" s="2" t="str">
        <f t="shared" si="6"/>
        <v/>
      </c>
      <c r="U33" s="2" t="str">
        <f t="shared" si="7"/>
        <v/>
      </c>
    </row>
    <row r="34" spans="1:21" x14ac:dyDescent="0.25">
      <c r="A34" t="s">
        <v>53</v>
      </c>
      <c r="B34">
        <f>IF(Sheet1!G311&lt;200,1,IF(AND(Sheet1!G311&gt;=200,Sheet1!G311&lt;300),2,IF(AND(Sheet1!G311&gt;=300,Sheet1!G311&lt;400),3,IF(AND(Sheet1!G311&gt;=400,Sheet1!G311&lt;500),4,IF(AND(Sheet1!G311&gt;=500,Sheet1!G311&lt;600),5,IF(AND(Sheet1!G311&gt;=600,Sheet1!G311&lt;800),6,IF(Sheet1!G311&gt;=800,7)))))))</f>
        <v>1</v>
      </c>
      <c r="C34">
        <f>IF(Sheet1!H311&lt;200,1,IF(AND(Sheet1!H311&gt;=200,Sheet1!H311&lt;300),2,IF(AND(Sheet1!H311&gt;=300,Sheet1!H311&lt;400),3,IF(AND(Sheet1!H311&gt;=400,Sheet1!H311&lt;500),4,IF(AND(Sheet1!H311&gt;=500,Sheet1!H311&lt;600),5,IF(AND(Sheet1!H311&gt;=600,Sheet1!H311&lt;800),6,IF(Sheet1!H311&gt;=800,7)))))))</f>
        <v>1</v>
      </c>
      <c r="D34">
        <f>IF(Sheet1!I311&lt;200,1,IF(AND(Sheet1!I311&gt;=200,Sheet1!I311&lt;300),2,IF(AND(Sheet1!I311&gt;=300,Sheet1!I311&lt;400),3,IF(AND(Sheet1!I311&gt;=400,Sheet1!I311&lt;500),4,IF(AND(Sheet1!I311&gt;=500,Sheet1!I311&lt;600),5,IF(AND(Sheet1!I311&gt;=600,Sheet1!I311&lt;800),6,IF(Sheet1!I311&gt;=800,7)))))))</f>
        <v>1</v>
      </c>
      <c r="E34">
        <f>IF(Sheet1!J311&lt;200,1,IF(AND(Sheet1!J311&gt;=200,Sheet1!J311&lt;300),2,IF(AND(Sheet1!J311&gt;=300,Sheet1!J311&lt;400),3,IF(AND(Sheet1!J311&gt;=400,Sheet1!J311&lt;500),4,IF(AND(Sheet1!J311&gt;=500,Sheet1!J311&lt;600),5,IF(AND(Sheet1!J311&gt;=600,Sheet1!J311&lt;800),6,IF(Sheet1!J311&gt;=800,7)))))))</f>
        <v>1</v>
      </c>
      <c r="F34">
        <f>IF(Sheet1!K311&lt;200,1,IF(AND(Sheet1!K311&gt;=200,Sheet1!K311&lt;300),2,IF(AND(Sheet1!K311&gt;=300,Sheet1!K311&lt;400),3,IF(AND(Sheet1!K311&gt;=400,Sheet1!K311&lt;500),4,IF(AND(Sheet1!K311&gt;=500,Sheet1!K311&lt;600),5,IF(AND(Sheet1!K311&gt;=600,Sheet1!K311&lt;800),6,IF(Sheet1!K311&gt;=800,7)))))))</f>
        <v>1</v>
      </c>
      <c r="I34">
        <f t="shared" si="2"/>
        <v>1</v>
      </c>
      <c r="J34" t="str">
        <f t="shared" si="2"/>
        <v/>
      </c>
      <c r="K34" t="str">
        <f t="shared" si="2"/>
        <v/>
      </c>
      <c r="L34" t="str">
        <f t="shared" si="2"/>
        <v/>
      </c>
      <c r="M34" t="str">
        <f t="shared" si="2"/>
        <v/>
      </c>
      <c r="N34" t="str">
        <f t="shared" si="2"/>
        <v/>
      </c>
      <c r="O34" t="str">
        <f t="shared" si="2"/>
        <v/>
      </c>
      <c r="Q34" s="2">
        <f t="shared" si="3"/>
        <v>1</v>
      </c>
      <c r="R34" s="2" t="str">
        <f t="shared" si="4"/>
        <v/>
      </c>
      <c r="S34" s="2" t="str">
        <f t="shared" si="5"/>
        <v/>
      </c>
      <c r="T34" s="2" t="str">
        <f t="shared" si="6"/>
        <v/>
      </c>
      <c r="U34" s="2" t="str">
        <f t="shared" si="7"/>
        <v/>
      </c>
    </row>
    <row r="35" spans="1:21" x14ac:dyDescent="0.25">
      <c r="A35" t="s">
        <v>20</v>
      </c>
      <c r="B35">
        <f>IF(Sheet1!G318&lt;200,1,IF(AND(Sheet1!G318&gt;=200,Sheet1!G318&lt;300),2,IF(AND(Sheet1!G318&gt;=300,Sheet1!G318&lt;400),3,IF(AND(Sheet1!G318&gt;=400,Sheet1!G318&lt;500),4,IF(AND(Sheet1!G318&gt;=500,Sheet1!G318&lt;600),5,IF(AND(Sheet1!G318&gt;=600,Sheet1!G318&lt;800),6,IF(Sheet1!G318&gt;=800,7)))))))</f>
        <v>1</v>
      </c>
      <c r="C35">
        <f>IF(Sheet1!H318&lt;200,1,IF(AND(Sheet1!H318&gt;=200,Sheet1!H318&lt;300),2,IF(AND(Sheet1!H318&gt;=300,Sheet1!H318&lt;400),3,IF(AND(Sheet1!H318&gt;=400,Sheet1!H318&lt;500),4,IF(AND(Sheet1!H318&gt;=500,Sheet1!H318&lt;600),5,IF(AND(Sheet1!H318&gt;=600,Sheet1!H318&lt;800),6,IF(Sheet1!H318&gt;=800,7)))))))</f>
        <v>1</v>
      </c>
      <c r="D35">
        <f>IF(Sheet1!I318&lt;200,1,IF(AND(Sheet1!I318&gt;=200,Sheet1!I318&lt;300),2,IF(AND(Sheet1!I318&gt;=300,Sheet1!I318&lt;400),3,IF(AND(Sheet1!I318&gt;=400,Sheet1!I318&lt;500),4,IF(AND(Sheet1!I318&gt;=500,Sheet1!I318&lt;600),5,IF(AND(Sheet1!I318&gt;=600,Sheet1!I318&lt;800),6,IF(Sheet1!I318&gt;=800,7)))))))</f>
        <v>1</v>
      </c>
      <c r="E35">
        <f>IF(Sheet1!J318&lt;200,1,IF(AND(Sheet1!J318&gt;=200,Sheet1!J318&lt;300),2,IF(AND(Sheet1!J318&gt;=300,Sheet1!J318&lt;400),3,IF(AND(Sheet1!J318&gt;=400,Sheet1!J318&lt;500),4,IF(AND(Sheet1!J318&gt;=500,Sheet1!J318&lt;600),5,IF(AND(Sheet1!J318&gt;=600,Sheet1!J318&lt;800),6,IF(Sheet1!J318&gt;=800,7)))))))</f>
        <v>1</v>
      </c>
      <c r="F35">
        <f>IF(Sheet1!K318&lt;200,1,IF(AND(Sheet1!K318&gt;=200,Sheet1!K318&lt;300),2,IF(AND(Sheet1!K318&gt;=300,Sheet1!K318&lt;400),3,IF(AND(Sheet1!K318&gt;=400,Sheet1!K318&lt;500),4,IF(AND(Sheet1!K318&gt;=500,Sheet1!K318&lt;600),5,IF(AND(Sheet1!K318&gt;=600,Sheet1!K318&lt;800),6,IF(Sheet1!K318&gt;=800,7)))))))</f>
        <v>1</v>
      </c>
      <c r="I35">
        <f t="shared" si="2"/>
        <v>1</v>
      </c>
      <c r="J35" t="str">
        <f t="shared" si="2"/>
        <v/>
      </c>
      <c r="K35" t="str">
        <f t="shared" si="2"/>
        <v/>
      </c>
      <c r="L35" t="str">
        <f t="shared" si="2"/>
        <v/>
      </c>
      <c r="M35" t="str">
        <f t="shared" si="2"/>
        <v/>
      </c>
      <c r="N35" t="str">
        <f t="shared" si="2"/>
        <v/>
      </c>
      <c r="O35" t="str">
        <f t="shared" si="2"/>
        <v/>
      </c>
      <c r="Q35" s="2">
        <f t="shared" si="3"/>
        <v>1</v>
      </c>
      <c r="R35" s="2" t="str">
        <f t="shared" si="4"/>
        <v/>
      </c>
      <c r="S35" s="2" t="str">
        <f t="shared" si="5"/>
        <v/>
      </c>
      <c r="T35" s="2" t="str">
        <f t="shared" si="6"/>
        <v/>
      </c>
      <c r="U35" s="2" t="str">
        <f t="shared" si="7"/>
        <v/>
      </c>
    </row>
    <row r="36" spans="1:21" x14ac:dyDescent="0.25">
      <c r="A36" t="s">
        <v>317</v>
      </c>
      <c r="B36">
        <f>IF(Sheet1!G69&lt;200,1,IF(AND(Sheet1!G69&gt;=200,Sheet1!G69&lt;300),2,IF(AND(Sheet1!G69&gt;=300,Sheet1!G69&lt;400),3,IF(AND(Sheet1!G69&gt;=400,Sheet1!G69&lt;500),4,IF(AND(Sheet1!G69&gt;=500,Sheet1!G69&lt;600),5,IF(AND(Sheet1!G69&gt;=600,Sheet1!G69&lt;800),6,IF(Sheet1!G69&gt;=800,7)))))))</f>
        <v>4</v>
      </c>
      <c r="C36">
        <f>IF(Sheet1!H69&lt;200,1,IF(AND(Sheet1!H69&gt;=200,Sheet1!H69&lt;300),2,IF(AND(Sheet1!H69&gt;=300,Sheet1!H69&lt;400),3,IF(AND(Sheet1!H69&gt;=400,Sheet1!H69&lt;500),4,IF(AND(Sheet1!H69&gt;=500,Sheet1!H69&lt;600),5,IF(AND(Sheet1!H69&gt;=600,Sheet1!H69&lt;800),6,IF(Sheet1!H69&gt;=800,7)))))))</f>
        <v>7</v>
      </c>
      <c r="D36">
        <f>IF(Sheet1!I69&lt;200,1,IF(AND(Sheet1!I69&gt;=200,Sheet1!I69&lt;300),2,IF(AND(Sheet1!I69&gt;=300,Sheet1!I69&lt;400),3,IF(AND(Sheet1!I69&gt;=400,Sheet1!I69&lt;500),4,IF(AND(Sheet1!I69&gt;=500,Sheet1!I69&lt;600),5,IF(AND(Sheet1!I69&gt;=600,Sheet1!I69&lt;800),6,IF(Sheet1!I69&gt;=800,7)))))))</f>
        <v>7</v>
      </c>
      <c r="E36">
        <f>IF(Sheet1!J69&lt;200,1,IF(AND(Sheet1!J69&gt;=200,Sheet1!J69&lt;300),2,IF(AND(Sheet1!J69&gt;=300,Sheet1!J69&lt;400),3,IF(AND(Sheet1!J69&gt;=400,Sheet1!J69&lt;500),4,IF(AND(Sheet1!J69&gt;=500,Sheet1!J69&lt;600),5,IF(AND(Sheet1!J69&gt;=600,Sheet1!J69&lt;800),6,IF(Sheet1!J69&gt;=800,7)))))))</f>
        <v>7</v>
      </c>
      <c r="F36">
        <f>IF(Sheet1!K69&lt;200,1,IF(AND(Sheet1!K69&gt;=200,Sheet1!K69&lt;300),2,IF(AND(Sheet1!K69&gt;=300,Sheet1!K69&lt;400),3,IF(AND(Sheet1!K69&gt;=400,Sheet1!K69&lt;500),4,IF(AND(Sheet1!K69&gt;=500,Sheet1!K69&lt;600),5,IF(AND(Sheet1!K69&gt;=600,Sheet1!K69&lt;800),6,IF(Sheet1!K69&gt;=800,7)))))))</f>
        <v>7</v>
      </c>
      <c r="I36" t="str">
        <f t="shared" si="2"/>
        <v/>
      </c>
      <c r="J36" t="str">
        <f t="shared" si="2"/>
        <v/>
      </c>
      <c r="K36" t="str">
        <f t="shared" si="2"/>
        <v/>
      </c>
      <c r="L36">
        <f t="shared" si="2"/>
        <v>1</v>
      </c>
      <c r="M36" t="str">
        <f t="shared" si="2"/>
        <v/>
      </c>
      <c r="N36" t="str">
        <f t="shared" si="2"/>
        <v/>
      </c>
      <c r="O36">
        <f t="shared" si="2"/>
        <v>2</v>
      </c>
      <c r="Q36" s="2">
        <f t="shared" si="3"/>
        <v>4</v>
      </c>
      <c r="R36" s="2">
        <f t="shared" si="4"/>
        <v>7</v>
      </c>
      <c r="S36" s="2" t="str">
        <f t="shared" si="5"/>
        <v/>
      </c>
      <c r="T36" s="2" t="str">
        <f t="shared" si="6"/>
        <v/>
      </c>
      <c r="U36" s="2" t="str">
        <f t="shared" si="7"/>
        <v/>
      </c>
    </row>
    <row r="37" spans="1:21" x14ac:dyDescent="0.25">
      <c r="A37" t="s">
        <v>153</v>
      </c>
      <c r="B37">
        <f>IF(Sheet1!G206&lt;200,1,IF(AND(Sheet1!G206&gt;=200,Sheet1!G206&lt;300),2,IF(AND(Sheet1!G206&gt;=300,Sheet1!G206&lt;400),3,IF(AND(Sheet1!G206&gt;=400,Sheet1!G206&lt;500),4,IF(AND(Sheet1!G206&gt;=500,Sheet1!G206&lt;600),5,IF(AND(Sheet1!G206&gt;=600,Sheet1!G206&lt;800),6,IF(Sheet1!G206&gt;=800,7)))))))</f>
        <v>1</v>
      </c>
      <c r="C37">
        <f>IF(Sheet1!H206&lt;200,1,IF(AND(Sheet1!H206&gt;=200,Sheet1!H206&lt;300),2,IF(AND(Sheet1!H206&gt;=300,Sheet1!H206&lt;400),3,IF(AND(Sheet1!H206&gt;=400,Sheet1!H206&lt;500),4,IF(AND(Sheet1!H206&gt;=500,Sheet1!H206&lt;600),5,IF(AND(Sheet1!H206&gt;=600,Sheet1!H206&lt;800),6,IF(Sheet1!H206&gt;=800,7)))))))</f>
        <v>2</v>
      </c>
      <c r="D37">
        <f>IF(Sheet1!I206&lt;200,1,IF(AND(Sheet1!I206&gt;=200,Sheet1!I206&lt;300),2,IF(AND(Sheet1!I206&gt;=300,Sheet1!I206&lt;400),3,IF(AND(Sheet1!I206&gt;=400,Sheet1!I206&lt;500),4,IF(AND(Sheet1!I206&gt;=500,Sheet1!I206&lt;600),5,IF(AND(Sheet1!I206&gt;=600,Sheet1!I206&lt;800),6,IF(Sheet1!I206&gt;=800,7)))))))</f>
        <v>2</v>
      </c>
      <c r="E37">
        <f>IF(Sheet1!J206&lt;200,1,IF(AND(Sheet1!J206&gt;=200,Sheet1!J206&lt;300),2,IF(AND(Sheet1!J206&gt;=300,Sheet1!J206&lt;400),3,IF(AND(Sheet1!J206&gt;=400,Sheet1!J206&lt;500),4,IF(AND(Sheet1!J206&gt;=500,Sheet1!J206&lt;600),5,IF(AND(Sheet1!J206&gt;=600,Sheet1!J206&lt;800),6,IF(Sheet1!J206&gt;=800,7)))))))</f>
        <v>2</v>
      </c>
      <c r="F37">
        <f>IF(Sheet1!K206&lt;200,1,IF(AND(Sheet1!K206&gt;=200,Sheet1!K206&lt;300),2,IF(AND(Sheet1!K206&gt;=300,Sheet1!K206&lt;400),3,IF(AND(Sheet1!K206&gt;=400,Sheet1!K206&lt;500),4,IF(AND(Sheet1!K206&gt;=500,Sheet1!K206&lt;600),5,IF(AND(Sheet1!K206&gt;=600,Sheet1!K206&lt;800),6,IF(Sheet1!K206&gt;=800,7)))))))</f>
        <v>3</v>
      </c>
      <c r="I37">
        <f t="shared" si="2"/>
        <v>1</v>
      </c>
      <c r="J37">
        <f t="shared" si="2"/>
        <v>2</v>
      </c>
      <c r="K37">
        <f t="shared" si="2"/>
        <v>5</v>
      </c>
      <c r="L37" t="str">
        <f t="shared" si="2"/>
        <v/>
      </c>
      <c r="M37" t="str">
        <f t="shared" si="2"/>
        <v/>
      </c>
      <c r="N37" t="str">
        <f t="shared" si="2"/>
        <v/>
      </c>
      <c r="O37" t="str">
        <f t="shared" si="2"/>
        <v/>
      </c>
      <c r="Q37" s="2">
        <f t="shared" si="3"/>
        <v>1</v>
      </c>
      <c r="R37" s="2">
        <f t="shared" si="4"/>
        <v>2</v>
      </c>
      <c r="S37" s="2" t="str">
        <f t="shared" si="5"/>
        <v/>
      </c>
      <c r="T37" s="2" t="str">
        <f t="shared" si="6"/>
        <v/>
      </c>
      <c r="U37" s="2">
        <f t="shared" si="7"/>
        <v>3</v>
      </c>
    </row>
    <row r="38" spans="1:21" x14ac:dyDescent="0.25">
      <c r="A38" t="s">
        <v>256</v>
      </c>
      <c r="B38">
        <f>IF(Sheet1!G128&lt;200,1,IF(AND(Sheet1!G128&gt;=200,Sheet1!G128&lt;300),2,IF(AND(Sheet1!G128&gt;=300,Sheet1!G128&lt;400),3,IF(AND(Sheet1!G128&gt;=400,Sheet1!G128&lt;500),4,IF(AND(Sheet1!G128&gt;=500,Sheet1!G128&lt;600),5,IF(AND(Sheet1!G128&gt;=600,Sheet1!G128&lt;800),6,IF(Sheet1!G128&gt;=800,7)))))))</f>
        <v>1</v>
      </c>
      <c r="C38">
        <f>IF(Sheet1!H128&lt;200,1,IF(AND(Sheet1!H128&gt;=200,Sheet1!H128&lt;300),2,IF(AND(Sheet1!H128&gt;=300,Sheet1!H128&lt;400),3,IF(AND(Sheet1!H128&gt;=400,Sheet1!H128&lt;500),4,IF(AND(Sheet1!H128&gt;=500,Sheet1!H128&lt;600),5,IF(AND(Sheet1!H128&gt;=600,Sheet1!H128&lt;800),6,IF(Sheet1!H128&gt;=800,7)))))))</f>
        <v>2</v>
      </c>
      <c r="D38">
        <f>IF(Sheet1!I128&lt;200,1,IF(AND(Sheet1!I128&gt;=200,Sheet1!I128&lt;300),2,IF(AND(Sheet1!I128&gt;=300,Sheet1!I128&lt;400),3,IF(AND(Sheet1!I128&gt;=400,Sheet1!I128&lt;500),4,IF(AND(Sheet1!I128&gt;=500,Sheet1!I128&lt;600),5,IF(AND(Sheet1!I128&gt;=600,Sheet1!I128&lt;800),6,IF(Sheet1!I128&gt;=800,7)))))))</f>
        <v>4</v>
      </c>
      <c r="E38">
        <f>IF(Sheet1!J128&lt;200,1,IF(AND(Sheet1!J128&gt;=200,Sheet1!J128&lt;300),2,IF(AND(Sheet1!J128&gt;=300,Sheet1!J128&lt;400),3,IF(AND(Sheet1!J128&gt;=400,Sheet1!J128&lt;500),4,IF(AND(Sheet1!J128&gt;=500,Sheet1!J128&lt;600),5,IF(AND(Sheet1!J128&gt;=600,Sheet1!J128&lt;800),6,IF(Sheet1!J128&gt;=800,7)))))))</f>
        <v>5</v>
      </c>
      <c r="F38">
        <f>IF(Sheet1!K128&lt;200,1,IF(AND(Sheet1!K128&gt;=200,Sheet1!K128&lt;300),2,IF(AND(Sheet1!K128&gt;=300,Sheet1!K128&lt;400),3,IF(AND(Sheet1!K128&gt;=400,Sheet1!K128&lt;500),4,IF(AND(Sheet1!K128&gt;=500,Sheet1!K128&lt;600),5,IF(AND(Sheet1!K128&gt;=600,Sheet1!K128&lt;800),6,IF(Sheet1!K128&gt;=800,7)))))))</f>
        <v>6</v>
      </c>
      <c r="I38">
        <f t="shared" si="2"/>
        <v>1</v>
      </c>
      <c r="J38">
        <f t="shared" si="2"/>
        <v>2</v>
      </c>
      <c r="K38" t="str">
        <f t="shared" si="2"/>
        <v/>
      </c>
      <c r="L38">
        <f t="shared" si="2"/>
        <v>3</v>
      </c>
      <c r="M38">
        <f t="shared" si="2"/>
        <v>4</v>
      </c>
      <c r="N38">
        <f t="shared" si="2"/>
        <v>5</v>
      </c>
      <c r="O38" t="str">
        <f t="shared" si="2"/>
        <v/>
      </c>
      <c r="Q38" s="2">
        <f t="shared" si="3"/>
        <v>1</v>
      </c>
      <c r="R38" s="2">
        <f t="shared" si="4"/>
        <v>2</v>
      </c>
      <c r="S38" s="2">
        <f t="shared" si="5"/>
        <v>4</v>
      </c>
      <c r="T38" s="2">
        <f t="shared" si="6"/>
        <v>5</v>
      </c>
      <c r="U38" s="2">
        <f t="shared" si="7"/>
        <v>6</v>
      </c>
    </row>
    <row r="39" spans="1:21" x14ac:dyDescent="0.25">
      <c r="A39" t="s">
        <v>289</v>
      </c>
      <c r="B39">
        <f>IF(Sheet1!G89&lt;200,1,IF(AND(Sheet1!G89&gt;=200,Sheet1!G89&lt;300),2,IF(AND(Sheet1!G89&gt;=300,Sheet1!G89&lt;400),3,IF(AND(Sheet1!G89&gt;=400,Sheet1!G89&lt;500),4,IF(AND(Sheet1!G89&gt;=500,Sheet1!G89&lt;600),5,IF(AND(Sheet1!G89&gt;=600,Sheet1!G89&lt;800),6,IF(Sheet1!G89&gt;=800,7)))))))</f>
        <v>2</v>
      </c>
      <c r="C39">
        <f>IF(Sheet1!H89&lt;200,1,IF(AND(Sheet1!H89&gt;=200,Sheet1!H89&lt;300),2,IF(AND(Sheet1!H89&gt;=300,Sheet1!H89&lt;400),3,IF(AND(Sheet1!H89&gt;=400,Sheet1!H89&lt;500),4,IF(AND(Sheet1!H89&gt;=500,Sheet1!H89&lt;600),5,IF(AND(Sheet1!H89&gt;=600,Sheet1!H89&lt;800),6,IF(Sheet1!H89&gt;=800,7)))))))</f>
        <v>2</v>
      </c>
      <c r="D39">
        <f>IF(Sheet1!I89&lt;200,1,IF(AND(Sheet1!I89&gt;=200,Sheet1!I89&lt;300),2,IF(AND(Sheet1!I89&gt;=300,Sheet1!I89&lt;400),3,IF(AND(Sheet1!I89&gt;=400,Sheet1!I89&lt;500),4,IF(AND(Sheet1!I89&gt;=500,Sheet1!I89&lt;600),5,IF(AND(Sheet1!I89&gt;=600,Sheet1!I89&lt;800),6,IF(Sheet1!I89&gt;=800,7)))))))</f>
        <v>2</v>
      </c>
      <c r="E39">
        <f>IF(Sheet1!J89&lt;200,1,IF(AND(Sheet1!J89&gt;=200,Sheet1!J89&lt;300),2,IF(AND(Sheet1!J89&gt;=300,Sheet1!J89&lt;400),3,IF(AND(Sheet1!J89&gt;=400,Sheet1!J89&lt;500),4,IF(AND(Sheet1!J89&gt;=500,Sheet1!J89&lt;600),5,IF(AND(Sheet1!J89&gt;=600,Sheet1!J89&lt;800),6,IF(Sheet1!J89&gt;=800,7)))))))</f>
        <v>6</v>
      </c>
      <c r="F39">
        <f>IF(Sheet1!K89&lt;200,1,IF(AND(Sheet1!K89&gt;=200,Sheet1!K89&lt;300),2,IF(AND(Sheet1!K89&gt;=300,Sheet1!K89&lt;400),3,IF(AND(Sheet1!K89&gt;=400,Sheet1!K89&lt;500),4,IF(AND(Sheet1!K89&gt;=500,Sheet1!K89&lt;600),5,IF(AND(Sheet1!K89&gt;=600,Sheet1!K89&lt;800),6,IF(Sheet1!K89&gt;=800,7)))))))</f>
        <v>7</v>
      </c>
      <c r="I39" t="str">
        <f t="shared" si="2"/>
        <v/>
      </c>
      <c r="J39">
        <f t="shared" si="2"/>
        <v>1</v>
      </c>
      <c r="K39" t="str">
        <f t="shared" si="2"/>
        <v/>
      </c>
      <c r="L39" t="str">
        <f t="shared" si="2"/>
        <v/>
      </c>
      <c r="M39" t="str">
        <f t="shared" si="2"/>
        <v/>
      </c>
      <c r="N39">
        <f t="shared" si="2"/>
        <v>4</v>
      </c>
      <c r="O39">
        <f t="shared" si="2"/>
        <v>5</v>
      </c>
      <c r="Q39" s="2">
        <f t="shared" si="3"/>
        <v>2</v>
      </c>
      <c r="R39" s="2" t="str">
        <f t="shared" si="4"/>
        <v/>
      </c>
      <c r="S39" s="2" t="str">
        <f t="shared" si="5"/>
        <v/>
      </c>
      <c r="T39" s="2">
        <f t="shared" si="6"/>
        <v>6</v>
      </c>
      <c r="U39" s="2">
        <f t="shared" si="7"/>
        <v>7</v>
      </c>
    </row>
    <row r="40" spans="1:21" x14ac:dyDescent="0.25">
      <c r="A40" t="s">
        <v>254</v>
      </c>
      <c r="B40">
        <f>IF(Sheet1!G146&lt;200,1,IF(AND(Sheet1!G146&gt;=200,Sheet1!G146&lt;300),2,IF(AND(Sheet1!G146&gt;=300,Sheet1!G146&lt;400),3,IF(AND(Sheet1!G146&gt;=400,Sheet1!G146&lt;500),4,IF(AND(Sheet1!G146&gt;=500,Sheet1!G146&lt;600),5,IF(AND(Sheet1!G146&gt;=600,Sheet1!G146&lt;800),6,IF(Sheet1!G146&gt;=800,7)))))))</f>
        <v>1</v>
      </c>
      <c r="C40">
        <f>IF(Sheet1!H146&lt;200,1,IF(AND(Sheet1!H146&gt;=200,Sheet1!H146&lt;300),2,IF(AND(Sheet1!H146&gt;=300,Sheet1!H146&lt;400),3,IF(AND(Sheet1!H146&gt;=400,Sheet1!H146&lt;500),4,IF(AND(Sheet1!H146&gt;=500,Sheet1!H146&lt;600),5,IF(AND(Sheet1!H146&gt;=600,Sheet1!H146&lt;800),6,IF(Sheet1!H146&gt;=800,7)))))))</f>
        <v>2</v>
      </c>
      <c r="D40">
        <f>IF(Sheet1!I146&lt;200,1,IF(AND(Sheet1!I146&gt;=200,Sheet1!I146&lt;300),2,IF(AND(Sheet1!I146&gt;=300,Sheet1!I146&lt;400),3,IF(AND(Sheet1!I146&gt;=400,Sheet1!I146&lt;500),4,IF(AND(Sheet1!I146&gt;=500,Sheet1!I146&lt;600),5,IF(AND(Sheet1!I146&gt;=600,Sheet1!I146&lt;800),6,IF(Sheet1!I146&gt;=800,7)))))))</f>
        <v>4</v>
      </c>
      <c r="E40">
        <f>IF(Sheet1!J146&lt;200,1,IF(AND(Sheet1!J146&gt;=200,Sheet1!J146&lt;300),2,IF(AND(Sheet1!J146&gt;=300,Sheet1!J146&lt;400),3,IF(AND(Sheet1!J146&gt;=400,Sheet1!J146&lt;500),4,IF(AND(Sheet1!J146&gt;=500,Sheet1!J146&lt;600),5,IF(AND(Sheet1!J146&gt;=600,Sheet1!J146&lt;800),6,IF(Sheet1!J146&gt;=800,7)))))))</f>
        <v>4</v>
      </c>
      <c r="F40">
        <f>IF(Sheet1!K146&lt;200,1,IF(AND(Sheet1!K146&gt;=200,Sheet1!K146&lt;300),2,IF(AND(Sheet1!K146&gt;=300,Sheet1!K146&lt;400),3,IF(AND(Sheet1!K146&gt;=400,Sheet1!K146&lt;500),4,IF(AND(Sheet1!K146&gt;=500,Sheet1!K146&lt;600),5,IF(AND(Sheet1!K146&gt;=600,Sheet1!K146&lt;800),6,IF(Sheet1!K146&gt;=800,7)))))))</f>
        <v>6</v>
      </c>
      <c r="I40">
        <f t="shared" si="2"/>
        <v>1</v>
      </c>
      <c r="J40">
        <f t="shared" si="2"/>
        <v>2</v>
      </c>
      <c r="K40" t="str">
        <f t="shared" si="2"/>
        <v/>
      </c>
      <c r="L40">
        <f t="shared" si="2"/>
        <v>3</v>
      </c>
      <c r="M40" t="str">
        <f t="shared" si="2"/>
        <v/>
      </c>
      <c r="N40">
        <f t="shared" si="2"/>
        <v>5</v>
      </c>
      <c r="O40" t="str">
        <f t="shared" si="2"/>
        <v/>
      </c>
      <c r="Q40" s="2">
        <f t="shared" si="3"/>
        <v>1</v>
      </c>
      <c r="R40" s="2">
        <f t="shared" si="4"/>
        <v>2</v>
      </c>
      <c r="S40" s="2">
        <f t="shared" si="5"/>
        <v>4</v>
      </c>
      <c r="T40" s="2" t="str">
        <f t="shared" si="6"/>
        <v/>
      </c>
      <c r="U40" s="2">
        <f t="shared" si="7"/>
        <v>6</v>
      </c>
    </row>
    <row r="41" spans="1:21" x14ac:dyDescent="0.25">
      <c r="A41" t="s">
        <v>37</v>
      </c>
      <c r="B41">
        <f>IF(Sheet1!G353&lt;200,1,IF(AND(Sheet1!G353&gt;=200,Sheet1!G353&lt;300),2,IF(AND(Sheet1!G353&gt;=300,Sheet1!G353&lt;400),3,IF(AND(Sheet1!G353&gt;=400,Sheet1!G353&lt;500),4,IF(AND(Sheet1!G353&gt;=500,Sheet1!G353&lt;600),5,IF(AND(Sheet1!G353&gt;=600,Sheet1!G353&lt;800),6,IF(Sheet1!G353&gt;=800,7)))))))</f>
        <v>1</v>
      </c>
      <c r="C41">
        <f>IF(Sheet1!H353&lt;200,1,IF(AND(Sheet1!H353&gt;=200,Sheet1!H353&lt;300),2,IF(AND(Sheet1!H353&gt;=300,Sheet1!H353&lt;400),3,IF(AND(Sheet1!H353&gt;=400,Sheet1!H353&lt;500),4,IF(AND(Sheet1!H353&gt;=500,Sheet1!H353&lt;600),5,IF(AND(Sheet1!H353&gt;=600,Sheet1!H353&lt;800),6,IF(Sheet1!H353&gt;=800,7)))))))</f>
        <v>1</v>
      </c>
      <c r="D41">
        <f>IF(Sheet1!I353&lt;200,1,IF(AND(Sheet1!I353&gt;=200,Sheet1!I353&lt;300),2,IF(AND(Sheet1!I353&gt;=300,Sheet1!I353&lt;400),3,IF(AND(Sheet1!I353&gt;=400,Sheet1!I353&lt;500),4,IF(AND(Sheet1!I353&gt;=500,Sheet1!I353&lt;600),5,IF(AND(Sheet1!I353&gt;=600,Sheet1!I353&lt;800),6,IF(Sheet1!I353&gt;=800,7)))))))</f>
        <v>1</v>
      </c>
      <c r="E41">
        <f>IF(Sheet1!J353&lt;200,1,IF(AND(Sheet1!J353&gt;=200,Sheet1!J353&lt;300),2,IF(AND(Sheet1!J353&gt;=300,Sheet1!J353&lt;400),3,IF(AND(Sheet1!J353&gt;=400,Sheet1!J353&lt;500),4,IF(AND(Sheet1!J353&gt;=500,Sheet1!J353&lt;600),5,IF(AND(Sheet1!J353&gt;=600,Sheet1!J353&lt;800),6,IF(Sheet1!J353&gt;=800,7)))))))</f>
        <v>1</v>
      </c>
      <c r="F41">
        <f>IF(Sheet1!K353&lt;200,1,IF(AND(Sheet1!K353&gt;=200,Sheet1!K353&lt;300),2,IF(AND(Sheet1!K353&gt;=300,Sheet1!K353&lt;400),3,IF(AND(Sheet1!K353&gt;=400,Sheet1!K353&lt;500),4,IF(AND(Sheet1!K353&gt;=500,Sheet1!K353&lt;600),5,IF(AND(Sheet1!K353&gt;=600,Sheet1!K353&lt;800),6,IF(Sheet1!K353&gt;=800,7)))))))</f>
        <v>1</v>
      </c>
      <c r="I41">
        <f t="shared" si="2"/>
        <v>1</v>
      </c>
      <c r="J41" t="str">
        <f t="shared" si="2"/>
        <v/>
      </c>
      <c r="K41" t="str">
        <f t="shared" si="2"/>
        <v/>
      </c>
      <c r="L41" t="str">
        <f t="shared" si="2"/>
        <v/>
      </c>
      <c r="M41" t="str">
        <f t="shared" si="2"/>
        <v/>
      </c>
      <c r="N41" t="str">
        <f t="shared" si="2"/>
        <v/>
      </c>
      <c r="O41" t="str">
        <f t="shared" si="2"/>
        <v/>
      </c>
      <c r="Q41" s="2">
        <f t="shared" si="3"/>
        <v>1</v>
      </c>
      <c r="R41" s="2" t="str">
        <f t="shared" si="4"/>
        <v/>
      </c>
      <c r="S41" s="2" t="str">
        <f t="shared" si="5"/>
        <v/>
      </c>
      <c r="T41" s="2" t="str">
        <f t="shared" si="6"/>
        <v/>
      </c>
      <c r="U41" s="2" t="str">
        <f t="shared" si="7"/>
        <v/>
      </c>
    </row>
    <row r="42" spans="1:21" x14ac:dyDescent="0.25">
      <c r="A42" t="s">
        <v>31</v>
      </c>
      <c r="B42">
        <f>IF(Sheet1!G282&lt;200,1,IF(AND(Sheet1!G282&gt;=200,Sheet1!G282&lt;300),2,IF(AND(Sheet1!G282&gt;=300,Sheet1!G282&lt;400),3,IF(AND(Sheet1!G282&gt;=400,Sheet1!G282&lt;500),4,IF(AND(Sheet1!G282&gt;=500,Sheet1!G282&lt;600),5,IF(AND(Sheet1!G282&gt;=600,Sheet1!G282&lt;800),6,IF(Sheet1!G282&gt;=800,7)))))))</f>
        <v>1</v>
      </c>
      <c r="C42">
        <f>IF(Sheet1!H282&lt;200,1,IF(AND(Sheet1!H282&gt;=200,Sheet1!H282&lt;300),2,IF(AND(Sheet1!H282&gt;=300,Sheet1!H282&lt;400),3,IF(AND(Sheet1!H282&gt;=400,Sheet1!H282&lt;500),4,IF(AND(Sheet1!H282&gt;=500,Sheet1!H282&lt;600),5,IF(AND(Sheet1!H282&gt;=600,Sheet1!H282&lt;800),6,IF(Sheet1!H282&gt;=800,7)))))))</f>
        <v>1</v>
      </c>
      <c r="D42">
        <f>IF(Sheet1!I282&lt;200,1,IF(AND(Sheet1!I282&gt;=200,Sheet1!I282&lt;300),2,IF(AND(Sheet1!I282&gt;=300,Sheet1!I282&lt;400),3,IF(AND(Sheet1!I282&gt;=400,Sheet1!I282&lt;500),4,IF(AND(Sheet1!I282&gt;=500,Sheet1!I282&lt;600),5,IF(AND(Sheet1!I282&gt;=600,Sheet1!I282&lt;800),6,IF(Sheet1!I282&gt;=800,7)))))))</f>
        <v>1</v>
      </c>
      <c r="E42">
        <f>IF(Sheet1!J282&lt;200,1,IF(AND(Sheet1!J282&gt;=200,Sheet1!J282&lt;300),2,IF(AND(Sheet1!J282&gt;=300,Sheet1!J282&lt;400),3,IF(AND(Sheet1!J282&gt;=400,Sheet1!J282&lt;500),4,IF(AND(Sheet1!J282&gt;=500,Sheet1!J282&lt;600),5,IF(AND(Sheet1!J282&gt;=600,Sheet1!J282&lt;800),6,IF(Sheet1!J282&gt;=800,7)))))))</f>
        <v>1</v>
      </c>
      <c r="F42">
        <f>IF(Sheet1!K282&lt;200,1,IF(AND(Sheet1!K282&gt;=200,Sheet1!K282&lt;300),2,IF(AND(Sheet1!K282&gt;=300,Sheet1!K282&lt;400),3,IF(AND(Sheet1!K282&gt;=400,Sheet1!K282&lt;500),4,IF(AND(Sheet1!K282&gt;=500,Sheet1!K282&lt;600),5,IF(AND(Sheet1!K282&gt;=600,Sheet1!K282&lt;800),6,IF(Sheet1!K282&gt;=800,7)))))))</f>
        <v>1</v>
      </c>
      <c r="I42">
        <f t="shared" si="2"/>
        <v>1</v>
      </c>
      <c r="J42" t="str">
        <f t="shared" si="2"/>
        <v/>
      </c>
      <c r="K42" t="str">
        <f t="shared" si="2"/>
        <v/>
      </c>
      <c r="L42" t="str">
        <f t="shared" si="2"/>
        <v/>
      </c>
      <c r="M42" t="str">
        <f t="shared" si="2"/>
        <v/>
      </c>
      <c r="N42" t="str">
        <f t="shared" si="2"/>
        <v/>
      </c>
      <c r="O42" t="str">
        <f t="shared" si="2"/>
        <v/>
      </c>
      <c r="Q42" s="2">
        <f t="shared" si="3"/>
        <v>1</v>
      </c>
      <c r="R42" s="2" t="str">
        <f t="shared" si="4"/>
        <v/>
      </c>
      <c r="S42" s="2" t="str">
        <f t="shared" si="5"/>
        <v/>
      </c>
      <c r="T42" s="2" t="str">
        <f t="shared" si="6"/>
        <v/>
      </c>
      <c r="U42" s="2" t="str">
        <f t="shared" si="7"/>
        <v/>
      </c>
    </row>
    <row r="43" spans="1:21" x14ac:dyDescent="0.25">
      <c r="A43" t="s">
        <v>127</v>
      </c>
      <c r="B43">
        <f>IF(Sheet1!G284&lt;200,1,IF(AND(Sheet1!G284&gt;=200,Sheet1!G284&lt;300),2,IF(AND(Sheet1!G284&gt;=300,Sheet1!G284&lt;400),3,IF(AND(Sheet1!G284&gt;=400,Sheet1!G284&lt;500),4,IF(AND(Sheet1!G284&gt;=500,Sheet1!G284&lt;600),5,IF(AND(Sheet1!G284&gt;=600,Sheet1!G284&lt;800),6,IF(Sheet1!G284&gt;=800,7)))))))</f>
        <v>1</v>
      </c>
      <c r="C43">
        <f>IF(Sheet1!H284&lt;200,1,IF(AND(Sheet1!H284&gt;=200,Sheet1!H284&lt;300),2,IF(AND(Sheet1!H284&gt;=300,Sheet1!H284&lt;400),3,IF(AND(Sheet1!H284&gt;=400,Sheet1!H284&lt;500),4,IF(AND(Sheet1!H284&gt;=500,Sheet1!H284&lt;600),5,IF(AND(Sheet1!H284&gt;=600,Sheet1!H284&lt;800),6,IF(Sheet1!H284&gt;=800,7)))))))</f>
        <v>1</v>
      </c>
      <c r="D43">
        <f>IF(Sheet1!I284&lt;200,1,IF(AND(Sheet1!I284&gt;=200,Sheet1!I284&lt;300),2,IF(AND(Sheet1!I284&gt;=300,Sheet1!I284&lt;400),3,IF(AND(Sheet1!I284&gt;=400,Sheet1!I284&lt;500),4,IF(AND(Sheet1!I284&gt;=500,Sheet1!I284&lt;600),5,IF(AND(Sheet1!I284&gt;=600,Sheet1!I284&lt;800),6,IF(Sheet1!I284&gt;=800,7)))))))</f>
        <v>1</v>
      </c>
      <c r="E43">
        <f>IF(Sheet1!J284&lt;200,1,IF(AND(Sheet1!J284&gt;=200,Sheet1!J284&lt;300),2,IF(AND(Sheet1!J284&gt;=300,Sheet1!J284&lt;400),3,IF(AND(Sheet1!J284&gt;=400,Sheet1!J284&lt;500),4,IF(AND(Sheet1!J284&gt;=500,Sheet1!J284&lt;600),5,IF(AND(Sheet1!J284&gt;=600,Sheet1!J284&lt;800),6,IF(Sheet1!J284&gt;=800,7)))))))</f>
        <v>1</v>
      </c>
      <c r="F43">
        <f>IF(Sheet1!K284&lt;200,1,IF(AND(Sheet1!K284&gt;=200,Sheet1!K284&lt;300),2,IF(AND(Sheet1!K284&gt;=300,Sheet1!K284&lt;400),3,IF(AND(Sheet1!K284&gt;=400,Sheet1!K284&lt;500),4,IF(AND(Sheet1!K284&gt;=500,Sheet1!K284&lt;600),5,IF(AND(Sheet1!K284&gt;=600,Sheet1!K284&lt;800),6,IF(Sheet1!K284&gt;=800,7)))))))</f>
        <v>2</v>
      </c>
      <c r="I43">
        <f t="shared" si="2"/>
        <v>1</v>
      </c>
      <c r="J43">
        <f t="shared" si="2"/>
        <v>5</v>
      </c>
      <c r="K43" t="str">
        <f t="shared" si="2"/>
        <v/>
      </c>
      <c r="L43" t="str">
        <f t="shared" si="2"/>
        <v/>
      </c>
      <c r="M43" t="str">
        <f t="shared" si="2"/>
        <v/>
      </c>
      <c r="N43" t="str">
        <f t="shared" si="2"/>
        <v/>
      </c>
      <c r="O43" t="str">
        <f t="shared" si="2"/>
        <v/>
      </c>
      <c r="Q43" s="2">
        <f t="shared" si="3"/>
        <v>1</v>
      </c>
      <c r="R43" s="2" t="str">
        <f t="shared" si="4"/>
        <v/>
      </c>
      <c r="S43" s="2" t="str">
        <f t="shared" si="5"/>
        <v/>
      </c>
      <c r="T43" s="2" t="str">
        <f t="shared" si="6"/>
        <v/>
      </c>
      <c r="U43" s="2">
        <f t="shared" si="7"/>
        <v>2</v>
      </c>
    </row>
    <row r="44" spans="1:21" x14ac:dyDescent="0.25">
      <c r="A44" t="s">
        <v>234</v>
      </c>
      <c r="B44">
        <f>IF(Sheet1!G84&lt;200,1,IF(AND(Sheet1!G84&gt;=200,Sheet1!G84&lt;300),2,IF(AND(Sheet1!G84&gt;=300,Sheet1!G84&lt;400),3,IF(AND(Sheet1!G84&gt;=400,Sheet1!G84&lt;500),4,IF(AND(Sheet1!G84&gt;=500,Sheet1!G84&lt;600),5,IF(AND(Sheet1!G84&gt;=600,Sheet1!G84&lt;800),6,IF(Sheet1!G84&gt;=800,7)))))))</f>
        <v>4</v>
      </c>
      <c r="C44">
        <f>IF(Sheet1!H84&lt;200,1,IF(AND(Sheet1!H84&gt;=200,Sheet1!H84&lt;300),2,IF(AND(Sheet1!H84&gt;=300,Sheet1!H84&lt;400),3,IF(AND(Sheet1!H84&gt;=400,Sheet1!H84&lt;500),4,IF(AND(Sheet1!H84&gt;=500,Sheet1!H84&lt;600),5,IF(AND(Sheet1!H84&gt;=600,Sheet1!H84&lt;800),6,IF(Sheet1!H84&gt;=800,7)))))))</f>
        <v>4</v>
      </c>
      <c r="D44">
        <f>IF(Sheet1!I84&lt;200,1,IF(AND(Sheet1!I84&gt;=200,Sheet1!I84&lt;300),2,IF(AND(Sheet1!I84&gt;=300,Sheet1!I84&lt;400),3,IF(AND(Sheet1!I84&gt;=400,Sheet1!I84&lt;500),4,IF(AND(Sheet1!I84&gt;=500,Sheet1!I84&lt;600),5,IF(AND(Sheet1!I84&gt;=600,Sheet1!I84&lt;800),6,IF(Sheet1!I84&gt;=800,7)))))))</f>
        <v>4</v>
      </c>
      <c r="E44">
        <f>IF(Sheet1!J84&lt;200,1,IF(AND(Sheet1!J84&gt;=200,Sheet1!J84&lt;300),2,IF(AND(Sheet1!J84&gt;=300,Sheet1!J84&lt;400),3,IF(AND(Sheet1!J84&gt;=400,Sheet1!J84&lt;500),4,IF(AND(Sheet1!J84&gt;=500,Sheet1!J84&lt;600),5,IF(AND(Sheet1!J84&gt;=600,Sheet1!J84&lt;800),6,IF(Sheet1!J84&gt;=800,7)))))))</f>
        <v>4</v>
      </c>
      <c r="F44">
        <f>IF(Sheet1!K84&lt;200,1,IF(AND(Sheet1!K84&gt;=200,Sheet1!K84&lt;300),2,IF(AND(Sheet1!K84&gt;=300,Sheet1!K84&lt;400),3,IF(AND(Sheet1!K84&gt;=400,Sheet1!K84&lt;500),4,IF(AND(Sheet1!K84&gt;=500,Sheet1!K84&lt;600),5,IF(AND(Sheet1!K84&gt;=600,Sheet1!K84&lt;800),6,IF(Sheet1!K84&gt;=800,7)))))))</f>
        <v>5</v>
      </c>
      <c r="I44" t="str">
        <f t="shared" si="2"/>
        <v/>
      </c>
      <c r="J44" t="str">
        <f t="shared" si="2"/>
        <v/>
      </c>
      <c r="K44" t="str">
        <f t="shared" si="2"/>
        <v/>
      </c>
      <c r="L44">
        <f t="shared" si="2"/>
        <v>1</v>
      </c>
      <c r="M44">
        <f t="shared" si="2"/>
        <v>5</v>
      </c>
      <c r="N44" t="str">
        <f t="shared" si="2"/>
        <v/>
      </c>
      <c r="O44" t="str">
        <f t="shared" si="2"/>
        <v/>
      </c>
      <c r="Q44" s="2">
        <f t="shared" si="3"/>
        <v>4</v>
      </c>
      <c r="R44" s="2" t="str">
        <f t="shared" si="4"/>
        <v/>
      </c>
      <c r="S44" s="2" t="str">
        <f t="shared" si="5"/>
        <v/>
      </c>
      <c r="T44" s="2" t="str">
        <f t="shared" si="6"/>
        <v/>
      </c>
      <c r="U44" s="2">
        <f t="shared" si="7"/>
        <v>5</v>
      </c>
    </row>
    <row r="45" spans="1:21" x14ac:dyDescent="0.25">
      <c r="A45" t="s">
        <v>235</v>
      </c>
      <c r="B45">
        <f>IF(Sheet1!G87&lt;200,1,IF(AND(Sheet1!G87&gt;=200,Sheet1!G87&lt;300),2,IF(AND(Sheet1!G87&gt;=300,Sheet1!G87&lt;400),3,IF(AND(Sheet1!G87&gt;=400,Sheet1!G87&lt;500),4,IF(AND(Sheet1!G87&gt;=500,Sheet1!G87&lt;600),5,IF(AND(Sheet1!G87&gt;=600,Sheet1!G87&lt;800),6,IF(Sheet1!G87&gt;=800,7)))))))</f>
        <v>4</v>
      </c>
      <c r="C45">
        <f>IF(Sheet1!H87&lt;200,1,IF(AND(Sheet1!H87&gt;=200,Sheet1!H87&lt;300),2,IF(AND(Sheet1!H87&gt;=300,Sheet1!H87&lt;400),3,IF(AND(Sheet1!H87&gt;=400,Sheet1!H87&lt;500),4,IF(AND(Sheet1!H87&gt;=500,Sheet1!H87&lt;600),5,IF(AND(Sheet1!H87&gt;=600,Sheet1!H87&lt;800),6,IF(Sheet1!H87&gt;=800,7)))))))</f>
        <v>4</v>
      </c>
      <c r="D45">
        <f>IF(Sheet1!I87&lt;200,1,IF(AND(Sheet1!I87&gt;=200,Sheet1!I87&lt;300),2,IF(AND(Sheet1!I87&gt;=300,Sheet1!I87&lt;400),3,IF(AND(Sheet1!I87&gt;=400,Sheet1!I87&lt;500),4,IF(AND(Sheet1!I87&gt;=500,Sheet1!I87&lt;600),5,IF(AND(Sheet1!I87&gt;=600,Sheet1!I87&lt;800),6,IF(Sheet1!I87&gt;=800,7)))))))</f>
        <v>4</v>
      </c>
      <c r="E45">
        <f>IF(Sheet1!J87&lt;200,1,IF(AND(Sheet1!J87&gt;=200,Sheet1!J87&lt;300),2,IF(AND(Sheet1!J87&gt;=300,Sheet1!J87&lt;400),3,IF(AND(Sheet1!J87&gt;=400,Sheet1!J87&lt;500),4,IF(AND(Sheet1!J87&gt;=500,Sheet1!J87&lt;600),5,IF(AND(Sheet1!J87&gt;=600,Sheet1!J87&lt;800),6,IF(Sheet1!J87&gt;=800,7)))))))</f>
        <v>4</v>
      </c>
      <c r="F45">
        <f>IF(Sheet1!K87&lt;200,1,IF(AND(Sheet1!K87&gt;=200,Sheet1!K87&lt;300),2,IF(AND(Sheet1!K87&gt;=300,Sheet1!K87&lt;400),3,IF(AND(Sheet1!K87&gt;=400,Sheet1!K87&lt;500),4,IF(AND(Sheet1!K87&gt;=500,Sheet1!K87&lt;600),5,IF(AND(Sheet1!K87&gt;=600,Sheet1!K87&lt;800),6,IF(Sheet1!K87&gt;=800,7)))))))</f>
        <v>5</v>
      </c>
      <c r="I45" t="str">
        <f t="shared" si="2"/>
        <v/>
      </c>
      <c r="J45" t="str">
        <f t="shared" si="2"/>
        <v/>
      </c>
      <c r="K45" t="str">
        <f t="shared" si="2"/>
        <v/>
      </c>
      <c r="L45">
        <f t="shared" si="2"/>
        <v>1</v>
      </c>
      <c r="M45">
        <f t="shared" si="2"/>
        <v>5</v>
      </c>
      <c r="N45" t="str">
        <f t="shared" si="2"/>
        <v/>
      </c>
      <c r="O45" t="str">
        <f t="shared" si="2"/>
        <v/>
      </c>
      <c r="Q45" s="2">
        <f t="shared" si="3"/>
        <v>4</v>
      </c>
      <c r="R45" s="2" t="str">
        <f t="shared" si="4"/>
        <v/>
      </c>
      <c r="S45" s="2" t="str">
        <f t="shared" si="5"/>
        <v/>
      </c>
      <c r="T45" s="2" t="str">
        <f t="shared" si="6"/>
        <v/>
      </c>
      <c r="U45" s="2">
        <f t="shared" si="7"/>
        <v>5</v>
      </c>
    </row>
    <row r="46" spans="1:21" x14ac:dyDescent="0.25">
      <c r="A46" t="s">
        <v>231</v>
      </c>
      <c r="B46">
        <f>IF(Sheet1!G97&lt;200,1,IF(AND(Sheet1!G97&gt;=200,Sheet1!G97&lt;300),2,IF(AND(Sheet1!G97&gt;=300,Sheet1!G97&lt;400),3,IF(AND(Sheet1!G97&gt;=400,Sheet1!G97&lt;500),4,IF(AND(Sheet1!G97&gt;=500,Sheet1!G97&lt;600),5,IF(AND(Sheet1!G97&gt;=600,Sheet1!G97&lt;800),6,IF(Sheet1!G97&gt;=800,7)))))))</f>
        <v>3</v>
      </c>
      <c r="C46">
        <f>IF(Sheet1!H97&lt;200,1,IF(AND(Sheet1!H97&gt;=200,Sheet1!H97&lt;300),2,IF(AND(Sheet1!H97&gt;=300,Sheet1!H97&lt;400),3,IF(AND(Sheet1!H97&gt;=400,Sheet1!H97&lt;500),4,IF(AND(Sheet1!H97&gt;=500,Sheet1!H97&lt;600),5,IF(AND(Sheet1!H97&gt;=600,Sheet1!H97&lt;800),6,IF(Sheet1!H97&gt;=800,7)))))))</f>
        <v>4</v>
      </c>
      <c r="D46">
        <f>IF(Sheet1!I97&lt;200,1,IF(AND(Sheet1!I97&gt;=200,Sheet1!I97&lt;300),2,IF(AND(Sheet1!I97&gt;=300,Sheet1!I97&lt;400),3,IF(AND(Sheet1!I97&gt;=400,Sheet1!I97&lt;500),4,IF(AND(Sheet1!I97&gt;=500,Sheet1!I97&lt;600),5,IF(AND(Sheet1!I97&gt;=600,Sheet1!I97&lt;800),6,IF(Sheet1!I97&gt;=800,7)))))))</f>
        <v>4</v>
      </c>
      <c r="E46">
        <f>IF(Sheet1!J97&lt;200,1,IF(AND(Sheet1!J97&gt;=200,Sheet1!J97&lt;300),2,IF(AND(Sheet1!J97&gt;=300,Sheet1!J97&lt;400),3,IF(AND(Sheet1!J97&gt;=400,Sheet1!J97&lt;500),4,IF(AND(Sheet1!J97&gt;=500,Sheet1!J97&lt;600),5,IF(AND(Sheet1!J97&gt;=600,Sheet1!J97&lt;800),6,IF(Sheet1!J97&gt;=800,7)))))))</f>
        <v>4</v>
      </c>
      <c r="F46">
        <f>IF(Sheet1!K97&lt;200,1,IF(AND(Sheet1!K97&gt;=200,Sheet1!K97&lt;300),2,IF(AND(Sheet1!K97&gt;=300,Sheet1!K97&lt;400),3,IF(AND(Sheet1!K97&gt;=400,Sheet1!K97&lt;500),4,IF(AND(Sheet1!K97&gt;=500,Sheet1!K97&lt;600),5,IF(AND(Sheet1!K97&gt;=600,Sheet1!K97&lt;800),6,IF(Sheet1!K97&gt;=800,7)))))))</f>
        <v>5</v>
      </c>
      <c r="I46" t="str">
        <f t="shared" si="2"/>
        <v/>
      </c>
      <c r="J46" t="str">
        <f t="shared" si="2"/>
        <v/>
      </c>
      <c r="K46">
        <f t="shared" si="2"/>
        <v>1</v>
      </c>
      <c r="L46">
        <f t="shared" si="2"/>
        <v>2</v>
      </c>
      <c r="M46">
        <f t="shared" si="2"/>
        <v>5</v>
      </c>
      <c r="N46" t="str">
        <f t="shared" si="2"/>
        <v/>
      </c>
      <c r="O46" t="str">
        <f t="shared" si="2"/>
        <v/>
      </c>
      <c r="Q46" s="2">
        <f t="shared" si="3"/>
        <v>3</v>
      </c>
      <c r="R46" s="2">
        <f t="shared" si="4"/>
        <v>4</v>
      </c>
      <c r="S46" s="2" t="str">
        <f t="shared" si="5"/>
        <v/>
      </c>
      <c r="T46" s="2" t="str">
        <f t="shared" si="6"/>
        <v/>
      </c>
      <c r="U46" s="2">
        <f t="shared" si="7"/>
        <v>5</v>
      </c>
    </row>
    <row r="47" spans="1:21" x14ac:dyDescent="0.25">
      <c r="A47" t="s">
        <v>206</v>
      </c>
      <c r="B47">
        <f>IF(Sheet1!G83&lt;200,1,IF(AND(Sheet1!G83&gt;=200,Sheet1!G83&lt;300),2,IF(AND(Sheet1!G83&gt;=300,Sheet1!G83&lt;400),3,IF(AND(Sheet1!G83&gt;=400,Sheet1!G83&lt;500),4,IF(AND(Sheet1!G83&gt;=500,Sheet1!G83&lt;600),5,IF(AND(Sheet1!G83&gt;=600,Sheet1!G83&lt;800),6,IF(Sheet1!G83&gt;=800,7)))))))</f>
        <v>4</v>
      </c>
      <c r="C47">
        <f>IF(Sheet1!H83&lt;200,1,IF(AND(Sheet1!H83&gt;=200,Sheet1!H83&lt;300),2,IF(AND(Sheet1!H83&gt;=300,Sheet1!H83&lt;400),3,IF(AND(Sheet1!H83&gt;=400,Sheet1!H83&lt;500),4,IF(AND(Sheet1!H83&gt;=500,Sheet1!H83&lt;600),5,IF(AND(Sheet1!H83&gt;=600,Sheet1!H83&lt;800),6,IF(Sheet1!H83&gt;=800,7)))))))</f>
        <v>4</v>
      </c>
      <c r="D47">
        <f>IF(Sheet1!I83&lt;200,1,IF(AND(Sheet1!I83&gt;=200,Sheet1!I83&lt;300),2,IF(AND(Sheet1!I83&gt;=300,Sheet1!I83&lt;400),3,IF(AND(Sheet1!I83&gt;=400,Sheet1!I83&lt;500),4,IF(AND(Sheet1!I83&gt;=500,Sheet1!I83&lt;600),5,IF(AND(Sheet1!I83&gt;=600,Sheet1!I83&lt;800),6,IF(Sheet1!I83&gt;=800,7)))))))</f>
        <v>4</v>
      </c>
      <c r="E47">
        <f>IF(Sheet1!J83&lt;200,1,IF(AND(Sheet1!J83&gt;=200,Sheet1!J83&lt;300),2,IF(AND(Sheet1!J83&gt;=300,Sheet1!J83&lt;400),3,IF(AND(Sheet1!J83&gt;=400,Sheet1!J83&lt;500),4,IF(AND(Sheet1!J83&gt;=500,Sheet1!J83&lt;600),5,IF(AND(Sheet1!J83&gt;=600,Sheet1!J83&lt;800),6,IF(Sheet1!J83&gt;=800,7)))))))</f>
        <v>4</v>
      </c>
      <c r="F47">
        <f>IF(Sheet1!K83&lt;200,1,IF(AND(Sheet1!K83&gt;=200,Sheet1!K83&lt;300),2,IF(AND(Sheet1!K83&gt;=300,Sheet1!K83&lt;400),3,IF(AND(Sheet1!K83&gt;=400,Sheet1!K83&lt;500),4,IF(AND(Sheet1!K83&gt;=500,Sheet1!K83&lt;600),5,IF(AND(Sheet1!K83&gt;=600,Sheet1!K83&lt;800),6,IF(Sheet1!K83&gt;=800,7)))))))</f>
        <v>4</v>
      </c>
      <c r="I47" t="str">
        <f t="shared" si="2"/>
        <v/>
      </c>
      <c r="J47" t="str">
        <f t="shared" si="2"/>
        <v/>
      </c>
      <c r="K47" t="str">
        <f t="shared" si="2"/>
        <v/>
      </c>
      <c r="L47">
        <f t="shared" si="2"/>
        <v>1</v>
      </c>
      <c r="M47" t="str">
        <f t="shared" si="2"/>
        <v/>
      </c>
      <c r="N47" t="str">
        <f t="shared" si="2"/>
        <v/>
      </c>
      <c r="O47" t="str">
        <f t="shared" si="2"/>
        <v/>
      </c>
      <c r="Q47" s="2">
        <f t="shared" si="3"/>
        <v>4</v>
      </c>
      <c r="R47" s="2" t="str">
        <f t="shared" si="4"/>
        <v/>
      </c>
      <c r="S47" s="2" t="str">
        <f t="shared" si="5"/>
        <v/>
      </c>
      <c r="T47" s="2" t="str">
        <f t="shared" si="6"/>
        <v/>
      </c>
      <c r="U47" s="2" t="str">
        <f t="shared" si="7"/>
        <v/>
      </c>
    </row>
    <row r="48" spans="1:21" x14ac:dyDescent="0.25">
      <c r="A48" t="s">
        <v>287</v>
      </c>
      <c r="B48">
        <f>IF(Sheet1!G86&lt;200,1,IF(AND(Sheet1!G86&gt;=200,Sheet1!G86&lt;300),2,IF(AND(Sheet1!G86&gt;=300,Sheet1!G86&lt;400),3,IF(AND(Sheet1!G86&gt;=400,Sheet1!G86&lt;500),4,IF(AND(Sheet1!G86&gt;=500,Sheet1!G86&lt;600),5,IF(AND(Sheet1!G86&gt;=600,Sheet1!G86&lt;800),6,IF(Sheet1!G86&gt;=800,7)))))))</f>
        <v>1</v>
      </c>
      <c r="C48">
        <f>IF(Sheet1!H86&lt;200,1,IF(AND(Sheet1!H86&gt;=200,Sheet1!H86&lt;300),2,IF(AND(Sheet1!H86&gt;=300,Sheet1!H86&lt;400),3,IF(AND(Sheet1!H86&gt;=400,Sheet1!H86&lt;500),4,IF(AND(Sheet1!H86&gt;=500,Sheet1!H86&lt;600),5,IF(AND(Sheet1!H86&gt;=600,Sheet1!H86&lt;800),6,IF(Sheet1!H86&gt;=800,7)))))))</f>
        <v>1</v>
      </c>
      <c r="D48">
        <f>IF(Sheet1!I86&lt;200,1,IF(AND(Sheet1!I86&gt;=200,Sheet1!I86&lt;300),2,IF(AND(Sheet1!I86&gt;=300,Sheet1!I86&lt;400),3,IF(AND(Sheet1!I86&gt;=400,Sheet1!I86&lt;500),4,IF(AND(Sheet1!I86&gt;=500,Sheet1!I86&lt;600),5,IF(AND(Sheet1!I86&gt;=600,Sheet1!I86&lt;800),6,IF(Sheet1!I86&gt;=800,7)))))))</f>
        <v>3</v>
      </c>
      <c r="E48">
        <f>IF(Sheet1!J86&lt;200,1,IF(AND(Sheet1!J86&gt;=200,Sheet1!J86&lt;300),2,IF(AND(Sheet1!J86&gt;=300,Sheet1!J86&lt;400),3,IF(AND(Sheet1!J86&gt;=400,Sheet1!J86&lt;500),4,IF(AND(Sheet1!J86&gt;=500,Sheet1!J86&lt;600),5,IF(AND(Sheet1!J86&gt;=600,Sheet1!J86&lt;800),6,IF(Sheet1!J86&gt;=800,7)))))))</f>
        <v>6</v>
      </c>
      <c r="F48">
        <f>IF(Sheet1!K86&lt;200,1,IF(AND(Sheet1!K86&gt;=200,Sheet1!K86&lt;300),2,IF(AND(Sheet1!K86&gt;=300,Sheet1!K86&lt;400),3,IF(AND(Sheet1!K86&gt;=400,Sheet1!K86&lt;500),4,IF(AND(Sheet1!K86&gt;=500,Sheet1!K86&lt;600),5,IF(AND(Sheet1!K86&gt;=600,Sheet1!K86&lt;800),6,IF(Sheet1!K86&gt;=800,7)))))))</f>
        <v>7</v>
      </c>
      <c r="I48">
        <f t="shared" si="2"/>
        <v>1</v>
      </c>
      <c r="J48" t="str">
        <f t="shared" si="2"/>
        <v/>
      </c>
      <c r="K48">
        <f t="shared" si="2"/>
        <v>3</v>
      </c>
      <c r="L48" t="str">
        <f t="shared" si="2"/>
        <v/>
      </c>
      <c r="M48" t="str">
        <f t="shared" si="2"/>
        <v/>
      </c>
      <c r="N48">
        <f t="shared" si="2"/>
        <v>4</v>
      </c>
      <c r="O48">
        <f t="shared" si="2"/>
        <v>5</v>
      </c>
      <c r="Q48" s="2">
        <f t="shared" si="3"/>
        <v>1</v>
      </c>
      <c r="R48" s="2" t="str">
        <f t="shared" si="4"/>
        <v/>
      </c>
      <c r="S48" s="2">
        <f t="shared" si="5"/>
        <v>3</v>
      </c>
      <c r="T48" s="2">
        <f t="shared" si="6"/>
        <v>6</v>
      </c>
      <c r="U48" s="2">
        <f t="shared" si="7"/>
        <v>7</v>
      </c>
    </row>
    <row r="49" spans="1:21" x14ac:dyDescent="0.25">
      <c r="A49" t="s">
        <v>47</v>
      </c>
      <c r="B49">
        <f>IF(Sheet1!G349&lt;200,1,IF(AND(Sheet1!G349&gt;=200,Sheet1!G349&lt;300),2,IF(AND(Sheet1!G349&gt;=300,Sheet1!G349&lt;400),3,IF(AND(Sheet1!G349&gt;=400,Sheet1!G349&lt;500),4,IF(AND(Sheet1!G349&gt;=500,Sheet1!G349&lt;600),5,IF(AND(Sheet1!G349&gt;=600,Sheet1!G349&lt;800),6,IF(Sheet1!G349&gt;=800,7)))))))</f>
        <v>1</v>
      </c>
      <c r="C49">
        <f>IF(Sheet1!H349&lt;200,1,IF(AND(Sheet1!H349&gt;=200,Sheet1!H349&lt;300),2,IF(AND(Sheet1!H349&gt;=300,Sheet1!H349&lt;400),3,IF(AND(Sheet1!H349&gt;=400,Sheet1!H349&lt;500),4,IF(AND(Sheet1!H349&gt;=500,Sheet1!H349&lt;600),5,IF(AND(Sheet1!H349&gt;=600,Sheet1!H349&lt;800),6,IF(Sheet1!H349&gt;=800,7)))))))</f>
        <v>1</v>
      </c>
      <c r="D49">
        <f>IF(Sheet1!I349&lt;200,1,IF(AND(Sheet1!I349&gt;=200,Sheet1!I349&lt;300),2,IF(AND(Sheet1!I349&gt;=300,Sheet1!I349&lt;400),3,IF(AND(Sheet1!I349&gt;=400,Sheet1!I349&lt;500),4,IF(AND(Sheet1!I349&gt;=500,Sheet1!I349&lt;600),5,IF(AND(Sheet1!I349&gt;=600,Sheet1!I349&lt;800),6,IF(Sheet1!I349&gt;=800,7)))))))</f>
        <v>1</v>
      </c>
      <c r="E49">
        <f>IF(Sheet1!J349&lt;200,1,IF(AND(Sheet1!J349&gt;=200,Sheet1!J349&lt;300),2,IF(AND(Sheet1!J349&gt;=300,Sheet1!J349&lt;400),3,IF(AND(Sheet1!J349&gt;=400,Sheet1!J349&lt;500),4,IF(AND(Sheet1!J349&gt;=500,Sheet1!J349&lt;600),5,IF(AND(Sheet1!J349&gt;=600,Sheet1!J349&lt;800),6,IF(Sheet1!J349&gt;=800,7)))))))</f>
        <v>1</v>
      </c>
      <c r="F49">
        <f>IF(Sheet1!K349&lt;200,1,IF(AND(Sheet1!K349&gt;=200,Sheet1!K349&lt;300),2,IF(AND(Sheet1!K349&gt;=300,Sheet1!K349&lt;400),3,IF(AND(Sheet1!K349&gt;=400,Sheet1!K349&lt;500),4,IF(AND(Sheet1!K349&gt;=500,Sheet1!K349&lt;600),5,IF(AND(Sheet1!K349&gt;=600,Sheet1!K349&lt;800),6,IF(Sheet1!K349&gt;=800,7)))))))</f>
        <v>1</v>
      </c>
      <c r="I49">
        <f t="shared" si="2"/>
        <v>1</v>
      </c>
      <c r="J49" t="str">
        <f t="shared" si="2"/>
        <v/>
      </c>
      <c r="K49" t="str">
        <f t="shared" si="2"/>
        <v/>
      </c>
      <c r="L49" t="str">
        <f t="shared" si="2"/>
        <v/>
      </c>
      <c r="M49" t="str">
        <f t="shared" si="2"/>
        <v/>
      </c>
      <c r="N49" t="str">
        <f t="shared" si="2"/>
        <v/>
      </c>
      <c r="O49" t="str">
        <f t="shared" si="2"/>
        <v/>
      </c>
      <c r="Q49" s="2">
        <f t="shared" si="3"/>
        <v>1</v>
      </c>
      <c r="R49" s="2" t="str">
        <f t="shared" si="4"/>
        <v/>
      </c>
      <c r="S49" s="2" t="str">
        <f t="shared" si="5"/>
        <v/>
      </c>
      <c r="T49" s="2" t="str">
        <f t="shared" si="6"/>
        <v/>
      </c>
      <c r="U49" s="2" t="str">
        <f t="shared" si="7"/>
        <v/>
      </c>
    </row>
    <row r="50" spans="1:21" x14ac:dyDescent="0.25">
      <c r="A50" t="s">
        <v>366</v>
      </c>
      <c r="B50">
        <f>IF(Sheet1!G13&lt;200,1,IF(AND(Sheet1!G13&gt;=200,Sheet1!G13&lt;300),2,IF(AND(Sheet1!G13&gt;=300,Sheet1!G13&lt;400),3,IF(AND(Sheet1!G13&gt;=400,Sheet1!G13&lt;500),4,IF(AND(Sheet1!G13&gt;=500,Sheet1!G13&lt;600),5,IF(AND(Sheet1!G13&gt;=600,Sheet1!G13&lt;800),6,IF(Sheet1!G13&gt;=800,7)))))))</f>
        <v>7</v>
      </c>
      <c r="C50">
        <f>IF(Sheet1!H13&lt;200,1,IF(AND(Sheet1!H13&gt;=200,Sheet1!H13&lt;300),2,IF(AND(Sheet1!H13&gt;=300,Sheet1!H13&lt;400),3,IF(AND(Sheet1!H13&gt;=400,Sheet1!H13&lt;500),4,IF(AND(Sheet1!H13&gt;=500,Sheet1!H13&lt;600),5,IF(AND(Sheet1!H13&gt;=600,Sheet1!H13&lt;800),6,IF(Sheet1!H13&gt;=800,7)))))))</f>
        <v>7</v>
      </c>
      <c r="D50">
        <f>IF(Sheet1!I13&lt;200,1,IF(AND(Sheet1!I13&gt;=200,Sheet1!I13&lt;300),2,IF(AND(Sheet1!I13&gt;=300,Sheet1!I13&lt;400),3,IF(AND(Sheet1!I13&gt;=400,Sheet1!I13&lt;500),4,IF(AND(Sheet1!I13&gt;=500,Sheet1!I13&lt;600),5,IF(AND(Sheet1!I13&gt;=600,Sheet1!I13&lt;800),6,IF(Sheet1!I13&gt;=800,7)))))))</f>
        <v>7</v>
      </c>
      <c r="E50">
        <f>IF(Sheet1!J13&lt;200,1,IF(AND(Sheet1!J13&gt;=200,Sheet1!J13&lt;300),2,IF(AND(Sheet1!J13&gt;=300,Sheet1!J13&lt;400),3,IF(AND(Sheet1!J13&gt;=400,Sheet1!J13&lt;500),4,IF(AND(Sheet1!J13&gt;=500,Sheet1!J13&lt;600),5,IF(AND(Sheet1!J13&gt;=600,Sheet1!J13&lt;800),6,IF(Sheet1!J13&gt;=800,7)))))))</f>
        <v>7</v>
      </c>
      <c r="F50">
        <f>IF(Sheet1!K13&lt;200,1,IF(AND(Sheet1!K13&gt;=200,Sheet1!K13&lt;300),2,IF(AND(Sheet1!K13&gt;=300,Sheet1!K13&lt;400),3,IF(AND(Sheet1!K13&gt;=400,Sheet1!K13&lt;500),4,IF(AND(Sheet1!K13&gt;=500,Sheet1!K13&lt;600),5,IF(AND(Sheet1!K13&gt;=600,Sheet1!K13&lt;800),6,IF(Sheet1!K13&gt;=800,7)))))))</f>
        <v>7</v>
      </c>
      <c r="I50" t="str">
        <f t="shared" si="2"/>
        <v/>
      </c>
      <c r="J50" t="str">
        <f t="shared" si="2"/>
        <v/>
      </c>
      <c r="K50" t="str">
        <f t="shared" si="2"/>
        <v/>
      </c>
      <c r="L50" t="str">
        <f t="shared" si="2"/>
        <v/>
      </c>
      <c r="M50" t="str">
        <f t="shared" si="2"/>
        <v/>
      </c>
      <c r="N50" t="str">
        <f t="shared" si="2"/>
        <v/>
      </c>
      <c r="O50">
        <f t="shared" si="2"/>
        <v>1</v>
      </c>
      <c r="Q50" s="2">
        <f t="shared" si="3"/>
        <v>7</v>
      </c>
      <c r="R50" s="2" t="str">
        <f t="shared" si="4"/>
        <v/>
      </c>
      <c r="S50" s="2" t="str">
        <f t="shared" si="5"/>
        <v/>
      </c>
      <c r="T50" s="2" t="str">
        <f t="shared" si="6"/>
        <v/>
      </c>
      <c r="U50" s="2" t="str">
        <f t="shared" si="7"/>
        <v/>
      </c>
    </row>
    <row r="51" spans="1:21" x14ac:dyDescent="0.25">
      <c r="A51" t="s">
        <v>348</v>
      </c>
      <c r="B51">
        <f>IF(Sheet1!G67&lt;200,1,IF(AND(Sheet1!G67&gt;=200,Sheet1!G67&lt;300),2,IF(AND(Sheet1!G67&gt;=300,Sheet1!G67&lt;400),3,IF(AND(Sheet1!G67&gt;=400,Sheet1!G67&lt;500),4,IF(AND(Sheet1!G67&gt;=500,Sheet1!G67&lt;600),5,IF(AND(Sheet1!G67&gt;=600,Sheet1!G67&lt;800),6,IF(Sheet1!G67&gt;=800,7)))))))</f>
        <v>5</v>
      </c>
      <c r="C51">
        <f>IF(Sheet1!H67&lt;200,1,IF(AND(Sheet1!H67&gt;=200,Sheet1!H67&lt;300),2,IF(AND(Sheet1!H67&gt;=300,Sheet1!H67&lt;400),3,IF(AND(Sheet1!H67&gt;=400,Sheet1!H67&lt;500),4,IF(AND(Sheet1!H67&gt;=500,Sheet1!H67&lt;600),5,IF(AND(Sheet1!H67&gt;=600,Sheet1!H67&lt;800),6,IF(Sheet1!H67&gt;=800,7)))))))</f>
        <v>7</v>
      </c>
      <c r="D51">
        <f>IF(Sheet1!I67&lt;200,1,IF(AND(Sheet1!I67&gt;=200,Sheet1!I67&lt;300),2,IF(AND(Sheet1!I67&gt;=300,Sheet1!I67&lt;400),3,IF(AND(Sheet1!I67&gt;=400,Sheet1!I67&lt;500),4,IF(AND(Sheet1!I67&gt;=500,Sheet1!I67&lt;600),5,IF(AND(Sheet1!I67&gt;=600,Sheet1!I67&lt;800),6,IF(Sheet1!I67&gt;=800,7)))))))</f>
        <v>7</v>
      </c>
      <c r="E51">
        <f>IF(Sheet1!J67&lt;200,1,IF(AND(Sheet1!J67&gt;=200,Sheet1!J67&lt;300),2,IF(AND(Sheet1!J67&gt;=300,Sheet1!J67&lt;400),3,IF(AND(Sheet1!J67&gt;=400,Sheet1!J67&lt;500),4,IF(AND(Sheet1!J67&gt;=500,Sheet1!J67&lt;600),5,IF(AND(Sheet1!J67&gt;=600,Sheet1!J67&lt;800),6,IF(Sheet1!J67&gt;=800,7)))))))</f>
        <v>7</v>
      </c>
      <c r="F51">
        <f>IF(Sheet1!K67&lt;200,1,IF(AND(Sheet1!K67&gt;=200,Sheet1!K67&lt;300),2,IF(AND(Sheet1!K67&gt;=300,Sheet1!K67&lt;400),3,IF(AND(Sheet1!K67&gt;=400,Sheet1!K67&lt;500),4,IF(AND(Sheet1!K67&gt;=500,Sheet1!K67&lt;600),5,IF(AND(Sheet1!K67&gt;=600,Sheet1!K67&lt;800),6,IF(Sheet1!K67&gt;=800,7)))))))</f>
        <v>7</v>
      </c>
      <c r="I51" t="str">
        <f t="shared" si="2"/>
        <v/>
      </c>
      <c r="J51" t="str">
        <f t="shared" si="2"/>
        <v/>
      </c>
      <c r="K51" t="str">
        <f t="shared" si="2"/>
        <v/>
      </c>
      <c r="L51" t="str">
        <f t="shared" si="2"/>
        <v/>
      </c>
      <c r="M51">
        <f t="shared" si="2"/>
        <v>1</v>
      </c>
      <c r="N51" t="str">
        <f t="shared" si="2"/>
        <v/>
      </c>
      <c r="O51">
        <f t="shared" si="2"/>
        <v>2</v>
      </c>
      <c r="Q51" s="2">
        <f t="shared" si="3"/>
        <v>5</v>
      </c>
      <c r="R51" s="2">
        <f t="shared" si="4"/>
        <v>7</v>
      </c>
      <c r="S51" s="2" t="str">
        <f t="shared" si="5"/>
        <v/>
      </c>
      <c r="T51" s="2" t="str">
        <f t="shared" si="6"/>
        <v/>
      </c>
      <c r="U51" s="2" t="str">
        <f t="shared" si="7"/>
        <v/>
      </c>
    </row>
    <row r="52" spans="1:21" x14ac:dyDescent="0.25">
      <c r="A52" t="s">
        <v>355</v>
      </c>
      <c r="B52">
        <f>IF(Sheet1!G63&lt;200,1,IF(AND(Sheet1!G63&gt;=200,Sheet1!G63&lt;300),2,IF(AND(Sheet1!G63&gt;=300,Sheet1!G63&lt;400),3,IF(AND(Sheet1!G63&gt;=400,Sheet1!G63&lt;500),4,IF(AND(Sheet1!G63&gt;=500,Sheet1!G63&lt;600),5,IF(AND(Sheet1!G63&gt;=600,Sheet1!G63&lt;800),6,IF(Sheet1!G63&gt;=800,7)))))))</f>
        <v>5</v>
      </c>
      <c r="C52">
        <f>IF(Sheet1!H63&lt;200,1,IF(AND(Sheet1!H63&gt;=200,Sheet1!H63&lt;300),2,IF(AND(Sheet1!H63&gt;=300,Sheet1!H63&lt;400),3,IF(AND(Sheet1!H63&gt;=400,Sheet1!H63&lt;500),4,IF(AND(Sheet1!H63&gt;=500,Sheet1!H63&lt;600),5,IF(AND(Sheet1!H63&gt;=600,Sheet1!H63&lt;800),6,IF(Sheet1!H63&gt;=800,7)))))))</f>
        <v>6</v>
      </c>
      <c r="D52">
        <f>IF(Sheet1!I63&lt;200,1,IF(AND(Sheet1!I63&gt;=200,Sheet1!I63&lt;300),2,IF(AND(Sheet1!I63&gt;=300,Sheet1!I63&lt;400),3,IF(AND(Sheet1!I63&gt;=400,Sheet1!I63&lt;500),4,IF(AND(Sheet1!I63&gt;=500,Sheet1!I63&lt;600),5,IF(AND(Sheet1!I63&gt;=600,Sheet1!I63&lt;800),6,IF(Sheet1!I63&gt;=800,7)))))))</f>
        <v>7</v>
      </c>
      <c r="E52">
        <f>IF(Sheet1!J63&lt;200,1,IF(AND(Sheet1!J63&gt;=200,Sheet1!J63&lt;300),2,IF(AND(Sheet1!J63&gt;=300,Sheet1!J63&lt;400),3,IF(AND(Sheet1!J63&gt;=400,Sheet1!J63&lt;500),4,IF(AND(Sheet1!J63&gt;=500,Sheet1!J63&lt;600),5,IF(AND(Sheet1!J63&gt;=600,Sheet1!J63&lt;800),6,IF(Sheet1!J63&gt;=800,7)))))))</f>
        <v>7</v>
      </c>
      <c r="F52">
        <f>IF(Sheet1!K63&lt;200,1,IF(AND(Sheet1!K63&gt;=200,Sheet1!K63&lt;300),2,IF(AND(Sheet1!K63&gt;=300,Sheet1!K63&lt;400),3,IF(AND(Sheet1!K63&gt;=400,Sheet1!K63&lt;500),4,IF(AND(Sheet1!K63&gt;=500,Sheet1!K63&lt;600),5,IF(AND(Sheet1!K63&gt;=600,Sheet1!K63&lt;800),6,IF(Sheet1!K63&gt;=800,7)))))))</f>
        <v>7</v>
      </c>
      <c r="I52" t="str">
        <f t="shared" si="2"/>
        <v/>
      </c>
      <c r="J52" t="str">
        <f t="shared" si="2"/>
        <v/>
      </c>
      <c r="K52" t="str">
        <f t="shared" ref="J52:O94" si="8">IFERROR(MATCH(K$1,$B52:$F52,0),"")</f>
        <v/>
      </c>
      <c r="L52" t="str">
        <f t="shared" si="8"/>
        <v/>
      </c>
      <c r="M52">
        <f t="shared" si="8"/>
        <v>1</v>
      </c>
      <c r="N52">
        <f t="shared" si="8"/>
        <v>2</v>
      </c>
      <c r="O52">
        <f t="shared" si="8"/>
        <v>3</v>
      </c>
      <c r="Q52" s="2">
        <f t="shared" si="3"/>
        <v>5</v>
      </c>
      <c r="R52" s="2">
        <f t="shared" si="4"/>
        <v>6</v>
      </c>
      <c r="S52" s="2">
        <f t="shared" si="5"/>
        <v>7</v>
      </c>
      <c r="T52" s="2" t="str">
        <f t="shared" si="6"/>
        <v/>
      </c>
      <c r="U52" s="2" t="str">
        <f t="shared" si="7"/>
        <v/>
      </c>
    </row>
    <row r="53" spans="1:21" x14ac:dyDescent="0.25">
      <c r="A53" t="s">
        <v>242</v>
      </c>
      <c r="B53">
        <f>IF(Sheet1!G60&lt;200,1,IF(AND(Sheet1!G60&gt;=200,Sheet1!G60&lt;300),2,IF(AND(Sheet1!G60&gt;=300,Sheet1!G60&lt;400),3,IF(AND(Sheet1!G60&gt;=400,Sheet1!G60&lt;500),4,IF(AND(Sheet1!G60&gt;=500,Sheet1!G60&lt;600),5,IF(AND(Sheet1!G60&gt;=600,Sheet1!G60&lt;800),6,IF(Sheet1!G60&gt;=800,7)))))))</f>
        <v>5</v>
      </c>
      <c r="C53">
        <f>IF(Sheet1!H60&lt;200,1,IF(AND(Sheet1!H60&gt;=200,Sheet1!H60&lt;300),2,IF(AND(Sheet1!H60&gt;=300,Sheet1!H60&lt;400),3,IF(AND(Sheet1!H60&gt;=400,Sheet1!H60&lt;500),4,IF(AND(Sheet1!H60&gt;=500,Sheet1!H60&lt;600),5,IF(AND(Sheet1!H60&gt;=600,Sheet1!H60&lt;800),6,IF(Sheet1!H60&gt;=800,7)))))))</f>
        <v>5</v>
      </c>
      <c r="D53">
        <f>IF(Sheet1!I60&lt;200,1,IF(AND(Sheet1!I60&gt;=200,Sheet1!I60&lt;300),2,IF(AND(Sheet1!I60&gt;=300,Sheet1!I60&lt;400),3,IF(AND(Sheet1!I60&gt;=400,Sheet1!I60&lt;500),4,IF(AND(Sheet1!I60&gt;=500,Sheet1!I60&lt;600),5,IF(AND(Sheet1!I60&gt;=600,Sheet1!I60&lt;800),6,IF(Sheet1!I60&gt;=800,7)))))))</f>
        <v>5</v>
      </c>
      <c r="E53">
        <f>IF(Sheet1!J60&lt;200,1,IF(AND(Sheet1!J60&gt;=200,Sheet1!J60&lt;300),2,IF(AND(Sheet1!J60&gt;=300,Sheet1!J60&lt;400),3,IF(AND(Sheet1!J60&gt;=400,Sheet1!J60&lt;500),4,IF(AND(Sheet1!J60&gt;=500,Sheet1!J60&lt;600),5,IF(AND(Sheet1!J60&gt;=600,Sheet1!J60&lt;800),6,IF(Sheet1!J60&gt;=800,7)))))))</f>
        <v>5</v>
      </c>
      <c r="F53">
        <f>IF(Sheet1!K60&lt;200,1,IF(AND(Sheet1!K60&gt;=200,Sheet1!K60&lt;300),2,IF(AND(Sheet1!K60&gt;=300,Sheet1!K60&lt;400),3,IF(AND(Sheet1!K60&gt;=400,Sheet1!K60&lt;500),4,IF(AND(Sheet1!K60&gt;=500,Sheet1!K60&lt;600),5,IF(AND(Sheet1!K60&gt;=600,Sheet1!K60&lt;800),6,IF(Sheet1!K60&gt;=800,7)))))))</f>
        <v>5</v>
      </c>
      <c r="I53" t="str">
        <f t="shared" ref="I53:I116" si="9">IFERROR(MATCH(I$1,$B53:$F53,0),"")</f>
        <v/>
      </c>
      <c r="J53" t="str">
        <f t="shared" si="8"/>
        <v/>
      </c>
      <c r="K53" t="str">
        <f t="shared" si="8"/>
        <v/>
      </c>
      <c r="L53" t="str">
        <f t="shared" si="8"/>
        <v/>
      </c>
      <c r="M53">
        <f t="shared" si="8"/>
        <v>1</v>
      </c>
      <c r="N53" t="str">
        <f t="shared" si="8"/>
        <v/>
      </c>
      <c r="O53" t="str">
        <f t="shared" si="8"/>
        <v/>
      </c>
      <c r="Q53" s="2">
        <f t="shared" si="3"/>
        <v>5</v>
      </c>
      <c r="R53" s="2" t="str">
        <f t="shared" si="4"/>
        <v/>
      </c>
      <c r="S53" s="2" t="str">
        <f t="shared" si="5"/>
        <v/>
      </c>
      <c r="T53" s="2" t="str">
        <f t="shared" si="6"/>
        <v/>
      </c>
      <c r="U53" s="2" t="str">
        <f t="shared" si="7"/>
        <v/>
      </c>
    </row>
    <row r="54" spans="1:21" x14ac:dyDescent="0.25">
      <c r="A54" t="s">
        <v>281</v>
      </c>
      <c r="B54">
        <f>IF(Sheet1!G356&lt;200,1,IF(AND(Sheet1!G356&gt;=200,Sheet1!G356&lt;300),2,IF(AND(Sheet1!G356&gt;=300,Sheet1!G356&lt;400),3,IF(AND(Sheet1!G356&gt;=400,Sheet1!G356&lt;500),4,IF(AND(Sheet1!G356&gt;=500,Sheet1!G356&lt;600),5,IF(AND(Sheet1!G356&gt;=600,Sheet1!G356&lt;800),6,IF(Sheet1!G356&gt;=800,7)))))))</f>
        <v>1</v>
      </c>
      <c r="C54">
        <f>IF(Sheet1!H356&lt;200,1,IF(AND(Sheet1!H356&gt;=200,Sheet1!H356&lt;300),2,IF(AND(Sheet1!H356&gt;=300,Sheet1!H356&lt;400),3,IF(AND(Sheet1!H356&gt;=400,Sheet1!H356&lt;500),4,IF(AND(Sheet1!H356&gt;=500,Sheet1!H356&lt;600),5,IF(AND(Sheet1!H356&gt;=600,Sheet1!H356&lt;800),6,IF(Sheet1!H356&gt;=800,7)))))))</f>
        <v>1</v>
      </c>
      <c r="D54">
        <f>IF(Sheet1!I356&lt;200,1,IF(AND(Sheet1!I356&gt;=200,Sheet1!I356&lt;300),2,IF(AND(Sheet1!I356&gt;=300,Sheet1!I356&lt;400),3,IF(AND(Sheet1!I356&gt;=400,Sheet1!I356&lt;500),4,IF(AND(Sheet1!I356&gt;=500,Sheet1!I356&lt;600),5,IF(AND(Sheet1!I356&gt;=600,Sheet1!I356&lt;800),6,IF(Sheet1!I356&gt;=800,7)))))))</f>
        <v>1</v>
      </c>
      <c r="E54">
        <f>IF(Sheet1!J356&lt;200,1,IF(AND(Sheet1!J356&gt;=200,Sheet1!J356&lt;300),2,IF(AND(Sheet1!J356&gt;=300,Sheet1!J356&lt;400),3,IF(AND(Sheet1!J356&gt;=400,Sheet1!J356&lt;500),4,IF(AND(Sheet1!J356&gt;=500,Sheet1!J356&lt;600),5,IF(AND(Sheet1!J356&gt;=600,Sheet1!J356&lt;800),6,IF(Sheet1!J356&gt;=800,7)))))))</f>
        <v>3</v>
      </c>
      <c r="F54">
        <f>IF(Sheet1!K356&lt;200,1,IF(AND(Sheet1!K356&gt;=200,Sheet1!K356&lt;300),2,IF(AND(Sheet1!K356&gt;=300,Sheet1!K356&lt;400),3,IF(AND(Sheet1!K356&gt;=400,Sheet1!K356&lt;500),4,IF(AND(Sheet1!K356&gt;=500,Sheet1!K356&lt;600),5,IF(AND(Sheet1!K356&gt;=600,Sheet1!K356&lt;800),6,IF(Sheet1!K356&gt;=800,7)))))))</f>
        <v>7</v>
      </c>
      <c r="I54">
        <f t="shared" si="9"/>
        <v>1</v>
      </c>
      <c r="J54" t="str">
        <f t="shared" si="8"/>
        <v/>
      </c>
      <c r="K54">
        <f t="shared" si="8"/>
        <v>4</v>
      </c>
      <c r="L54" t="str">
        <f t="shared" si="8"/>
        <v/>
      </c>
      <c r="M54" t="str">
        <f t="shared" si="8"/>
        <v/>
      </c>
      <c r="N54" t="str">
        <f t="shared" si="8"/>
        <v/>
      </c>
      <c r="O54">
        <f t="shared" si="8"/>
        <v>5</v>
      </c>
      <c r="Q54" s="2">
        <f t="shared" si="3"/>
        <v>1</v>
      </c>
      <c r="R54" s="2" t="str">
        <f t="shared" si="4"/>
        <v/>
      </c>
      <c r="S54" s="2" t="str">
        <f t="shared" si="5"/>
        <v/>
      </c>
      <c r="T54" s="2">
        <f t="shared" si="6"/>
        <v>3</v>
      </c>
      <c r="U54" s="2">
        <f t="shared" si="7"/>
        <v>7</v>
      </c>
    </row>
    <row r="55" spans="1:21" x14ac:dyDescent="0.25">
      <c r="A55" t="s">
        <v>72</v>
      </c>
      <c r="B55">
        <f>IF(Sheet1!G244&lt;200,1,IF(AND(Sheet1!G244&gt;=200,Sheet1!G244&lt;300),2,IF(AND(Sheet1!G244&gt;=300,Sheet1!G244&lt;400),3,IF(AND(Sheet1!G244&gt;=400,Sheet1!G244&lt;500),4,IF(AND(Sheet1!G244&gt;=500,Sheet1!G244&lt;600),5,IF(AND(Sheet1!G244&gt;=600,Sheet1!G244&lt;800),6,IF(Sheet1!G244&gt;=800,7)))))))</f>
        <v>1</v>
      </c>
      <c r="C55">
        <f>IF(Sheet1!H244&lt;200,1,IF(AND(Sheet1!H244&gt;=200,Sheet1!H244&lt;300),2,IF(AND(Sheet1!H244&gt;=300,Sheet1!H244&lt;400),3,IF(AND(Sheet1!H244&gt;=400,Sheet1!H244&lt;500),4,IF(AND(Sheet1!H244&gt;=500,Sheet1!H244&lt;600),5,IF(AND(Sheet1!H244&gt;=600,Sheet1!H244&lt;800),6,IF(Sheet1!H244&gt;=800,7)))))))</f>
        <v>1</v>
      </c>
      <c r="D55">
        <f>IF(Sheet1!I244&lt;200,1,IF(AND(Sheet1!I244&gt;=200,Sheet1!I244&lt;300),2,IF(AND(Sheet1!I244&gt;=300,Sheet1!I244&lt;400),3,IF(AND(Sheet1!I244&gt;=400,Sheet1!I244&lt;500),4,IF(AND(Sheet1!I244&gt;=500,Sheet1!I244&lt;600),5,IF(AND(Sheet1!I244&gt;=600,Sheet1!I244&lt;800),6,IF(Sheet1!I244&gt;=800,7)))))))</f>
        <v>1</v>
      </c>
      <c r="E55">
        <f>IF(Sheet1!J244&lt;200,1,IF(AND(Sheet1!J244&gt;=200,Sheet1!J244&lt;300),2,IF(AND(Sheet1!J244&gt;=300,Sheet1!J244&lt;400),3,IF(AND(Sheet1!J244&gt;=400,Sheet1!J244&lt;500),4,IF(AND(Sheet1!J244&gt;=500,Sheet1!J244&lt;600),5,IF(AND(Sheet1!J244&gt;=600,Sheet1!J244&lt;800),6,IF(Sheet1!J244&gt;=800,7)))))))</f>
        <v>1</v>
      </c>
      <c r="F55">
        <f>IF(Sheet1!K244&lt;200,1,IF(AND(Sheet1!K244&gt;=200,Sheet1!K244&lt;300),2,IF(AND(Sheet1!K244&gt;=300,Sheet1!K244&lt;400),3,IF(AND(Sheet1!K244&gt;=400,Sheet1!K244&lt;500),4,IF(AND(Sheet1!K244&gt;=500,Sheet1!K244&lt;600),5,IF(AND(Sheet1!K244&gt;=600,Sheet1!K244&lt;800),6,IF(Sheet1!K244&gt;=800,7)))))))</f>
        <v>1</v>
      </c>
      <c r="I55">
        <f t="shared" si="9"/>
        <v>1</v>
      </c>
      <c r="J55" t="str">
        <f t="shared" si="8"/>
        <v/>
      </c>
      <c r="K55" t="str">
        <f t="shared" si="8"/>
        <v/>
      </c>
      <c r="L55" t="str">
        <f t="shared" si="8"/>
        <v/>
      </c>
      <c r="M55" t="str">
        <f t="shared" si="8"/>
        <v/>
      </c>
      <c r="N55" t="str">
        <f t="shared" si="8"/>
        <v/>
      </c>
      <c r="O55" t="str">
        <f t="shared" si="8"/>
        <v/>
      </c>
      <c r="Q55" s="2">
        <f t="shared" si="3"/>
        <v>1</v>
      </c>
      <c r="R55" s="2" t="str">
        <f t="shared" si="4"/>
        <v/>
      </c>
      <c r="S55" s="2" t="str">
        <f t="shared" si="5"/>
        <v/>
      </c>
      <c r="T55" s="2" t="str">
        <f t="shared" si="6"/>
        <v/>
      </c>
      <c r="U55" s="2" t="str">
        <f t="shared" si="7"/>
        <v/>
      </c>
    </row>
    <row r="56" spans="1:21" x14ac:dyDescent="0.25">
      <c r="A56" t="s">
        <v>173</v>
      </c>
      <c r="B56">
        <f>IF(Sheet1!G267&lt;200,1,IF(AND(Sheet1!G267&gt;=200,Sheet1!G267&lt;300),2,IF(AND(Sheet1!G267&gt;=300,Sheet1!G267&lt;400),3,IF(AND(Sheet1!G267&gt;=400,Sheet1!G267&lt;500),4,IF(AND(Sheet1!G267&gt;=500,Sheet1!G267&lt;600),5,IF(AND(Sheet1!G267&gt;=600,Sheet1!G267&lt;800),6,IF(Sheet1!G267&gt;=800,7)))))))</f>
        <v>1</v>
      </c>
      <c r="C56">
        <f>IF(Sheet1!H267&lt;200,1,IF(AND(Sheet1!H267&gt;=200,Sheet1!H267&lt;300),2,IF(AND(Sheet1!H267&gt;=300,Sheet1!H267&lt;400),3,IF(AND(Sheet1!H267&gt;=400,Sheet1!H267&lt;500),4,IF(AND(Sheet1!H267&gt;=500,Sheet1!H267&lt;600),5,IF(AND(Sheet1!H267&gt;=600,Sheet1!H267&lt;800),6,IF(Sheet1!H267&gt;=800,7)))))))</f>
        <v>2</v>
      </c>
      <c r="D56">
        <f>IF(Sheet1!I267&lt;200,1,IF(AND(Sheet1!I267&gt;=200,Sheet1!I267&lt;300),2,IF(AND(Sheet1!I267&gt;=300,Sheet1!I267&lt;400),3,IF(AND(Sheet1!I267&gt;=400,Sheet1!I267&lt;500),4,IF(AND(Sheet1!I267&gt;=500,Sheet1!I267&lt;600),5,IF(AND(Sheet1!I267&gt;=600,Sheet1!I267&lt;800),6,IF(Sheet1!I267&gt;=800,7)))))))</f>
        <v>3</v>
      </c>
      <c r="E56">
        <f>IF(Sheet1!J267&lt;200,1,IF(AND(Sheet1!J267&gt;=200,Sheet1!J267&lt;300),2,IF(AND(Sheet1!J267&gt;=300,Sheet1!J267&lt;400),3,IF(AND(Sheet1!J267&gt;=400,Sheet1!J267&lt;500),4,IF(AND(Sheet1!J267&gt;=500,Sheet1!J267&lt;600),5,IF(AND(Sheet1!J267&gt;=600,Sheet1!J267&lt;800),6,IF(Sheet1!J267&gt;=800,7)))))))</f>
        <v>3</v>
      </c>
      <c r="F56">
        <f>IF(Sheet1!K267&lt;200,1,IF(AND(Sheet1!K267&gt;=200,Sheet1!K267&lt;300),2,IF(AND(Sheet1!K267&gt;=300,Sheet1!K267&lt;400),3,IF(AND(Sheet1!K267&gt;=400,Sheet1!K267&lt;500),4,IF(AND(Sheet1!K267&gt;=500,Sheet1!K267&lt;600),5,IF(AND(Sheet1!K267&gt;=600,Sheet1!K267&lt;800),6,IF(Sheet1!K267&gt;=800,7)))))))</f>
        <v>3</v>
      </c>
      <c r="I56">
        <f t="shared" si="9"/>
        <v>1</v>
      </c>
      <c r="J56">
        <f t="shared" si="8"/>
        <v>2</v>
      </c>
      <c r="K56">
        <f t="shared" si="8"/>
        <v>3</v>
      </c>
      <c r="L56" t="str">
        <f t="shared" si="8"/>
        <v/>
      </c>
      <c r="M56" t="str">
        <f t="shared" si="8"/>
        <v/>
      </c>
      <c r="N56" t="str">
        <f t="shared" si="8"/>
        <v/>
      </c>
      <c r="O56" t="str">
        <f t="shared" si="8"/>
        <v/>
      </c>
      <c r="Q56" s="2">
        <f t="shared" si="3"/>
        <v>1</v>
      </c>
      <c r="R56" s="2">
        <f t="shared" si="4"/>
        <v>2</v>
      </c>
      <c r="S56" s="2">
        <f t="shared" si="5"/>
        <v>3</v>
      </c>
      <c r="T56" s="2" t="str">
        <f t="shared" si="6"/>
        <v/>
      </c>
      <c r="U56" s="2" t="str">
        <f t="shared" si="7"/>
        <v/>
      </c>
    </row>
    <row r="57" spans="1:21" x14ac:dyDescent="0.25">
      <c r="A57" t="s">
        <v>291</v>
      </c>
      <c r="B57">
        <f>IF(Sheet1!G215&lt;200,1,IF(AND(Sheet1!G215&gt;=200,Sheet1!G215&lt;300),2,IF(AND(Sheet1!G215&gt;=300,Sheet1!G215&lt;400),3,IF(AND(Sheet1!G215&gt;=400,Sheet1!G215&lt;500),4,IF(AND(Sheet1!G215&gt;=500,Sheet1!G215&lt;600),5,IF(AND(Sheet1!G215&gt;=600,Sheet1!G215&lt;800),6,IF(Sheet1!G215&gt;=800,7)))))))</f>
        <v>1</v>
      </c>
      <c r="C57">
        <f>IF(Sheet1!H215&lt;200,1,IF(AND(Sheet1!H215&gt;=200,Sheet1!H215&lt;300),2,IF(AND(Sheet1!H215&gt;=300,Sheet1!H215&lt;400),3,IF(AND(Sheet1!H215&gt;=400,Sheet1!H215&lt;500),4,IF(AND(Sheet1!H215&gt;=500,Sheet1!H215&lt;600),5,IF(AND(Sheet1!H215&gt;=600,Sheet1!H215&lt;800),6,IF(Sheet1!H215&gt;=800,7)))))))</f>
        <v>1</v>
      </c>
      <c r="D57">
        <f>IF(Sheet1!I215&lt;200,1,IF(AND(Sheet1!I215&gt;=200,Sheet1!I215&lt;300),2,IF(AND(Sheet1!I215&gt;=300,Sheet1!I215&lt;400),3,IF(AND(Sheet1!I215&gt;=400,Sheet1!I215&lt;500),4,IF(AND(Sheet1!I215&gt;=500,Sheet1!I215&lt;600),5,IF(AND(Sheet1!I215&gt;=600,Sheet1!I215&lt;800),6,IF(Sheet1!I215&gt;=800,7)))))))</f>
        <v>2</v>
      </c>
      <c r="E57">
        <f>IF(Sheet1!J215&lt;200,1,IF(AND(Sheet1!J215&gt;=200,Sheet1!J215&lt;300),2,IF(AND(Sheet1!J215&gt;=300,Sheet1!J215&lt;400),3,IF(AND(Sheet1!J215&gt;=400,Sheet1!J215&lt;500),4,IF(AND(Sheet1!J215&gt;=500,Sheet1!J215&lt;600),5,IF(AND(Sheet1!J215&gt;=600,Sheet1!J215&lt;800),6,IF(Sheet1!J215&gt;=800,7)))))))</f>
        <v>4</v>
      </c>
      <c r="F57">
        <f>IF(Sheet1!K215&lt;200,1,IF(AND(Sheet1!K215&gt;=200,Sheet1!K215&lt;300),2,IF(AND(Sheet1!K215&gt;=300,Sheet1!K215&lt;400),3,IF(AND(Sheet1!K215&gt;=400,Sheet1!K215&lt;500),4,IF(AND(Sheet1!K215&gt;=500,Sheet1!K215&lt;600),5,IF(AND(Sheet1!K215&gt;=600,Sheet1!K215&lt;800),6,IF(Sheet1!K215&gt;=800,7)))))))</f>
        <v>7</v>
      </c>
      <c r="I57">
        <f t="shared" si="9"/>
        <v>1</v>
      </c>
      <c r="J57">
        <f t="shared" si="8"/>
        <v>3</v>
      </c>
      <c r="K57" t="str">
        <f t="shared" si="8"/>
        <v/>
      </c>
      <c r="L57">
        <f t="shared" si="8"/>
        <v>4</v>
      </c>
      <c r="M57" t="str">
        <f t="shared" si="8"/>
        <v/>
      </c>
      <c r="N57" t="str">
        <f t="shared" si="8"/>
        <v/>
      </c>
      <c r="O57">
        <f t="shared" si="8"/>
        <v>5</v>
      </c>
      <c r="Q57" s="2">
        <f t="shared" si="3"/>
        <v>1</v>
      </c>
      <c r="R57" s="2" t="str">
        <f t="shared" si="4"/>
        <v/>
      </c>
      <c r="S57" s="2">
        <f t="shared" si="5"/>
        <v>2</v>
      </c>
      <c r="T57" s="2">
        <f t="shared" si="6"/>
        <v>4</v>
      </c>
      <c r="U57" s="2">
        <f t="shared" si="7"/>
        <v>7</v>
      </c>
    </row>
    <row r="58" spans="1:21" x14ac:dyDescent="0.25">
      <c r="A58" t="s">
        <v>28</v>
      </c>
      <c r="B58">
        <f>IF(Sheet1!G340&lt;200,1,IF(AND(Sheet1!G340&gt;=200,Sheet1!G340&lt;300),2,IF(AND(Sheet1!G340&gt;=300,Sheet1!G340&lt;400),3,IF(AND(Sheet1!G340&gt;=400,Sheet1!G340&lt;500),4,IF(AND(Sheet1!G340&gt;=500,Sheet1!G340&lt;600),5,IF(AND(Sheet1!G340&gt;=600,Sheet1!G340&lt;800),6,IF(Sheet1!G340&gt;=800,7)))))))</f>
        <v>1</v>
      </c>
      <c r="C58">
        <f>IF(Sheet1!H340&lt;200,1,IF(AND(Sheet1!H340&gt;=200,Sheet1!H340&lt;300),2,IF(AND(Sheet1!H340&gt;=300,Sheet1!H340&lt;400),3,IF(AND(Sheet1!H340&gt;=400,Sheet1!H340&lt;500),4,IF(AND(Sheet1!H340&gt;=500,Sheet1!H340&lt;600),5,IF(AND(Sheet1!H340&gt;=600,Sheet1!H340&lt;800),6,IF(Sheet1!H340&gt;=800,7)))))))</f>
        <v>1</v>
      </c>
      <c r="D58">
        <f>IF(Sheet1!I340&lt;200,1,IF(AND(Sheet1!I340&gt;=200,Sheet1!I340&lt;300),2,IF(AND(Sheet1!I340&gt;=300,Sheet1!I340&lt;400),3,IF(AND(Sheet1!I340&gt;=400,Sheet1!I340&lt;500),4,IF(AND(Sheet1!I340&gt;=500,Sheet1!I340&lt;600),5,IF(AND(Sheet1!I340&gt;=600,Sheet1!I340&lt;800),6,IF(Sheet1!I340&gt;=800,7)))))))</f>
        <v>1</v>
      </c>
      <c r="E58">
        <f>IF(Sheet1!J340&lt;200,1,IF(AND(Sheet1!J340&gt;=200,Sheet1!J340&lt;300),2,IF(AND(Sheet1!J340&gt;=300,Sheet1!J340&lt;400),3,IF(AND(Sheet1!J340&gt;=400,Sheet1!J340&lt;500),4,IF(AND(Sheet1!J340&gt;=500,Sheet1!J340&lt;600),5,IF(AND(Sheet1!J340&gt;=600,Sheet1!J340&lt;800),6,IF(Sheet1!J340&gt;=800,7)))))))</f>
        <v>1</v>
      </c>
      <c r="F58">
        <f>IF(Sheet1!K340&lt;200,1,IF(AND(Sheet1!K340&gt;=200,Sheet1!K340&lt;300),2,IF(AND(Sheet1!K340&gt;=300,Sheet1!K340&lt;400),3,IF(AND(Sheet1!K340&gt;=400,Sheet1!K340&lt;500),4,IF(AND(Sheet1!K340&gt;=500,Sheet1!K340&lt;600),5,IF(AND(Sheet1!K340&gt;=600,Sheet1!K340&lt;800),6,IF(Sheet1!K340&gt;=800,7)))))))</f>
        <v>1</v>
      </c>
      <c r="I58">
        <f t="shared" si="9"/>
        <v>1</v>
      </c>
      <c r="J58" t="str">
        <f t="shared" si="8"/>
        <v/>
      </c>
      <c r="K58" t="str">
        <f t="shared" si="8"/>
        <v/>
      </c>
      <c r="L58" t="str">
        <f t="shared" si="8"/>
        <v/>
      </c>
      <c r="M58" t="str">
        <f t="shared" si="8"/>
        <v/>
      </c>
      <c r="N58" t="str">
        <f t="shared" si="8"/>
        <v/>
      </c>
      <c r="O58" t="str">
        <f t="shared" si="8"/>
        <v/>
      </c>
      <c r="Q58" s="2">
        <f t="shared" si="3"/>
        <v>1</v>
      </c>
      <c r="R58" s="2" t="str">
        <f t="shared" si="4"/>
        <v/>
      </c>
      <c r="S58" s="2" t="str">
        <f t="shared" si="5"/>
        <v/>
      </c>
      <c r="T58" s="2" t="str">
        <f t="shared" si="6"/>
        <v/>
      </c>
      <c r="U58" s="2" t="str">
        <f t="shared" si="7"/>
        <v/>
      </c>
    </row>
    <row r="59" spans="1:21" x14ac:dyDescent="0.25">
      <c r="A59" t="s">
        <v>74</v>
      </c>
      <c r="B59">
        <f>IF(Sheet1!G291&lt;200,1,IF(AND(Sheet1!G291&gt;=200,Sheet1!G291&lt;300),2,IF(AND(Sheet1!G291&gt;=300,Sheet1!G291&lt;400),3,IF(AND(Sheet1!G291&gt;=400,Sheet1!G291&lt;500),4,IF(AND(Sheet1!G291&gt;=500,Sheet1!G291&lt;600),5,IF(AND(Sheet1!G291&gt;=600,Sheet1!G291&lt;800),6,IF(Sheet1!G291&gt;=800,7)))))))</f>
        <v>1</v>
      </c>
      <c r="C59">
        <f>IF(Sheet1!H291&lt;200,1,IF(AND(Sheet1!H291&gt;=200,Sheet1!H291&lt;300),2,IF(AND(Sheet1!H291&gt;=300,Sheet1!H291&lt;400),3,IF(AND(Sheet1!H291&gt;=400,Sheet1!H291&lt;500),4,IF(AND(Sheet1!H291&gt;=500,Sheet1!H291&lt;600),5,IF(AND(Sheet1!H291&gt;=600,Sheet1!H291&lt;800),6,IF(Sheet1!H291&gt;=800,7)))))))</f>
        <v>1</v>
      </c>
      <c r="D59">
        <f>IF(Sheet1!I291&lt;200,1,IF(AND(Sheet1!I291&gt;=200,Sheet1!I291&lt;300),2,IF(AND(Sheet1!I291&gt;=300,Sheet1!I291&lt;400),3,IF(AND(Sheet1!I291&gt;=400,Sheet1!I291&lt;500),4,IF(AND(Sheet1!I291&gt;=500,Sheet1!I291&lt;600),5,IF(AND(Sheet1!I291&gt;=600,Sheet1!I291&lt;800),6,IF(Sheet1!I291&gt;=800,7)))))))</f>
        <v>1</v>
      </c>
      <c r="E59">
        <f>IF(Sheet1!J291&lt;200,1,IF(AND(Sheet1!J291&gt;=200,Sheet1!J291&lt;300),2,IF(AND(Sheet1!J291&gt;=300,Sheet1!J291&lt;400),3,IF(AND(Sheet1!J291&gt;=400,Sheet1!J291&lt;500),4,IF(AND(Sheet1!J291&gt;=500,Sheet1!J291&lt;600),5,IF(AND(Sheet1!J291&gt;=600,Sheet1!J291&lt;800),6,IF(Sheet1!J291&gt;=800,7)))))))</f>
        <v>1</v>
      </c>
      <c r="F59">
        <f>IF(Sheet1!K291&lt;200,1,IF(AND(Sheet1!K291&gt;=200,Sheet1!K291&lt;300),2,IF(AND(Sheet1!K291&gt;=300,Sheet1!K291&lt;400),3,IF(AND(Sheet1!K291&gt;=400,Sheet1!K291&lt;500),4,IF(AND(Sheet1!K291&gt;=500,Sheet1!K291&lt;600),5,IF(AND(Sheet1!K291&gt;=600,Sheet1!K291&lt;800),6,IF(Sheet1!K291&gt;=800,7)))))))</f>
        <v>1</v>
      </c>
      <c r="I59">
        <f t="shared" si="9"/>
        <v>1</v>
      </c>
      <c r="J59" t="str">
        <f t="shared" si="8"/>
        <v/>
      </c>
      <c r="K59" t="str">
        <f t="shared" si="8"/>
        <v/>
      </c>
      <c r="L59" t="str">
        <f t="shared" si="8"/>
        <v/>
      </c>
      <c r="M59" t="str">
        <f t="shared" si="8"/>
        <v/>
      </c>
      <c r="N59" t="str">
        <f t="shared" si="8"/>
        <v/>
      </c>
      <c r="O59" t="str">
        <f t="shared" si="8"/>
        <v/>
      </c>
      <c r="Q59" s="2">
        <f t="shared" si="3"/>
        <v>1</v>
      </c>
      <c r="R59" s="2" t="str">
        <f t="shared" si="4"/>
        <v/>
      </c>
      <c r="S59" s="2" t="str">
        <f t="shared" si="5"/>
        <v/>
      </c>
      <c r="T59" s="2" t="str">
        <f t="shared" si="6"/>
        <v/>
      </c>
      <c r="U59" s="2" t="str">
        <f t="shared" si="7"/>
        <v/>
      </c>
    </row>
    <row r="60" spans="1:21" x14ac:dyDescent="0.25">
      <c r="A60" t="s">
        <v>195</v>
      </c>
      <c r="B60">
        <f>IF(Sheet1!G108&lt;200,1,IF(AND(Sheet1!G108&gt;=200,Sheet1!G108&lt;300),2,IF(AND(Sheet1!G108&gt;=300,Sheet1!G108&lt;400),3,IF(AND(Sheet1!G108&gt;=400,Sheet1!G108&lt;500),4,IF(AND(Sheet1!G108&gt;=500,Sheet1!G108&lt;600),5,IF(AND(Sheet1!G108&gt;=600,Sheet1!G108&lt;800),6,IF(Sheet1!G108&gt;=800,7)))))))</f>
        <v>3</v>
      </c>
      <c r="C60">
        <f>IF(Sheet1!H108&lt;200,1,IF(AND(Sheet1!H108&gt;=200,Sheet1!H108&lt;300),2,IF(AND(Sheet1!H108&gt;=300,Sheet1!H108&lt;400),3,IF(AND(Sheet1!H108&gt;=400,Sheet1!H108&lt;500),4,IF(AND(Sheet1!H108&gt;=500,Sheet1!H108&lt;600),5,IF(AND(Sheet1!H108&gt;=600,Sheet1!H108&lt;800),6,IF(Sheet1!H108&gt;=800,7)))))))</f>
        <v>3</v>
      </c>
      <c r="D60">
        <f>IF(Sheet1!I108&lt;200,1,IF(AND(Sheet1!I108&gt;=200,Sheet1!I108&lt;300),2,IF(AND(Sheet1!I108&gt;=300,Sheet1!I108&lt;400),3,IF(AND(Sheet1!I108&gt;=400,Sheet1!I108&lt;500),4,IF(AND(Sheet1!I108&gt;=500,Sheet1!I108&lt;600),5,IF(AND(Sheet1!I108&gt;=600,Sheet1!I108&lt;800),6,IF(Sheet1!I108&gt;=800,7)))))))</f>
        <v>3</v>
      </c>
      <c r="E60">
        <f>IF(Sheet1!J108&lt;200,1,IF(AND(Sheet1!J108&gt;=200,Sheet1!J108&lt;300),2,IF(AND(Sheet1!J108&gt;=300,Sheet1!J108&lt;400),3,IF(AND(Sheet1!J108&gt;=400,Sheet1!J108&lt;500),4,IF(AND(Sheet1!J108&gt;=500,Sheet1!J108&lt;600),5,IF(AND(Sheet1!J108&gt;=600,Sheet1!J108&lt;800),6,IF(Sheet1!J108&gt;=800,7)))))))</f>
        <v>4</v>
      </c>
      <c r="F60">
        <f>IF(Sheet1!K108&lt;200,1,IF(AND(Sheet1!K108&gt;=200,Sheet1!K108&lt;300),2,IF(AND(Sheet1!K108&gt;=300,Sheet1!K108&lt;400),3,IF(AND(Sheet1!K108&gt;=400,Sheet1!K108&lt;500),4,IF(AND(Sheet1!K108&gt;=500,Sheet1!K108&lt;600),5,IF(AND(Sheet1!K108&gt;=600,Sheet1!K108&lt;800),6,IF(Sheet1!K108&gt;=800,7)))))))</f>
        <v>4</v>
      </c>
      <c r="I60" t="str">
        <f t="shared" si="9"/>
        <v/>
      </c>
      <c r="J60" t="str">
        <f t="shared" si="8"/>
        <v/>
      </c>
      <c r="K60">
        <f t="shared" si="8"/>
        <v>1</v>
      </c>
      <c r="L60">
        <f t="shared" si="8"/>
        <v>4</v>
      </c>
      <c r="M60" t="str">
        <f t="shared" si="8"/>
        <v/>
      </c>
      <c r="N60" t="str">
        <f t="shared" si="8"/>
        <v/>
      </c>
      <c r="O60" t="str">
        <f t="shared" si="8"/>
        <v/>
      </c>
      <c r="Q60" s="2">
        <f t="shared" si="3"/>
        <v>3</v>
      </c>
      <c r="R60" s="2" t="str">
        <f t="shared" si="4"/>
        <v/>
      </c>
      <c r="S60" s="2" t="str">
        <f t="shared" si="5"/>
        <v/>
      </c>
      <c r="T60" s="2">
        <f t="shared" si="6"/>
        <v>4</v>
      </c>
      <c r="U60" s="2" t="str">
        <f t="shared" si="7"/>
        <v/>
      </c>
    </row>
    <row r="61" spans="1:21" x14ac:dyDescent="0.25">
      <c r="A61" t="s">
        <v>201</v>
      </c>
      <c r="B61">
        <f>IF(Sheet1!G174&lt;200,1,IF(AND(Sheet1!G174&gt;=200,Sheet1!G174&lt;300),2,IF(AND(Sheet1!G174&gt;=300,Sheet1!G174&lt;400),3,IF(AND(Sheet1!G174&gt;=400,Sheet1!G174&lt;500),4,IF(AND(Sheet1!G174&gt;=500,Sheet1!G174&lt;600),5,IF(AND(Sheet1!G174&gt;=600,Sheet1!G174&lt;800),6,IF(Sheet1!G174&gt;=800,7)))))))</f>
        <v>2</v>
      </c>
      <c r="C61">
        <f>IF(Sheet1!H174&lt;200,1,IF(AND(Sheet1!H174&gt;=200,Sheet1!H174&lt;300),2,IF(AND(Sheet1!H174&gt;=300,Sheet1!H174&lt;400),3,IF(AND(Sheet1!H174&gt;=400,Sheet1!H174&lt;500),4,IF(AND(Sheet1!H174&gt;=500,Sheet1!H174&lt;600),5,IF(AND(Sheet1!H174&gt;=600,Sheet1!H174&lt;800),6,IF(Sheet1!H174&gt;=800,7)))))))</f>
        <v>2</v>
      </c>
      <c r="D61">
        <f>IF(Sheet1!I174&lt;200,1,IF(AND(Sheet1!I174&gt;=200,Sheet1!I174&lt;300),2,IF(AND(Sheet1!I174&gt;=300,Sheet1!I174&lt;400),3,IF(AND(Sheet1!I174&gt;=400,Sheet1!I174&lt;500),4,IF(AND(Sheet1!I174&gt;=500,Sheet1!I174&lt;600),5,IF(AND(Sheet1!I174&gt;=600,Sheet1!I174&lt;800),6,IF(Sheet1!I174&gt;=800,7)))))))</f>
        <v>2</v>
      </c>
      <c r="E61">
        <f>IF(Sheet1!J174&lt;200,1,IF(AND(Sheet1!J174&gt;=200,Sheet1!J174&lt;300),2,IF(AND(Sheet1!J174&gt;=300,Sheet1!J174&lt;400),3,IF(AND(Sheet1!J174&gt;=400,Sheet1!J174&lt;500),4,IF(AND(Sheet1!J174&gt;=500,Sheet1!J174&lt;600),5,IF(AND(Sheet1!J174&gt;=600,Sheet1!J174&lt;800),6,IF(Sheet1!J174&gt;=800,7)))))))</f>
        <v>2</v>
      </c>
      <c r="F61">
        <f>IF(Sheet1!K174&lt;200,1,IF(AND(Sheet1!K174&gt;=200,Sheet1!K174&lt;300),2,IF(AND(Sheet1!K174&gt;=300,Sheet1!K174&lt;400),3,IF(AND(Sheet1!K174&gt;=400,Sheet1!K174&lt;500),4,IF(AND(Sheet1!K174&gt;=500,Sheet1!K174&lt;600),5,IF(AND(Sheet1!K174&gt;=600,Sheet1!K174&lt;800),6,IF(Sheet1!K174&gt;=800,7)))))))</f>
        <v>4</v>
      </c>
      <c r="I61" t="str">
        <f t="shared" si="9"/>
        <v/>
      </c>
      <c r="J61">
        <f t="shared" si="8"/>
        <v>1</v>
      </c>
      <c r="K61" t="str">
        <f t="shared" si="8"/>
        <v/>
      </c>
      <c r="L61">
        <f t="shared" si="8"/>
        <v>5</v>
      </c>
      <c r="M61" t="str">
        <f t="shared" si="8"/>
        <v/>
      </c>
      <c r="N61" t="str">
        <f t="shared" si="8"/>
        <v/>
      </c>
      <c r="O61" t="str">
        <f t="shared" si="8"/>
        <v/>
      </c>
      <c r="Q61" s="2">
        <f t="shared" si="3"/>
        <v>2</v>
      </c>
      <c r="R61" s="2" t="str">
        <f t="shared" si="4"/>
        <v/>
      </c>
      <c r="S61" s="2" t="str">
        <f t="shared" si="5"/>
        <v/>
      </c>
      <c r="T61" s="2" t="str">
        <f t="shared" si="6"/>
        <v/>
      </c>
      <c r="U61" s="2">
        <f t="shared" si="7"/>
        <v>4</v>
      </c>
    </row>
    <row r="62" spans="1:21" x14ac:dyDescent="0.25">
      <c r="A62" t="s">
        <v>83</v>
      </c>
      <c r="B62">
        <f>IF(Sheet1!G275&lt;200,1,IF(AND(Sheet1!G275&gt;=200,Sheet1!G275&lt;300),2,IF(AND(Sheet1!G275&gt;=300,Sheet1!G275&lt;400),3,IF(AND(Sheet1!G275&gt;=400,Sheet1!G275&lt;500),4,IF(AND(Sheet1!G275&gt;=500,Sheet1!G275&lt;600),5,IF(AND(Sheet1!G275&gt;=600,Sheet1!G275&lt;800),6,IF(Sheet1!G275&gt;=800,7)))))))</f>
        <v>1</v>
      </c>
      <c r="C62">
        <f>IF(Sheet1!H275&lt;200,1,IF(AND(Sheet1!H275&gt;=200,Sheet1!H275&lt;300),2,IF(AND(Sheet1!H275&gt;=300,Sheet1!H275&lt;400),3,IF(AND(Sheet1!H275&gt;=400,Sheet1!H275&lt;500),4,IF(AND(Sheet1!H275&gt;=500,Sheet1!H275&lt;600),5,IF(AND(Sheet1!H275&gt;=600,Sheet1!H275&lt;800),6,IF(Sheet1!H275&gt;=800,7)))))))</f>
        <v>2</v>
      </c>
      <c r="D62">
        <f>IF(Sheet1!I275&lt;200,1,IF(AND(Sheet1!I275&gt;=200,Sheet1!I275&lt;300),2,IF(AND(Sheet1!I275&gt;=300,Sheet1!I275&lt;400),3,IF(AND(Sheet1!I275&gt;=400,Sheet1!I275&lt;500),4,IF(AND(Sheet1!I275&gt;=500,Sheet1!I275&lt;600),5,IF(AND(Sheet1!I275&gt;=600,Sheet1!I275&lt;800),6,IF(Sheet1!I275&gt;=800,7)))))))</f>
        <v>2</v>
      </c>
      <c r="E62">
        <f>IF(Sheet1!J275&lt;200,1,IF(AND(Sheet1!J275&gt;=200,Sheet1!J275&lt;300),2,IF(AND(Sheet1!J275&gt;=300,Sheet1!J275&lt;400),3,IF(AND(Sheet1!J275&gt;=400,Sheet1!J275&lt;500),4,IF(AND(Sheet1!J275&gt;=500,Sheet1!J275&lt;600),5,IF(AND(Sheet1!J275&gt;=600,Sheet1!J275&lt;800),6,IF(Sheet1!J275&gt;=800,7)))))))</f>
        <v>2</v>
      </c>
      <c r="F62">
        <f>IF(Sheet1!K275&lt;200,1,IF(AND(Sheet1!K275&gt;=200,Sheet1!K275&lt;300),2,IF(AND(Sheet1!K275&gt;=300,Sheet1!K275&lt;400),3,IF(AND(Sheet1!K275&gt;=400,Sheet1!K275&lt;500),4,IF(AND(Sheet1!K275&gt;=500,Sheet1!K275&lt;600),5,IF(AND(Sheet1!K275&gt;=600,Sheet1!K275&lt;800),6,IF(Sheet1!K275&gt;=800,7)))))))</f>
        <v>2</v>
      </c>
      <c r="I62">
        <f t="shared" si="9"/>
        <v>1</v>
      </c>
      <c r="J62">
        <f t="shared" si="8"/>
        <v>2</v>
      </c>
      <c r="K62" t="str">
        <f t="shared" si="8"/>
        <v/>
      </c>
      <c r="L62" t="str">
        <f t="shared" si="8"/>
        <v/>
      </c>
      <c r="M62" t="str">
        <f t="shared" si="8"/>
        <v/>
      </c>
      <c r="N62" t="str">
        <f t="shared" si="8"/>
        <v/>
      </c>
      <c r="O62" t="str">
        <f t="shared" si="8"/>
        <v/>
      </c>
      <c r="Q62" s="2">
        <f t="shared" si="3"/>
        <v>1</v>
      </c>
      <c r="R62" s="2">
        <f t="shared" si="4"/>
        <v>2</v>
      </c>
      <c r="S62" s="2" t="str">
        <f t="shared" si="5"/>
        <v/>
      </c>
      <c r="T62" s="2" t="str">
        <f t="shared" si="6"/>
        <v/>
      </c>
      <c r="U62" s="2" t="str">
        <f t="shared" si="7"/>
        <v/>
      </c>
    </row>
    <row r="63" spans="1:21" x14ac:dyDescent="0.25">
      <c r="A63" t="s">
        <v>354</v>
      </c>
      <c r="B63">
        <f>IF(Sheet1!G43&lt;200,1,IF(AND(Sheet1!G43&gt;=200,Sheet1!G43&lt;300),2,IF(AND(Sheet1!G43&gt;=300,Sheet1!G43&lt;400),3,IF(AND(Sheet1!G43&gt;=400,Sheet1!G43&lt;500),4,IF(AND(Sheet1!G43&gt;=500,Sheet1!G43&lt;600),5,IF(AND(Sheet1!G43&gt;=600,Sheet1!G43&lt;800),6,IF(Sheet1!G43&gt;=800,7)))))))</f>
        <v>6</v>
      </c>
      <c r="C63">
        <f>IF(Sheet1!H43&lt;200,1,IF(AND(Sheet1!H43&gt;=200,Sheet1!H43&lt;300),2,IF(AND(Sheet1!H43&gt;=300,Sheet1!H43&lt;400),3,IF(AND(Sheet1!H43&gt;=400,Sheet1!H43&lt;500),4,IF(AND(Sheet1!H43&gt;=500,Sheet1!H43&lt;600),5,IF(AND(Sheet1!H43&gt;=600,Sheet1!H43&lt;800),6,IF(Sheet1!H43&gt;=800,7)))))))</f>
        <v>6</v>
      </c>
      <c r="D63">
        <f>IF(Sheet1!I43&lt;200,1,IF(AND(Sheet1!I43&gt;=200,Sheet1!I43&lt;300),2,IF(AND(Sheet1!I43&gt;=300,Sheet1!I43&lt;400),3,IF(AND(Sheet1!I43&gt;=400,Sheet1!I43&lt;500),4,IF(AND(Sheet1!I43&gt;=500,Sheet1!I43&lt;600),5,IF(AND(Sheet1!I43&gt;=600,Sheet1!I43&lt;800),6,IF(Sheet1!I43&gt;=800,7)))))))</f>
        <v>7</v>
      </c>
      <c r="E63">
        <f>IF(Sheet1!J43&lt;200,1,IF(AND(Sheet1!J43&gt;=200,Sheet1!J43&lt;300),2,IF(AND(Sheet1!J43&gt;=300,Sheet1!J43&lt;400),3,IF(AND(Sheet1!J43&gt;=400,Sheet1!J43&lt;500),4,IF(AND(Sheet1!J43&gt;=500,Sheet1!J43&lt;600),5,IF(AND(Sheet1!J43&gt;=600,Sheet1!J43&lt;800),6,IF(Sheet1!J43&gt;=800,7)))))))</f>
        <v>7</v>
      </c>
      <c r="F63">
        <f>IF(Sheet1!K43&lt;200,1,IF(AND(Sheet1!K43&gt;=200,Sheet1!K43&lt;300),2,IF(AND(Sheet1!K43&gt;=300,Sheet1!K43&lt;400),3,IF(AND(Sheet1!K43&gt;=400,Sheet1!K43&lt;500),4,IF(AND(Sheet1!K43&gt;=500,Sheet1!K43&lt;600),5,IF(AND(Sheet1!K43&gt;=600,Sheet1!K43&lt;800),6,IF(Sheet1!K43&gt;=800,7)))))))</f>
        <v>7</v>
      </c>
      <c r="I63" t="str">
        <f t="shared" si="9"/>
        <v/>
      </c>
      <c r="J63" t="str">
        <f t="shared" si="8"/>
        <v/>
      </c>
      <c r="K63" t="str">
        <f t="shared" si="8"/>
        <v/>
      </c>
      <c r="L63" t="str">
        <f t="shared" si="8"/>
        <v/>
      </c>
      <c r="M63" t="str">
        <f t="shared" si="8"/>
        <v/>
      </c>
      <c r="N63">
        <f t="shared" si="8"/>
        <v>1</v>
      </c>
      <c r="O63">
        <f t="shared" si="8"/>
        <v>3</v>
      </c>
      <c r="Q63" s="2">
        <f t="shared" si="3"/>
        <v>6</v>
      </c>
      <c r="R63" s="2" t="str">
        <f t="shared" si="4"/>
        <v/>
      </c>
      <c r="S63" s="2">
        <f t="shared" si="5"/>
        <v>7</v>
      </c>
      <c r="T63" s="2" t="str">
        <f t="shared" si="6"/>
        <v/>
      </c>
      <c r="U63" s="2" t="str">
        <f t="shared" si="7"/>
        <v/>
      </c>
    </row>
    <row r="64" spans="1:21" x14ac:dyDescent="0.25">
      <c r="A64" t="s">
        <v>288</v>
      </c>
      <c r="B64">
        <f>IF(Sheet1!G323&lt;200,1,IF(AND(Sheet1!G323&gt;=200,Sheet1!G323&lt;300),2,IF(AND(Sheet1!G323&gt;=300,Sheet1!G323&lt;400),3,IF(AND(Sheet1!G323&gt;=400,Sheet1!G323&lt;500),4,IF(AND(Sheet1!G323&gt;=500,Sheet1!G323&lt;600),5,IF(AND(Sheet1!G323&gt;=600,Sheet1!G323&lt;800),6,IF(Sheet1!G323&gt;=800,7)))))))</f>
        <v>1</v>
      </c>
      <c r="C64">
        <f>IF(Sheet1!H323&lt;200,1,IF(AND(Sheet1!H323&gt;=200,Sheet1!H323&lt;300),2,IF(AND(Sheet1!H323&gt;=300,Sheet1!H323&lt;400),3,IF(AND(Sheet1!H323&gt;=400,Sheet1!H323&lt;500),4,IF(AND(Sheet1!H323&gt;=500,Sheet1!H323&lt;600),5,IF(AND(Sheet1!H323&gt;=600,Sheet1!H323&lt;800),6,IF(Sheet1!H323&gt;=800,7)))))))</f>
        <v>2</v>
      </c>
      <c r="D64">
        <f>IF(Sheet1!I323&lt;200,1,IF(AND(Sheet1!I323&gt;=200,Sheet1!I323&lt;300),2,IF(AND(Sheet1!I323&gt;=300,Sheet1!I323&lt;400),3,IF(AND(Sheet1!I323&gt;=400,Sheet1!I323&lt;500),4,IF(AND(Sheet1!I323&gt;=500,Sheet1!I323&lt;600),5,IF(AND(Sheet1!I323&gt;=600,Sheet1!I323&lt;800),6,IF(Sheet1!I323&gt;=800,7)))))))</f>
        <v>4</v>
      </c>
      <c r="E64">
        <f>IF(Sheet1!J323&lt;200,1,IF(AND(Sheet1!J323&gt;=200,Sheet1!J323&lt;300),2,IF(AND(Sheet1!J323&gt;=300,Sheet1!J323&lt;400),3,IF(AND(Sheet1!J323&gt;=400,Sheet1!J323&lt;500),4,IF(AND(Sheet1!J323&gt;=500,Sheet1!J323&lt;600),5,IF(AND(Sheet1!J323&gt;=600,Sheet1!J323&lt;800),6,IF(Sheet1!J323&gt;=800,7)))))))</f>
        <v>6</v>
      </c>
      <c r="F64">
        <f>IF(Sheet1!K323&lt;200,1,IF(AND(Sheet1!K323&gt;=200,Sheet1!K323&lt;300),2,IF(AND(Sheet1!K323&gt;=300,Sheet1!K323&lt;400),3,IF(AND(Sheet1!K323&gt;=400,Sheet1!K323&lt;500),4,IF(AND(Sheet1!K323&gt;=500,Sheet1!K323&lt;600),5,IF(AND(Sheet1!K323&gt;=600,Sheet1!K323&lt;800),6,IF(Sheet1!K323&gt;=800,7)))))))</f>
        <v>7</v>
      </c>
      <c r="I64">
        <f t="shared" si="9"/>
        <v>1</v>
      </c>
      <c r="J64">
        <f t="shared" si="8"/>
        <v>2</v>
      </c>
      <c r="K64" t="str">
        <f t="shared" si="8"/>
        <v/>
      </c>
      <c r="L64">
        <f t="shared" si="8"/>
        <v>3</v>
      </c>
      <c r="M64" t="str">
        <f t="shared" si="8"/>
        <v/>
      </c>
      <c r="N64">
        <f t="shared" si="8"/>
        <v>4</v>
      </c>
      <c r="O64">
        <f t="shared" si="8"/>
        <v>5</v>
      </c>
      <c r="Q64" s="2">
        <f t="shared" si="3"/>
        <v>1</v>
      </c>
      <c r="R64" s="2">
        <f t="shared" si="4"/>
        <v>2</v>
      </c>
      <c r="S64" s="2">
        <f t="shared" si="5"/>
        <v>4</v>
      </c>
      <c r="T64" s="2">
        <f t="shared" si="6"/>
        <v>6</v>
      </c>
      <c r="U64" s="2">
        <f t="shared" si="7"/>
        <v>7</v>
      </c>
    </row>
    <row r="65" spans="1:21" x14ac:dyDescent="0.25">
      <c r="A65" t="s">
        <v>57</v>
      </c>
      <c r="B65">
        <f>IF(Sheet1!G319&lt;200,1,IF(AND(Sheet1!G319&gt;=200,Sheet1!G319&lt;300),2,IF(AND(Sheet1!G319&gt;=300,Sheet1!G319&lt;400),3,IF(AND(Sheet1!G319&gt;=400,Sheet1!G319&lt;500),4,IF(AND(Sheet1!G319&gt;=500,Sheet1!G319&lt;600),5,IF(AND(Sheet1!G319&gt;=600,Sheet1!G319&lt;800),6,IF(Sheet1!G319&gt;=800,7)))))))</f>
        <v>1</v>
      </c>
      <c r="C65">
        <f>IF(Sheet1!H319&lt;200,1,IF(AND(Sheet1!H319&gt;=200,Sheet1!H319&lt;300),2,IF(AND(Sheet1!H319&gt;=300,Sheet1!H319&lt;400),3,IF(AND(Sheet1!H319&gt;=400,Sheet1!H319&lt;500),4,IF(AND(Sheet1!H319&gt;=500,Sheet1!H319&lt;600),5,IF(AND(Sheet1!H319&gt;=600,Sheet1!H319&lt;800),6,IF(Sheet1!H319&gt;=800,7)))))))</f>
        <v>1</v>
      </c>
      <c r="D65">
        <f>IF(Sheet1!I319&lt;200,1,IF(AND(Sheet1!I319&gt;=200,Sheet1!I319&lt;300),2,IF(AND(Sheet1!I319&gt;=300,Sheet1!I319&lt;400),3,IF(AND(Sheet1!I319&gt;=400,Sheet1!I319&lt;500),4,IF(AND(Sheet1!I319&gt;=500,Sheet1!I319&lt;600),5,IF(AND(Sheet1!I319&gt;=600,Sheet1!I319&lt;800),6,IF(Sheet1!I319&gt;=800,7)))))))</f>
        <v>1</v>
      </c>
      <c r="E65">
        <f>IF(Sheet1!J319&lt;200,1,IF(AND(Sheet1!J319&gt;=200,Sheet1!J319&lt;300),2,IF(AND(Sheet1!J319&gt;=300,Sheet1!J319&lt;400),3,IF(AND(Sheet1!J319&gt;=400,Sheet1!J319&lt;500),4,IF(AND(Sheet1!J319&gt;=500,Sheet1!J319&lt;600),5,IF(AND(Sheet1!J319&gt;=600,Sheet1!J319&lt;800),6,IF(Sheet1!J319&gt;=800,7)))))))</f>
        <v>1</v>
      </c>
      <c r="F65">
        <f>IF(Sheet1!K319&lt;200,1,IF(AND(Sheet1!K319&gt;=200,Sheet1!K319&lt;300),2,IF(AND(Sheet1!K319&gt;=300,Sheet1!K319&lt;400),3,IF(AND(Sheet1!K319&gt;=400,Sheet1!K319&lt;500),4,IF(AND(Sheet1!K319&gt;=500,Sheet1!K319&lt;600),5,IF(AND(Sheet1!K319&gt;=600,Sheet1!K319&lt;800),6,IF(Sheet1!K319&gt;=800,7)))))))</f>
        <v>1</v>
      </c>
      <c r="I65">
        <f t="shared" si="9"/>
        <v>1</v>
      </c>
      <c r="J65" t="str">
        <f t="shared" si="8"/>
        <v/>
      </c>
      <c r="K65" t="str">
        <f t="shared" si="8"/>
        <v/>
      </c>
      <c r="L65" t="str">
        <f t="shared" si="8"/>
        <v/>
      </c>
      <c r="M65" t="str">
        <f t="shared" si="8"/>
        <v/>
      </c>
      <c r="N65" t="str">
        <f t="shared" si="8"/>
        <v/>
      </c>
      <c r="O65" t="str">
        <f t="shared" si="8"/>
        <v/>
      </c>
      <c r="Q65" s="2">
        <f t="shared" si="3"/>
        <v>1</v>
      </c>
      <c r="R65" s="2" t="str">
        <f t="shared" si="4"/>
        <v/>
      </c>
      <c r="S65" s="2" t="str">
        <f t="shared" si="5"/>
        <v/>
      </c>
      <c r="T65" s="2" t="str">
        <f t="shared" si="6"/>
        <v/>
      </c>
      <c r="U65" s="2" t="str">
        <f t="shared" si="7"/>
        <v/>
      </c>
    </row>
    <row r="66" spans="1:21" x14ac:dyDescent="0.25">
      <c r="A66" t="s">
        <v>318</v>
      </c>
      <c r="B66">
        <f>IF(Sheet1!G55&lt;200,1,IF(AND(Sheet1!G55&gt;=200,Sheet1!G55&lt;300),2,IF(AND(Sheet1!G55&gt;=300,Sheet1!G55&lt;400),3,IF(AND(Sheet1!G55&gt;=400,Sheet1!G55&lt;500),4,IF(AND(Sheet1!G55&gt;=500,Sheet1!G55&lt;600),5,IF(AND(Sheet1!G55&gt;=600,Sheet1!G55&lt;800),6,IF(Sheet1!G55&gt;=800,7)))))))</f>
        <v>1</v>
      </c>
      <c r="C66">
        <f>IF(Sheet1!H55&lt;200,1,IF(AND(Sheet1!H55&gt;=200,Sheet1!H55&lt;300),2,IF(AND(Sheet1!H55&gt;=300,Sheet1!H55&lt;400),3,IF(AND(Sheet1!H55&gt;=400,Sheet1!H55&lt;500),4,IF(AND(Sheet1!H55&gt;=500,Sheet1!H55&lt;600),5,IF(AND(Sheet1!H55&gt;=600,Sheet1!H55&lt;800),6,IF(Sheet1!H55&gt;=800,7)))))))</f>
        <v>7</v>
      </c>
      <c r="D66">
        <f>IF(Sheet1!I55&lt;200,1,IF(AND(Sheet1!I55&gt;=200,Sheet1!I55&lt;300),2,IF(AND(Sheet1!I55&gt;=300,Sheet1!I55&lt;400),3,IF(AND(Sheet1!I55&gt;=400,Sheet1!I55&lt;500),4,IF(AND(Sheet1!I55&gt;=500,Sheet1!I55&lt;600),5,IF(AND(Sheet1!I55&gt;=600,Sheet1!I55&lt;800),6,IF(Sheet1!I55&gt;=800,7)))))))</f>
        <v>7</v>
      </c>
      <c r="E66">
        <f>IF(Sheet1!J55&lt;200,1,IF(AND(Sheet1!J55&gt;=200,Sheet1!J55&lt;300),2,IF(AND(Sheet1!J55&gt;=300,Sheet1!J55&lt;400),3,IF(AND(Sheet1!J55&gt;=400,Sheet1!J55&lt;500),4,IF(AND(Sheet1!J55&gt;=500,Sheet1!J55&lt;600),5,IF(AND(Sheet1!J55&gt;=600,Sheet1!J55&lt;800),6,IF(Sheet1!J55&gt;=800,7)))))))</f>
        <v>7</v>
      </c>
      <c r="F66">
        <f>IF(Sheet1!K55&lt;200,1,IF(AND(Sheet1!K55&gt;=200,Sheet1!K55&lt;300),2,IF(AND(Sheet1!K55&gt;=300,Sheet1!K55&lt;400),3,IF(AND(Sheet1!K55&gt;=400,Sheet1!K55&lt;500),4,IF(AND(Sheet1!K55&gt;=500,Sheet1!K55&lt;600),5,IF(AND(Sheet1!K55&gt;=600,Sheet1!K55&lt;800),6,IF(Sheet1!K55&gt;=800,7)))))))</f>
        <v>7</v>
      </c>
      <c r="I66">
        <f t="shared" si="9"/>
        <v>1</v>
      </c>
      <c r="J66" t="str">
        <f t="shared" si="8"/>
        <v/>
      </c>
      <c r="K66" t="str">
        <f t="shared" si="8"/>
        <v/>
      </c>
      <c r="L66" t="str">
        <f t="shared" si="8"/>
        <v/>
      </c>
      <c r="M66" t="str">
        <f t="shared" si="8"/>
        <v/>
      </c>
      <c r="N66" t="str">
        <f t="shared" si="8"/>
        <v/>
      </c>
      <c r="O66">
        <f t="shared" si="8"/>
        <v>2</v>
      </c>
      <c r="Q66" s="2">
        <f t="shared" si="3"/>
        <v>1</v>
      </c>
      <c r="R66" s="2">
        <f t="shared" si="4"/>
        <v>7</v>
      </c>
      <c r="S66" s="2" t="str">
        <f t="shared" si="5"/>
        <v/>
      </c>
      <c r="T66" s="2" t="str">
        <f t="shared" si="6"/>
        <v/>
      </c>
      <c r="U66" s="2" t="str">
        <f t="shared" si="7"/>
        <v/>
      </c>
    </row>
    <row r="67" spans="1:21" x14ac:dyDescent="0.25">
      <c r="A67" t="s">
        <v>58</v>
      </c>
      <c r="B67">
        <f>IF(Sheet1!G249&lt;200,1,IF(AND(Sheet1!G249&gt;=200,Sheet1!G249&lt;300),2,IF(AND(Sheet1!G249&gt;=300,Sheet1!G249&lt;400),3,IF(AND(Sheet1!G249&gt;=400,Sheet1!G249&lt;500),4,IF(AND(Sheet1!G249&gt;=500,Sheet1!G249&lt;600),5,IF(AND(Sheet1!G249&gt;=600,Sheet1!G249&lt;800),6,IF(Sheet1!G249&gt;=800,7)))))))</f>
        <v>1</v>
      </c>
      <c r="C67">
        <f>IF(Sheet1!H249&lt;200,1,IF(AND(Sheet1!H249&gt;=200,Sheet1!H249&lt;300),2,IF(AND(Sheet1!H249&gt;=300,Sheet1!H249&lt;400),3,IF(AND(Sheet1!H249&gt;=400,Sheet1!H249&lt;500),4,IF(AND(Sheet1!H249&gt;=500,Sheet1!H249&lt;600),5,IF(AND(Sheet1!H249&gt;=600,Sheet1!H249&lt;800),6,IF(Sheet1!H249&gt;=800,7)))))))</f>
        <v>1</v>
      </c>
      <c r="D67">
        <f>IF(Sheet1!I249&lt;200,1,IF(AND(Sheet1!I249&gt;=200,Sheet1!I249&lt;300),2,IF(AND(Sheet1!I249&gt;=300,Sheet1!I249&lt;400),3,IF(AND(Sheet1!I249&gt;=400,Sheet1!I249&lt;500),4,IF(AND(Sheet1!I249&gt;=500,Sheet1!I249&lt;600),5,IF(AND(Sheet1!I249&gt;=600,Sheet1!I249&lt;800),6,IF(Sheet1!I249&gt;=800,7)))))))</f>
        <v>1</v>
      </c>
      <c r="E67">
        <f>IF(Sheet1!J249&lt;200,1,IF(AND(Sheet1!J249&gt;=200,Sheet1!J249&lt;300),2,IF(AND(Sheet1!J249&gt;=300,Sheet1!J249&lt;400),3,IF(AND(Sheet1!J249&gt;=400,Sheet1!J249&lt;500),4,IF(AND(Sheet1!J249&gt;=500,Sheet1!J249&lt;600),5,IF(AND(Sheet1!J249&gt;=600,Sheet1!J249&lt;800),6,IF(Sheet1!J249&gt;=800,7)))))))</f>
        <v>1</v>
      </c>
      <c r="F67">
        <f>IF(Sheet1!K249&lt;200,1,IF(AND(Sheet1!K249&gt;=200,Sheet1!K249&lt;300),2,IF(AND(Sheet1!K249&gt;=300,Sheet1!K249&lt;400),3,IF(AND(Sheet1!K249&gt;=400,Sheet1!K249&lt;500),4,IF(AND(Sheet1!K249&gt;=500,Sheet1!K249&lt;600),5,IF(AND(Sheet1!K249&gt;=600,Sheet1!K249&lt;800),6,IF(Sheet1!K249&gt;=800,7)))))))</f>
        <v>1</v>
      </c>
      <c r="I67">
        <f t="shared" si="9"/>
        <v>1</v>
      </c>
      <c r="J67" t="str">
        <f t="shared" si="8"/>
        <v/>
      </c>
      <c r="K67" t="str">
        <f t="shared" si="8"/>
        <v/>
      </c>
      <c r="L67" t="str">
        <f t="shared" si="8"/>
        <v/>
      </c>
      <c r="M67" t="str">
        <f t="shared" si="8"/>
        <v/>
      </c>
      <c r="N67" t="str">
        <f t="shared" si="8"/>
        <v/>
      </c>
      <c r="O67" t="str">
        <f t="shared" si="8"/>
        <v/>
      </c>
      <c r="Q67" s="2">
        <f t="shared" ref="Q67:Q130" si="10">B67</f>
        <v>1</v>
      </c>
      <c r="R67" s="2" t="str">
        <f t="shared" ref="R67:R130" si="11">IF(C67&gt;B67,C67,"")</f>
        <v/>
      </c>
      <c r="S67" s="2" t="str">
        <f t="shared" ref="S67:S130" si="12">IF(D67&gt;C67,D67,"")</f>
        <v/>
      </c>
      <c r="T67" s="2" t="str">
        <f t="shared" ref="T67:T130" si="13">IF(E67&gt;D67,E67,"")</f>
        <v/>
      </c>
      <c r="U67" s="2" t="str">
        <f t="shared" ref="U67:U130" si="14">IF(F67&gt;E67,F67,"")</f>
        <v/>
      </c>
    </row>
    <row r="68" spans="1:21" x14ac:dyDescent="0.25">
      <c r="A68" t="s">
        <v>340</v>
      </c>
      <c r="B68">
        <f>IF(Sheet1!G80&lt;200,1,IF(AND(Sheet1!G80&gt;=200,Sheet1!G80&lt;300),2,IF(AND(Sheet1!G80&gt;=300,Sheet1!G80&lt;400),3,IF(AND(Sheet1!G80&gt;=400,Sheet1!G80&lt;500),4,IF(AND(Sheet1!G80&gt;=500,Sheet1!G80&lt;600),5,IF(AND(Sheet1!G80&gt;=600,Sheet1!G80&lt;800),6,IF(Sheet1!G80&gt;=800,7)))))))</f>
        <v>4</v>
      </c>
      <c r="C68">
        <f>IF(Sheet1!H80&lt;200,1,IF(AND(Sheet1!H80&gt;=200,Sheet1!H80&lt;300),2,IF(AND(Sheet1!H80&gt;=300,Sheet1!H80&lt;400),3,IF(AND(Sheet1!H80&gt;=400,Sheet1!H80&lt;500),4,IF(AND(Sheet1!H80&gt;=500,Sheet1!H80&lt;600),5,IF(AND(Sheet1!H80&gt;=600,Sheet1!H80&lt;800),6,IF(Sheet1!H80&gt;=800,7)))))))</f>
        <v>6</v>
      </c>
      <c r="D68">
        <f>IF(Sheet1!I80&lt;200,1,IF(AND(Sheet1!I80&gt;=200,Sheet1!I80&lt;300),2,IF(AND(Sheet1!I80&gt;=300,Sheet1!I80&lt;400),3,IF(AND(Sheet1!I80&gt;=400,Sheet1!I80&lt;500),4,IF(AND(Sheet1!I80&gt;=500,Sheet1!I80&lt;600),5,IF(AND(Sheet1!I80&gt;=600,Sheet1!I80&lt;800),6,IF(Sheet1!I80&gt;=800,7)))))))</f>
        <v>7</v>
      </c>
      <c r="E68">
        <f>IF(Sheet1!J80&lt;200,1,IF(AND(Sheet1!J80&gt;=200,Sheet1!J80&lt;300),2,IF(AND(Sheet1!J80&gt;=300,Sheet1!J80&lt;400),3,IF(AND(Sheet1!J80&gt;=400,Sheet1!J80&lt;500),4,IF(AND(Sheet1!J80&gt;=500,Sheet1!J80&lt;600),5,IF(AND(Sheet1!J80&gt;=600,Sheet1!J80&lt;800),6,IF(Sheet1!J80&gt;=800,7)))))))</f>
        <v>7</v>
      </c>
      <c r="F68">
        <f>IF(Sheet1!K80&lt;200,1,IF(AND(Sheet1!K80&gt;=200,Sheet1!K80&lt;300),2,IF(AND(Sheet1!K80&gt;=300,Sheet1!K80&lt;400),3,IF(AND(Sheet1!K80&gt;=400,Sheet1!K80&lt;500),4,IF(AND(Sheet1!K80&gt;=500,Sheet1!K80&lt;600),5,IF(AND(Sheet1!K80&gt;=600,Sheet1!K80&lt;800),6,IF(Sheet1!K80&gt;=800,7)))))))</f>
        <v>7</v>
      </c>
      <c r="I68" t="str">
        <f t="shared" si="9"/>
        <v/>
      </c>
      <c r="J68" t="str">
        <f t="shared" si="8"/>
        <v/>
      </c>
      <c r="K68" t="str">
        <f t="shared" si="8"/>
        <v/>
      </c>
      <c r="L68">
        <f t="shared" si="8"/>
        <v>1</v>
      </c>
      <c r="M68" t="str">
        <f t="shared" si="8"/>
        <v/>
      </c>
      <c r="N68">
        <f t="shared" si="8"/>
        <v>2</v>
      </c>
      <c r="O68">
        <f t="shared" si="8"/>
        <v>3</v>
      </c>
      <c r="Q68" s="2">
        <f t="shared" si="10"/>
        <v>4</v>
      </c>
      <c r="R68" s="2">
        <f t="shared" si="11"/>
        <v>6</v>
      </c>
      <c r="S68" s="2">
        <f t="shared" si="12"/>
        <v>7</v>
      </c>
      <c r="T68" s="2" t="str">
        <f t="shared" si="13"/>
        <v/>
      </c>
      <c r="U68" s="2" t="str">
        <f t="shared" si="14"/>
        <v/>
      </c>
    </row>
    <row r="69" spans="1:21" x14ac:dyDescent="0.25">
      <c r="A69" t="s">
        <v>207</v>
      </c>
      <c r="B69">
        <f>IF(Sheet1!G283&lt;200,1,IF(AND(Sheet1!G283&gt;=200,Sheet1!G283&lt;300),2,IF(AND(Sheet1!G283&gt;=300,Sheet1!G283&lt;400),3,IF(AND(Sheet1!G283&gt;=400,Sheet1!G283&lt;500),4,IF(AND(Sheet1!G283&gt;=500,Sheet1!G283&lt;600),5,IF(AND(Sheet1!G283&gt;=600,Sheet1!G283&lt;800),6,IF(Sheet1!G283&gt;=800,7)))))))</f>
        <v>1</v>
      </c>
      <c r="C69">
        <f>IF(Sheet1!H283&lt;200,1,IF(AND(Sheet1!H283&gt;=200,Sheet1!H283&lt;300),2,IF(AND(Sheet1!H283&gt;=300,Sheet1!H283&lt;400),3,IF(AND(Sheet1!H283&gt;=400,Sheet1!H283&lt;500),4,IF(AND(Sheet1!H283&gt;=500,Sheet1!H283&lt;600),5,IF(AND(Sheet1!H283&gt;=600,Sheet1!H283&lt;800),6,IF(Sheet1!H283&gt;=800,7)))))))</f>
        <v>1</v>
      </c>
      <c r="D69">
        <f>IF(Sheet1!I283&lt;200,1,IF(AND(Sheet1!I283&gt;=200,Sheet1!I283&lt;300),2,IF(AND(Sheet1!I283&gt;=300,Sheet1!I283&lt;400),3,IF(AND(Sheet1!I283&gt;=400,Sheet1!I283&lt;500),4,IF(AND(Sheet1!I283&gt;=500,Sheet1!I283&lt;600),5,IF(AND(Sheet1!I283&gt;=600,Sheet1!I283&lt;800),6,IF(Sheet1!I283&gt;=800,7)))))))</f>
        <v>2</v>
      </c>
      <c r="E69">
        <f>IF(Sheet1!J283&lt;200,1,IF(AND(Sheet1!J283&gt;=200,Sheet1!J283&lt;300),2,IF(AND(Sheet1!J283&gt;=300,Sheet1!J283&lt;400),3,IF(AND(Sheet1!J283&gt;=400,Sheet1!J283&lt;500),4,IF(AND(Sheet1!J283&gt;=500,Sheet1!J283&lt;600),5,IF(AND(Sheet1!J283&gt;=600,Sheet1!J283&lt;800),6,IF(Sheet1!J283&gt;=800,7)))))))</f>
        <v>4</v>
      </c>
      <c r="F69">
        <f>IF(Sheet1!K283&lt;200,1,IF(AND(Sheet1!K283&gt;=200,Sheet1!K283&lt;300),2,IF(AND(Sheet1!K283&gt;=300,Sheet1!K283&lt;400),3,IF(AND(Sheet1!K283&gt;=400,Sheet1!K283&lt;500),4,IF(AND(Sheet1!K283&gt;=500,Sheet1!K283&lt;600),5,IF(AND(Sheet1!K283&gt;=600,Sheet1!K283&lt;800),6,IF(Sheet1!K283&gt;=800,7)))))))</f>
        <v>4</v>
      </c>
      <c r="I69">
        <f t="shared" si="9"/>
        <v>1</v>
      </c>
      <c r="J69">
        <f t="shared" si="8"/>
        <v>3</v>
      </c>
      <c r="K69" t="str">
        <f t="shared" si="8"/>
        <v/>
      </c>
      <c r="L69">
        <f t="shared" si="8"/>
        <v>4</v>
      </c>
      <c r="M69" t="str">
        <f t="shared" si="8"/>
        <v/>
      </c>
      <c r="N69" t="str">
        <f t="shared" si="8"/>
        <v/>
      </c>
      <c r="O69" t="str">
        <f t="shared" si="8"/>
        <v/>
      </c>
      <c r="Q69" s="2">
        <f t="shared" si="10"/>
        <v>1</v>
      </c>
      <c r="R69" s="2" t="str">
        <f t="shared" si="11"/>
        <v/>
      </c>
      <c r="S69" s="2">
        <f t="shared" si="12"/>
        <v>2</v>
      </c>
      <c r="T69" s="2">
        <f t="shared" si="13"/>
        <v>4</v>
      </c>
      <c r="U69" s="2" t="str">
        <f t="shared" si="14"/>
        <v/>
      </c>
    </row>
    <row r="70" spans="1:21" x14ac:dyDescent="0.25">
      <c r="A70" t="s">
        <v>290</v>
      </c>
      <c r="B70">
        <f>IF(Sheet1!G153&lt;200,1,IF(AND(Sheet1!G153&gt;=200,Sheet1!G153&lt;300),2,IF(AND(Sheet1!G153&gt;=300,Sheet1!G153&lt;400),3,IF(AND(Sheet1!G153&gt;=400,Sheet1!G153&lt;500),4,IF(AND(Sheet1!G153&gt;=500,Sheet1!G153&lt;600),5,IF(AND(Sheet1!G153&gt;=600,Sheet1!G153&lt;800),6,IF(Sheet1!G153&gt;=800,7)))))))</f>
        <v>2</v>
      </c>
      <c r="C70">
        <f>IF(Sheet1!H153&lt;200,1,IF(AND(Sheet1!H153&gt;=200,Sheet1!H153&lt;300),2,IF(AND(Sheet1!H153&gt;=300,Sheet1!H153&lt;400),3,IF(AND(Sheet1!H153&gt;=400,Sheet1!H153&lt;500),4,IF(AND(Sheet1!H153&gt;=500,Sheet1!H153&lt;600),5,IF(AND(Sheet1!H153&gt;=600,Sheet1!H153&lt;800),6,IF(Sheet1!H153&gt;=800,7)))))))</f>
        <v>4</v>
      </c>
      <c r="D70">
        <f>IF(Sheet1!I153&lt;200,1,IF(AND(Sheet1!I153&gt;=200,Sheet1!I153&lt;300),2,IF(AND(Sheet1!I153&gt;=300,Sheet1!I153&lt;400),3,IF(AND(Sheet1!I153&gt;=400,Sheet1!I153&lt;500),4,IF(AND(Sheet1!I153&gt;=500,Sheet1!I153&lt;600),5,IF(AND(Sheet1!I153&gt;=600,Sheet1!I153&lt;800),6,IF(Sheet1!I153&gt;=800,7)))))))</f>
        <v>7</v>
      </c>
      <c r="E70">
        <f>IF(Sheet1!J153&lt;200,1,IF(AND(Sheet1!J153&gt;=200,Sheet1!J153&lt;300),2,IF(AND(Sheet1!J153&gt;=300,Sheet1!J153&lt;400),3,IF(AND(Sheet1!J153&gt;=400,Sheet1!J153&lt;500),4,IF(AND(Sheet1!J153&gt;=500,Sheet1!J153&lt;600),5,IF(AND(Sheet1!J153&gt;=600,Sheet1!J153&lt;800),6,IF(Sheet1!J153&gt;=800,7)))))))</f>
        <v>7</v>
      </c>
      <c r="F70">
        <f>IF(Sheet1!K153&lt;200,1,IF(AND(Sheet1!K153&gt;=200,Sheet1!K153&lt;300),2,IF(AND(Sheet1!K153&gt;=300,Sheet1!K153&lt;400),3,IF(AND(Sheet1!K153&gt;=400,Sheet1!K153&lt;500),4,IF(AND(Sheet1!K153&gt;=500,Sheet1!K153&lt;600),5,IF(AND(Sheet1!K153&gt;=600,Sheet1!K153&lt;800),6,IF(Sheet1!K153&gt;=800,7)))))))</f>
        <v>7</v>
      </c>
      <c r="I70" t="str">
        <f t="shared" si="9"/>
        <v/>
      </c>
      <c r="J70">
        <f t="shared" si="8"/>
        <v>1</v>
      </c>
      <c r="K70" t="str">
        <f t="shared" si="8"/>
        <v/>
      </c>
      <c r="L70">
        <f t="shared" si="8"/>
        <v>2</v>
      </c>
      <c r="M70" t="str">
        <f t="shared" si="8"/>
        <v/>
      </c>
      <c r="N70" t="str">
        <f t="shared" si="8"/>
        <v/>
      </c>
      <c r="O70">
        <f t="shared" si="8"/>
        <v>3</v>
      </c>
      <c r="Q70" s="2">
        <f t="shared" si="10"/>
        <v>2</v>
      </c>
      <c r="R70" s="2">
        <f t="shared" si="11"/>
        <v>4</v>
      </c>
      <c r="S70" s="2">
        <f t="shared" si="12"/>
        <v>7</v>
      </c>
      <c r="T70" s="2" t="str">
        <f t="shared" si="13"/>
        <v/>
      </c>
      <c r="U70" s="2" t="str">
        <f t="shared" si="14"/>
        <v/>
      </c>
    </row>
    <row r="71" spans="1:21" x14ac:dyDescent="0.25">
      <c r="A71" t="s">
        <v>169</v>
      </c>
      <c r="B71">
        <f>IF(Sheet1!G109&lt;200,1,IF(AND(Sheet1!G109&gt;=200,Sheet1!G109&lt;300),2,IF(AND(Sheet1!G109&gt;=300,Sheet1!G109&lt;400),3,IF(AND(Sheet1!G109&gt;=400,Sheet1!G109&lt;500),4,IF(AND(Sheet1!G109&gt;=500,Sheet1!G109&lt;600),5,IF(AND(Sheet1!G109&gt;=600,Sheet1!G109&lt;800),6,IF(Sheet1!G109&gt;=800,7)))))))</f>
        <v>3</v>
      </c>
      <c r="C71">
        <f>IF(Sheet1!H109&lt;200,1,IF(AND(Sheet1!H109&gt;=200,Sheet1!H109&lt;300),2,IF(AND(Sheet1!H109&gt;=300,Sheet1!H109&lt;400),3,IF(AND(Sheet1!H109&gt;=400,Sheet1!H109&lt;500),4,IF(AND(Sheet1!H109&gt;=500,Sheet1!H109&lt;600),5,IF(AND(Sheet1!H109&gt;=600,Sheet1!H109&lt;800),6,IF(Sheet1!H109&gt;=800,7)))))))</f>
        <v>3</v>
      </c>
      <c r="D71">
        <f>IF(Sheet1!I109&lt;200,1,IF(AND(Sheet1!I109&gt;=200,Sheet1!I109&lt;300),2,IF(AND(Sheet1!I109&gt;=300,Sheet1!I109&lt;400),3,IF(AND(Sheet1!I109&gt;=400,Sheet1!I109&lt;500),4,IF(AND(Sheet1!I109&gt;=500,Sheet1!I109&lt;600),5,IF(AND(Sheet1!I109&gt;=600,Sheet1!I109&lt;800),6,IF(Sheet1!I109&gt;=800,7)))))))</f>
        <v>3</v>
      </c>
      <c r="E71">
        <f>IF(Sheet1!J109&lt;200,1,IF(AND(Sheet1!J109&gt;=200,Sheet1!J109&lt;300),2,IF(AND(Sheet1!J109&gt;=300,Sheet1!J109&lt;400),3,IF(AND(Sheet1!J109&gt;=400,Sheet1!J109&lt;500),4,IF(AND(Sheet1!J109&gt;=500,Sheet1!J109&lt;600),5,IF(AND(Sheet1!J109&gt;=600,Sheet1!J109&lt;800),6,IF(Sheet1!J109&gt;=800,7)))))))</f>
        <v>3</v>
      </c>
      <c r="F71">
        <f>IF(Sheet1!K109&lt;200,1,IF(AND(Sheet1!K109&gt;=200,Sheet1!K109&lt;300),2,IF(AND(Sheet1!K109&gt;=300,Sheet1!K109&lt;400),3,IF(AND(Sheet1!K109&gt;=400,Sheet1!K109&lt;500),4,IF(AND(Sheet1!K109&gt;=500,Sheet1!K109&lt;600),5,IF(AND(Sheet1!K109&gt;=600,Sheet1!K109&lt;800),6,IF(Sheet1!K109&gt;=800,7)))))))</f>
        <v>3</v>
      </c>
      <c r="I71" t="str">
        <f t="shared" si="9"/>
        <v/>
      </c>
      <c r="J71" t="str">
        <f t="shared" si="8"/>
        <v/>
      </c>
      <c r="K71">
        <f t="shared" si="8"/>
        <v>1</v>
      </c>
      <c r="L71" t="str">
        <f t="shared" si="8"/>
        <v/>
      </c>
      <c r="M71" t="str">
        <f t="shared" si="8"/>
        <v/>
      </c>
      <c r="N71" t="str">
        <f t="shared" si="8"/>
        <v/>
      </c>
      <c r="O71" t="str">
        <f t="shared" si="8"/>
        <v/>
      </c>
      <c r="Q71" s="2">
        <f t="shared" si="10"/>
        <v>3</v>
      </c>
      <c r="R71" s="2" t="str">
        <f t="shared" si="11"/>
        <v/>
      </c>
      <c r="S71" s="2" t="str">
        <f t="shared" si="12"/>
        <v/>
      </c>
      <c r="T71" s="2" t="str">
        <f t="shared" si="13"/>
        <v/>
      </c>
      <c r="U71" s="2" t="str">
        <f t="shared" si="14"/>
        <v/>
      </c>
    </row>
    <row r="72" spans="1:21" x14ac:dyDescent="0.25">
      <c r="A72" t="s">
        <v>351</v>
      </c>
      <c r="B72">
        <f>IF(Sheet1!G16&lt;200,1,IF(AND(Sheet1!G16&gt;=200,Sheet1!G16&lt;300),2,IF(AND(Sheet1!G16&gt;=300,Sheet1!G16&lt;400),3,IF(AND(Sheet1!G16&gt;=400,Sheet1!G16&lt;500),4,IF(AND(Sheet1!G16&gt;=500,Sheet1!G16&lt;600),5,IF(AND(Sheet1!G16&gt;=600,Sheet1!G16&lt;800),6,IF(Sheet1!G16&gt;=800,7)))))))</f>
        <v>1</v>
      </c>
      <c r="C72">
        <f>IF(Sheet1!H16&lt;200,1,IF(AND(Sheet1!H16&gt;=200,Sheet1!H16&lt;300),2,IF(AND(Sheet1!H16&gt;=300,Sheet1!H16&lt;400),3,IF(AND(Sheet1!H16&gt;=400,Sheet1!H16&lt;500),4,IF(AND(Sheet1!H16&gt;=500,Sheet1!H16&lt;600),5,IF(AND(Sheet1!H16&gt;=600,Sheet1!H16&lt;800),6,IF(Sheet1!H16&gt;=800,7)))))))</f>
        <v>6</v>
      </c>
      <c r="D72">
        <f>IF(Sheet1!I16&lt;200,1,IF(AND(Sheet1!I16&gt;=200,Sheet1!I16&lt;300),2,IF(AND(Sheet1!I16&gt;=300,Sheet1!I16&lt;400),3,IF(AND(Sheet1!I16&gt;=400,Sheet1!I16&lt;500),4,IF(AND(Sheet1!I16&gt;=500,Sheet1!I16&lt;600),5,IF(AND(Sheet1!I16&gt;=600,Sheet1!I16&lt;800),6,IF(Sheet1!I16&gt;=800,7)))))))</f>
        <v>7</v>
      </c>
      <c r="E72">
        <f>IF(Sheet1!J16&lt;200,1,IF(AND(Sheet1!J16&gt;=200,Sheet1!J16&lt;300),2,IF(AND(Sheet1!J16&gt;=300,Sheet1!J16&lt;400),3,IF(AND(Sheet1!J16&gt;=400,Sheet1!J16&lt;500),4,IF(AND(Sheet1!J16&gt;=500,Sheet1!J16&lt;600),5,IF(AND(Sheet1!J16&gt;=600,Sheet1!J16&lt;800),6,IF(Sheet1!J16&gt;=800,7)))))))</f>
        <v>7</v>
      </c>
      <c r="F72">
        <f>IF(Sheet1!K16&lt;200,1,IF(AND(Sheet1!K16&gt;=200,Sheet1!K16&lt;300),2,IF(AND(Sheet1!K16&gt;=300,Sheet1!K16&lt;400),3,IF(AND(Sheet1!K16&gt;=400,Sheet1!K16&lt;500),4,IF(AND(Sheet1!K16&gt;=500,Sheet1!K16&lt;600),5,IF(AND(Sheet1!K16&gt;=600,Sheet1!K16&lt;800),6,IF(Sheet1!K16&gt;=800,7)))))))</f>
        <v>7</v>
      </c>
      <c r="I72">
        <f t="shared" si="9"/>
        <v>1</v>
      </c>
      <c r="J72" t="str">
        <f t="shared" si="8"/>
        <v/>
      </c>
      <c r="K72" t="str">
        <f t="shared" si="8"/>
        <v/>
      </c>
      <c r="L72" t="str">
        <f t="shared" si="8"/>
        <v/>
      </c>
      <c r="M72" t="str">
        <f t="shared" si="8"/>
        <v/>
      </c>
      <c r="N72">
        <f t="shared" si="8"/>
        <v>2</v>
      </c>
      <c r="O72">
        <f t="shared" si="8"/>
        <v>3</v>
      </c>
      <c r="Q72" s="2">
        <f t="shared" si="10"/>
        <v>1</v>
      </c>
      <c r="R72" s="2">
        <f t="shared" si="11"/>
        <v>6</v>
      </c>
      <c r="S72" s="2">
        <f t="shared" si="12"/>
        <v>7</v>
      </c>
      <c r="T72" s="2" t="str">
        <f t="shared" si="13"/>
        <v/>
      </c>
      <c r="U72" s="2" t="str">
        <f t="shared" si="14"/>
        <v/>
      </c>
    </row>
    <row r="73" spans="1:21" x14ac:dyDescent="0.25">
      <c r="A73" t="s">
        <v>177</v>
      </c>
      <c r="B73">
        <f>IF(Sheet1!G126&lt;200,1,IF(AND(Sheet1!G126&gt;=200,Sheet1!G126&lt;300),2,IF(AND(Sheet1!G126&gt;=300,Sheet1!G126&lt;400),3,IF(AND(Sheet1!G126&gt;=400,Sheet1!G126&lt;500),4,IF(AND(Sheet1!G126&gt;=500,Sheet1!G126&lt;600),5,IF(AND(Sheet1!G126&gt;=600,Sheet1!G126&lt;800),6,IF(Sheet1!G126&gt;=800,7)))))))</f>
        <v>3</v>
      </c>
      <c r="C73">
        <f>IF(Sheet1!H126&lt;200,1,IF(AND(Sheet1!H126&gt;=200,Sheet1!H126&lt;300),2,IF(AND(Sheet1!H126&gt;=300,Sheet1!H126&lt;400),3,IF(AND(Sheet1!H126&gt;=400,Sheet1!H126&lt;500),4,IF(AND(Sheet1!H126&gt;=500,Sheet1!H126&lt;600),5,IF(AND(Sheet1!H126&gt;=600,Sheet1!H126&lt;800),6,IF(Sheet1!H126&gt;=800,7)))))))</f>
        <v>3</v>
      </c>
      <c r="D73">
        <f>IF(Sheet1!I126&lt;200,1,IF(AND(Sheet1!I126&gt;=200,Sheet1!I126&lt;300),2,IF(AND(Sheet1!I126&gt;=300,Sheet1!I126&lt;400),3,IF(AND(Sheet1!I126&gt;=400,Sheet1!I126&lt;500),4,IF(AND(Sheet1!I126&gt;=500,Sheet1!I126&lt;600),5,IF(AND(Sheet1!I126&gt;=600,Sheet1!I126&lt;800),6,IF(Sheet1!I126&gt;=800,7)))))))</f>
        <v>3</v>
      </c>
      <c r="E73">
        <f>IF(Sheet1!J126&lt;200,1,IF(AND(Sheet1!J126&gt;=200,Sheet1!J126&lt;300),2,IF(AND(Sheet1!J126&gt;=300,Sheet1!J126&lt;400),3,IF(AND(Sheet1!J126&gt;=400,Sheet1!J126&lt;500),4,IF(AND(Sheet1!J126&gt;=500,Sheet1!J126&lt;600),5,IF(AND(Sheet1!J126&gt;=600,Sheet1!J126&lt;800),6,IF(Sheet1!J126&gt;=800,7)))))))</f>
        <v>3</v>
      </c>
      <c r="F73">
        <f>IF(Sheet1!K126&lt;200,1,IF(AND(Sheet1!K126&gt;=200,Sheet1!K126&lt;300),2,IF(AND(Sheet1!K126&gt;=300,Sheet1!K126&lt;400),3,IF(AND(Sheet1!K126&gt;=400,Sheet1!K126&lt;500),4,IF(AND(Sheet1!K126&gt;=500,Sheet1!K126&lt;600),5,IF(AND(Sheet1!K126&gt;=600,Sheet1!K126&lt;800),6,IF(Sheet1!K126&gt;=800,7)))))))</f>
        <v>3</v>
      </c>
      <c r="I73" t="str">
        <f t="shared" si="9"/>
        <v/>
      </c>
      <c r="J73" t="str">
        <f t="shared" si="8"/>
        <v/>
      </c>
      <c r="K73">
        <f t="shared" si="8"/>
        <v>1</v>
      </c>
      <c r="L73" t="str">
        <f t="shared" si="8"/>
        <v/>
      </c>
      <c r="M73" t="str">
        <f t="shared" si="8"/>
        <v/>
      </c>
      <c r="N73" t="str">
        <f t="shared" si="8"/>
        <v/>
      </c>
      <c r="O73" t="str">
        <f t="shared" si="8"/>
        <v/>
      </c>
      <c r="Q73" s="2">
        <f t="shared" si="10"/>
        <v>3</v>
      </c>
      <c r="R73" s="2" t="str">
        <f t="shared" si="11"/>
        <v/>
      </c>
      <c r="S73" s="2" t="str">
        <f t="shared" si="12"/>
        <v/>
      </c>
      <c r="T73" s="2" t="str">
        <f t="shared" si="13"/>
        <v/>
      </c>
      <c r="U73" s="2" t="str">
        <f t="shared" si="14"/>
        <v/>
      </c>
    </row>
    <row r="74" spans="1:21" x14ac:dyDescent="0.25">
      <c r="A74" t="s">
        <v>75</v>
      </c>
      <c r="B74">
        <f>IF(Sheet1!G288&lt;200,1,IF(AND(Sheet1!G288&gt;=200,Sheet1!G288&lt;300),2,IF(AND(Sheet1!G288&gt;=300,Sheet1!G288&lt;400),3,IF(AND(Sheet1!G288&gt;=400,Sheet1!G288&lt;500),4,IF(AND(Sheet1!G288&gt;=500,Sheet1!G288&lt;600),5,IF(AND(Sheet1!G288&gt;=600,Sheet1!G288&lt;800),6,IF(Sheet1!G288&gt;=800,7)))))))</f>
        <v>1</v>
      </c>
      <c r="C74">
        <f>IF(Sheet1!H288&lt;200,1,IF(AND(Sheet1!H288&gt;=200,Sheet1!H288&lt;300),2,IF(AND(Sheet1!H288&gt;=300,Sheet1!H288&lt;400),3,IF(AND(Sheet1!H288&gt;=400,Sheet1!H288&lt;500),4,IF(AND(Sheet1!H288&gt;=500,Sheet1!H288&lt;600),5,IF(AND(Sheet1!H288&gt;=600,Sheet1!H288&lt;800),6,IF(Sheet1!H288&gt;=800,7)))))))</f>
        <v>1</v>
      </c>
      <c r="D74">
        <f>IF(Sheet1!I288&lt;200,1,IF(AND(Sheet1!I288&gt;=200,Sheet1!I288&lt;300),2,IF(AND(Sheet1!I288&gt;=300,Sheet1!I288&lt;400),3,IF(AND(Sheet1!I288&gt;=400,Sheet1!I288&lt;500),4,IF(AND(Sheet1!I288&gt;=500,Sheet1!I288&lt;600),5,IF(AND(Sheet1!I288&gt;=600,Sheet1!I288&lt;800),6,IF(Sheet1!I288&gt;=800,7)))))))</f>
        <v>1</v>
      </c>
      <c r="E74">
        <f>IF(Sheet1!J288&lt;200,1,IF(AND(Sheet1!J288&gt;=200,Sheet1!J288&lt;300),2,IF(AND(Sheet1!J288&gt;=300,Sheet1!J288&lt;400),3,IF(AND(Sheet1!J288&gt;=400,Sheet1!J288&lt;500),4,IF(AND(Sheet1!J288&gt;=500,Sheet1!J288&lt;600),5,IF(AND(Sheet1!J288&gt;=600,Sheet1!J288&lt;800),6,IF(Sheet1!J288&gt;=800,7)))))))</f>
        <v>1</v>
      </c>
      <c r="F74">
        <f>IF(Sheet1!K288&lt;200,1,IF(AND(Sheet1!K288&gt;=200,Sheet1!K288&lt;300),2,IF(AND(Sheet1!K288&gt;=300,Sheet1!K288&lt;400),3,IF(AND(Sheet1!K288&gt;=400,Sheet1!K288&lt;500),4,IF(AND(Sheet1!K288&gt;=500,Sheet1!K288&lt;600),5,IF(AND(Sheet1!K288&gt;=600,Sheet1!K288&lt;800),6,IF(Sheet1!K288&gt;=800,7)))))))</f>
        <v>1</v>
      </c>
      <c r="I74">
        <f t="shared" si="9"/>
        <v>1</v>
      </c>
      <c r="J74" t="str">
        <f t="shared" si="8"/>
        <v/>
      </c>
      <c r="K74" t="str">
        <f t="shared" si="8"/>
        <v/>
      </c>
      <c r="L74" t="str">
        <f t="shared" si="8"/>
        <v/>
      </c>
      <c r="M74" t="str">
        <f t="shared" si="8"/>
        <v/>
      </c>
      <c r="N74" t="str">
        <f t="shared" si="8"/>
        <v/>
      </c>
      <c r="O74" t="str">
        <f t="shared" si="8"/>
        <v/>
      </c>
      <c r="Q74" s="2">
        <f t="shared" si="10"/>
        <v>1</v>
      </c>
      <c r="R74" s="2" t="str">
        <f t="shared" si="11"/>
        <v/>
      </c>
      <c r="S74" s="2" t="str">
        <f t="shared" si="12"/>
        <v/>
      </c>
      <c r="T74" s="2" t="str">
        <f t="shared" si="13"/>
        <v/>
      </c>
      <c r="U74" s="2" t="str">
        <f t="shared" si="14"/>
        <v/>
      </c>
    </row>
    <row r="75" spans="1:21" x14ac:dyDescent="0.25">
      <c r="A75" t="s">
        <v>176</v>
      </c>
      <c r="B75">
        <f>IF(Sheet1!G301&lt;200,1,IF(AND(Sheet1!G301&gt;=200,Sheet1!G301&lt;300),2,IF(AND(Sheet1!G301&gt;=300,Sheet1!G301&lt;400),3,IF(AND(Sheet1!G301&gt;=400,Sheet1!G301&lt;500),4,IF(AND(Sheet1!G301&gt;=500,Sheet1!G301&lt;600),5,IF(AND(Sheet1!G301&gt;=600,Sheet1!G301&lt;800),6,IF(Sheet1!G301&gt;=800,7)))))))</f>
        <v>1</v>
      </c>
      <c r="C75">
        <f>IF(Sheet1!H301&lt;200,1,IF(AND(Sheet1!H301&gt;=200,Sheet1!H301&lt;300),2,IF(AND(Sheet1!H301&gt;=300,Sheet1!H301&lt;400),3,IF(AND(Sheet1!H301&gt;=400,Sheet1!H301&lt;500),4,IF(AND(Sheet1!H301&gt;=500,Sheet1!H301&lt;600),5,IF(AND(Sheet1!H301&gt;=600,Sheet1!H301&lt;800),6,IF(Sheet1!H301&gt;=800,7)))))))</f>
        <v>1</v>
      </c>
      <c r="D75">
        <f>IF(Sheet1!I301&lt;200,1,IF(AND(Sheet1!I301&gt;=200,Sheet1!I301&lt;300),2,IF(AND(Sheet1!I301&gt;=300,Sheet1!I301&lt;400),3,IF(AND(Sheet1!I301&gt;=400,Sheet1!I301&lt;500),4,IF(AND(Sheet1!I301&gt;=500,Sheet1!I301&lt;600),5,IF(AND(Sheet1!I301&gt;=600,Sheet1!I301&lt;800),6,IF(Sheet1!I301&gt;=800,7)))))))</f>
        <v>1</v>
      </c>
      <c r="E75">
        <f>IF(Sheet1!J301&lt;200,1,IF(AND(Sheet1!J301&gt;=200,Sheet1!J301&lt;300),2,IF(AND(Sheet1!J301&gt;=300,Sheet1!J301&lt;400),3,IF(AND(Sheet1!J301&gt;=400,Sheet1!J301&lt;500),4,IF(AND(Sheet1!J301&gt;=500,Sheet1!J301&lt;600),5,IF(AND(Sheet1!J301&gt;=600,Sheet1!J301&lt;800),6,IF(Sheet1!J301&gt;=800,7)))))))</f>
        <v>1</v>
      </c>
      <c r="F75">
        <f>IF(Sheet1!K301&lt;200,1,IF(AND(Sheet1!K301&gt;=200,Sheet1!K301&lt;300),2,IF(AND(Sheet1!K301&gt;=300,Sheet1!K301&lt;400),3,IF(AND(Sheet1!K301&gt;=400,Sheet1!K301&lt;500),4,IF(AND(Sheet1!K301&gt;=500,Sheet1!K301&lt;600),5,IF(AND(Sheet1!K301&gt;=600,Sheet1!K301&lt;800),6,IF(Sheet1!K301&gt;=800,7)))))))</f>
        <v>3</v>
      </c>
      <c r="I75">
        <f t="shared" si="9"/>
        <v>1</v>
      </c>
      <c r="J75" t="str">
        <f t="shared" si="8"/>
        <v/>
      </c>
      <c r="K75">
        <f t="shared" si="8"/>
        <v>5</v>
      </c>
      <c r="L75" t="str">
        <f t="shared" si="8"/>
        <v/>
      </c>
      <c r="M75" t="str">
        <f t="shared" si="8"/>
        <v/>
      </c>
      <c r="N75" t="str">
        <f t="shared" si="8"/>
        <v/>
      </c>
      <c r="O75" t="str">
        <f t="shared" si="8"/>
        <v/>
      </c>
      <c r="Q75" s="2">
        <f t="shared" si="10"/>
        <v>1</v>
      </c>
      <c r="R75" s="2" t="str">
        <f t="shared" si="11"/>
        <v/>
      </c>
      <c r="S75" s="2" t="str">
        <f t="shared" si="12"/>
        <v/>
      </c>
      <c r="T75" s="2" t="str">
        <f t="shared" si="13"/>
        <v/>
      </c>
      <c r="U75" s="2">
        <f t="shared" si="14"/>
        <v>3</v>
      </c>
    </row>
    <row r="76" spans="1:21" x14ac:dyDescent="0.25">
      <c r="A76" t="s">
        <v>164</v>
      </c>
      <c r="B76">
        <f>IF(Sheet1!G205&lt;200,1,IF(AND(Sheet1!G205&gt;=200,Sheet1!G205&lt;300),2,IF(AND(Sheet1!G205&gt;=300,Sheet1!G205&lt;400),3,IF(AND(Sheet1!G205&gt;=400,Sheet1!G205&lt;500),4,IF(AND(Sheet1!G205&gt;=500,Sheet1!G205&lt;600),5,IF(AND(Sheet1!G205&gt;=600,Sheet1!G205&lt;800),6,IF(Sheet1!G205&gt;=800,7)))))))</f>
        <v>2</v>
      </c>
      <c r="C76">
        <f>IF(Sheet1!H205&lt;200,1,IF(AND(Sheet1!H205&gt;=200,Sheet1!H205&lt;300),2,IF(AND(Sheet1!H205&gt;=300,Sheet1!H205&lt;400),3,IF(AND(Sheet1!H205&gt;=400,Sheet1!H205&lt;500),4,IF(AND(Sheet1!H205&gt;=500,Sheet1!H205&lt;600),5,IF(AND(Sheet1!H205&gt;=600,Sheet1!H205&lt;800),6,IF(Sheet1!H205&gt;=800,7)))))))</f>
        <v>2</v>
      </c>
      <c r="D76">
        <f>IF(Sheet1!I205&lt;200,1,IF(AND(Sheet1!I205&gt;=200,Sheet1!I205&lt;300),2,IF(AND(Sheet1!I205&gt;=300,Sheet1!I205&lt;400),3,IF(AND(Sheet1!I205&gt;=400,Sheet1!I205&lt;500),4,IF(AND(Sheet1!I205&gt;=500,Sheet1!I205&lt;600),5,IF(AND(Sheet1!I205&gt;=600,Sheet1!I205&lt;800),6,IF(Sheet1!I205&gt;=800,7)))))))</f>
        <v>2</v>
      </c>
      <c r="E76">
        <f>IF(Sheet1!J205&lt;200,1,IF(AND(Sheet1!J205&gt;=200,Sheet1!J205&lt;300),2,IF(AND(Sheet1!J205&gt;=300,Sheet1!J205&lt;400),3,IF(AND(Sheet1!J205&gt;=400,Sheet1!J205&lt;500),4,IF(AND(Sheet1!J205&gt;=500,Sheet1!J205&lt;600),5,IF(AND(Sheet1!J205&gt;=600,Sheet1!J205&lt;800),6,IF(Sheet1!J205&gt;=800,7)))))))</f>
        <v>3</v>
      </c>
      <c r="F76">
        <f>IF(Sheet1!K205&lt;200,1,IF(AND(Sheet1!K205&gt;=200,Sheet1!K205&lt;300),2,IF(AND(Sheet1!K205&gt;=300,Sheet1!K205&lt;400),3,IF(AND(Sheet1!K205&gt;=400,Sheet1!K205&lt;500),4,IF(AND(Sheet1!K205&gt;=500,Sheet1!K205&lt;600),5,IF(AND(Sheet1!K205&gt;=600,Sheet1!K205&lt;800),6,IF(Sheet1!K205&gt;=800,7)))))))</f>
        <v>3</v>
      </c>
      <c r="I76" t="str">
        <f t="shared" si="9"/>
        <v/>
      </c>
      <c r="J76">
        <f t="shared" si="8"/>
        <v>1</v>
      </c>
      <c r="K76">
        <f t="shared" si="8"/>
        <v>4</v>
      </c>
      <c r="L76" t="str">
        <f t="shared" si="8"/>
        <v/>
      </c>
      <c r="M76" t="str">
        <f t="shared" si="8"/>
        <v/>
      </c>
      <c r="N76" t="str">
        <f t="shared" si="8"/>
        <v/>
      </c>
      <c r="O76" t="str">
        <f t="shared" si="8"/>
        <v/>
      </c>
      <c r="Q76" s="2">
        <f t="shared" si="10"/>
        <v>2</v>
      </c>
      <c r="R76" s="2" t="str">
        <f t="shared" si="11"/>
        <v/>
      </c>
      <c r="S76" s="2" t="str">
        <f t="shared" si="12"/>
        <v/>
      </c>
      <c r="T76" s="2">
        <f t="shared" si="13"/>
        <v>3</v>
      </c>
      <c r="U76" s="2" t="str">
        <f t="shared" si="14"/>
        <v/>
      </c>
    </row>
    <row r="77" spans="1:21" x14ac:dyDescent="0.25">
      <c r="A77" t="s">
        <v>138</v>
      </c>
      <c r="B77">
        <f>IF(Sheet1!G131&lt;200,1,IF(AND(Sheet1!G131&gt;=200,Sheet1!G131&lt;300),2,IF(AND(Sheet1!G131&gt;=300,Sheet1!G131&lt;400),3,IF(AND(Sheet1!G131&gt;=400,Sheet1!G131&lt;500),4,IF(AND(Sheet1!G131&gt;=500,Sheet1!G131&lt;600),5,IF(AND(Sheet1!G131&gt;=600,Sheet1!G131&lt;800),6,IF(Sheet1!G131&gt;=800,7)))))))</f>
        <v>3</v>
      </c>
      <c r="C77">
        <f>IF(Sheet1!H131&lt;200,1,IF(AND(Sheet1!H131&gt;=200,Sheet1!H131&lt;300),2,IF(AND(Sheet1!H131&gt;=300,Sheet1!H131&lt;400),3,IF(AND(Sheet1!H131&gt;=400,Sheet1!H131&lt;500),4,IF(AND(Sheet1!H131&gt;=500,Sheet1!H131&lt;600),5,IF(AND(Sheet1!H131&gt;=600,Sheet1!H131&lt;800),6,IF(Sheet1!H131&gt;=800,7)))))))</f>
        <v>3</v>
      </c>
      <c r="D77">
        <f>IF(Sheet1!I131&lt;200,1,IF(AND(Sheet1!I131&gt;=200,Sheet1!I131&lt;300),2,IF(AND(Sheet1!I131&gt;=300,Sheet1!I131&lt;400),3,IF(AND(Sheet1!I131&gt;=400,Sheet1!I131&lt;500),4,IF(AND(Sheet1!I131&gt;=500,Sheet1!I131&lt;600),5,IF(AND(Sheet1!I131&gt;=600,Sheet1!I131&lt;800),6,IF(Sheet1!I131&gt;=800,7)))))))</f>
        <v>3</v>
      </c>
      <c r="E77">
        <f>IF(Sheet1!J131&lt;200,1,IF(AND(Sheet1!J131&gt;=200,Sheet1!J131&lt;300),2,IF(AND(Sheet1!J131&gt;=300,Sheet1!J131&lt;400),3,IF(AND(Sheet1!J131&gt;=400,Sheet1!J131&lt;500),4,IF(AND(Sheet1!J131&gt;=500,Sheet1!J131&lt;600),5,IF(AND(Sheet1!J131&gt;=600,Sheet1!J131&lt;800),6,IF(Sheet1!J131&gt;=800,7)))))))</f>
        <v>3</v>
      </c>
      <c r="F77">
        <f>IF(Sheet1!K131&lt;200,1,IF(AND(Sheet1!K131&gt;=200,Sheet1!K131&lt;300),2,IF(AND(Sheet1!K131&gt;=300,Sheet1!K131&lt;400),3,IF(AND(Sheet1!K131&gt;=400,Sheet1!K131&lt;500),4,IF(AND(Sheet1!K131&gt;=500,Sheet1!K131&lt;600),5,IF(AND(Sheet1!K131&gt;=600,Sheet1!K131&lt;800),6,IF(Sheet1!K131&gt;=800,7)))))))</f>
        <v>3</v>
      </c>
      <c r="I77" t="str">
        <f t="shared" si="9"/>
        <v/>
      </c>
      <c r="J77" t="str">
        <f t="shared" si="8"/>
        <v/>
      </c>
      <c r="K77">
        <f t="shared" si="8"/>
        <v>1</v>
      </c>
      <c r="L77" t="str">
        <f t="shared" si="8"/>
        <v/>
      </c>
      <c r="M77" t="str">
        <f t="shared" si="8"/>
        <v/>
      </c>
      <c r="N77" t="str">
        <f t="shared" si="8"/>
        <v/>
      </c>
      <c r="O77" t="str">
        <f t="shared" si="8"/>
        <v/>
      </c>
      <c r="Q77" s="2">
        <f t="shared" si="10"/>
        <v>3</v>
      </c>
      <c r="R77" s="2" t="str">
        <f t="shared" si="11"/>
        <v/>
      </c>
      <c r="S77" s="2" t="str">
        <f t="shared" si="12"/>
        <v/>
      </c>
      <c r="T77" s="2" t="str">
        <f t="shared" si="13"/>
        <v/>
      </c>
      <c r="U77" s="2" t="str">
        <f t="shared" si="14"/>
        <v/>
      </c>
    </row>
    <row r="78" spans="1:21" x14ac:dyDescent="0.25">
      <c r="A78" t="s">
        <v>360</v>
      </c>
      <c r="B78">
        <f>IF(Sheet1!G4&lt;200,1,IF(AND(Sheet1!G4&gt;=200,Sheet1!G4&lt;300),2,IF(AND(Sheet1!G4&gt;=300,Sheet1!G4&lt;400),3,IF(AND(Sheet1!G4&gt;=400,Sheet1!G4&lt;500),4,IF(AND(Sheet1!G4&gt;=500,Sheet1!G4&lt;600),5,IF(AND(Sheet1!G4&gt;=600,Sheet1!G4&lt;800),6,IF(Sheet1!G4&gt;=800,7)))))))</f>
        <v>7</v>
      </c>
      <c r="C78">
        <f>IF(Sheet1!H4&lt;200,1,IF(AND(Sheet1!H4&gt;=200,Sheet1!H4&lt;300),2,IF(AND(Sheet1!H4&gt;=300,Sheet1!H4&lt;400),3,IF(AND(Sheet1!H4&gt;=400,Sheet1!H4&lt;500),4,IF(AND(Sheet1!H4&gt;=500,Sheet1!H4&lt;600),5,IF(AND(Sheet1!H4&gt;=600,Sheet1!H4&lt;800),6,IF(Sheet1!H4&gt;=800,7)))))))</f>
        <v>7</v>
      </c>
      <c r="D78">
        <f>IF(Sheet1!I4&lt;200,1,IF(AND(Sheet1!I4&gt;=200,Sheet1!I4&lt;300),2,IF(AND(Sheet1!I4&gt;=300,Sheet1!I4&lt;400),3,IF(AND(Sheet1!I4&gt;=400,Sheet1!I4&lt;500),4,IF(AND(Sheet1!I4&gt;=500,Sheet1!I4&lt;600),5,IF(AND(Sheet1!I4&gt;=600,Sheet1!I4&lt;800),6,IF(Sheet1!I4&gt;=800,7)))))))</f>
        <v>7</v>
      </c>
      <c r="E78">
        <f>IF(Sheet1!J4&lt;200,1,IF(AND(Sheet1!J4&gt;=200,Sheet1!J4&lt;300),2,IF(AND(Sheet1!J4&gt;=300,Sheet1!J4&lt;400),3,IF(AND(Sheet1!J4&gt;=400,Sheet1!J4&lt;500),4,IF(AND(Sheet1!J4&gt;=500,Sheet1!J4&lt;600),5,IF(AND(Sheet1!J4&gt;=600,Sheet1!J4&lt;800),6,IF(Sheet1!J4&gt;=800,7)))))))</f>
        <v>7</v>
      </c>
      <c r="F78">
        <f>IF(Sheet1!K4&lt;200,1,IF(AND(Sheet1!K4&gt;=200,Sheet1!K4&lt;300),2,IF(AND(Sheet1!K4&gt;=300,Sheet1!K4&lt;400),3,IF(AND(Sheet1!K4&gt;=400,Sheet1!K4&lt;500),4,IF(AND(Sheet1!K4&gt;=500,Sheet1!K4&lt;600),5,IF(AND(Sheet1!K4&gt;=600,Sheet1!K4&lt;800),6,IF(Sheet1!K4&gt;=800,7)))))))</f>
        <v>7</v>
      </c>
      <c r="I78" t="str">
        <f t="shared" si="9"/>
        <v/>
      </c>
      <c r="J78" t="str">
        <f t="shared" si="8"/>
        <v/>
      </c>
      <c r="K78" t="str">
        <f t="shared" si="8"/>
        <v/>
      </c>
      <c r="L78" t="str">
        <f t="shared" si="8"/>
        <v/>
      </c>
      <c r="M78" t="str">
        <f t="shared" si="8"/>
        <v/>
      </c>
      <c r="N78" t="str">
        <f t="shared" si="8"/>
        <v/>
      </c>
      <c r="O78">
        <f t="shared" si="8"/>
        <v>1</v>
      </c>
      <c r="Q78" s="2">
        <f t="shared" si="10"/>
        <v>7</v>
      </c>
      <c r="R78" s="2" t="str">
        <f t="shared" si="11"/>
        <v/>
      </c>
      <c r="S78" s="2" t="str">
        <f t="shared" si="12"/>
        <v/>
      </c>
      <c r="T78" s="2" t="str">
        <f t="shared" si="13"/>
        <v/>
      </c>
      <c r="U78" s="2" t="str">
        <f t="shared" si="14"/>
        <v/>
      </c>
    </row>
    <row r="79" spans="1:21" x14ac:dyDescent="0.25">
      <c r="A79" t="s">
        <v>224</v>
      </c>
      <c r="B79">
        <f>IF(Sheet1!G202&lt;200,1,IF(AND(Sheet1!G202&gt;=200,Sheet1!G202&lt;300),2,IF(AND(Sheet1!G202&gt;=300,Sheet1!G202&lt;400),3,IF(AND(Sheet1!G202&gt;=400,Sheet1!G202&lt;500),4,IF(AND(Sheet1!G202&gt;=500,Sheet1!G202&lt;600),5,IF(AND(Sheet1!G202&gt;=600,Sheet1!G202&lt;800),6,IF(Sheet1!G202&gt;=800,7)))))))</f>
        <v>1</v>
      </c>
      <c r="C79">
        <f>IF(Sheet1!H202&lt;200,1,IF(AND(Sheet1!H202&gt;=200,Sheet1!H202&lt;300),2,IF(AND(Sheet1!H202&gt;=300,Sheet1!H202&lt;400),3,IF(AND(Sheet1!H202&gt;=400,Sheet1!H202&lt;500),4,IF(AND(Sheet1!H202&gt;=500,Sheet1!H202&lt;600),5,IF(AND(Sheet1!H202&gt;=600,Sheet1!H202&lt;800),6,IF(Sheet1!H202&gt;=800,7)))))))</f>
        <v>4</v>
      </c>
      <c r="D79">
        <f>IF(Sheet1!I202&lt;200,1,IF(AND(Sheet1!I202&gt;=200,Sheet1!I202&lt;300),2,IF(AND(Sheet1!I202&gt;=300,Sheet1!I202&lt;400),3,IF(AND(Sheet1!I202&gt;=400,Sheet1!I202&lt;500),4,IF(AND(Sheet1!I202&gt;=500,Sheet1!I202&lt;600),5,IF(AND(Sheet1!I202&gt;=600,Sheet1!I202&lt;800),6,IF(Sheet1!I202&gt;=800,7)))))))</f>
        <v>5</v>
      </c>
      <c r="E79">
        <f>IF(Sheet1!J202&lt;200,1,IF(AND(Sheet1!J202&gt;=200,Sheet1!J202&lt;300),2,IF(AND(Sheet1!J202&gt;=300,Sheet1!J202&lt;400),3,IF(AND(Sheet1!J202&gt;=400,Sheet1!J202&lt;500),4,IF(AND(Sheet1!J202&gt;=500,Sheet1!J202&lt;600),5,IF(AND(Sheet1!J202&gt;=600,Sheet1!J202&lt;800),6,IF(Sheet1!J202&gt;=800,7)))))))</f>
        <v>5</v>
      </c>
      <c r="F79">
        <f>IF(Sheet1!K202&lt;200,1,IF(AND(Sheet1!K202&gt;=200,Sheet1!K202&lt;300),2,IF(AND(Sheet1!K202&gt;=300,Sheet1!K202&lt;400),3,IF(AND(Sheet1!K202&gt;=400,Sheet1!K202&lt;500),4,IF(AND(Sheet1!K202&gt;=500,Sheet1!K202&lt;600),5,IF(AND(Sheet1!K202&gt;=600,Sheet1!K202&lt;800),6,IF(Sheet1!K202&gt;=800,7)))))))</f>
        <v>5</v>
      </c>
      <c r="I79">
        <f t="shared" si="9"/>
        <v>1</v>
      </c>
      <c r="J79" t="str">
        <f t="shared" si="8"/>
        <v/>
      </c>
      <c r="K79" t="str">
        <f t="shared" si="8"/>
        <v/>
      </c>
      <c r="L79">
        <f t="shared" si="8"/>
        <v>2</v>
      </c>
      <c r="M79">
        <f t="shared" si="8"/>
        <v>3</v>
      </c>
      <c r="N79" t="str">
        <f t="shared" si="8"/>
        <v/>
      </c>
      <c r="O79" t="str">
        <f t="shared" si="8"/>
        <v/>
      </c>
      <c r="Q79" s="2">
        <f t="shared" si="10"/>
        <v>1</v>
      </c>
      <c r="R79" s="2">
        <f t="shared" si="11"/>
        <v>4</v>
      </c>
      <c r="S79" s="2">
        <f t="shared" si="12"/>
        <v>5</v>
      </c>
      <c r="T79" s="2" t="str">
        <f t="shared" si="13"/>
        <v/>
      </c>
      <c r="U79" s="2" t="str">
        <f t="shared" si="14"/>
        <v/>
      </c>
    </row>
    <row r="80" spans="1:21" x14ac:dyDescent="0.25">
      <c r="A80" t="s">
        <v>62</v>
      </c>
      <c r="B80">
        <f>IF(Sheet1!G345&lt;200,1,IF(AND(Sheet1!G345&gt;=200,Sheet1!G345&lt;300),2,IF(AND(Sheet1!G345&gt;=300,Sheet1!G345&lt;400),3,IF(AND(Sheet1!G345&gt;=400,Sheet1!G345&lt;500),4,IF(AND(Sheet1!G345&gt;=500,Sheet1!G345&lt;600),5,IF(AND(Sheet1!G345&gt;=600,Sheet1!G345&lt;800),6,IF(Sheet1!G345&gt;=800,7)))))))</f>
        <v>1</v>
      </c>
      <c r="C80">
        <f>IF(Sheet1!H345&lt;200,1,IF(AND(Sheet1!H345&gt;=200,Sheet1!H345&lt;300),2,IF(AND(Sheet1!H345&gt;=300,Sheet1!H345&lt;400),3,IF(AND(Sheet1!H345&gt;=400,Sheet1!H345&lt;500),4,IF(AND(Sheet1!H345&gt;=500,Sheet1!H345&lt;600),5,IF(AND(Sheet1!H345&gt;=600,Sheet1!H345&lt;800),6,IF(Sheet1!H345&gt;=800,7)))))))</f>
        <v>1</v>
      </c>
      <c r="D80">
        <f>IF(Sheet1!I345&lt;200,1,IF(AND(Sheet1!I345&gt;=200,Sheet1!I345&lt;300),2,IF(AND(Sheet1!I345&gt;=300,Sheet1!I345&lt;400),3,IF(AND(Sheet1!I345&gt;=400,Sheet1!I345&lt;500),4,IF(AND(Sheet1!I345&gt;=500,Sheet1!I345&lt;600),5,IF(AND(Sheet1!I345&gt;=600,Sheet1!I345&lt;800),6,IF(Sheet1!I345&gt;=800,7)))))))</f>
        <v>1</v>
      </c>
      <c r="E80">
        <f>IF(Sheet1!J345&lt;200,1,IF(AND(Sheet1!J345&gt;=200,Sheet1!J345&lt;300),2,IF(AND(Sheet1!J345&gt;=300,Sheet1!J345&lt;400),3,IF(AND(Sheet1!J345&gt;=400,Sheet1!J345&lt;500),4,IF(AND(Sheet1!J345&gt;=500,Sheet1!J345&lt;600),5,IF(AND(Sheet1!J345&gt;=600,Sheet1!J345&lt;800),6,IF(Sheet1!J345&gt;=800,7)))))))</f>
        <v>1</v>
      </c>
      <c r="F80">
        <f>IF(Sheet1!K345&lt;200,1,IF(AND(Sheet1!K345&gt;=200,Sheet1!K345&lt;300),2,IF(AND(Sheet1!K345&gt;=300,Sheet1!K345&lt;400),3,IF(AND(Sheet1!K345&gt;=400,Sheet1!K345&lt;500),4,IF(AND(Sheet1!K345&gt;=500,Sheet1!K345&lt;600),5,IF(AND(Sheet1!K345&gt;=600,Sheet1!K345&lt;800),6,IF(Sheet1!K345&gt;=800,7)))))))</f>
        <v>1</v>
      </c>
      <c r="I80">
        <f t="shared" si="9"/>
        <v>1</v>
      </c>
      <c r="J80" t="str">
        <f t="shared" si="8"/>
        <v/>
      </c>
      <c r="K80" t="str">
        <f t="shared" si="8"/>
        <v/>
      </c>
      <c r="L80" t="str">
        <f t="shared" si="8"/>
        <v/>
      </c>
      <c r="M80" t="str">
        <f t="shared" si="8"/>
        <v/>
      </c>
      <c r="N80" t="str">
        <f t="shared" si="8"/>
        <v/>
      </c>
      <c r="O80" t="str">
        <f t="shared" si="8"/>
        <v/>
      </c>
      <c r="Q80" s="2">
        <f t="shared" si="10"/>
        <v>1</v>
      </c>
      <c r="R80" s="2" t="str">
        <f t="shared" si="11"/>
        <v/>
      </c>
      <c r="S80" s="2" t="str">
        <f t="shared" si="12"/>
        <v/>
      </c>
      <c r="T80" s="2" t="str">
        <f t="shared" si="13"/>
        <v/>
      </c>
      <c r="U80" s="2" t="str">
        <f t="shared" si="14"/>
        <v/>
      </c>
    </row>
    <row r="81" spans="1:21" x14ac:dyDescent="0.25">
      <c r="A81" t="s">
        <v>319</v>
      </c>
      <c r="B81">
        <f>IF(Sheet1!G24&lt;200,1,IF(AND(Sheet1!G24&gt;=200,Sheet1!G24&lt;300),2,IF(AND(Sheet1!G24&gt;=300,Sheet1!G24&lt;400),3,IF(AND(Sheet1!G24&gt;=400,Sheet1!G24&lt;500),4,IF(AND(Sheet1!G24&gt;=500,Sheet1!G24&lt;600),5,IF(AND(Sheet1!G24&gt;=600,Sheet1!G24&lt;800),6,IF(Sheet1!G24&gt;=800,7)))))))</f>
        <v>7</v>
      </c>
      <c r="C81">
        <f>IF(Sheet1!H24&lt;200,1,IF(AND(Sheet1!H24&gt;=200,Sheet1!H24&lt;300),2,IF(AND(Sheet1!H24&gt;=300,Sheet1!H24&lt;400),3,IF(AND(Sheet1!H24&gt;=400,Sheet1!H24&lt;500),4,IF(AND(Sheet1!H24&gt;=500,Sheet1!H24&lt;600),5,IF(AND(Sheet1!H24&gt;=600,Sheet1!H24&lt;800),6,IF(Sheet1!H24&gt;=800,7)))))))</f>
        <v>7</v>
      </c>
      <c r="D81">
        <f>IF(Sheet1!I24&lt;200,1,IF(AND(Sheet1!I24&gt;=200,Sheet1!I24&lt;300),2,IF(AND(Sheet1!I24&gt;=300,Sheet1!I24&lt;400),3,IF(AND(Sheet1!I24&gt;=400,Sheet1!I24&lt;500),4,IF(AND(Sheet1!I24&gt;=500,Sheet1!I24&lt;600),5,IF(AND(Sheet1!I24&gt;=600,Sheet1!I24&lt;800),6,IF(Sheet1!I24&gt;=800,7)))))))</f>
        <v>7</v>
      </c>
      <c r="E81">
        <f>IF(Sheet1!J24&lt;200,1,IF(AND(Sheet1!J24&gt;=200,Sheet1!J24&lt;300),2,IF(AND(Sheet1!J24&gt;=300,Sheet1!J24&lt;400),3,IF(AND(Sheet1!J24&gt;=400,Sheet1!J24&lt;500),4,IF(AND(Sheet1!J24&gt;=500,Sheet1!J24&lt;600),5,IF(AND(Sheet1!J24&gt;=600,Sheet1!J24&lt;800),6,IF(Sheet1!J24&gt;=800,7)))))))</f>
        <v>7</v>
      </c>
      <c r="F81">
        <f>IF(Sheet1!K24&lt;200,1,IF(AND(Sheet1!K24&gt;=200,Sheet1!K24&lt;300),2,IF(AND(Sheet1!K24&gt;=300,Sheet1!K24&lt;400),3,IF(AND(Sheet1!K24&gt;=400,Sheet1!K24&lt;500),4,IF(AND(Sheet1!K24&gt;=500,Sheet1!K24&lt;600),5,IF(AND(Sheet1!K24&gt;=600,Sheet1!K24&lt;800),6,IF(Sheet1!K24&gt;=800,7)))))))</f>
        <v>7</v>
      </c>
      <c r="I81" t="str">
        <f t="shared" si="9"/>
        <v/>
      </c>
      <c r="J81" t="str">
        <f t="shared" si="8"/>
        <v/>
      </c>
      <c r="K81" t="str">
        <f t="shared" si="8"/>
        <v/>
      </c>
      <c r="L81" t="str">
        <f t="shared" si="8"/>
        <v/>
      </c>
      <c r="M81" t="str">
        <f t="shared" si="8"/>
        <v/>
      </c>
      <c r="N81" t="str">
        <f t="shared" si="8"/>
        <v/>
      </c>
      <c r="O81">
        <f t="shared" si="8"/>
        <v>1</v>
      </c>
      <c r="Q81" s="2">
        <f t="shared" si="10"/>
        <v>7</v>
      </c>
      <c r="R81" s="2" t="str">
        <f t="shared" si="11"/>
        <v/>
      </c>
      <c r="S81" s="2" t="str">
        <f t="shared" si="12"/>
        <v/>
      </c>
      <c r="T81" s="2" t="str">
        <f t="shared" si="13"/>
        <v/>
      </c>
      <c r="U81" s="2" t="str">
        <f t="shared" si="14"/>
        <v/>
      </c>
    </row>
    <row r="82" spans="1:21" x14ac:dyDescent="0.25">
      <c r="A82" t="s">
        <v>134</v>
      </c>
      <c r="B82">
        <f>IF(Sheet1!G230&lt;200,1,IF(AND(Sheet1!G230&gt;=200,Sheet1!G230&lt;300),2,IF(AND(Sheet1!G230&gt;=300,Sheet1!G230&lt;400),3,IF(AND(Sheet1!G230&gt;=400,Sheet1!G230&lt;500),4,IF(AND(Sheet1!G230&gt;=500,Sheet1!G230&lt;600),5,IF(AND(Sheet1!G230&gt;=600,Sheet1!G230&lt;800),6,IF(Sheet1!G230&gt;=800,7)))))))</f>
        <v>1</v>
      </c>
      <c r="C82">
        <f>IF(Sheet1!H230&lt;200,1,IF(AND(Sheet1!H230&gt;=200,Sheet1!H230&lt;300),2,IF(AND(Sheet1!H230&gt;=300,Sheet1!H230&lt;400),3,IF(AND(Sheet1!H230&gt;=400,Sheet1!H230&lt;500),4,IF(AND(Sheet1!H230&gt;=500,Sheet1!H230&lt;600),5,IF(AND(Sheet1!H230&gt;=600,Sheet1!H230&lt;800),6,IF(Sheet1!H230&gt;=800,7)))))))</f>
        <v>1</v>
      </c>
      <c r="D82">
        <f>IF(Sheet1!I230&lt;200,1,IF(AND(Sheet1!I230&gt;=200,Sheet1!I230&lt;300),2,IF(AND(Sheet1!I230&gt;=300,Sheet1!I230&lt;400),3,IF(AND(Sheet1!I230&gt;=400,Sheet1!I230&lt;500),4,IF(AND(Sheet1!I230&gt;=500,Sheet1!I230&lt;600),5,IF(AND(Sheet1!I230&gt;=600,Sheet1!I230&lt;800),6,IF(Sheet1!I230&gt;=800,7)))))))</f>
        <v>1</v>
      </c>
      <c r="E82">
        <f>IF(Sheet1!J230&lt;200,1,IF(AND(Sheet1!J230&gt;=200,Sheet1!J230&lt;300),2,IF(AND(Sheet1!J230&gt;=300,Sheet1!J230&lt;400),3,IF(AND(Sheet1!J230&gt;=400,Sheet1!J230&lt;500),4,IF(AND(Sheet1!J230&gt;=500,Sheet1!J230&lt;600),5,IF(AND(Sheet1!J230&gt;=600,Sheet1!J230&lt;800),6,IF(Sheet1!J230&gt;=800,7)))))))</f>
        <v>2</v>
      </c>
      <c r="F82">
        <f>IF(Sheet1!K230&lt;200,1,IF(AND(Sheet1!K230&gt;=200,Sheet1!K230&lt;300),2,IF(AND(Sheet1!K230&gt;=300,Sheet1!K230&lt;400),3,IF(AND(Sheet1!K230&gt;=400,Sheet1!K230&lt;500),4,IF(AND(Sheet1!K230&gt;=500,Sheet1!K230&lt;600),5,IF(AND(Sheet1!K230&gt;=600,Sheet1!K230&lt;800),6,IF(Sheet1!K230&gt;=800,7)))))))</f>
        <v>2</v>
      </c>
      <c r="I82">
        <f t="shared" si="9"/>
        <v>1</v>
      </c>
      <c r="J82">
        <f t="shared" si="8"/>
        <v>4</v>
      </c>
      <c r="K82" t="str">
        <f t="shared" si="8"/>
        <v/>
      </c>
      <c r="L82" t="str">
        <f t="shared" si="8"/>
        <v/>
      </c>
      <c r="M82" t="str">
        <f t="shared" si="8"/>
        <v/>
      </c>
      <c r="N82" t="str">
        <f t="shared" si="8"/>
        <v/>
      </c>
      <c r="O82" t="str">
        <f t="shared" si="8"/>
        <v/>
      </c>
      <c r="Q82" s="2">
        <f t="shared" si="10"/>
        <v>1</v>
      </c>
      <c r="R82" s="2" t="str">
        <f t="shared" si="11"/>
        <v/>
      </c>
      <c r="S82" s="2" t="str">
        <f t="shared" si="12"/>
        <v/>
      </c>
      <c r="T82" s="2">
        <f t="shared" si="13"/>
        <v>2</v>
      </c>
      <c r="U82" s="2" t="str">
        <f t="shared" si="14"/>
        <v/>
      </c>
    </row>
    <row r="83" spans="1:21" x14ac:dyDescent="0.25">
      <c r="A83" t="s">
        <v>135</v>
      </c>
      <c r="B83">
        <f>IF(Sheet1!G154&lt;200,1,IF(AND(Sheet1!G154&gt;=200,Sheet1!G154&lt;300),2,IF(AND(Sheet1!G154&gt;=300,Sheet1!G154&lt;400),3,IF(AND(Sheet1!G154&gt;=400,Sheet1!G154&lt;500),4,IF(AND(Sheet1!G154&gt;=500,Sheet1!G154&lt;600),5,IF(AND(Sheet1!G154&gt;=600,Sheet1!G154&lt;800),6,IF(Sheet1!G154&gt;=800,7)))))))</f>
        <v>2</v>
      </c>
      <c r="C83">
        <f>IF(Sheet1!H154&lt;200,1,IF(AND(Sheet1!H154&gt;=200,Sheet1!H154&lt;300),2,IF(AND(Sheet1!H154&gt;=300,Sheet1!H154&lt;400),3,IF(AND(Sheet1!H154&gt;=400,Sheet1!H154&lt;500),4,IF(AND(Sheet1!H154&gt;=500,Sheet1!H154&lt;600),5,IF(AND(Sheet1!H154&gt;=600,Sheet1!H154&lt;800),6,IF(Sheet1!H154&gt;=800,7)))))))</f>
        <v>2</v>
      </c>
      <c r="D83">
        <f>IF(Sheet1!I154&lt;200,1,IF(AND(Sheet1!I154&gt;=200,Sheet1!I154&lt;300),2,IF(AND(Sheet1!I154&gt;=300,Sheet1!I154&lt;400),3,IF(AND(Sheet1!I154&gt;=400,Sheet1!I154&lt;500),4,IF(AND(Sheet1!I154&gt;=500,Sheet1!I154&lt;600),5,IF(AND(Sheet1!I154&gt;=600,Sheet1!I154&lt;800),6,IF(Sheet1!I154&gt;=800,7)))))))</f>
        <v>2</v>
      </c>
      <c r="E83">
        <f>IF(Sheet1!J154&lt;200,1,IF(AND(Sheet1!J154&gt;=200,Sheet1!J154&lt;300),2,IF(AND(Sheet1!J154&gt;=300,Sheet1!J154&lt;400),3,IF(AND(Sheet1!J154&gt;=400,Sheet1!J154&lt;500),4,IF(AND(Sheet1!J154&gt;=500,Sheet1!J154&lt;600),5,IF(AND(Sheet1!J154&gt;=600,Sheet1!J154&lt;800),6,IF(Sheet1!J154&gt;=800,7)))))))</f>
        <v>2</v>
      </c>
      <c r="F83">
        <f>IF(Sheet1!K154&lt;200,1,IF(AND(Sheet1!K154&gt;=200,Sheet1!K154&lt;300),2,IF(AND(Sheet1!K154&gt;=300,Sheet1!K154&lt;400),3,IF(AND(Sheet1!K154&gt;=400,Sheet1!K154&lt;500),4,IF(AND(Sheet1!K154&gt;=500,Sheet1!K154&lt;600),5,IF(AND(Sheet1!K154&gt;=600,Sheet1!K154&lt;800),6,IF(Sheet1!K154&gt;=800,7)))))))</f>
        <v>2</v>
      </c>
      <c r="I83" t="str">
        <f t="shared" si="9"/>
        <v/>
      </c>
      <c r="J83">
        <f t="shared" si="8"/>
        <v>1</v>
      </c>
      <c r="K83" t="str">
        <f t="shared" si="8"/>
        <v/>
      </c>
      <c r="L83" t="str">
        <f t="shared" si="8"/>
        <v/>
      </c>
      <c r="M83" t="str">
        <f t="shared" si="8"/>
        <v/>
      </c>
      <c r="N83" t="str">
        <f t="shared" si="8"/>
        <v/>
      </c>
      <c r="O83" t="str">
        <f t="shared" si="8"/>
        <v/>
      </c>
      <c r="Q83" s="2">
        <f t="shared" si="10"/>
        <v>2</v>
      </c>
      <c r="R83" s="2" t="str">
        <f t="shared" si="11"/>
        <v/>
      </c>
      <c r="S83" s="2" t="str">
        <f t="shared" si="12"/>
        <v/>
      </c>
      <c r="T83" s="2" t="str">
        <f t="shared" si="13"/>
        <v/>
      </c>
      <c r="U83" s="2" t="str">
        <f t="shared" si="14"/>
        <v/>
      </c>
    </row>
    <row r="84" spans="1:21" x14ac:dyDescent="0.25">
      <c r="A84" t="s">
        <v>150</v>
      </c>
      <c r="B84">
        <f>IF(Sheet1!G149&lt;200,1,IF(AND(Sheet1!G149&gt;=200,Sheet1!G149&lt;300),2,IF(AND(Sheet1!G149&gt;=300,Sheet1!G149&lt;400),3,IF(AND(Sheet1!G149&gt;=400,Sheet1!G149&lt;500),4,IF(AND(Sheet1!G149&gt;=500,Sheet1!G149&lt;600),5,IF(AND(Sheet1!G149&gt;=600,Sheet1!G149&lt;800),6,IF(Sheet1!G149&gt;=800,7)))))))</f>
        <v>2</v>
      </c>
      <c r="C84">
        <f>IF(Sheet1!H149&lt;200,1,IF(AND(Sheet1!H149&gt;=200,Sheet1!H149&lt;300),2,IF(AND(Sheet1!H149&gt;=300,Sheet1!H149&lt;400),3,IF(AND(Sheet1!H149&gt;=400,Sheet1!H149&lt;500),4,IF(AND(Sheet1!H149&gt;=500,Sheet1!H149&lt;600),5,IF(AND(Sheet1!H149&gt;=600,Sheet1!H149&lt;800),6,IF(Sheet1!H149&gt;=800,7)))))))</f>
        <v>3</v>
      </c>
      <c r="D84">
        <f>IF(Sheet1!I149&lt;200,1,IF(AND(Sheet1!I149&gt;=200,Sheet1!I149&lt;300),2,IF(AND(Sheet1!I149&gt;=300,Sheet1!I149&lt;400),3,IF(AND(Sheet1!I149&gt;=400,Sheet1!I149&lt;500),4,IF(AND(Sheet1!I149&gt;=500,Sheet1!I149&lt;600),5,IF(AND(Sheet1!I149&gt;=600,Sheet1!I149&lt;800),6,IF(Sheet1!I149&gt;=800,7)))))))</f>
        <v>3</v>
      </c>
      <c r="E84">
        <f>IF(Sheet1!J149&lt;200,1,IF(AND(Sheet1!J149&gt;=200,Sheet1!J149&lt;300),2,IF(AND(Sheet1!J149&gt;=300,Sheet1!J149&lt;400),3,IF(AND(Sheet1!J149&gt;=400,Sheet1!J149&lt;500),4,IF(AND(Sheet1!J149&gt;=500,Sheet1!J149&lt;600),5,IF(AND(Sheet1!J149&gt;=600,Sheet1!J149&lt;800),6,IF(Sheet1!J149&gt;=800,7)))))))</f>
        <v>3</v>
      </c>
      <c r="F84">
        <f>IF(Sheet1!K149&lt;200,1,IF(AND(Sheet1!K149&gt;=200,Sheet1!K149&lt;300),2,IF(AND(Sheet1!K149&gt;=300,Sheet1!K149&lt;400),3,IF(AND(Sheet1!K149&gt;=400,Sheet1!K149&lt;500),4,IF(AND(Sheet1!K149&gt;=500,Sheet1!K149&lt;600),5,IF(AND(Sheet1!K149&gt;=600,Sheet1!K149&lt;800),6,IF(Sheet1!K149&gt;=800,7)))))))</f>
        <v>3</v>
      </c>
      <c r="I84" t="str">
        <f t="shared" si="9"/>
        <v/>
      </c>
      <c r="J84">
        <f t="shared" si="8"/>
        <v>1</v>
      </c>
      <c r="K84">
        <f t="shared" si="8"/>
        <v>2</v>
      </c>
      <c r="L84" t="str">
        <f t="shared" si="8"/>
        <v/>
      </c>
      <c r="M84" t="str">
        <f t="shared" si="8"/>
        <v/>
      </c>
      <c r="N84" t="str">
        <f t="shared" si="8"/>
        <v/>
      </c>
      <c r="O84" t="str">
        <f t="shared" si="8"/>
        <v/>
      </c>
      <c r="Q84" s="2">
        <f t="shared" si="10"/>
        <v>2</v>
      </c>
      <c r="R84" s="2">
        <f t="shared" si="11"/>
        <v>3</v>
      </c>
      <c r="S84" s="2" t="str">
        <f t="shared" si="12"/>
        <v/>
      </c>
      <c r="T84" s="2" t="str">
        <f t="shared" si="13"/>
        <v/>
      </c>
      <c r="U84" s="2" t="str">
        <f t="shared" si="14"/>
        <v/>
      </c>
    </row>
    <row r="85" spans="1:21" x14ac:dyDescent="0.25">
      <c r="A85" t="s">
        <v>154</v>
      </c>
      <c r="B85">
        <f>IF(Sheet1!G130&lt;200,1,IF(AND(Sheet1!G130&gt;=200,Sheet1!G130&lt;300),2,IF(AND(Sheet1!G130&gt;=300,Sheet1!G130&lt;400),3,IF(AND(Sheet1!G130&gt;=400,Sheet1!G130&lt;500),4,IF(AND(Sheet1!G130&gt;=500,Sheet1!G130&lt;600),5,IF(AND(Sheet1!G130&gt;=600,Sheet1!G130&lt;800),6,IF(Sheet1!G130&gt;=800,7)))))))</f>
        <v>3</v>
      </c>
      <c r="C85">
        <f>IF(Sheet1!H130&lt;200,1,IF(AND(Sheet1!H130&gt;=200,Sheet1!H130&lt;300),2,IF(AND(Sheet1!H130&gt;=300,Sheet1!H130&lt;400),3,IF(AND(Sheet1!H130&gt;=400,Sheet1!H130&lt;500),4,IF(AND(Sheet1!H130&gt;=500,Sheet1!H130&lt;600),5,IF(AND(Sheet1!H130&gt;=600,Sheet1!H130&lt;800),6,IF(Sheet1!H130&gt;=800,7)))))))</f>
        <v>3</v>
      </c>
      <c r="D85">
        <f>IF(Sheet1!I130&lt;200,1,IF(AND(Sheet1!I130&gt;=200,Sheet1!I130&lt;300),2,IF(AND(Sheet1!I130&gt;=300,Sheet1!I130&lt;400),3,IF(AND(Sheet1!I130&gt;=400,Sheet1!I130&lt;500),4,IF(AND(Sheet1!I130&gt;=500,Sheet1!I130&lt;600),5,IF(AND(Sheet1!I130&gt;=600,Sheet1!I130&lt;800),6,IF(Sheet1!I130&gt;=800,7)))))))</f>
        <v>3</v>
      </c>
      <c r="E85">
        <f>IF(Sheet1!J130&lt;200,1,IF(AND(Sheet1!J130&gt;=200,Sheet1!J130&lt;300),2,IF(AND(Sheet1!J130&gt;=300,Sheet1!J130&lt;400),3,IF(AND(Sheet1!J130&gt;=400,Sheet1!J130&lt;500),4,IF(AND(Sheet1!J130&gt;=500,Sheet1!J130&lt;600),5,IF(AND(Sheet1!J130&gt;=600,Sheet1!J130&lt;800),6,IF(Sheet1!J130&gt;=800,7)))))))</f>
        <v>3</v>
      </c>
      <c r="F85">
        <f>IF(Sheet1!K130&lt;200,1,IF(AND(Sheet1!K130&gt;=200,Sheet1!K130&lt;300),2,IF(AND(Sheet1!K130&gt;=300,Sheet1!K130&lt;400),3,IF(AND(Sheet1!K130&gt;=400,Sheet1!K130&lt;500),4,IF(AND(Sheet1!K130&gt;=500,Sheet1!K130&lt;600),5,IF(AND(Sheet1!K130&gt;=600,Sheet1!K130&lt;800),6,IF(Sheet1!K130&gt;=800,7)))))))</f>
        <v>3</v>
      </c>
      <c r="I85" t="str">
        <f t="shared" si="9"/>
        <v/>
      </c>
      <c r="J85" t="str">
        <f t="shared" si="8"/>
        <v/>
      </c>
      <c r="K85">
        <f t="shared" si="8"/>
        <v>1</v>
      </c>
      <c r="L85" t="str">
        <f t="shared" si="8"/>
        <v/>
      </c>
      <c r="M85" t="str">
        <f t="shared" si="8"/>
        <v/>
      </c>
      <c r="N85" t="str">
        <f t="shared" si="8"/>
        <v/>
      </c>
      <c r="O85" t="str">
        <f t="shared" si="8"/>
        <v/>
      </c>
      <c r="Q85" s="2">
        <f t="shared" si="10"/>
        <v>3</v>
      </c>
      <c r="R85" s="2" t="str">
        <f t="shared" si="11"/>
        <v/>
      </c>
      <c r="S85" s="2" t="str">
        <f t="shared" si="12"/>
        <v/>
      </c>
      <c r="T85" s="2" t="str">
        <f t="shared" si="13"/>
        <v/>
      </c>
      <c r="U85" s="2" t="str">
        <f t="shared" si="14"/>
        <v/>
      </c>
    </row>
    <row r="86" spans="1:21" x14ac:dyDescent="0.25">
      <c r="A86" t="s">
        <v>218</v>
      </c>
      <c r="B86">
        <f>IF(Sheet1!G78&lt;200,1,IF(AND(Sheet1!G78&gt;=200,Sheet1!G78&lt;300),2,IF(AND(Sheet1!G78&gt;=300,Sheet1!G78&lt;400),3,IF(AND(Sheet1!G78&gt;=400,Sheet1!G78&lt;500),4,IF(AND(Sheet1!G78&gt;=500,Sheet1!G78&lt;600),5,IF(AND(Sheet1!G78&gt;=600,Sheet1!G78&lt;800),6,IF(Sheet1!G78&gt;=800,7)))))))</f>
        <v>4</v>
      </c>
      <c r="C86">
        <f>IF(Sheet1!H78&lt;200,1,IF(AND(Sheet1!H78&gt;=200,Sheet1!H78&lt;300),2,IF(AND(Sheet1!H78&gt;=300,Sheet1!H78&lt;400),3,IF(AND(Sheet1!H78&gt;=400,Sheet1!H78&lt;500),4,IF(AND(Sheet1!H78&gt;=500,Sheet1!H78&lt;600),5,IF(AND(Sheet1!H78&gt;=600,Sheet1!H78&lt;800),6,IF(Sheet1!H78&gt;=800,7)))))))</f>
        <v>4</v>
      </c>
      <c r="D86">
        <f>IF(Sheet1!I78&lt;200,1,IF(AND(Sheet1!I78&gt;=200,Sheet1!I78&lt;300),2,IF(AND(Sheet1!I78&gt;=300,Sheet1!I78&lt;400),3,IF(AND(Sheet1!I78&gt;=400,Sheet1!I78&lt;500),4,IF(AND(Sheet1!I78&gt;=500,Sheet1!I78&lt;600),5,IF(AND(Sheet1!I78&gt;=600,Sheet1!I78&lt;800),6,IF(Sheet1!I78&gt;=800,7)))))))</f>
        <v>4</v>
      </c>
      <c r="E86">
        <f>IF(Sheet1!J78&lt;200,1,IF(AND(Sheet1!J78&gt;=200,Sheet1!J78&lt;300),2,IF(AND(Sheet1!J78&gt;=300,Sheet1!J78&lt;400),3,IF(AND(Sheet1!J78&gt;=400,Sheet1!J78&lt;500),4,IF(AND(Sheet1!J78&gt;=500,Sheet1!J78&lt;600),5,IF(AND(Sheet1!J78&gt;=600,Sheet1!J78&lt;800),6,IF(Sheet1!J78&gt;=800,7)))))))</f>
        <v>4</v>
      </c>
      <c r="F86">
        <f>IF(Sheet1!K78&lt;200,1,IF(AND(Sheet1!K78&gt;=200,Sheet1!K78&lt;300),2,IF(AND(Sheet1!K78&gt;=300,Sheet1!K78&lt;400),3,IF(AND(Sheet1!K78&gt;=400,Sheet1!K78&lt;500),4,IF(AND(Sheet1!K78&gt;=500,Sheet1!K78&lt;600),5,IF(AND(Sheet1!K78&gt;=600,Sheet1!K78&lt;800),6,IF(Sheet1!K78&gt;=800,7)))))))</f>
        <v>4</v>
      </c>
      <c r="I86" t="str">
        <f t="shared" si="9"/>
        <v/>
      </c>
      <c r="J86" t="str">
        <f t="shared" si="8"/>
        <v/>
      </c>
      <c r="K86" t="str">
        <f t="shared" si="8"/>
        <v/>
      </c>
      <c r="L86">
        <f t="shared" si="8"/>
        <v>1</v>
      </c>
      <c r="M86" t="str">
        <f t="shared" si="8"/>
        <v/>
      </c>
      <c r="N86" t="str">
        <f t="shared" si="8"/>
        <v/>
      </c>
      <c r="O86" t="str">
        <f t="shared" si="8"/>
        <v/>
      </c>
      <c r="Q86" s="2">
        <f t="shared" si="10"/>
        <v>4</v>
      </c>
      <c r="R86" s="2" t="str">
        <f t="shared" si="11"/>
        <v/>
      </c>
      <c r="S86" s="2" t="str">
        <f t="shared" si="12"/>
        <v/>
      </c>
      <c r="T86" s="2" t="str">
        <f t="shared" si="13"/>
        <v/>
      </c>
      <c r="U86" s="2" t="str">
        <f t="shared" si="14"/>
        <v/>
      </c>
    </row>
    <row r="87" spans="1:21" x14ac:dyDescent="0.25">
      <c r="A87" t="s">
        <v>23</v>
      </c>
      <c r="B87">
        <f>IF(Sheet1!G352&lt;200,1,IF(AND(Sheet1!G352&gt;=200,Sheet1!G352&lt;300),2,IF(AND(Sheet1!G352&gt;=300,Sheet1!G352&lt;400),3,IF(AND(Sheet1!G352&gt;=400,Sheet1!G352&lt;500),4,IF(AND(Sheet1!G352&gt;=500,Sheet1!G352&lt;600),5,IF(AND(Sheet1!G352&gt;=600,Sheet1!G352&lt;800),6,IF(Sheet1!G352&gt;=800,7)))))))</f>
        <v>1</v>
      </c>
      <c r="C87">
        <f>IF(Sheet1!H352&lt;200,1,IF(AND(Sheet1!H352&gt;=200,Sheet1!H352&lt;300),2,IF(AND(Sheet1!H352&gt;=300,Sheet1!H352&lt;400),3,IF(AND(Sheet1!H352&gt;=400,Sheet1!H352&lt;500),4,IF(AND(Sheet1!H352&gt;=500,Sheet1!H352&lt;600),5,IF(AND(Sheet1!H352&gt;=600,Sheet1!H352&lt;800),6,IF(Sheet1!H352&gt;=800,7)))))))</f>
        <v>1</v>
      </c>
      <c r="D87">
        <f>IF(Sheet1!I352&lt;200,1,IF(AND(Sheet1!I352&gt;=200,Sheet1!I352&lt;300),2,IF(AND(Sheet1!I352&gt;=300,Sheet1!I352&lt;400),3,IF(AND(Sheet1!I352&gt;=400,Sheet1!I352&lt;500),4,IF(AND(Sheet1!I352&gt;=500,Sheet1!I352&lt;600),5,IF(AND(Sheet1!I352&gt;=600,Sheet1!I352&lt;800),6,IF(Sheet1!I352&gt;=800,7)))))))</f>
        <v>1</v>
      </c>
      <c r="E87">
        <f>IF(Sheet1!J352&lt;200,1,IF(AND(Sheet1!J352&gt;=200,Sheet1!J352&lt;300),2,IF(AND(Sheet1!J352&gt;=300,Sheet1!J352&lt;400),3,IF(AND(Sheet1!J352&gt;=400,Sheet1!J352&lt;500),4,IF(AND(Sheet1!J352&gt;=500,Sheet1!J352&lt;600),5,IF(AND(Sheet1!J352&gt;=600,Sheet1!J352&lt;800),6,IF(Sheet1!J352&gt;=800,7)))))))</f>
        <v>1</v>
      </c>
      <c r="F87">
        <f>IF(Sheet1!K352&lt;200,1,IF(AND(Sheet1!K352&gt;=200,Sheet1!K352&lt;300),2,IF(AND(Sheet1!K352&gt;=300,Sheet1!K352&lt;400),3,IF(AND(Sheet1!K352&gt;=400,Sheet1!K352&lt;500),4,IF(AND(Sheet1!K352&gt;=500,Sheet1!K352&lt;600),5,IF(AND(Sheet1!K352&gt;=600,Sheet1!K352&lt;800),6,IF(Sheet1!K352&gt;=800,7)))))))</f>
        <v>1</v>
      </c>
      <c r="I87">
        <f t="shared" si="9"/>
        <v>1</v>
      </c>
      <c r="J87" t="str">
        <f t="shared" si="8"/>
        <v/>
      </c>
      <c r="K87" t="str">
        <f t="shared" si="8"/>
        <v/>
      </c>
      <c r="L87" t="str">
        <f t="shared" si="8"/>
        <v/>
      </c>
      <c r="M87" t="str">
        <f t="shared" si="8"/>
        <v/>
      </c>
      <c r="N87" t="str">
        <f t="shared" si="8"/>
        <v/>
      </c>
      <c r="O87" t="str">
        <f t="shared" si="8"/>
        <v/>
      </c>
      <c r="Q87" s="2">
        <f t="shared" si="10"/>
        <v>1</v>
      </c>
      <c r="R87" s="2" t="str">
        <f t="shared" si="11"/>
        <v/>
      </c>
      <c r="S87" s="2" t="str">
        <f t="shared" si="12"/>
        <v/>
      </c>
      <c r="T87" s="2" t="str">
        <f t="shared" si="13"/>
        <v/>
      </c>
      <c r="U87" s="2" t="str">
        <f t="shared" si="14"/>
        <v/>
      </c>
    </row>
    <row r="88" spans="1:21" x14ac:dyDescent="0.25">
      <c r="A88" t="s">
        <v>119</v>
      </c>
      <c r="B88">
        <f>IF(Sheet1!G176&lt;200,1,IF(AND(Sheet1!G176&gt;=200,Sheet1!G176&lt;300),2,IF(AND(Sheet1!G176&gt;=300,Sheet1!G176&lt;400),3,IF(AND(Sheet1!G176&gt;=400,Sheet1!G176&lt;500),4,IF(AND(Sheet1!G176&gt;=500,Sheet1!G176&lt;600),5,IF(AND(Sheet1!G176&gt;=600,Sheet1!G176&lt;800),6,IF(Sheet1!G176&gt;=800,7)))))))</f>
        <v>2</v>
      </c>
      <c r="C88">
        <f>IF(Sheet1!H176&lt;200,1,IF(AND(Sheet1!H176&gt;=200,Sheet1!H176&lt;300),2,IF(AND(Sheet1!H176&gt;=300,Sheet1!H176&lt;400),3,IF(AND(Sheet1!H176&gt;=400,Sheet1!H176&lt;500),4,IF(AND(Sheet1!H176&gt;=500,Sheet1!H176&lt;600),5,IF(AND(Sheet1!H176&gt;=600,Sheet1!H176&lt;800),6,IF(Sheet1!H176&gt;=800,7)))))))</f>
        <v>2</v>
      </c>
      <c r="D88">
        <f>IF(Sheet1!I176&lt;200,1,IF(AND(Sheet1!I176&gt;=200,Sheet1!I176&lt;300),2,IF(AND(Sheet1!I176&gt;=300,Sheet1!I176&lt;400),3,IF(AND(Sheet1!I176&gt;=400,Sheet1!I176&lt;500),4,IF(AND(Sheet1!I176&gt;=500,Sheet1!I176&lt;600),5,IF(AND(Sheet1!I176&gt;=600,Sheet1!I176&lt;800),6,IF(Sheet1!I176&gt;=800,7)))))))</f>
        <v>2</v>
      </c>
      <c r="E88">
        <f>IF(Sheet1!J176&lt;200,1,IF(AND(Sheet1!J176&gt;=200,Sheet1!J176&lt;300),2,IF(AND(Sheet1!J176&gt;=300,Sheet1!J176&lt;400),3,IF(AND(Sheet1!J176&gt;=400,Sheet1!J176&lt;500),4,IF(AND(Sheet1!J176&gt;=500,Sheet1!J176&lt;600),5,IF(AND(Sheet1!J176&gt;=600,Sheet1!J176&lt;800),6,IF(Sheet1!J176&gt;=800,7)))))))</f>
        <v>2</v>
      </c>
      <c r="F88">
        <f>IF(Sheet1!K176&lt;200,1,IF(AND(Sheet1!K176&gt;=200,Sheet1!K176&lt;300),2,IF(AND(Sheet1!K176&gt;=300,Sheet1!K176&lt;400),3,IF(AND(Sheet1!K176&gt;=400,Sheet1!K176&lt;500),4,IF(AND(Sheet1!K176&gt;=500,Sheet1!K176&lt;600),5,IF(AND(Sheet1!K176&gt;=600,Sheet1!K176&lt;800),6,IF(Sheet1!K176&gt;=800,7)))))))</f>
        <v>2</v>
      </c>
      <c r="I88" t="str">
        <f t="shared" si="9"/>
        <v/>
      </c>
      <c r="J88">
        <f t="shared" si="8"/>
        <v>1</v>
      </c>
      <c r="K88" t="str">
        <f t="shared" si="8"/>
        <v/>
      </c>
      <c r="L88" t="str">
        <f t="shared" si="8"/>
        <v/>
      </c>
      <c r="M88" t="str">
        <f t="shared" si="8"/>
        <v/>
      </c>
      <c r="N88" t="str">
        <f t="shared" si="8"/>
        <v/>
      </c>
      <c r="O88" t="str">
        <f t="shared" si="8"/>
        <v/>
      </c>
      <c r="Q88" s="2">
        <f t="shared" si="10"/>
        <v>2</v>
      </c>
      <c r="R88" s="2" t="str">
        <f t="shared" si="11"/>
        <v/>
      </c>
      <c r="S88" s="2" t="str">
        <f t="shared" si="12"/>
        <v/>
      </c>
      <c r="T88" s="2" t="str">
        <f t="shared" si="13"/>
        <v/>
      </c>
      <c r="U88" s="2" t="str">
        <f t="shared" si="14"/>
        <v/>
      </c>
    </row>
    <row r="89" spans="1:21" x14ac:dyDescent="0.25">
      <c r="A89" t="s">
        <v>321</v>
      </c>
      <c r="B89">
        <f>IF(Sheet1!G22&lt;200,1,IF(AND(Sheet1!G22&gt;=200,Sheet1!G22&lt;300),2,IF(AND(Sheet1!G22&gt;=300,Sheet1!G22&lt;400),3,IF(AND(Sheet1!G22&gt;=400,Sheet1!G22&lt;500),4,IF(AND(Sheet1!G22&gt;=500,Sheet1!G22&lt;600),5,IF(AND(Sheet1!G22&gt;=600,Sheet1!G22&lt;800),6,IF(Sheet1!G22&gt;=800,7)))))))</f>
        <v>7</v>
      </c>
      <c r="C89">
        <f>IF(Sheet1!H22&lt;200,1,IF(AND(Sheet1!H22&gt;=200,Sheet1!H22&lt;300),2,IF(AND(Sheet1!H22&gt;=300,Sheet1!H22&lt;400),3,IF(AND(Sheet1!H22&gt;=400,Sheet1!H22&lt;500),4,IF(AND(Sheet1!H22&gt;=500,Sheet1!H22&lt;600),5,IF(AND(Sheet1!H22&gt;=600,Sheet1!H22&lt;800),6,IF(Sheet1!H22&gt;=800,7)))))))</f>
        <v>7</v>
      </c>
      <c r="D89">
        <f>IF(Sheet1!I22&lt;200,1,IF(AND(Sheet1!I22&gt;=200,Sheet1!I22&lt;300),2,IF(AND(Sheet1!I22&gt;=300,Sheet1!I22&lt;400),3,IF(AND(Sheet1!I22&gt;=400,Sheet1!I22&lt;500),4,IF(AND(Sheet1!I22&gt;=500,Sheet1!I22&lt;600),5,IF(AND(Sheet1!I22&gt;=600,Sheet1!I22&lt;800),6,IF(Sheet1!I22&gt;=800,7)))))))</f>
        <v>7</v>
      </c>
      <c r="E89">
        <f>IF(Sheet1!J22&lt;200,1,IF(AND(Sheet1!J22&gt;=200,Sheet1!J22&lt;300),2,IF(AND(Sheet1!J22&gt;=300,Sheet1!J22&lt;400),3,IF(AND(Sheet1!J22&gt;=400,Sheet1!J22&lt;500),4,IF(AND(Sheet1!J22&gt;=500,Sheet1!J22&lt;600),5,IF(AND(Sheet1!J22&gt;=600,Sheet1!J22&lt;800),6,IF(Sheet1!J22&gt;=800,7)))))))</f>
        <v>7</v>
      </c>
      <c r="F89">
        <f>IF(Sheet1!K22&lt;200,1,IF(AND(Sheet1!K22&gt;=200,Sheet1!K22&lt;300),2,IF(AND(Sheet1!K22&gt;=300,Sheet1!K22&lt;400),3,IF(AND(Sheet1!K22&gt;=400,Sheet1!K22&lt;500),4,IF(AND(Sheet1!K22&gt;=500,Sheet1!K22&lt;600),5,IF(AND(Sheet1!K22&gt;=600,Sheet1!K22&lt;800),6,IF(Sheet1!K22&gt;=800,7)))))))</f>
        <v>7</v>
      </c>
      <c r="I89" t="str">
        <f t="shared" si="9"/>
        <v/>
      </c>
      <c r="J89" t="str">
        <f t="shared" si="8"/>
        <v/>
      </c>
      <c r="K89" t="str">
        <f t="shared" si="8"/>
        <v/>
      </c>
      <c r="L89" t="str">
        <f t="shared" si="8"/>
        <v/>
      </c>
      <c r="M89" t="str">
        <f t="shared" si="8"/>
        <v/>
      </c>
      <c r="N89" t="str">
        <f t="shared" si="8"/>
        <v/>
      </c>
      <c r="O89">
        <f t="shared" si="8"/>
        <v>1</v>
      </c>
      <c r="Q89" s="2">
        <f t="shared" si="10"/>
        <v>7</v>
      </c>
      <c r="R89" s="2" t="str">
        <f t="shared" si="11"/>
        <v/>
      </c>
      <c r="S89" s="2" t="str">
        <f t="shared" si="12"/>
        <v/>
      </c>
      <c r="T89" s="2" t="str">
        <f t="shared" si="13"/>
        <v/>
      </c>
      <c r="U89" s="2" t="str">
        <f t="shared" si="14"/>
        <v/>
      </c>
    </row>
    <row r="90" spans="1:21" x14ac:dyDescent="0.25">
      <c r="A90" t="s">
        <v>226</v>
      </c>
      <c r="B90">
        <f>IF(Sheet1!G82&lt;200,1,IF(AND(Sheet1!G82&gt;=200,Sheet1!G82&lt;300),2,IF(AND(Sheet1!G82&gt;=300,Sheet1!G82&lt;400),3,IF(AND(Sheet1!G82&gt;=400,Sheet1!G82&lt;500),4,IF(AND(Sheet1!G82&gt;=500,Sheet1!G82&lt;600),5,IF(AND(Sheet1!G82&gt;=600,Sheet1!G82&lt;800),6,IF(Sheet1!G82&gt;=800,7)))))))</f>
        <v>4</v>
      </c>
      <c r="C90">
        <f>IF(Sheet1!H82&lt;200,1,IF(AND(Sheet1!H82&gt;=200,Sheet1!H82&lt;300),2,IF(AND(Sheet1!H82&gt;=300,Sheet1!H82&lt;400),3,IF(AND(Sheet1!H82&gt;=400,Sheet1!H82&lt;500),4,IF(AND(Sheet1!H82&gt;=500,Sheet1!H82&lt;600),5,IF(AND(Sheet1!H82&gt;=600,Sheet1!H82&lt;800),6,IF(Sheet1!H82&gt;=800,7)))))))</f>
        <v>4</v>
      </c>
      <c r="D90">
        <f>IF(Sheet1!I82&lt;200,1,IF(AND(Sheet1!I82&gt;=200,Sheet1!I82&lt;300),2,IF(AND(Sheet1!I82&gt;=300,Sheet1!I82&lt;400),3,IF(AND(Sheet1!I82&gt;=400,Sheet1!I82&lt;500),4,IF(AND(Sheet1!I82&gt;=500,Sheet1!I82&lt;600),5,IF(AND(Sheet1!I82&gt;=600,Sheet1!I82&lt;800),6,IF(Sheet1!I82&gt;=800,7)))))))</f>
        <v>4</v>
      </c>
      <c r="E90">
        <f>IF(Sheet1!J82&lt;200,1,IF(AND(Sheet1!J82&gt;=200,Sheet1!J82&lt;300),2,IF(AND(Sheet1!J82&gt;=300,Sheet1!J82&lt;400),3,IF(AND(Sheet1!J82&gt;=400,Sheet1!J82&lt;500),4,IF(AND(Sheet1!J82&gt;=500,Sheet1!J82&lt;600),5,IF(AND(Sheet1!J82&gt;=600,Sheet1!J82&lt;800),6,IF(Sheet1!J82&gt;=800,7)))))))</f>
        <v>5</v>
      </c>
      <c r="F90">
        <f>IF(Sheet1!K82&lt;200,1,IF(AND(Sheet1!K82&gt;=200,Sheet1!K82&lt;300),2,IF(AND(Sheet1!K82&gt;=300,Sheet1!K82&lt;400),3,IF(AND(Sheet1!K82&gt;=400,Sheet1!K82&lt;500),4,IF(AND(Sheet1!K82&gt;=500,Sheet1!K82&lt;600),5,IF(AND(Sheet1!K82&gt;=600,Sheet1!K82&lt;800),6,IF(Sheet1!K82&gt;=800,7)))))))</f>
        <v>5</v>
      </c>
      <c r="I90" t="str">
        <f t="shared" si="9"/>
        <v/>
      </c>
      <c r="J90" t="str">
        <f t="shared" si="8"/>
        <v/>
      </c>
      <c r="K90" t="str">
        <f t="shared" si="8"/>
        <v/>
      </c>
      <c r="L90">
        <f t="shared" si="8"/>
        <v>1</v>
      </c>
      <c r="M90">
        <f t="shared" si="8"/>
        <v>4</v>
      </c>
      <c r="N90" t="str">
        <f t="shared" si="8"/>
        <v/>
      </c>
      <c r="O90" t="str">
        <f t="shared" si="8"/>
        <v/>
      </c>
      <c r="Q90" s="2">
        <f t="shared" si="10"/>
        <v>4</v>
      </c>
      <c r="R90" s="2" t="str">
        <f t="shared" si="11"/>
        <v/>
      </c>
      <c r="S90" s="2" t="str">
        <f t="shared" si="12"/>
        <v/>
      </c>
      <c r="T90" s="2">
        <f t="shared" si="13"/>
        <v>5</v>
      </c>
      <c r="U90" s="2" t="str">
        <f t="shared" si="14"/>
        <v/>
      </c>
    </row>
    <row r="91" spans="1:21" x14ac:dyDescent="0.25">
      <c r="A91" t="s">
        <v>116</v>
      </c>
      <c r="B91">
        <f>IF(Sheet1!G167&lt;200,1,IF(AND(Sheet1!G167&gt;=200,Sheet1!G167&lt;300),2,IF(AND(Sheet1!G167&gt;=300,Sheet1!G167&lt;400),3,IF(AND(Sheet1!G167&gt;=400,Sheet1!G167&lt;500),4,IF(AND(Sheet1!G167&gt;=500,Sheet1!G167&lt;600),5,IF(AND(Sheet1!G167&gt;=600,Sheet1!G167&lt;800),6,IF(Sheet1!G167&gt;=800,7)))))))</f>
        <v>2</v>
      </c>
      <c r="C91">
        <f>IF(Sheet1!H167&lt;200,1,IF(AND(Sheet1!H167&gt;=200,Sheet1!H167&lt;300),2,IF(AND(Sheet1!H167&gt;=300,Sheet1!H167&lt;400),3,IF(AND(Sheet1!H167&gt;=400,Sheet1!H167&lt;500),4,IF(AND(Sheet1!H167&gt;=500,Sheet1!H167&lt;600),5,IF(AND(Sheet1!H167&gt;=600,Sheet1!H167&lt;800),6,IF(Sheet1!H167&gt;=800,7)))))))</f>
        <v>2</v>
      </c>
      <c r="D91">
        <f>IF(Sheet1!I167&lt;200,1,IF(AND(Sheet1!I167&gt;=200,Sheet1!I167&lt;300),2,IF(AND(Sheet1!I167&gt;=300,Sheet1!I167&lt;400),3,IF(AND(Sheet1!I167&gt;=400,Sheet1!I167&lt;500),4,IF(AND(Sheet1!I167&gt;=500,Sheet1!I167&lt;600),5,IF(AND(Sheet1!I167&gt;=600,Sheet1!I167&lt;800),6,IF(Sheet1!I167&gt;=800,7)))))))</f>
        <v>2</v>
      </c>
      <c r="E91">
        <f>IF(Sheet1!J167&lt;200,1,IF(AND(Sheet1!J167&gt;=200,Sheet1!J167&lt;300),2,IF(AND(Sheet1!J167&gt;=300,Sheet1!J167&lt;400),3,IF(AND(Sheet1!J167&gt;=400,Sheet1!J167&lt;500),4,IF(AND(Sheet1!J167&gt;=500,Sheet1!J167&lt;600),5,IF(AND(Sheet1!J167&gt;=600,Sheet1!J167&lt;800),6,IF(Sheet1!J167&gt;=800,7)))))))</f>
        <v>2</v>
      </c>
      <c r="F91">
        <f>IF(Sheet1!K167&lt;200,1,IF(AND(Sheet1!K167&gt;=200,Sheet1!K167&lt;300),2,IF(AND(Sheet1!K167&gt;=300,Sheet1!K167&lt;400),3,IF(AND(Sheet1!K167&gt;=400,Sheet1!K167&lt;500),4,IF(AND(Sheet1!K167&gt;=500,Sheet1!K167&lt;600),5,IF(AND(Sheet1!K167&gt;=600,Sheet1!K167&lt;800),6,IF(Sheet1!K167&gt;=800,7)))))))</f>
        <v>2</v>
      </c>
      <c r="I91" t="str">
        <f t="shared" si="9"/>
        <v/>
      </c>
      <c r="J91">
        <f t="shared" si="8"/>
        <v>1</v>
      </c>
      <c r="K91" t="str">
        <f t="shared" si="8"/>
        <v/>
      </c>
      <c r="L91" t="str">
        <f t="shared" si="8"/>
        <v/>
      </c>
      <c r="M91" t="str">
        <f t="shared" si="8"/>
        <v/>
      </c>
      <c r="N91" t="str">
        <f t="shared" si="8"/>
        <v/>
      </c>
      <c r="O91" t="str">
        <f t="shared" si="8"/>
        <v/>
      </c>
      <c r="Q91" s="2">
        <f t="shared" si="10"/>
        <v>2</v>
      </c>
      <c r="R91" s="2" t="str">
        <f t="shared" si="11"/>
        <v/>
      </c>
      <c r="S91" s="2" t="str">
        <f t="shared" si="12"/>
        <v/>
      </c>
      <c r="T91" s="2" t="str">
        <f t="shared" si="13"/>
        <v/>
      </c>
      <c r="U91" s="2" t="str">
        <f t="shared" si="14"/>
        <v/>
      </c>
    </row>
    <row r="92" spans="1:21" x14ac:dyDescent="0.25">
      <c r="A92" t="s">
        <v>117</v>
      </c>
      <c r="B92">
        <f>IF(Sheet1!G242&lt;200,1,IF(AND(Sheet1!G242&gt;=200,Sheet1!G242&lt;300),2,IF(AND(Sheet1!G242&gt;=300,Sheet1!G242&lt;400),3,IF(AND(Sheet1!G242&gt;=400,Sheet1!G242&lt;500),4,IF(AND(Sheet1!G242&gt;=500,Sheet1!G242&lt;600),5,IF(AND(Sheet1!G242&gt;=600,Sheet1!G242&lt;800),6,IF(Sheet1!G242&gt;=800,7)))))))</f>
        <v>1</v>
      </c>
      <c r="C92">
        <f>IF(Sheet1!H242&lt;200,1,IF(AND(Sheet1!H242&gt;=200,Sheet1!H242&lt;300),2,IF(AND(Sheet1!H242&gt;=300,Sheet1!H242&lt;400),3,IF(AND(Sheet1!H242&gt;=400,Sheet1!H242&lt;500),4,IF(AND(Sheet1!H242&gt;=500,Sheet1!H242&lt;600),5,IF(AND(Sheet1!H242&gt;=600,Sheet1!H242&lt;800),6,IF(Sheet1!H242&gt;=800,7)))))))</f>
        <v>1</v>
      </c>
      <c r="D92">
        <f>IF(Sheet1!I242&lt;200,1,IF(AND(Sheet1!I242&gt;=200,Sheet1!I242&lt;300),2,IF(AND(Sheet1!I242&gt;=300,Sheet1!I242&lt;400),3,IF(AND(Sheet1!I242&gt;=400,Sheet1!I242&lt;500),4,IF(AND(Sheet1!I242&gt;=500,Sheet1!I242&lt;600),5,IF(AND(Sheet1!I242&gt;=600,Sheet1!I242&lt;800),6,IF(Sheet1!I242&gt;=800,7)))))))</f>
        <v>2</v>
      </c>
      <c r="E92">
        <f>IF(Sheet1!J242&lt;200,1,IF(AND(Sheet1!J242&gt;=200,Sheet1!J242&lt;300),2,IF(AND(Sheet1!J242&gt;=300,Sheet1!J242&lt;400),3,IF(AND(Sheet1!J242&gt;=400,Sheet1!J242&lt;500),4,IF(AND(Sheet1!J242&gt;=500,Sheet1!J242&lt;600),5,IF(AND(Sheet1!J242&gt;=600,Sheet1!J242&lt;800),6,IF(Sheet1!J242&gt;=800,7)))))))</f>
        <v>2</v>
      </c>
      <c r="F92">
        <f>IF(Sheet1!K242&lt;200,1,IF(AND(Sheet1!K242&gt;=200,Sheet1!K242&lt;300),2,IF(AND(Sheet1!K242&gt;=300,Sheet1!K242&lt;400),3,IF(AND(Sheet1!K242&gt;=400,Sheet1!K242&lt;500),4,IF(AND(Sheet1!K242&gt;=500,Sheet1!K242&lt;600),5,IF(AND(Sheet1!K242&gt;=600,Sheet1!K242&lt;800),6,IF(Sheet1!K242&gt;=800,7)))))))</f>
        <v>2</v>
      </c>
      <c r="I92">
        <f t="shared" si="9"/>
        <v>1</v>
      </c>
      <c r="J92">
        <f t="shared" si="8"/>
        <v>3</v>
      </c>
      <c r="K92" t="str">
        <f t="shared" si="8"/>
        <v/>
      </c>
      <c r="L92" t="str">
        <f t="shared" si="8"/>
        <v/>
      </c>
      <c r="M92" t="str">
        <f t="shared" si="8"/>
        <v/>
      </c>
      <c r="N92" t="str">
        <f t="shared" si="8"/>
        <v/>
      </c>
      <c r="O92" t="str">
        <f t="shared" si="8"/>
        <v/>
      </c>
      <c r="Q92" s="2">
        <f t="shared" si="10"/>
        <v>1</v>
      </c>
      <c r="R92" s="2" t="str">
        <f t="shared" si="11"/>
        <v/>
      </c>
      <c r="S92" s="2">
        <f t="shared" si="12"/>
        <v>2</v>
      </c>
      <c r="T92" s="2" t="str">
        <f t="shared" si="13"/>
        <v/>
      </c>
      <c r="U92" s="2" t="str">
        <f t="shared" si="14"/>
        <v/>
      </c>
    </row>
    <row r="93" spans="1:21" x14ac:dyDescent="0.25">
      <c r="A93" t="s">
        <v>118</v>
      </c>
      <c r="B93">
        <f>IF(Sheet1!G243&lt;200,1,IF(AND(Sheet1!G243&gt;=200,Sheet1!G243&lt;300),2,IF(AND(Sheet1!G243&gt;=300,Sheet1!G243&lt;400),3,IF(AND(Sheet1!G243&gt;=400,Sheet1!G243&lt;500),4,IF(AND(Sheet1!G243&gt;=500,Sheet1!G243&lt;600),5,IF(AND(Sheet1!G243&gt;=600,Sheet1!G243&lt;800),6,IF(Sheet1!G243&gt;=800,7)))))))</f>
        <v>1</v>
      </c>
      <c r="C93">
        <f>IF(Sheet1!H243&lt;200,1,IF(AND(Sheet1!H243&gt;=200,Sheet1!H243&lt;300),2,IF(AND(Sheet1!H243&gt;=300,Sheet1!H243&lt;400),3,IF(AND(Sheet1!H243&gt;=400,Sheet1!H243&lt;500),4,IF(AND(Sheet1!H243&gt;=500,Sheet1!H243&lt;600),5,IF(AND(Sheet1!H243&gt;=600,Sheet1!H243&lt;800),6,IF(Sheet1!H243&gt;=800,7)))))))</f>
        <v>1</v>
      </c>
      <c r="D93">
        <f>IF(Sheet1!I243&lt;200,1,IF(AND(Sheet1!I243&gt;=200,Sheet1!I243&lt;300),2,IF(AND(Sheet1!I243&gt;=300,Sheet1!I243&lt;400),3,IF(AND(Sheet1!I243&gt;=400,Sheet1!I243&lt;500),4,IF(AND(Sheet1!I243&gt;=500,Sheet1!I243&lt;600),5,IF(AND(Sheet1!I243&gt;=600,Sheet1!I243&lt;800),6,IF(Sheet1!I243&gt;=800,7)))))))</f>
        <v>2</v>
      </c>
      <c r="E93">
        <f>IF(Sheet1!J243&lt;200,1,IF(AND(Sheet1!J243&gt;=200,Sheet1!J243&lt;300),2,IF(AND(Sheet1!J243&gt;=300,Sheet1!J243&lt;400),3,IF(AND(Sheet1!J243&gt;=400,Sheet1!J243&lt;500),4,IF(AND(Sheet1!J243&gt;=500,Sheet1!J243&lt;600),5,IF(AND(Sheet1!J243&gt;=600,Sheet1!J243&lt;800),6,IF(Sheet1!J243&gt;=800,7)))))))</f>
        <v>2</v>
      </c>
      <c r="F93">
        <f>IF(Sheet1!K243&lt;200,1,IF(AND(Sheet1!K243&gt;=200,Sheet1!K243&lt;300),2,IF(AND(Sheet1!K243&gt;=300,Sheet1!K243&lt;400),3,IF(AND(Sheet1!K243&gt;=400,Sheet1!K243&lt;500),4,IF(AND(Sheet1!K243&gt;=500,Sheet1!K243&lt;600),5,IF(AND(Sheet1!K243&gt;=600,Sheet1!K243&lt;800),6,IF(Sheet1!K243&gt;=800,7)))))))</f>
        <v>2</v>
      </c>
      <c r="I93">
        <f t="shared" si="9"/>
        <v>1</v>
      </c>
      <c r="J93">
        <f t="shared" si="8"/>
        <v>3</v>
      </c>
      <c r="K93" t="str">
        <f t="shared" si="8"/>
        <v/>
      </c>
      <c r="L93" t="str">
        <f t="shared" si="8"/>
        <v/>
      </c>
      <c r="M93" t="str">
        <f t="shared" si="8"/>
        <v/>
      </c>
      <c r="N93" t="str">
        <f t="shared" si="8"/>
        <v/>
      </c>
      <c r="O93" t="str">
        <f t="shared" si="8"/>
        <v/>
      </c>
      <c r="Q93" s="2">
        <f t="shared" si="10"/>
        <v>1</v>
      </c>
      <c r="R93" s="2" t="str">
        <f t="shared" si="11"/>
        <v/>
      </c>
      <c r="S93" s="2">
        <f t="shared" si="12"/>
        <v>2</v>
      </c>
      <c r="T93" s="2" t="str">
        <f t="shared" si="13"/>
        <v/>
      </c>
      <c r="U93" s="2" t="str">
        <f t="shared" si="14"/>
        <v/>
      </c>
    </row>
    <row r="94" spans="1:21" x14ac:dyDescent="0.25">
      <c r="A94" t="s">
        <v>76</v>
      </c>
      <c r="B94">
        <f>IF(Sheet1!G269&lt;200,1,IF(AND(Sheet1!G269&gt;=200,Sheet1!G269&lt;300),2,IF(AND(Sheet1!G269&gt;=300,Sheet1!G269&lt;400),3,IF(AND(Sheet1!G269&gt;=400,Sheet1!G269&lt;500),4,IF(AND(Sheet1!G269&gt;=500,Sheet1!G269&lt;600),5,IF(AND(Sheet1!G269&gt;=600,Sheet1!G269&lt;800),6,IF(Sheet1!G269&gt;=800,7)))))))</f>
        <v>1</v>
      </c>
      <c r="C94">
        <f>IF(Sheet1!H269&lt;200,1,IF(AND(Sheet1!H269&gt;=200,Sheet1!H269&lt;300),2,IF(AND(Sheet1!H269&gt;=300,Sheet1!H269&lt;400),3,IF(AND(Sheet1!H269&gt;=400,Sheet1!H269&lt;500),4,IF(AND(Sheet1!H269&gt;=500,Sheet1!H269&lt;600),5,IF(AND(Sheet1!H269&gt;=600,Sheet1!H269&lt;800),6,IF(Sheet1!H269&gt;=800,7)))))))</f>
        <v>1</v>
      </c>
      <c r="D94">
        <f>IF(Sheet1!I269&lt;200,1,IF(AND(Sheet1!I269&gt;=200,Sheet1!I269&lt;300),2,IF(AND(Sheet1!I269&gt;=300,Sheet1!I269&lt;400),3,IF(AND(Sheet1!I269&gt;=400,Sheet1!I269&lt;500),4,IF(AND(Sheet1!I269&gt;=500,Sheet1!I269&lt;600),5,IF(AND(Sheet1!I269&gt;=600,Sheet1!I269&lt;800),6,IF(Sheet1!I269&gt;=800,7)))))))</f>
        <v>1</v>
      </c>
      <c r="E94">
        <f>IF(Sheet1!J269&lt;200,1,IF(AND(Sheet1!J269&gt;=200,Sheet1!J269&lt;300),2,IF(AND(Sheet1!J269&gt;=300,Sheet1!J269&lt;400),3,IF(AND(Sheet1!J269&gt;=400,Sheet1!J269&lt;500),4,IF(AND(Sheet1!J269&gt;=500,Sheet1!J269&lt;600),5,IF(AND(Sheet1!J269&gt;=600,Sheet1!J269&lt;800),6,IF(Sheet1!J269&gt;=800,7)))))))</f>
        <v>1</v>
      </c>
      <c r="F94">
        <f>IF(Sheet1!K269&lt;200,1,IF(AND(Sheet1!K269&gt;=200,Sheet1!K269&lt;300),2,IF(AND(Sheet1!K269&gt;=300,Sheet1!K269&lt;400),3,IF(AND(Sheet1!K269&gt;=400,Sheet1!K269&lt;500),4,IF(AND(Sheet1!K269&gt;=500,Sheet1!K269&lt;600),5,IF(AND(Sheet1!K269&gt;=600,Sheet1!K269&lt;800),6,IF(Sheet1!K269&gt;=800,7)))))))</f>
        <v>1</v>
      </c>
      <c r="I94">
        <f t="shared" si="9"/>
        <v>1</v>
      </c>
      <c r="J94" t="str">
        <f t="shared" si="8"/>
        <v/>
      </c>
      <c r="K94" t="str">
        <f t="shared" si="8"/>
        <v/>
      </c>
      <c r="L94" t="str">
        <f t="shared" si="8"/>
        <v/>
      </c>
      <c r="M94" t="str">
        <f t="shared" si="8"/>
        <v/>
      </c>
      <c r="N94" t="str">
        <f t="shared" ref="J94:O137" si="15">IFERROR(MATCH(N$1,$B94:$F94,0),"")</f>
        <v/>
      </c>
      <c r="O94" t="str">
        <f t="shared" si="15"/>
        <v/>
      </c>
      <c r="Q94" s="2">
        <f t="shared" si="10"/>
        <v>1</v>
      </c>
      <c r="R94" s="2" t="str">
        <f t="shared" si="11"/>
        <v/>
      </c>
      <c r="S94" s="2" t="str">
        <f t="shared" si="12"/>
        <v/>
      </c>
      <c r="T94" s="2" t="str">
        <f t="shared" si="13"/>
        <v/>
      </c>
      <c r="U94" s="2" t="str">
        <f t="shared" si="14"/>
        <v/>
      </c>
    </row>
    <row r="95" spans="1:21" x14ac:dyDescent="0.25">
      <c r="A95" t="s">
        <v>303</v>
      </c>
      <c r="B95">
        <f>IF(Sheet1!G71&lt;200,1,IF(AND(Sheet1!G71&gt;=200,Sheet1!G71&lt;300),2,IF(AND(Sheet1!G71&gt;=300,Sheet1!G71&lt;400),3,IF(AND(Sheet1!G71&gt;=400,Sheet1!G71&lt;500),4,IF(AND(Sheet1!G71&gt;=500,Sheet1!G71&lt;600),5,IF(AND(Sheet1!G71&gt;=600,Sheet1!G71&lt;800),6,IF(Sheet1!G71&gt;=800,7)))))))</f>
        <v>4</v>
      </c>
      <c r="C95">
        <f>IF(Sheet1!H71&lt;200,1,IF(AND(Sheet1!H71&gt;=200,Sheet1!H71&lt;300),2,IF(AND(Sheet1!H71&gt;=300,Sheet1!H71&lt;400),3,IF(AND(Sheet1!H71&gt;=400,Sheet1!H71&lt;500),4,IF(AND(Sheet1!H71&gt;=500,Sheet1!H71&lt;600),5,IF(AND(Sheet1!H71&gt;=600,Sheet1!H71&lt;800),6,IF(Sheet1!H71&gt;=800,7)))))))</f>
        <v>6</v>
      </c>
      <c r="D95">
        <f>IF(Sheet1!I71&lt;200,1,IF(AND(Sheet1!I71&gt;=200,Sheet1!I71&lt;300),2,IF(AND(Sheet1!I71&gt;=300,Sheet1!I71&lt;400),3,IF(AND(Sheet1!I71&gt;=400,Sheet1!I71&lt;500),4,IF(AND(Sheet1!I71&gt;=500,Sheet1!I71&lt;600),5,IF(AND(Sheet1!I71&gt;=600,Sheet1!I71&lt;800),6,IF(Sheet1!I71&gt;=800,7)))))))</f>
        <v>7</v>
      </c>
      <c r="E95">
        <f>IF(Sheet1!J71&lt;200,1,IF(AND(Sheet1!J71&gt;=200,Sheet1!J71&lt;300),2,IF(AND(Sheet1!J71&gt;=300,Sheet1!J71&lt;400),3,IF(AND(Sheet1!J71&gt;=400,Sheet1!J71&lt;500),4,IF(AND(Sheet1!J71&gt;=500,Sheet1!J71&lt;600),5,IF(AND(Sheet1!J71&gt;=600,Sheet1!J71&lt;800),6,IF(Sheet1!J71&gt;=800,7)))))))</f>
        <v>7</v>
      </c>
      <c r="F95">
        <f>IF(Sheet1!K71&lt;200,1,IF(AND(Sheet1!K71&gt;=200,Sheet1!K71&lt;300),2,IF(AND(Sheet1!K71&gt;=300,Sheet1!K71&lt;400),3,IF(AND(Sheet1!K71&gt;=400,Sheet1!K71&lt;500),4,IF(AND(Sheet1!K71&gt;=500,Sheet1!K71&lt;600),5,IF(AND(Sheet1!K71&gt;=600,Sheet1!K71&lt;800),6,IF(Sheet1!K71&gt;=800,7)))))))</f>
        <v>7</v>
      </c>
      <c r="I95" t="str">
        <f t="shared" si="9"/>
        <v/>
      </c>
      <c r="J95" t="str">
        <f t="shared" si="15"/>
        <v/>
      </c>
      <c r="K95" t="str">
        <f t="shared" si="15"/>
        <v/>
      </c>
      <c r="L95">
        <f t="shared" si="15"/>
        <v>1</v>
      </c>
      <c r="M95" t="str">
        <f t="shared" si="15"/>
        <v/>
      </c>
      <c r="N95">
        <f t="shared" si="15"/>
        <v>2</v>
      </c>
      <c r="O95">
        <f t="shared" si="15"/>
        <v>3</v>
      </c>
      <c r="Q95" s="2">
        <f t="shared" si="10"/>
        <v>4</v>
      </c>
      <c r="R95" s="2">
        <f t="shared" si="11"/>
        <v>6</v>
      </c>
      <c r="S95" s="2">
        <f t="shared" si="12"/>
        <v>7</v>
      </c>
      <c r="T95" s="2" t="str">
        <f t="shared" si="13"/>
        <v/>
      </c>
      <c r="U95" s="2" t="str">
        <f t="shared" si="14"/>
        <v/>
      </c>
    </row>
    <row r="96" spans="1:21" x14ac:dyDescent="0.25">
      <c r="A96" t="s">
        <v>48</v>
      </c>
      <c r="B96">
        <f>IF(Sheet1!G306&lt;200,1,IF(AND(Sheet1!G306&gt;=200,Sheet1!G306&lt;300),2,IF(AND(Sheet1!G306&gt;=300,Sheet1!G306&lt;400),3,IF(AND(Sheet1!G306&gt;=400,Sheet1!G306&lt;500),4,IF(AND(Sheet1!G306&gt;=500,Sheet1!G306&lt;600),5,IF(AND(Sheet1!G306&gt;=600,Sheet1!G306&lt;800),6,IF(Sheet1!G306&gt;=800,7)))))))</f>
        <v>1</v>
      </c>
      <c r="C96">
        <f>IF(Sheet1!H306&lt;200,1,IF(AND(Sheet1!H306&gt;=200,Sheet1!H306&lt;300),2,IF(AND(Sheet1!H306&gt;=300,Sheet1!H306&lt;400),3,IF(AND(Sheet1!H306&gt;=400,Sheet1!H306&lt;500),4,IF(AND(Sheet1!H306&gt;=500,Sheet1!H306&lt;600),5,IF(AND(Sheet1!H306&gt;=600,Sheet1!H306&lt;800),6,IF(Sheet1!H306&gt;=800,7)))))))</f>
        <v>1</v>
      </c>
      <c r="D96">
        <f>IF(Sheet1!I306&lt;200,1,IF(AND(Sheet1!I306&gt;=200,Sheet1!I306&lt;300),2,IF(AND(Sheet1!I306&gt;=300,Sheet1!I306&lt;400),3,IF(AND(Sheet1!I306&gt;=400,Sheet1!I306&lt;500),4,IF(AND(Sheet1!I306&gt;=500,Sheet1!I306&lt;600),5,IF(AND(Sheet1!I306&gt;=600,Sheet1!I306&lt;800),6,IF(Sheet1!I306&gt;=800,7)))))))</f>
        <v>1</v>
      </c>
      <c r="E96">
        <f>IF(Sheet1!J306&lt;200,1,IF(AND(Sheet1!J306&gt;=200,Sheet1!J306&lt;300),2,IF(AND(Sheet1!J306&gt;=300,Sheet1!J306&lt;400),3,IF(AND(Sheet1!J306&gt;=400,Sheet1!J306&lt;500),4,IF(AND(Sheet1!J306&gt;=500,Sheet1!J306&lt;600),5,IF(AND(Sheet1!J306&gt;=600,Sheet1!J306&lt;800),6,IF(Sheet1!J306&gt;=800,7)))))))</f>
        <v>1</v>
      </c>
      <c r="F96">
        <f>IF(Sheet1!K306&lt;200,1,IF(AND(Sheet1!K306&gt;=200,Sheet1!K306&lt;300),2,IF(AND(Sheet1!K306&gt;=300,Sheet1!K306&lt;400),3,IF(AND(Sheet1!K306&gt;=400,Sheet1!K306&lt;500),4,IF(AND(Sheet1!K306&gt;=500,Sheet1!K306&lt;600),5,IF(AND(Sheet1!K306&gt;=600,Sheet1!K306&lt;800),6,IF(Sheet1!K306&gt;=800,7)))))))</f>
        <v>1</v>
      </c>
      <c r="I96">
        <f t="shared" si="9"/>
        <v>1</v>
      </c>
      <c r="J96" t="str">
        <f t="shared" si="15"/>
        <v/>
      </c>
      <c r="K96" t="str">
        <f t="shared" si="15"/>
        <v/>
      </c>
      <c r="L96" t="str">
        <f t="shared" si="15"/>
        <v/>
      </c>
      <c r="M96" t="str">
        <f t="shared" si="15"/>
        <v/>
      </c>
      <c r="N96" t="str">
        <f t="shared" si="15"/>
        <v/>
      </c>
      <c r="O96" t="str">
        <f t="shared" si="15"/>
        <v/>
      </c>
      <c r="Q96" s="2">
        <f t="shared" si="10"/>
        <v>1</v>
      </c>
      <c r="R96" s="2" t="str">
        <f t="shared" si="11"/>
        <v/>
      </c>
      <c r="S96" s="2" t="str">
        <f t="shared" si="12"/>
        <v/>
      </c>
      <c r="T96" s="2" t="str">
        <f t="shared" si="13"/>
        <v/>
      </c>
      <c r="U96" s="2" t="str">
        <f t="shared" si="14"/>
        <v/>
      </c>
    </row>
    <row r="97" spans="1:21" x14ac:dyDescent="0.25">
      <c r="A97" t="s">
        <v>367</v>
      </c>
      <c r="B97">
        <f>IF(Sheet1!G7&lt;200,1,IF(AND(Sheet1!G7&gt;=200,Sheet1!G7&lt;300),2,IF(AND(Sheet1!G7&gt;=300,Sheet1!G7&lt;400),3,IF(AND(Sheet1!G7&gt;=400,Sheet1!G7&lt;500),4,IF(AND(Sheet1!G7&gt;=500,Sheet1!G7&lt;600),5,IF(AND(Sheet1!G7&gt;=600,Sheet1!G7&lt;800),6,IF(Sheet1!G7&gt;=800,7)))))))</f>
        <v>7</v>
      </c>
      <c r="C97">
        <f>IF(Sheet1!H7&lt;200,1,IF(AND(Sheet1!H7&gt;=200,Sheet1!H7&lt;300),2,IF(AND(Sheet1!H7&gt;=300,Sheet1!H7&lt;400),3,IF(AND(Sheet1!H7&gt;=400,Sheet1!H7&lt;500),4,IF(AND(Sheet1!H7&gt;=500,Sheet1!H7&lt;600),5,IF(AND(Sheet1!H7&gt;=600,Sheet1!H7&lt;800),6,IF(Sheet1!H7&gt;=800,7)))))))</f>
        <v>7</v>
      </c>
      <c r="D97">
        <f>IF(Sheet1!I7&lt;200,1,IF(AND(Sheet1!I7&gt;=200,Sheet1!I7&lt;300),2,IF(AND(Sheet1!I7&gt;=300,Sheet1!I7&lt;400),3,IF(AND(Sheet1!I7&gt;=400,Sheet1!I7&lt;500),4,IF(AND(Sheet1!I7&gt;=500,Sheet1!I7&lt;600),5,IF(AND(Sheet1!I7&gt;=600,Sheet1!I7&lt;800),6,IF(Sheet1!I7&gt;=800,7)))))))</f>
        <v>7</v>
      </c>
      <c r="E97">
        <f>IF(Sheet1!J7&lt;200,1,IF(AND(Sheet1!J7&gt;=200,Sheet1!J7&lt;300),2,IF(AND(Sheet1!J7&gt;=300,Sheet1!J7&lt;400),3,IF(AND(Sheet1!J7&gt;=400,Sheet1!J7&lt;500),4,IF(AND(Sheet1!J7&gt;=500,Sheet1!J7&lt;600),5,IF(AND(Sheet1!J7&gt;=600,Sheet1!J7&lt;800),6,IF(Sheet1!J7&gt;=800,7)))))))</f>
        <v>7</v>
      </c>
      <c r="F97">
        <f>IF(Sheet1!K7&lt;200,1,IF(AND(Sheet1!K7&gt;=200,Sheet1!K7&lt;300),2,IF(AND(Sheet1!K7&gt;=300,Sheet1!K7&lt;400),3,IF(AND(Sheet1!K7&gt;=400,Sheet1!K7&lt;500),4,IF(AND(Sheet1!K7&gt;=500,Sheet1!K7&lt;600),5,IF(AND(Sheet1!K7&gt;=600,Sheet1!K7&lt;800),6,IF(Sheet1!K7&gt;=800,7)))))))</f>
        <v>7</v>
      </c>
      <c r="I97" t="str">
        <f t="shared" si="9"/>
        <v/>
      </c>
      <c r="J97" t="str">
        <f t="shared" si="15"/>
        <v/>
      </c>
      <c r="K97" t="str">
        <f t="shared" si="15"/>
        <v/>
      </c>
      <c r="L97" t="str">
        <f t="shared" si="15"/>
        <v/>
      </c>
      <c r="M97" t="str">
        <f t="shared" si="15"/>
        <v/>
      </c>
      <c r="N97" t="str">
        <f t="shared" si="15"/>
        <v/>
      </c>
      <c r="O97">
        <f t="shared" si="15"/>
        <v>1</v>
      </c>
      <c r="Q97" s="2">
        <f t="shared" si="10"/>
        <v>7</v>
      </c>
      <c r="R97" s="2" t="str">
        <f t="shared" si="11"/>
        <v/>
      </c>
      <c r="S97" s="2" t="str">
        <f t="shared" si="12"/>
        <v/>
      </c>
      <c r="T97" s="2" t="str">
        <f t="shared" si="13"/>
        <v/>
      </c>
      <c r="U97" s="2" t="str">
        <f t="shared" si="14"/>
        <v/>
      </c>
    </row>
    <row r="98" spans="1:21" x14ac:dyDescent="0.25">
      <c r="A98" t="s">
        <v>143</v>
      </c>
      <c r="B98">
        <f>IF(Sheet1!G211&lt;200,1,IF(AND(Sheet1!G211&gt;=200,Sheet1!G211&lt;300),2,IF(AND(Sheet1!G211&gt;=300,Sheet1!G211&lt;400),3,IF(AND(Sheet1!G211&gt;=400,Sheet1!G211&lt;500),4,IF(AND(Sheet1!G211&gt;=500,Sheet1!G211&lt;600),5,IF(AND(Sheet1!G211&gt;=600,Sheet1!G211&lt;800),6,IF(Sheet1!G211&gt;=800,7)))))))</f>
        <v>3</v>
      </c>
      <c r="C98">
        <f>IF(Sheet1!H211&lt;200,1,IF(AND(Sheet1!H211&gt;=200,Sheet1!H211&lt;300),2,IF(AND(Sheet1!H211&gt;=300,Sheet1!H211&lt;400),3,IF(AND(Sheet1!H211&gt;=400,Sheet1!H211&lt;500),4,IF(AND(Sheet1!H211&gt;=500,Sheet1!H211&lt;600),5,IF(AND(Sheet1!H211&gt;=600,Sheet1!H211&lt;800),6,IF(Sheet1!H211&gt;=800,7)))))))</f>
        <v>3</v>
      </c>
      <c r="D98">
        <f>IF(Sheet1!I211&lt;200,1,IF(AND(Sheet1!I211&gt;=200,Sheet1!I211&lt;300),2,IF(AND(Sheet1!I211&gt;=300,Sheet1!I211&lt;400),3,IF(AND(Sheet1!I211&gt;=400,Sheet1!I211&lt;500),4,IF(AND(Sheet1!I211&gt;=500,Sheet1!I211&lt;600),5,IF(AND(Sheet1!I211&gt;=600,Sheet1!I211&lt;800),6,IF(Sheet1!I211&gt;=800,7)))))))</f>
        <v>3</v>
      </c>
      <c r="E98">
        <f>IF(Sheet1!J211&lt;200,1,IF(AND(Sheet1!J211&gt;=200,Sheet1!J211&lt;300),2,IF(AND(Sheet1!J211&gt;=300,Sheet1!J211&lt;400),3,IF(AND(Sheet1!J211&gt;=400,Sheet1!J211&lt;500),4,IF(AND(Sheet1!J211&gt;=500,Sheet1!J211&lt;600),5,IF(AND(Sheet1!J211&gt;=600,Sheet1!J211&lt;800),6,IF(Sheet1!J211&gt;=800,7)))))))</f>
        <v>3</v>
      </c>
      <c r="F98">
        <f>IF(Sheet1!K211&lt;200,1,IF(AND(Sheet1!K211&gt;=200,Sheet1!K211&lt;300),2,IF(AND(Sheet1!K211&gt;=300,Sheet1!K211&lt;400),3,IF(AND(Sheet1!K211&gt;=400,Sheet1!K211&lt;500),4,IF(AND(Sheet1!K211&gt;=500,Sheet1!K211&lt;600),5,IF(AND(Sheet1!K211&gt;=600,Sheet1!K211&lt;800),6,IF(Sheet1!K211&gt;=800,7)))))))</f>
        <v>3</v>
      </c>
      <c r="I98" t="str">
        <f t="shared" si="9"/>
        <v/>
      </c>
      <c r="J98" t="str">
        <f t="shared" si="15"/>
        <v/>
      </c>
      <c r="K98">
        <f t="shared" si="15"/>
        <v>1</v>
      </c>
      <c r="L98" t="str">
        <f t="shared" si="15"/>
        <v/>
      </c>
      <c r="M98" t="str">
        <f t="shared" si="15"/>
        <v/>
      </c>
      <c r="N98" t="str">
        <f t="shared" si="15"/>
        <v/>
      </c>
      <c r="O98" t="str">
        <f t="shared" si="15"/>
        <v/>
      </c>
      <c r="Q98" s="2">
        <f t="shared" si="10"/>
        <v>3</v>
      </c>
      <c r="R98" s="2" t="str">
        <f t="shared" si="11"/>
        <v/>
      </c>
      <c r="S98" s="2" t="str">
        <f t="shared" si="12"/>
        <v/>
      </c>
      <c r="T98" s="2" t="str">
        <f t="shared" si="13"/>
        <v/>
      </c>
      <c r="U98" s="2" t="str">
        <f t="shared" si="14"/>
        <v/>
      </c>
    </row>
    <row r="99" spans="1:21" x14ac:dyDescent="0.25">
      <c r="A99" t="s">
        <v>144</v>
      </c>
      <c r="B99">
        <f>IF(Sheet1!G212&lt;200,1,IF(AND(Sheet1!G212&gt;=200,Sheet1!G212&lt;300),2,IF(AND(Sheet1!G212&gt;=300,Sheet1!G212&lt;400),3,IF(AND(Sheet1!G212&gt;=400,Sheet1!G212&lt;500),4,IF(AND(Sheet1!G212&gt;=500,Sheet1!G212&lt;600),5,IF(AND(Sheet1!G212&gt;=600,Sheet1!G212&lt;800),6,IF(Sheet1!G212&gt;=800,7)))))))</f>
        <v>3</v>
      </c>
      <c r="C99">
        <f>IF(Sheet1!H212&lt;200,1,IF(AND(Sheet1!H212&gt;=200,Sheet1!H212&lt;300),2,IF(AND(Sheet1!H212&gt;=300,Sheet1!H212&lt;400),3,IF(AND(Sheet1!H212&gt;=400,Sheet1!H212&lt;500),4,IF(AND(Sheet1!H212&gt;=500,Sheet1!H212&lt;600),5,IF(AND(Sheet1!H212&gt;=600,Sheet1!H212&lt;800),6,IF(Sheet1!H212&gt;=800,7)))))))</f>
        <v>3</v>
      </c>
      <c r="D99">
        <f>IF(Sheet1!I212&lt;200,1,IF(AND(Sheet1!I212&gt;=200,Sheet1!I212&lt;300),2,IF(AND(Sheet1!I212&gt;=300,Sheet1!I212&lt;400),3,IF(AND(Sheet1!I212&gt;=400,Sheet1!I212&lt;500),4,IF(AND(Sheet1!I212&gt;=500,Sheet1!I212&lt;600),5,IF(AND(Sheet1!I212&gt;=600,Sheet1!I212&lt;800),6,IF(Sheet1!I212&gt;=800,7)))))))</f>
        <v>3</v>
      </c>
      <c r="E99">
        <f>IF(Sheet1!J212&lt;200,1,IF(AND(Sheet1!J212&gt;=200,Sheet1!J212&lt;300),2,IF(AND(Sheet1!J212&gt;=300,Sheet1!J212&lt;400),3,IF(AND(Sheet1!J212&gt;=400,Sheet1!J212&lt;500),4,IF(AND(Sheet1!J212&gt;=500,Sheet1!J212&lt;600),5,IF(AND(Sheet1!J212&gt;=600,Sheet1!J212&lt;800),6,IF(Sheet1!J212&gt;=800,7)))))))</f>
        <v>3</v>
      </c>
      <c r="F99">
        <f>IF(Sheet1!K212&lt;200,1,IF(AND(Sheet1!K212&gt;=200,Sheet1!K212&lt;300),2,IF(AND(Sheet1!K212&gt;=300,Sheet1!K212&lt;400),3,IF(AND(Sheet1!K212&gt;=400,Sheet1!K212&lt;500),4,IF(AND(Sheet1!K212&gt;=500,Sheet1!K212&lt;600),5,IF(AND(Sheet1!K212&gt;=600,Sheet1!K212&lt;800),6,IF(Sheet1!K212&gt;=800,7)))))))</f>
        <v>3</v>
      </c>
      <c r="I99" t="str">
        <f t="shared" si="9"/>
        <v/>
      </c>
      <c r="J99" t="str">
        <f t="shared" si="15"/>
        <v/>
      </c>
      <c r="K99">
        <f t="shared" si="15"/>
        <v>1</v>
      </c>
      <c r="L99" t="str">
        <f t="shared" si="15"/>
        <v/>
      </c>
      <c r="M99" t="str">
        <f t="shared" si="15"/>
        <v/>
      </c>
      <c r="N99" t="str">
        <f t="shared" si="15"/>
        <v/>
      </c>
      <c r="O99" t="str">
        <f t="shared" si="15"/>
        <v/>
      </c>
      <c r="Q99" s="2">
        <f t="shared" si="10"/>
        <v>3</v>
      </c>
      <c r="R99" s="2" t="str">
        <f t="shared" si="11"/>
        <v/>
      </c>
      <c r="S99" s="2" t="str">
        <f t="shared" si="12"/>
        <v/>
      </c>
      <c r="T99" s="2" t="str">
        <f t="shared" si="13"/>
        <v/>
      </c>
      <c r="U99" s="2" t="str">
        <f t="shared" si="14"/>
        <v/>
      </c>
    </row>
    <row r="100" spans="1:21" x14ac:dyDescent="0.25">
      <c r="A100" t="s">
        <v>277</v>
      </c>
      <c r="B100">
        <f>IF(Sheet1!G85&lt;200,1,IF(AND(Sheet1!G85&gt;=200,Sheet1!G85&lt;300),2,IF(AND(Sheet1!G85&gt;=300,Sheet1!G85&lt;400),3,IF(AND(Sheet1!G85&gt;=400,Sheet1!G85&lt;500),4,IF(AND(Sheet1!G85&gt;=500,Sheet1!G85&lt;600),5,IF(AND(Sheet1!G85&gt;=600,Sheet1!G85&lt;800),6,IF(Sheet1!G85&gt;=800,7)))))))</f>
        <v>6</v>
      </c>
      <c r="C100">
        <f>IF(Sheet1!H85&lt;200,1,IF(AND(Sheet1!H85&gt;=200,Sheet1!H85&lt;300),2,IF(AND(Sheet1!H85&gt;=300,Sheet1!H85&lt;400),3,IF(AND(Sheet1!H85&gt;=400,Sheet1!H85&lt;500),4,IF(AND(Sheet1!H85&gt;=500,Sheet1!H85&lt;600),5,IF(AND(Sheet1!H85&gt;=600,Sheet1!H85&lt;800),6,IF(Sheet1!H85&gt;=800,7)))))))</f>
        <v>6</v>
      </c>
      <c r="D100">
        <f>IF(Sheet1!I85&lt;200,1,IF(AND(Sheet1!I85&gt;=200,Sheet1!I85&lt;300),2,IF(AND(Sheet1!I85&gt;=300,Sheet1!I85&lt;400),3,IF(AND(Sheet1!I85&gt;=400,Sheet1!I85&lt;500),4,IF(AND(Sheet1!I85&gt;=500,Sheet1!I85&lt;600),5,IF(AND(Sheet1!I85&gt;=600,Sheet1!I85&lt;800),6,IF(Sheet1!I85&gt;=800,7)))))))</f>
        <v>6</v>
      </c>
      <c r="E100">
        <f>IF(Sheet1!J85&lt;200,1,IF(AND(Sheet1!J85&gt;=200,Sheet1!J85&lt;300),2,IF(AND(Sheet1!J85&gt;=300,Sheet1!J85&lt;400),3,IF(AND(Sheet1!J85&gt;=400,Sheet1!J85&lt;500),4,IF(AND(Sheet1!J85&gt;=500,Sheet1!J85&lt;600),5,IF(AND(Sheet1!J85&gt;=600,Sheet1!J85&lt;800),6,IF(Sheet1!J85&gt;=800,7)))))))</f>
        <v>6</v>
      </c>
      <c r="F100">
        <f>IF(Sheet1!K85&lt;200,1,IF(AND(Sheet1!K85&gt;=200,Sheet1!K85&lt;300),2,IF(AND(Sheet1!K85&gt;=300,Sheet1!K85&lt;400),3,IF(AND(Sheet1!K85&gt;=400,Sheet1!K85&lt;500),4,IF(AND(Sheet1!K85&gt;=500,Sheet1!K85&lt;600),5,IF(AND(Sheet1!K85&gt;=600,Sheet1!K85&lt;800),6,IF(Sheet1!K85&gt;=800,7)))))))</f>
        <v>6</v>
      </c>
      <c r="I100" t="str">
        <f t="shared" si="9"/>
        <v/>
      </c>
      <c r="J100" t="str">
        <f t="shared" si="15"/>
        <v/>
      </c>
      <c r="K100" t="str">
        <f t="shared" si="15"/>
        <v/>
      </c>
      <c r="L100" t="str">
        <f t="shared" si="15"/>
        <v/>
      </c>
      <c r="M100" t="str">
        <f t="shared" si="15"/>
        <v/>
      </c>
      <c r="N100">
        <f t="shared" si="15"/>
        <v>1</v>
      </c>
      <c r="O100" t="str">
        <f t="shared" si="15"/>
        <v/>
      </c>
      <c r="Q100" s="2">
        <f t="shared" si="10"/>
        <v>6</v>
      </c>
      <c r="R100" s="2" t="str">
        <f t="shared" si="11"/>
        <v/>
      </c>
      <c r="S100" s="2" t="str">
        <f t="shared" si="12"/>
        <v/>
      </c>
      <c r="T100" s="2" t="str">
        <f t="shared" si="13"/>
        <v/>
      </c>
      <c r="U100" s="2" t="str">
        <f t="shared" si="14"/>
        <v/>
      </c>
    </row>
    <row r="101" spans="1:21" x14ac:dyDescent="0.25">
      <c r="A101" t="s">
        <v>272</v>
      </c>
      <c r="B101">
        <f>IF(Sheet1!G121&lt;200,1,IF(AND(Sheet1!G121&gt;=200,Sheet1!G121&lt;300),2,IF(AND(Sheet1!G121&gt;=300,Sheet1!G121&lt;400),3,IF(AND(Sheet1!G121&gt;=400,Sheet1!G121&lt;500),4,IF(AND(Sheet1!G121&gt;=500,Sheet1!G121&lt;600),5,IF(AND(Sheet1!G121&gt;=600,Sheet1!G121&lt;800),6,IF(Sheet1!G121&gt;=800,7)))))))</f>
        <v>1</v>
      </c>
      <c r="C101">
        <f>IF(Sheet1!H121&lt;200,1,IF(AND(Sheet1!H121&gt;=200,Sheet1!H121&lt;300),2,IF(AND(Sheet1!H121&gt;=300,Sheet1!H121&lt;400),3,IF(AND(Sheet1!H121&gt;=400,Sheet1!H121&lt;500),4,IF(AND(Sheet1!H121&gt;=500,Sheet1!H121&lt;600),5,IF(AND(Sheet1!H121&gt;=600,Sheet1!H121&lt;800),6,IF(Sheet1!H121&gt;=800,7)))))))</f>
        <v>5</v>
      </c>
      <c r="D101">
        <f>IF(Sheet1!I121&lt;200,1,IF(AND(Sheet1!I121&gt;=200,Sheet1!I121&lt;300),2,IF(AND(Sheet1!I121&gt;=300,Sheet1!I121&lt;400),3,IF(AND(Sheet1!I121&gt;=400,Sheet1!I121&lt;500),4,IF(AND(Sheet1!I121&gt;=500,Sheet1!I121&lt;600),5,IF(AND(Sheet1!I121&gt;=600,Sheet1!I121&lt;800),6,IF(Sheet1!I121&gt;=800,7)))))))</f>
        <v>5</v>
      </c>
      <c r="E101">
        <f>IF(Sheet1!J121&lt;200,1,IF(AND(Sheet1!J121&gt;=200,Sheet1!J121&lt;300),2,IF(AND(Sheet1!J121&gt;=300,Sheet1!J121&lt;400),3,IF(AND(Sheet1!J121&gt;=400,Sheet1!J121&lt;500),4,IF(AND(Sheet1!J121&gt;=500,Sheet1!J121&lt;600),5,IF(AND(Sheet1!J121&gt;=600,Sheet1!J121&lt;800),6,IF(Sheet1!J121&gt;=800,7)))))))</f>
        <v>5</v>
      </c>
      <c r="F101">
        <f>IF(Sheet1!K121&lt;200,1,IF(AND(Sheet1!K121&gt;=200,Sheet1!K121&lt;300),2,IF(AND(Sheet1!K121&gt;=300,Sheet1!K121&lt;400),3,IF(AND(Sheet1!K121&gt;=400,Sheet1!K121&lt;500),4,IF(AND(Sheet1!K121&gt;=500,Sheet1!K121&lt;600),5,IF(AND(Sheet1!K121&gt;=600,Sheet1!K121&lt;800),6,IF(Sheet1!K121&gt;=800,7)))))))</f>
        <v>6</v>
      </c>
      <c r="I101">
        <f t="shared" si="9"/>
        <v>1</v>
      </c>
      <c r="J101" t="str">
        <f t="shared" si="15"/>
        <v/>
      </c>
      <c r="K101" t="str">
        <f t="shared" si="15"/>
        <v/>
      </c>
      <c r="L101" t="str">
        <f t="shared" si="15"/>
        <v/>
      </c>
      <c r="M101">
        <f t="shared" si="15"/>
        <v>2</v>
      </c>
      <c r="N101">
        <f t="shared" si="15"/>
        <v>5</v>
      </c>
      <c r="O101" t="str">
        <f t="shared" si="15"/>
        <v/>
      </c>
      <c r="Q101" s="2">
        <f t="shared" si="10"/>
        <v>1</v>
      </c>
      <c r="R101" s="2">
        <f t="shared" si="11"/>
        <v>5</v>
      </c>
      <c r="S101" s="2" t="str">
        <f t="shared" si="12"/>
        <v/>
      </c>
      <c r="T101" s="2" t="str">
        <f t="shared" si="13"/>
        <v/>
      </c>
      <c r="U101" s="2">
        <f t="shared" si="14"/>
        <v>6</v>
      </c>
    </row>
    <row r="102" spans="1:21" x14ac:dyDescent="0.25">
      <c r="A102" t="s">
        <v>239</v>
      </c>
      <c r="B102">
        <f>IF(Sheet1!G185&lt;200,1,IF(AND(Sheet1!G185&gt;=200,Sheet1!G185&lt;300),2,IF(AND(Sheet1!G185&gt;=300,Sheet1!G185&lt;400),3,IF(AND(Sheet1!G185&gt;=400,Sheet1!G185&lt;500),4,IF(AND(Sheet1!G185&gt;=500,Sheet1!G185&lt;600),5,IF(AND(Sheet1!G185&gt;=600,Sheet1!G185&lt;800),6,IF(Sheet1!G185&gt;=800,7)))))))</f>
        <v>1</v>
      </c>
      <c r="C102">
        <f>IF(Sheet1!H185&lt;200,1,IF(AND(Sheet1!H185&gt;=200,Sheet1!H185&lt;300),2,IF(AND(Sheet1!H185&gt;=300,Sheet1!H185&lt;400),3,IF(AND(Sheet1!H185&gt;=400,Sheet1!H185&lt;500),4,IF(AND(Sheet1!H185&gt;=500,Sheet1!H185&lt;600),5,IF(AND(Sheet1!H185&gt;=600,Sheet1!H185&lt;800),6,IF(Sheet1!H185&gt;=800,7)))))))</f>
        <v>3</v>
      </c>
      <c r="D102">
        <f>IF(Sheet1!I185&lt;200,1,IF(AND(Sheet1!I185&gt;=200,Sheet1!I185&lt;300),2,IF(AND(Sheet1!I185&gt;=300,Sheet1!I185&lt;400),3,IF(AND(Sheet1!I185&gt;=400,Sheet1!I185&lt;500),4,IF(AND(Sheet1!I185&gt;=500,Sheet1!I185&lt;600),5,IF(AND(Sheet1!I185&gt;=600,Sheet1!I185&lt;800),6,IF(Sheet1!I185&gt;=800,7)))))))</f>
        <v>4</v>
      </c>
      <c r="E102">
        <f>IF(Sheet1!J185&lt;200,1,IF(AND(Sheet1!J185&gt;=200,Sheet1!J185&lt;300),2,IF(AND(Sheet1!J185&gt;=300,Sheet1!J185&lt;400),3,IF(AND(Sheet1!J185&gt;=400,Sheet1!J185&lt;500),4,IF(AND(Sheet1!J185&gt;=500,Sheet1!J185&lt;600),5,IF(AND(Sheet1!J185&gt;=600,Sheet1!J185&lt;800),6,IF(Sheet1!J185&gt;=800,7)))))))</f>
        <v>5</v>
      </c>
      <c r="F102">
        <f>IF(Sheet1!K185&lt;200,1,IF(AND(Sheet1!K185&gt;=200,Sheet1!K185&lt;300),2,IF(AND(Sheet1!K185&gt;=300,Sheet1!K185&lt;400),3,IF(AND(Sheet1!K185&gt;=400,Sheet1!K185&lt;500),4,IF(AND(Sheet1!K185&gt;=500,Sheet1!K185&lt;600),5,IF(AND(Sheet1!K185&gt;=600,Sheet1!K185&lt;800),6,IF(Sheet1!K185&gt;=800,7)))))))</f>
        <v>5</v>
      </c>
      <c r="I102">
        <f t="shared" si="9"/>
        <v>1</v>
      </c>
      <c r="J102" t="str">
        <f t="shared" si="15"/>
        <v/>
      </c>
      <c r="K102">
        <f t="shared" si="15"/>
        <v>2</v>
      </c>
      <c r="L102">
        <f t="shared" si="15"/>
        <v>3</v>
      </c>
      <c r="M102">
        <f t="shared" si="15"/>
        <v>4</v>
      </c>
      <c r="N102" t="str">
        <f t="shared" si="15"/>
        <v/>
      </c>
      <c r="O102" t="str">
        <f t="shared" si="15"/>
        <v/>
      </c>
      <c r="Q102" s="2">
        <f t="shared" si="10"/>
        <v>1</v>
      </c>
      <c r="R102" s="2">
        <f t="shared" si="11"/>
        <v>3</v>
      </c>
      <c r="S102" s="2">
        <f t="shared" si="12"/>
        <v>4</v>
      </c>
      <c r="T102" s="2">
        <f t="shared" si="13"/>
        <v>5</v>
      </c>
      <c r="U102" s="2" t="str">
        <f t="shared" si="14"/>
        <v/>
      </c>
    </row>
    <row r="103" spans="1:21" x14ac:dyDescent="0.25">
      <c r="A103" t="s">
        <v>252</v>
      </c>
      <c r="B103">
        <f>IF(Sheet1!G135&lt;200,1,IF(AND(Sheet1!G135&gt;=200,Sheet1!G135&lt;300),2,IF(AND(Sheet1!G135&gt;=300,Sheet1!G135&lt;400),3,IF(AND(Sheet1!G135&gt;=400,Sheet1!G135&lt;500),4,IF(AND(Sheet1!G135&gt;=500,Sheet1!G135&lt;600),5,IF(AND(Sheet1!G135&gt;=600,Sheet1!G135&lt;800),6,IF(Sheet1!G135&gt;=800,7)))))))</f>
        <v>2</v>
      </c>
      <c r="C103">
        <f>IF(Sheet1!H135&lt;200,1,IF(AND(Sheet1!H135&gt;=200,Sheet1!H135&lt;300),2,IF(AND(Sheet1!H135&gt;=300,Sheet1!H135&lt;400),3,IF(AND(Sheet1!H135&gt;=400,Sheet1!H135&lt;500),4,IF(AND(Sheet1!H135&gt;=500,Sheet1!H135&lt;600),5,IF(AND(Sheet1!H135&gt;=600,Sheet1!H135&lt;800),6,IF(Sheet1!H135&gt;=800,7)))))))</f>
        <v>3</v>
      </c>
      <c r="D103">
        <f>IF(Sheet1!I135&lt;200,1,IF(AND(Sheet1!I135&gt;=200,Sheet1!I135&lt;300),2,IF(AND(Sheet1!I135&gt;=300,Sheet1!I135&lt;400),3,IF(AND(Sheet1!I135&gt;=400,Sheet1!I135&lt;500),4,IF(AND(Sheet1!I135&gt;=500,Sheet1!I135&lt;600),5,IF(AND(Sheet1!I135&gt;=600,Sheet1!I135&lt;800),6,IF(Sheet1!I135&gt;=800,7)))))))</f>
        <v>4</v>
      </c>
      <c r="E103">
        <f>IF(Sheet1!J135&lt;200,1,IF(AND(Sheet1!J135&gt;=200,Sheet1!J135&lt;300),2,IF(AND(Sheet1!J135&gt;=300,Sheet1!J135&lt;400),3,IF(AND(Sheet1!J135&gt;=400,Sheet1!J135&lt;500),4,IF(AND(Sheet1!J135&gt;=500,Sheet1!J135&lt;600),5,IF(AND(Sheet1!J135&gt;=600,Sheet1!J135&lt;800),6,IF(Sheet1!J135&gt;=800,7)))))))</f>
        <v>4</v>
      </c>
      <c r="F103">
        <f>IF(Sheet1!K135&lt;200,1,IF(AND(Sheet1!K135&gt;=200,Sheet1!K135&lt;300),2,IF(AND(Sheet1!K135&gt;=300,Sheet1!K135&lt;400),3,IF(AND(Sheet1!K135&gt;=400,Sheet1!K135&lt;500),4,IF(AND(Sheet1!K135&gt;=500,Sheet1!K135&lt;600),5,IF(AND(Sheet1!K135&gt;=600,Sheet1!K135&lt;800),6,IF(Sheet1!K135&gt;=800,7)))))))</f>
        <v>6</v>
      </c>
      <c r="I103" t="str">
        <f t="shared" si="9"/>
        <v/>
      </c>
      <c r="J103">
        <f t="shared" si="15"/>
        <v>1</v>
      </c>
      <c r="K103">
        <f t="shared" si="15"/>
        <v>2</v>
      </c>
      <c r="L103">
        <f t="shared" si="15"/>
        <v>3</v>
      </c>
      <c r="M103" t="str">
        <f t="shared" si="15"/>
        <v/>
      </c>
      <c r="N103">
        <f t="shared" si="15"/>
        <v>5</v>
      </c>
      <c r="O103" t="str">
        <f t="shared" si="15"/>
        <v/>
      </c>
      <c r="Q103" s="2">
        <f t="shared" si="10"/>
        <v>2</v>
      </c>
      <c r="R103" s="2">
        <f t="shared" si="11"/>
        <v>3</v>
      </c>
      <c r="S103" s="2">
        <f t="shared" si="12"/>
        <v>4</v>
      </c>
      <c r="T103" s="2" t="str">
        <f t="shared" si="13"/>
        <v/>
      </c>
      <c r="U103" s="2">
        <f t="shared" si="14"/>
        <v>6</v>
      </c>
    </row>
    <row r="104" spans="1:21" x14ac:dyDescent="0.25">
      <c r="A104" t="s">
        <v>41</v>
      </c>
      <c r="B104">
        <f>IF(Sheet1!G252&lt;200,1,IF(AND(Sheet1!G252&gt;=200,Sheet1!G252&lt;300),2,IF(AND(Sheet1!G252&gt;=300,Sheet1!G252&lt;400),3,IF(AND(Sheet1!G252&gt;=400,Sheet1!G252&lt;500),4,IF(AND(Sheet1!G252&gt;=500,Sheet1!G252&lt;600),5,IF(AND(Sheet1!G252&gt;=600,Sheet1!G252&lt;800),6,IF(Sheet1!G252&gt;=800,7)))))))</f>
        <v>1</v>
      </c>
      <c r="C104">
        <f>IF(Sheet1!H252&lt;200,1,IF(AND(Sheet1!H252&gt;=200,Sheet1!H252&lt;300),2,IF(AND(Sheet1!H252&gt;=300,Sheet1!H252&lt;400),3,IF(AND(Sheet1!H252&gt;=400,Sheet1!H252&lt;500),4,IF(AND(Sheet1!H252&gt;=500,Sheet1!H252&lt;600),5,IF(AND(Sheet1!H252&gt;=600,Sheet1!H252&lt;800),6,IF(Sheet1!H252&gt;=800,7)))))))</f>
        <v>1</v>
      </c>
      <c r="D104">
        <f>IF(Sheet1!I252&lt;200,1,IF(AND(Sheet1!I252&gt;=200,Sheet1!I252&lt;300),2,IF(AND(Sheet1!I252&gt;=300,Sheet1!I252&lt;400),3,IF(AND(Sheet1!I252&gt;=400,Sheet1!I252&lt;500),4,IF(AND(Sheet1!I252&gt;=500,Sheet1!I252&lt;600),5,IF(AND(Sheet1!I252&gt;=600,Sheet1!I252&lt;800),6,IF(Sheet1!I252&gt;=800,7)))))))</f>
        <v>1</v>
      </c>
      <c r="E104">
        <f>IF(Sheet1!J252&lt;200,1,IF(AND(Sheet1!J252&gt;=200,Sheet1!J252&lt;300),2,IF(AND(Sheet1!J252&gt;=300,Sheet1!J252&lt;400),3,IF(AND(Sheet1!J252&gt;=400,Sheet1!J252&lt;500),4,IF(AND(Sheet1!J252&gt;=500,Sheet1!J252&lt;600),5,IF(AND(Sheet1!J252&gt;=600,Sheet1!J252&lt;800),6,IF(Sheet1!J252&gt;=800,7)))))))</f>
        <v>1</v>
      </c>
      <c r="F104">
        <f>IF(Sheet1!K252&lt;200,1,IF(AND(Sheet1!K252&gt;=200,Sheet1!K252&lt;300),2,IF(AND(Sheet1!K252&gt;=300,Sheet1!K252&lt;400),3,IF(AND(Sheet1!K252&gt;=400,Sheet1!K252&lt;500),4,IF(AND(Sheet1!K252&gt;=500,Sheet1!K252&lt;600),5,IF(AND(Sheet1!K252&gt;=600,Sheet1!K252&lt;800),6,IF(Sheet1!K252&gt;=800,7)))))))</f>
        <v>1</v>
      </c>
      <c r="I104">
        <f t="shared" si="9"/>
        <v>1</v>
      </c>
      <c r="J104" t="str">
        <f t="shared" si="15"/>
        <v/>
      </c>
      <c r="K104" t="str">
        <f t="shared" si="15"/>
        <v/>
      </c>
      <c r="L104" t="str">
        <f t="shared" si="15"/>
        <v/>
      </c>
      <c r="M104" t="str">
        <f t="shared" si="15"/>
        <v/>
      </c>
      <c r="N104" t="str">
        <f t="shared" si="15"/>
        <v/>
      </c>
      <c r="O104" t="str">
        <f t="shared" si="15"/>
        <v/>
      </c>
      <c r="Q104" s="2">
        <f t="shared" si="10"/>
        <v>1</v>
      </c>
      <c r="R104" s="2" t="str">
        <f t="shared" si="11"/>
        <v/>
      </c>
      <c r="S104" s="2" t="str">
        <f t="shared" si="12"/>
        <v/>
      </c>
      <c r="T104" s="2" t="str">
        <f t="shared" si="13"/>
        <v/>
      </c>
      <c r="U104" s="2" t="str">
        <f t="shared" si="14"/>
        <v/>
      </c>
    </row>
    <row r="105" spans="1:21" x14ac:dyDescent="0.25">
      <c r="A105" t="s">
        <v>189</v>
      </c>
      <c r="B105">
        <f>IF(Sheet1!G159&lt;200,1,IF(AND(Sheet1!G159&gt;=200,Sheet1!G159&lt;300),2,IF(AND(Sheet1!G159&gt;=300,Sheet1!G159&lt;400),3,IF(AND(Sheet1!G159&gt;=400,Sheet1!G159&lt;500),4,IF(AND(Sheet1!G159&gt;=500,Sheet1!G159&lt;600),5,IF(AND(Sheet1!G159&gt;=600,Sheet1!G159&lt;800),6,IF(Sheet1!G159&gt;=800,7)))))))</f>
        <v>1</v>
      </c>
      <c r="C105">
        <f>IF(Sheet1!H159&lt;200,1,IF(AND(Sheet1!H159&gt;=200,Sheet1!H159&lt;300),2,IF(AND(Sheet1!H159&gt;=300,Sheet1!H159&lt;400),3,IF(AND(Sheet1!H159&gt;=400,Sheet1!H159&lt;500),4,IF(AND(Sheet1!H159&gt;=500,Sheet1!H159&lt;600),5,IF(AND(Sheet1!H159&gt;=600,Sheet1!H159&lt;800),6,IF(Sheet1!H159&gt;=800,7)))))))</f>
        <v>4</v>
      </c>
      <c r="D105">
        <f>IF(Sheet1!I159&lt;200,1,IF(AND(Sheet1!I159&gt;=200,Sheet1!I159&lt;300),2,IF(AND(Sheet1!I159&gt;=300,Sheet1!I159&lt;400),3,IF(AND(Sheet1!I159&gt;=400,Sheet1!I159&lt;500),4,IF(AND(Sheet1!I159&gt;=500,Sheet1!I159&lt;600),5,IF(AND(Sheet1!I159&gt;=600,Sheet1!I159&lt;800),6,IF(Sheet1!I159&gt;=800,7)))))))</f>
        <v>4</v>
      </c>
      <c r="E105">
        <f>IF(Sheet1!J159&lt;200,1,IF(AND(Sheet1!J159&gt;=200,Sheet1!J159&lt;300),2,IF(AND(Sheet1!J159&gt;=300,Sheet1!J159&lt;400),3,IF(AND(Sheet1!J159&gt;=400,Sheet1!J159&lt;500),4,IF(AND(Sheet1!J159&gt;=500,Sheet1!J159&lt;600),5,IF(AND(Sheet1!J159&gt;=600,Sheet1!J159&lt;800),6,IF(Sheet1!J159&gt;=800,7)))))))</f>
        <v>4</v>
      </c>
      <c r="F105">
        <f>IF(Sheet1!K159&lt;200,1,IF(AND(Sheet1!K159&gt;=200,Sheet1!K159&lt;300),2,IF(AND(Sheet1!K159&gt;=300,Sheet1!K159&lt;400),3,IF(AND(Sheet1!K159&gt;=400,Sheet1!K159&lt;500),4,IF(AND(Sheet1!K159&gt;=500,Sheet1!K159&lt;600),5,IF(AND(Sheet1!K159&gt;=600,Sheet1!K159&lt;800),6,IF(Sheet1!K159&gt;=800,7)))))))</f>
        <v>4</v>
      </c>
      <c r="I105">
        <f t="shared" si="9"/>
        <v>1</v>
      </c>
      <c r="J105" t="str">
        <f t="shared" si="15"/>
        <v/>
      </c>
      <c r="K105" t="str">
        <f t="shared" si="15"/>
        <v/>
      </c>
      <c r="L105">
        <f t="shared" si="15"/>
        <v>2</v>
      </c>
      <c r="M105" t="str">
        <f t="shared" si="15"/>
        <v/>
      </c>
      <c r="N105" t="str">
        <f t="shared" si="15"/>
        <v/>
      </c>
      <c r="O105" t="str">
        <f t="shared" si="15"/>
        <v/>
      </c>
      <c r="Q105" s="2">
        <f t="shared" si="10"/>
        <v>1</v>
      </c>
      <c r="R105" s="2">
        <f t="shared" si="11"/>
        <v>4</v>
      </c>
      <c r="S105" s="2" t="str">
        <f t="shared" si="12"/>
        <v/>
      </c>
      <c r="T105" s="2" t="str">
        <f t="shared" si="13"/>
        <v/>
      </c>
      <c r="U105" s="2" t="str">
        <f t="shared" si="14"/>
        <v/>
      </c>
    </row>
    <row r="106" spans="1:21" x14ac:dyDescent="0.25">
      <c r="A106" t="s">
        <v>92</v>
      </c>
      <c r="B106">
        <f>IF(Sheet1!G270&lt;200,1,IF(AND(Sheet1!G270&gt;=200,Sheet1!G270&lt;300),2,IF(AND(Sheet1!G270&gt;=300,Sheet1!G270&lt;400),3,IF(AND(Sheet1!G270&gt;=400,Sheet1!G270&lt;500),4,IF(AND(Sheet1!G270&gt;=500,Sheet1!G270&lt;600),5,IF(AND(Sheet1!G270&gt;=600,Sheet1!G270&lt;800),6,IF(Sheet1!G270&gt;=800,7)))))))</f>
        <v>1</v>
      </c>
      <c r="C106">
        <f>IF(Sheet1!H270&lt;200,1,IF(AND(Sheet1!H270&gt;=200,Sheet1!H270&lt;300),2,IF(AND(Sheet1!H270&gt;=300,Sheet1!H270&lt;400),3,IF(AND(Sheet1!H270&gt;=400,Sheet1!H270&lt;500),4,IF(AND(Sheet1!H270&gt;=500,Sheet1!H270&lt;600),5,IF(AND(Sheet1!H270&gt;=600,Sheet1!H270&lt;800),6,IF(Sheet1!H270&gt;=800,7)))))))</f>
        <v>2</v>
      </c>
      <c r="D106">
        <f>IF(Sheet1!I270&lt;200,1,IF(AND(Sheet1!I270&gt;=200,Sheet1!I270&lt;300),2,IF(AND(Sheet1!I270&gt;=300,Sheet1!I270&lt;400),3,IF(AND(Sheet1!I270&gt;=400,Sheet1!I270&lt;500),4,IF(AND(Sheet1!I270&gt;=500,Sheet1!I270&lt;600),5,IF(AND(Sheet1!I270&gt;=600,Sheet1!I270&lt;800),6,IF(Sheet1!I270&gt;=800,7)))))))</f>
        <v>2</v>
      </c>
      <c r="E106">
        <f>IF(Sheet1!J270&lt;200,1,IF(AND(Sheet1!J270&gt;=200,Sheet1!J270&lt;300),2,IF(AND(Sheet1!J270&gt;=300,Sheet1!J270&lt;400),3,IF(AND(Sheet1!J270&gt;=400,Sheet1!J270&lt;500),4,IF(AND(Sheet1!J270&gt;=500,Sheet1!J270&lt;600),5,IF(AND(Sheet1!J270&gt;=600,Sheet1!J270&lt;800),6,IF(Sheet1!J270&gt;=800,7)))))))</f>
        <v>2</v>
      </c>
      <c r="F106">
        <f>IF(Sheet1!K270&lt;200,1,IF(AND(Sheet1!K270&gt;=200,Sheet1!K270&lt;300),2,IF(AND(Sheet1!K270&gt;=300,Sheet1!K270&lt;400),3,IF(AND(Sheet1!K270&gt;=400,Sheet1!K270&lt;500),4,IF(AND(Sheet1!K270&gt;=500,Sheet1!K270&lt;600),5,IF(AND(Sheet1!K270&gt;=600,Sheet1!K270&lt;800),6,IF(Sheet1!K270&gt;=800,7)))))))</f>
        <v>2</v>
      </c>
      <c r="I106">
        <f t="shared" si="9"/>
        <v>1</v>
      </c>
      <c r="J106">
        <f t="shared" si="15"/>
        <v>2</v>
      </c>
      <c r="K106" t="str">
        <f t="shared" si="15"/>
        <v/>
      </c>
      <c r="L106" t="str">
        <f t="shared" si="15"/>
        <v/>
      </c>
      <c r="M106" t="str">
        <f t="shared" si="15"/>
        <v/>
      </c>
      <c r="N106" t="str">
        <f t="shared" si="15"/>
        <v/>
      </c>
      <c r="O106" t="str">
        <f t="shared" si="15"/>
        <v/>
      </c>
      <c r="Q106" s="2">
        <f t="shared" si="10"/>
        <v>1</v>
      </c>
      <c r="R106" s="2">
        <f t="shared" si="11"/>
        <v>2</v>
      </c>
      <c r="S106" s="2" t="str">
        <f t="shared" si="12"/>
        <v/>
      </c>
      <c r="T106" s="2" t="str">
        <f t="shared" si="13"/>
        <v/>
      </c>
      <c r="U106" s="2" t="str">
        <f t="shared" si="14"/>
        <v/>
      </c>
    </row>
    <row r="107" spans="1:21" x14ac:dyDescent="0.25">
      <c r="A107" t="s">
        <v>190</v>
      </c>
      <c r="B107">
        <f>IF(Sheet1!G262&lt;200,1,IF(AND(Sheet1!G262&gt;=200,Sheet1!G262&lt;300),2,IF(AND(Sheet1!G262&gt;=300,Sheet1!G262&lt;400),3,IF(AND(Sheet1!G262&gt;=400,Sheet1!G262&lt;500),4,IF(AND(Sheet1!G262&gt;=500,Sheet1!G262&lt;600),5,IF(AND(Sheet1!G262&gt;=600,Sheet1!G262&lt;800),6,IF(Sheet1!G262&gt;=800,7)))))))</f>
        <v>1</v>
      </c>
      <c r="C107">
        <f>IF(Sheet1!H262&lt;200,1,IF(AND(Sheet1!H262&gt;=200,Sheet1!H262&lt;300),2,IF(AND(Sheet1!H262&gt;=300,Sheet1!H262&lt;400),3,IF(AND(Sheet1!H262&gt;=400,Sheet1!H262&lt;500),4,IF(AND(Sheet1!H262&gt;=500,Sheet1!H262&lt;600),5,IF(AND(Sheet1!H262&gt;=600,Sheet1!H262&lt;800),6,IF(Sheet1!H262&gt;=800,7)))))))</f>
        <v>1</v>
      </c>
      <c r="D107">
        <f>IF(Sheet1!I262&lt;200,1,IF(AND(Sheet1!I262&gt;=200,Sheet1!I262&lt;300),2,IF(AND(Sheet1!I262&gt;=300,Sheet1!I262&lt;400),3,IF(AND(Sheet1!I262&gt;=400,Sheet1!I262&lt;500),4,IF(AND(Sheet1!I262&gt;=500,Sheet1!I262&lt;600),5,IF(AND(Sheet1!I262&gt;=600,Sheet1!I262&lt;800),6,IF(Sheet1!I262&gt;=800,7)))))))</f>
        <v>2</v>
      </c>
      <c r="E107">
        <f>IF(Sheet1!J262&lt;200,1,IF(AND(Sheet1!J262&gt;=200,Sheet1!J262&lt;300),2,IF(AND(Sheet1!J262&gt;=300,Sheet1!J262&lt;400),3,IF(AND(Sheet1!J262&gt;=400,Sheet1!J262&lt;500),4,IF(AND(Sheet1!J262&gt;=500,Sheet1!J262&lt;600),5,IF(AND(Sheet1!J262&gt;=600,Sheet1!J262&lt;800),6,IF(Sheet1!J262&gt;=800,7)))))))</f>
        <v>2</v>
      </c>
      <c r="F107">
        <f>IF(Sheet1!K262&lt;200,1,IF(AND(Sheet1!K262&gt;=200,Sheet1!K262&lt;300),2,IF(AND(Sheet1!K262&gt;=300,Sheet1!K262&lt;400),3,IF(AND(Sheet1!K262&gt;=400,Sheet1!K262&lt;500),4,IF(AND(Sheet1!K262&gt;=500,Sheet1!K262&lt;600),5,IF(AND(Sheet1!K262&gt;=600,Sheet1!K262&lt;800),6,IF(Sheet1!K262&gt;=800,7)))))))</f>
        <v>4</v>
      </c>
      <c r="I107">
        <f t="shared" si="9"/>
        <v>1</v>
      </c>
      <c r="J107">
        <f t="shared" si="15"/>
        <v>3</v>
      </c>
      <c r="K107" t="str">
        <f t="shared" si="15"/>
        <v/>
      </c>
      <c r="L107">
        <f t="shared" si="15"/>
        <v>5</v>
      </c>
      <c r="M107" t="str">
        <f t="shared" si="15"/>
        <v/>
      </c>
      <c r="N107" t="str">
        <f t="shared" si="15"/>
        <v/>
      </c>
      <c r="O107" t="str">
        <f t="shared" si="15"/>
        <v/>
      </c>
      <c r="Q107" s="2">
        <f t="shared" si="10"/>
        <v>1</v>
      </c>
      <c r="R107" s="2" t="str">
        <f t="shared" si="11"/>
        <v/>
      </c>
      <c r="S107" s="2">
        <f t="shared" si="12"/>
        <v>2</v>
      </c>
      <c r="T107" s="2" t="str">
        <f t="shared" si="13"/>
        <v/>
      </c>
      <c r="U107" s="2">
        <f t="shared" si="14"/>
        <v>4</v>
      </c>
    </row>
    <row r="108" spans="1:21" x14ac:dyDescent="0.25">
      <c r="A108" t="s">
        <v>170</v>
      </c>
      <c r="B108">
        <f>IF(Sheet1!G183&lt;200,1,IF(AND(Sheet1!G183&gt;=200,Sheet1!G183&lt;300),2,IF(AND(Sheet1!G183&gt;=300,Sheet1!G183&lt;400),3,IF(AND(Sheet1!G183&gt;=400,Sheet1!G183&lt;500),4,IF(AND(Sheet1!G183&gt;=500,Sheet1!G183&lt;600),5,IF(AND(Sheet1!G183&gt;=600,Sheet1!G183&lt;800),6,IF(Sheet1!G183&gt;=800,7)))))))</f>
        <v>2</v>
      </c>
      <c r="C108">
        <f>IF(Sheet1!H183&lt;200,1,IF(AND(Sheet1!H183&gt;=200,Sheet1!H183&lt;300),2,IF(AND(Sheet1!H183&gt;=300,Sheet1!H183&lt;400),3,IF(AND(Sheet1!H183&gt;=400,Sheet1!H183&lt;500),4,IF(AND(Sheet1!H183&gt;=500,Sheet1!H183&lt;600),5,IF(AND(Sheet1!H183&gt;=600,Sheet1!H183&lt;800),6,IF(Sheet1!H183&gt;=800,7)))))))</f>
        <v>3</v>
      </c>
      <c r="D108">
        <f>IF(Sheet1!I183&lt;200,1,IF(AND(Sheet1!I183&gt;=200,Sheet1!I183&lt;300),2,IF(AND(Sheet1!I183&gt;=300,Sheet1!I183&lt;400),3,IF(AND(Sheet1!I183&gt;=400,Sheet1!I183&lt;500),4,IF(AND(Sheet1!I183&gt;=500,Sheet1!I183&lt;600),5,IF(AND(Sheet1!I183&gt;=600,Sheet1!I183&lt;800),6,IF(Sheet1!I183&gt;=800,7)))))))</f>
        <v>3</v>
      </c>
      <c r="E108">
        <f>IF(Sheet1!J183&lt;200,1,IF(AND(Sheet1!J183&gt;=200,Sheet1!J183&lt;300),2,IF(AND(Sheet1!J183&gt;=300,Sheet1!J183&lt;400),3,IF(AND(Sheet1!J183&gt;=400,Sheet1!J183&lt;500),4,IF(AND(Sheet1!J183&gt;=500,Sheet1!J183&lt;600),5,IF(AND(Sheet1!J183&gt;=600,Sheet1!J183&lt;800),6,IF(Sheet1!J183&gt;=800,7)))))))</f>
        <v>3</v>
      </c>
      <c r="F108">
        <f>IF(Sheet1!K183&lt;200,1,IF(AND(Sheet1!K183&gt;=200,Sheet1!K183&lt;300),2,IF(AND(Sheet1!K183&gt;=300,Sheet1!K183&lt;400),3,IF(AND(Sheet1!K183&gt;=400,Sheet1!K183&lt;500),4,IF(AND(Sheet1!K183&gt;=500,Sheet1!K183&lt;600),5,IF(AND(Sheet1!K183&gt;=600,Sheet1!K183&lt;800),6,IF(Sheet1!K183&gt;=800,7)))))))</f>
        <v>3</v>
      </c>
      <c r="I108" t="str">
        <f t="shared" si="9"/>
        <v/>
      </c>
      <c r="J108">
        <f t="shared" si="15"/>
        <v>1</v>
      </c>
      <c r="K108">
        <f t="shared" si="15"/>
        <v>2</v>
      </c>
      <c r="L108" t="str">
        <f t="shared" si="15"/>
        <v/>
      </c>
      <c r="M108" t="str">
        <f t="shared" si="15"/>
        <v/>
      </c>
      <c r="N108" t="str">
        <f t="shared" si="15"/>
        <v/>
      </c>
      <c r="O108" t="str">
        <f t="shared" si="15"/>
        <v/>
      </c>
      <c r="Q108" s="2">
        <f t="shared" si="10"/>
        <v>2</v>
      </c>
      <c r="R108" s="2">
        <f t="shared" si="11"/>
        <v>3</v>
      </c>
      <c r="S108" s="2" t="str">
        <f t="shared" si="12"/>
        <v/>
      </c>
      <c r="T108" s="2" t="str">
        <f t="shared" si="13"/>
        <v/>
      </c>
      <c r="U108" s="2" t="str">
        <f t="shared" si="14"/>
        <v/>
      </c>
    </row>
    <row r="109" spans="1:21" x14ac:dyDescent="0.25">
      <c r="A109" t="s">
        <v>35</v>
      </c>
      <c r="B109">
        <f>IF(Sheet1!G333&lt;200,1,IF(AND(Sheet1!G333&gt;=200,Sheet1!G333&lt;300),2,IF(AND(Sheet1!G333&gt;=300,Sheet1!G333&lt;400),3,IF(AND(Sheet1!G333&gt;=400,Sheet1!G333&lt;500),4,IF(AND(Sheet1!G333&gt;=500,Sheet1!G333&lt;600),5,IF(AND(Sheet1!G333&gt;=600,Sheet1!G333&lt;800),6,IF(Sheet1!G333&gt;=800,7)))))))</f>
        <v>1</v>
      </c>
      <c r="C109">
        <f>IF(Sheet1!H333&lt;200,1,IF(AND(Sheet1!H333&gt;=200,Sheet1!H333&lt;300),2,IF(AND(Sheet1!H333&gt;=300,Sheet1!H333&lt;400),3,IF(AND(Sheet1!H333&gt;=400,Sheet1!H333&lt;500),4,IF(AND(Sheet1!H333&gt;=500,Sheet1!H333&lt;600),5,IF(AND(Sheet1!H333&gt;=600,Sheet1!H333&lt;800),6,IF(Sheet1!H333&gt;=800,7)))))))</f>
        <v>1</v>
      </c>
      <c r="D109">
        <f>IF(Sheet1!I333&lt;200,1,IF(AND(Sheet1!I333&gt;=200,Sheet1!I333&lt;300),2,IF(AND(Sheet1!I333&gt;=300,Sheet1!I333&lt;400),3,IF(AND(Sheet1!I333&gt;=400,Sheet1!I333&lt;500),4,IF(AND(Sheet1!I333&gt;=500,Sheet1!I333&lt;600),5,IF(AND(Sheet1!I333&gt;=600,Sheet1!I333&lt;800),6,IF(Sheet1!I333&gt;=800,7)))))))</f>
        <v>1</v>
      </c>
      <c r="E109">
        <f>IF(Sheet1!J333&lt;200,1,IF(AND(Sheet1!J333&gt;=200,Sheet1!J333&lt;300),2,IF(AND(Sheet1!J333&gt;=300,Sheet1!J333&lt;400),3,IF(AND(Sheet1!J333&gt;=400,Sheet1!J333&lt;500),4,IF(AND(Sheet1!J333&gt;=500,Sheet1!J333&lt;600),5,IF(AND(Sheet1!J333&gt;=600,Sheet1!J333&lt;800),6,IF(Sheet1!J333&gt;=800,7)))))))</f>
        <v>1</v>
      </c>
      <c r="F109">
        <f>IF(Sheet1!K333&lt;200,1,IF(AND(Sheet1!K333&gt;=200,Sheet1!K333&lt;300),2,IF(AND(Sheet1!K333&gt;=300,Sheet1!K333&lt;400),3,IF(AND(Sheet1!K333&gt;=400,Sheet1!K333&lt;500),4,IF(AND(Sheet1!K333&gt;=500,Sheet1!K333&lt;600),5,IF(AND(Sheet1!K333&gt;=600,Sheet1!K333&lt;800),6,IF(Sheet1!K333&gt;=800,7)))))))</f>
        <v>1</v>
      </c>
      <c r="I109">
        <f t="shared" si="9"/>
        <v>1</v>
      </c>
      <c r="J109" t="str">
        <f t="shared" si="15"/>
        <v/>
      </c>
      <c r="K109" t="str">
        <f t="shared" si="15"/>
        <v/>
      </c>
      <c r="L109" t="str">
        <f t="shared" si="15"/>
        <v/>
      </c>
      <c r="M109" t="str">
        <f t="shared" si="15"/>
        <v/>
      </c>
      <c r="N109" t="str">
        <f t="shared" si="15"/>
        <v/>
      </c>
      <c r="O109" t="str">
        <f t="shared" si="15"/>
        <v/>
      </c>
      <c r="Q109" s="2">
        <f t="shared" si="10"/>
        <v>1</v>
      </c>
      <c r="R109" s="2" t="str">
        <f t="shared" si="11"/>
        <v/>
      </c>
      <c r="S109" s="2" t="str">
        <f t="shared" si="12"/>
        <v/>
      </c>
      <c r="T109" s="2" t="str">
        <f t="shared" si="13"/>
        <v/>
      </c>
      <c r="U109" s="2" t="str">
        <f t="shared" si="14"/>
        <v/>
      </c>
    </row>
    <row r="110" spans="1:21" x14ac:dyDescent="0.25">
      <c r="A110" t="s">
        <v>32</v>
      </c>
      <c r="B110">
        <f>IF(Sheet1!G276&lt;200,1,IF(AND(Sheet1!G276&gt;=200,Sheet1!G276&lt;300),2,IF(AND(Sheet1!G276&gt;=300,Sheet1!G276&lt;400),3,IF(AND(Sheet1!G276&gt;=400,Sheet1!G276&lt;500),4,IF(AND(Sheet1!G276&gt;=500,Sheet1!G276&lt;600),5,IF(AND(Sheet1!G276&gt;=600,Sheet1!G276&lt;800),6,IF(Sheet1!G276&gt;=800,7)))))))</f>
        <v>1</v>
      </c>
      <c r="C110">
        <f>IF(Sheet1!H276&lt;200,1,IF(AND(Sheet1!H276&gt;=200,Sheet1!H276&lt;300),2,IF(AND(Sheet1!H276&gt;=300,Sheet1!H276&lt;400),3,IF(AND(Sheet1!H276&gt;=400,Sheet1!H276&lt;500),4,IF(AND(Sheet1!H276&gt;=500,Sheet1!H276&lt;600),5,IF(AND(Sheet1!H276&gt;=600,Sheet1!H276&lt;800),6,IF(Sheet1!H276&gt;=800,7)))))))</f>
        <v>1</v>
      </c>
      <c r="D110">
        <f>IF(Sheet1!I276&lt;200,1,IF(AND(Sheet1!I276&gt;=200,Sheet1!I276&lt;300),2,IF(AND(Sheet1!I276&gt;=300,Sheet1!I276&lt;400),3,IF(AND(Sheet1!I276&gt;=400,Sheet1!I276&lt;500),4,IF(AND(Sheet1!I276&gt;=500,Sheet1!I276&lt;600),5,IF(AND(Sheet1!I276&gt;=600,Sheet1!I276&lt;800),6,IF(Sheet1!I276&gt;=800,7)))))))</f>
        <v>1</v>
      </c>
      <c r="E110">
        <f>IF(Sheet1!J276&lt;200,1,IF(AND(Sheet1!J276&gt;=200,Sheet1!J276&lt;300),2,IF(AND(Sheet1!J276&gt;=300,Sheet1!J276&lt;400),3,IF(AND(Sheet1!J276&gt;=400,Sheet1!J276&lt;500),4,IF(AND(Sheet1!J276&gt;=500,Sheet1!J276&lt;600),5,IF(AND(Sheet1!J276&gt;=600,Sheet1!J276&lt;800),6,IF(Sheet1!J276&gt;=800,7)))))))</f>
        <v>1</v>
      </c>
      <c r="F110">
        <f>IF(Sheet1!K276&lt;200,1,IF(AND(Sheet1!K276&gt;=200,Sheet1!K276&lt;300),2,IF(AND(Sheet1!K276&gt;=300,Sheet1!K276&lt;400),3,IF(AND(Sheet1!K276&gt;=400,Sheet1!K276&lt;500),4,IF(AND(Sheet1!K276&gt;=500,Sheet1!K276&lt;600),5,IF(AND(Sheet1!K276&gt;=600,Sheet1!K276&lt;800),6,IF(Sheet1!K276&gt;=800,7)))))))</f>
        <v>1</v>
      </c>
      <c r="I110">
        <f t="shared" si="9"/>
        <v>1</v>
      </c>
      <c r="J110" t="str">
        <f t="shared" si="15"/>
        <v/>
      </c>
      <c r="K110" t="str">
        <f t="shared" si="15"/>
        <v/>
      </c>
      <c r="L110" t="str">
        <f t="shared" si="15"/>
        <v/>
      </c>
      <c r="M110" t="str">
        <f t="shared" si="15"/>
        <v/>
      </c>
      <c r="N110" t="str">
        <f t="shared" si="15"/>
        <v/>
      </c>
      <c r="O110" t="str">
        <f t="shared" si="15"/>
        <v/>
      </c>
      <c r="Q110" s="2">
        <f t="shared" si="10"/>
        <v>1</v>
      </c>
      <c r="R110" s="2" t="str">
        <f t="shared" si="11"/>
        <v/>
      </c>
      <c r="S110" s="2" t="str">
        <f t="shared" si="12"/>
        <v/>
      </c>
      <c r="T110" s="2" t="str">
        <f t="shared" si="13"/>
        <v/>
      </c>
      <c r="U110" s="2" t="str">
        <f t="shared" si="14"/>
        <v/>
      </c>
    </row>
    <row r="111" spans="1:21" x14ac:dyDescent="0.25">
      <c r="A111" t="s">
        <v>15</v>
      </c>
      <c r="B111">
        <f>IF(Sheet1!G330&lt;200,1,IF(AND(Sheet1!G330&gt;=200,Sheet1!G330&lt;300),2,IF(AND(Sheet1!G330&gt;=300,Sheet1!G330&lt;400),3,IF(AND(Sheet1!G330&gt;=400,Sheet1!G330&lt;500),4,IF(AND(Sheet1!G330&gt;=500,Sheet1!G330&lt;600),5,IF(AND(Sheet1!G330&gt;=600,Sheet1!G330&lt;800),6,IF(Sheet1!G330&gt;=800,7)))))))</f>
        <v>1</v>
      </c>
      <c r="C111">
        <f>IF(Sheet1!H330&lt;200,1,IF(AND(Sheet1!H330&gt;=200,Sheet1!H330&lt;300),2,IF(AND(Sheet1!H330&gt;=300,Sheet1!H330&lt;400),3,IF(AND(Sheet1!H330&gt;=400,Sheet1!H330&lt;500),4,IF(AND(Sheet1!H330&gt;=500,Sheet1!H330&lt;600),5,IF(AND(Sheet1!H330&gt;=600,Sheet1!H330&lt;800),6,IF(Sheet1!H330&gt;=800,7)))))))</f>
        <v>1</v>
      </c>
      <c r="D111">
        <f>IF(Sheet1!I330&lt;200,1,IF(AND(Sheet1!I330&gt;=200,Sheet1!I330&lt;300),2,IF(AND(Sheet1!I330&gt;=300,Sheet1!I330&lt;400),3,IF(AND(Sheet1!I330&gt;=400,Sheet1!I330&lt;500),4,IF(AND(Sheet1!I330&gt;=500,Sheet1!I330&lt;600),5,IF(AND(Sheet1!I330&gt;=600,Sheet1!I330&lt;800),6,IF(Sheet1!I330&gt;=800,7)))))))</f>
        <v>1</v>
      </c>
      <c r="E111">
        <f>IF(Sheet1!J330&lt;200,1,IF(AND(Sheet1!J330&gt;=200,Sheet1!J330&lt;300),2,IF(AND(Sheet1!J330&gt;=300,Sheet1!J330&lt;400),3,IF(AND(Sheet1!J330&gt;=400,Sheet1!J330&lt;500),4,IF(AND(Sheet1!J330&gt;=500,Sheet1!J330&lt;600),5,IF(AND(Sheet1!J330&gt;=600,Sheet1!J330&lt;800),6,IF(Sheet1!J330&gt;=800,7)))))))</f>
        <v>1</v>
      </c>
      <c r="F111">
        <f>IF(Sheet1!K330&lt;200,1,IF(AND(Sheet1!K330&gt;=200,Sheet1!K330&lt;300),2,IF(AND(Sheet1!K330&gt;=300,Sheet1!K330&lt;400),3,IF(AND(Sheet1!K330&gt;=400,Sheet1!K330&lt;500),4,IF(AND(Sheet1!K330&gt;=500,Sheet1!K330&lt;600),5,IF(AND(Sheet1!K330&gt;=600,Sheet1!K330&lt;800),6,IF(Sheet1!K330&gt;=800,7)))))))</f>
        <v>1</v>
      </c>
      <c r="I111">
        <f t="shared" si="9"/>
        <v>1</v>
      </c>
      <c r="J111" t="str">
        <f t="shared" si="15"/>
        <v/>
      </c>
      <c r="K111" t="str">
        <f t="shared" si="15"/>
        <v/>
      </c>
      <c r="L111" t="str">
        <f t="shared" si="15"/>
        <v/>
      </c>
      <c r="M111" t="str">
        <f t="shared" si="15"/>
        <v/>
      </c>
      <c r="N111" t="str">
        <f t="shared" si="15"/>
        <v/>
      </c>
      <c r="O111" t="str">
        <f t="shared" si="15"/>
        <v/>
      </c>
      <c r="Q111" s="2">
        <f t="shared" si="10"/>
        <v>1</v>
      </c>
      <c r="R111" s="2" t="str">
        <f t="shared" si="11"/>
        <v/>
      </c>
      <c r="S111" s="2" t="str">
        <f t="shared" si="12"/>
        <v/>
      </c>
      <c r="T111" s="2" t="str">
        <f t="shared" si="13"/>
        <v/>
      </c>
      <c r="U111" s="2" t="str">
        <f t="shared" si="14"/>
        <v/>
      </c>
    </row>
    <row r="112" spans="1:21" x14ac:dyDescent="0.25">
      <c r="A112" t="s">
        <v>332</v>
      </c>
      <c r="B112">
        <f>IF(Sheet1!G17&lt;200,1,IF(AND(Sheet1!G17&gt;=200,Sheet1!G17&lt;300),2,IF(AND(Sheet1!G17&gt;=300,Sheet1!G17&lt;400),3,IF(AND(Sheet1!G17&gt;=400,Sheet1!G17&lt;500),4,IF(AND(Sheet1!G17&gt;=500,Sheet1!G17&lt;600),5,IF(AND(Sheet1!G17&gt;=600,Sheet1!G17&lt;800),6,IF(Sheet1!G17&gt;=800,7)))))))</f>
        <v>7</v>
      </c>
      <c r="C112">
        <f>IF(Sheet1!H17&lt;200,1,IF(AND(Sheet1!H17&gt;=200,Sheet1!H17&lt;300),2,IF(AND(Sheet1!H17&gt;=300,Sheet1!H17&lt;400),3,IF(AND(Sheet1!H17&gt;=400,Sheet1!H17&lt;500),4,IF(AND(Sheet1!H17&gt;=500,Sheet1!H17&lt;600),5,IF(AND(Sheet1!H17&gt;=600,Sheet1!H17&lt;800),6,IF(Sheet1!H17&gt;=800,7)))))))</f>
        <v>7</v>
      </c>
      <c r="D112">
        <f>IF(Sheet1!I17&lt;200,1,IF(AND(Sheet1!I17&gt;=200,Sheet1!I17&lt;300),2,IF(AND(Sheet1!I17&gt;=300,Sheet1!I17&lt;400),3,IF(AND(Sheet1!I17&gt;=400,Sheet1!I17&lt;500),4,IF(AND(Sheet1!I17&gt;=500,Sheet1!I17&lt;600),5,IF(AND(Sheet1!I17&gt;=600,Sheet1!I17&lt;800),6,IF(Sheet1!I17&gt;=800,7)))))))</f>
        <v>7</v>
      </c>
      <c r="E112">
        <f>IF(Sheet1!J17&lt;200,1,IF(AND(Sheet1!J17&gt;=200,Sheet1!J17&lt;300),2,IF(AND(Sheet1!J17&gt;=300,Sheet1!J17&lt;400),3,IF(AND(Sheet1!J17&gt;=400,Sheet1!J17&lt;500),4,IF(AND(Sheet1!J17&gt;=500,Sheet1!J17&lt;600),5,IF(AND(Sheet1!J17&gt;=600,Sheet1!J17&lt;800),6,IF(Sheet1!J17&gt;=800,7)))))))</f>
        <v>7</v>
      </c>
      <c r="F112">
        <f>IF(Sheet1!K17&lt;200,1,IF(AND(Sheet1!K17&gt;=200,Sheet1!K17&lt;300),2,IF(AND(Sheet1!K17&gt;=300,Sheet1!K17&lt;400),3,IF(AND(Sheet1!K17&gt;=400,Sheet1!K17&lt;500),4,IF(AND(Sheet1!K17&gt;=500,Sheet1!K17&lt;600),5,IF(AND(Sheet1!K17&gt;=600,Sheet1!K17&lt;800),6,IF(Sheet1!K17&gt;=800,7)))))))</f>
        <v>7</v>
      </c>
      <c r="I112" t="str">
        <f t="shared" si="9"/>
        <v/>
      </c>
      <c r="J112" t="str">
        <f t="shared" si="15"/>
        <v/>
      </c>
      <c r="K112" t="str">
        <f t="shared" si="15"/>
        <v/>
      </c>
      <c r="L112" t="str">
        <f t="shared" si="15"/>
        <v/>
      </c>
      <c r="M112" t="str">
        <f t="shared" si="15"/>
        <v/>
      </c>
      <c r="N112" t="str">
        <f t="shared" si="15"/>
        <v/>
      </c>
      <c r="O112">
        <f t="shared" si="15"/>
        <v>1</v>
      </c>
      <c r="Q112" s="2">
        <f t="shared" si="10"/>
        <v>7</v>
      </c>
      <c r="R112" s="2" t="str">
        <f t="shared" si="11"/>
        <v/>
      </c>
      <c r="S112" s="2" t="str">
        <f t="shared" si="12"/>
        <v/>
      </c>
      <c r="T112" s="2" t="str">
        <f t="shared" si="13"/>
        <v/>
      </c>
      <c r="U112" s="2" t="str">
        <f t="shared" si="14"/>
        <v/>
      </c>
    </row>
    <row r="113" spans="1:21" x14ac:dyDescent="0.25">
      <c r="A113" t="s">
        <v>227</v>
      </c>
      <c r="B113">
        <f>IF(Sheet1!G208&lt;200,1,IF(AND(Sheet1!G208&gt;=200,Sheet1!G208&lt;300),2,IF(AND(Sheet1!G208&gt;=300,Sheet1!G208&lt;400),3,IF(AND(Sheet1!G208&gt;=400,Sheet1!G208&lt;500),4,IF(AND(Sheet1!G208&gt;=500,Sheet1!G208&lt;600),5,IF(AND(Sheet1!G208&gt;=600,Sheet1!G208&lt;800),6,IF(Sheet1!G208&gt;=800,7)))))))</f>
        <v>1</v>
      </c>
      <c r="C113">
        <f>IF(Sheet1!H208&lt;200,1,IF(AND(Sheet1!H208&gt;=200,Sheet1!H208&lt;300),2,IF(AND(Sheet1!H208&gt;=300,Sheet1!H208&lt;400),3,IF(AND(Sheet1!H208&gt;=400,Sheet1!H208&lt;500),4,IF(AND(Sheet1!H208&gt;=500,Sheet1!H208&lt;600),5,IF(AND(Sheet1!H208&gt;=600,Sheet1!H208&lt;800),6,IF(Sheet1!H208&gt;=800,7)))))))</f>
        <v>2</v>
      </c>
      <c r="D113">
        <f>IF(Sheet1!I208&lt;200,1,IF(AND(Sheet1!I208&gt;=200,Sheet1!I208&lt;300),2,IF(AND(Sheet1!I208&gt;=300,Sheet1!I208&lt;400),3,IF(AND(Sheet1!I208&gt;=400,Sheet1!I208&lt;500),4,IF(AND(Sheet1!I208&gt;=500,Sheet1!I208&lt;600),5,IF(AND(Sheet1!I208&gt;=600,Sheet1!I208&lt;800),6,IF(Sheet1!I208&gt;=800,7)))))))</f>
        <v>3</v>
      </c>
      <c r="E113">
        <f>IF(Sheet1!J208&lt;200,1,IF(AND(Sheet1!J208&gt;=200,Sheet1!J208&lt;300),2,IF(AND(Sheet1!J208&gt;=300,Sheet1!J208&lt;400),3,IF(AND(Sheet1!J208&gt;=400,Sheet1!J208&lt;500),4,IF(AND(Sheet1!J208&gt;=500,Sheet1!J208&lt;600),5,IF(AND(Sheet1!J208&gt;=600,Sheet1!J208&lt;800),6,IF(Sheet1!J208&gt;=800,7)))))))</f>
        <v>4</v>
      </c>
      <c r="F113">
        <f>IF(Sheet1!K208&lt;200,1,IF(AND(Sheet1!K208&gt;=200,Sheet1!K208&lt;300),2,IF(AND(Sheet1!K208&gt;=300,Sheet1!K208&lt;400),3,IF(AND(Sheet1!K208&gt;=400,Sheet1!K208&lt;500),4,IF(AND(Sheet1!K208&gt;=500,Sheet1!K208&lt;600),5,IF(AND(Sheet1!K208&gt;=600,Sheet1!K208&lt;800),6,IF(Sheet1!K208&gt;=800,7)))))))</f>
        <v>5</v>
      </c>
      <c r="I113">
        <f t="shared" si="9"/>
        <v>1</v>
      </c>
      <c r="J113">
        <f t="shared" si="15"/>
        <v>2</v>
      </c>
      <c r="K113">
        <f t="shared" si="15"/>
        <v>3</v>
      </c>
      <c r="L113">
        <f t="shared" si="15"/>
        <v>4</v>
      </c>
      <c r="M113">
        <f t="shared" si="15"/>
        <v>5</v>
      </c>
      <c r="N113" t="str">
        <f t="shared" si="15"/>
        <v/>
      </c>
      <c r="O113" t="str">
        <f t="shared" si="15"/>
        <v/>
      </c>
      <c r="Q113" s="2">
        <f t="shared" si="10"/>
        <v>1</v>
      </c>
      <c r="R113" s="2">
        <f t="shared" si="11"/>
        <v>2</v>
      </c>
      <c r="S113" s="2">
        <f t="shared" si="12"/>
        <v>3</v>
      </c>
      <c r="T113" s="2">
        <f t="shared" si="13"/>
        <v>4</v>
      </c>
      <c r="U113" s="2">
        <f t="shared" si="14"/>
        <v>5</v>
      </c>
    </row>
    <row r="114" spans="1:21" x14ac:dyDescent="0.25">
      <c r="A114" t="s">
        <v>102</v>
      </c>
      <c r="B114">
        <f>IF(Sheet1!G247&lt;200,1,IF(AND(Sheet1!G247&gt;=200,Sheet1!G247&lt;300),2,IF(AND(Sheet1!G247&gt;=300,Sheet1!G247&lt;400),3,IF(AND(Sheet1!G247&gt;=400,Sheet1!G247&lt;500),4,IF(AND(Sheet1!G247&gt;=500,Sheet1!G247&lt;600),5,IF(AND(Sheet1!G247&gt;=600,Sheet1!G247&lt;800),6,IF(Sheet1!G247&gt;=800,7)))))))</f>
        <v>2</v>
      </c>
      <c r="C114">
        <f>IF(Sheet1!H247&lt;200,1,IF(AND(Sheet1!H247&gt;=200,Sheet1!H247&lt;300),2,IF(AND(Sheet1!H247&gt;=300,Sheet1!H247&lt;400),3,IF(AND(Sheet1!H247&gt;=400,Sheet1!H247&lt;500),4,IF(AND(Sheet1!H247&gt;=500,Sheet1!H247&lt;600),5,IF(AND(Sheet1!H247&gt;=600,Sheet1!H247&lt;800),6,IF(Sheet1!H247&gt;=800,7)))))))</f>
        <v>2</v>
      </c>
      <c r="D114">
        <f>IF(Sheet1!I247&lt;200,1,IF(AND(Sheet1!I247&gt;=200,Sheet1!I247&lt;300),2,IF(AND(Sheet1!I247&gt;=300,Sheet1!I247&lt;400),3,IF(AND(Sheet1!I247&gt;=400,Sheet1!I247&lt;500),4,IF(AND(Sheet1!I247&gt;=500,Sheet1!I247&lt;600),5,IF(AND(Sheet1!I247&gt;=600,Sheet1!I247&lt;800),6,IF(Sheet1!I247&gt;=800,7)))))))</f>
        <v>2</v>
      </c>
      <c r="E114">
        <f>IF(Sheet1!J247&lt;200,1,IF(AND(Sheet1!J247&gt;=200,Sheet1!J247&lt;300),2,IF(AND(Sheet1!J247&gt;=300,Sheet1!J247&lt;400),3,IF(AND(Sheet1!J247&gt;=400,Sheet1!J247&lt;500),4,IF(AND(Sheet1!J247&gt;=500,Sheet1!J247&lt;600),5,IF(AND(Sheet1!J247&gt;=600,Sheet1!J247&lt;800),6,IF(Sheet1!J247&gt;=800,7)))))))</f>
        <v>2</v>
      </c>
      <c r="F114">
        <f>IF(Sheet1!K247&lt;200,1,IF(AND(Sheet1!K247&gt;=200,Sheet1!K247&lt;300),2,IF(AND(Sheet1!K247&gt;=300,Sheet1!K247&lt;400),3,IF(AND(Sheet1!K247&gt;=400,Sheet1!K247&lt;500),4,IF(AND(Sheet1!K247&gt;=500,Sheet1!K247&lt;600),5,IF(AND(Sheet1!K247&gt;=600,Sheet1!K247&lt;800),6,IF(Sheet1!K247&gt;=800,7)))))))</f>
        <v>2</v>
      </c>
      <c r="I114" t="str">
        <f t="shared" si="9"/>
        <v/>
      </c>
      <c r="J114">
        <f t="shared" si="15"/>
        <v>1</v>
      </c>
      <c r="K114" t="str">
        <f t="shared" si="15"/>
        <v/>
      </c>
      <c r="L114" t="str">
        <f t="shared" si="15"/>
        <v/>
      </c>
      <c r="M114" t="str">
        <f t="shared" si="15"/>
        <v/>
      </c>
      <c r="N114" t="str">
        <f t="shared" si="15"/>
        <v/>
      </c>
      <c r="O114" t="str">
        <f t="shared" si="15"/>
        <v/>
      </c>
      <c r="Q114" s="2">
        <f t="shared" si="10"/>
        <v>2</v>
      </c>
      <c r="R114" s="2" t="str">
        <f t="shared" si="11"/>
        <v/>
      </c>
      <c r="S114" s="2" t="str">
        <f t="shared" si="12"/>
        <v/>
      </c>
      <c r="T114" s="2" t="str">
        <f t="shared" si="13"/>
        <v/>
      </c>
      <c r="U114" s="2" t="str">
        <f t="shared" si="14"/>
        <v/>
      </c>
    </row>
    <row r="115" spans="1:21" x14ac:dyDescent="0.25">
      <c r="A115" t="s">
        <v>89</v>
      </c>
      <c r="B115">
        <f>IF(Sheet1!G279&lt;200,1,IF(AND(Sheet1!G279&gt;=200,Sheet1!G279&lt;300),2,IF(AND(Sheet1!G279&gt;=300,Sheet1!G279&lt;400),3,IF(AND(Sheet1!G279&gt;=400,Sheet1!G279&lt;500),4,IF(AND(Sheet1!G279&gt;=500,Sheet1!G279&lt;600),5,IF(AND(Sheet1!G279&gt;=600,Sheet1!G279&lt;800),6,IF(Sheet1!G279&gt;=800,7)))))))</f>
        <v>2</v>
      </c>
      <c r="C115">
        <f>IF(Sheet1!H279&lt;200,1,IF(AND(Sheet1!H279&gt;=200,Sheet1!H279&lt;300),2,IF(AND(Sheet1!H279&gt;=300,Sheet1!H279&lt;400),3,IF(AND(Sheet1!H279&gt;=400,Sheet1!H279&lt;500),4,IF(AND(Sheet1!H279&gt;=500,Sheet1!H279&lt;600),5,IF(AND(Sheet1!H279&gt;=600,Sheet1!H279&lt;800),6,IF(Sheet1!H279&gt;=800,7)))))))</f>
        <v>2</v>
      </c>
      <c r="D115">
        <f>IF(Sheet1!I279&lt;200,1,IF(AND(Sheet1!I279&gt;=200,Sheet1!I279&lt;300),2,IF(AND(Sheet1!I279&gt;=300,Sheet1!I279&lt;400),3,IF(AND(Sheet1!I279&gt;=400,Sheet1!I279&lt;500),4,IF(AND(Sheet1!I279&gt;=500,Sheet1!I279&lt;600),5,IF(AND(Sheet1!I279&gt;=600,Sheet1!I279&lt;800),6,IF(Sheet1!I279&gt;=800,7)))))))</f>
        <v>2</v>
      </c>
      <c r="E115">
        <f>IF(Sheet1!J279&lt;200,1,IF(AND(Sheet1!J279&gt;=200,Sheet1!J279&lt;300),2,IF(AND(Sheet1!J279&gt;=300,Sheet1!J279&lt;400),3,IF(AND(Sheet1!J279&gt;=400,Sheet1!J279&lt;500),4,IF(AND(Sheet1!J279&gt;=500,Sheet1!J279&lt;600),5,IF(AND(Sheet1!J279&gt;=600,Sheet1!J279&lt;800),6,IF(Sheet1!J279&gt;=800,7)))))))</f>
        <v>2</v>
      </c>
      <c r="F115">
        <f>IF(Sheet1!K279&lt;200,1,IF(AND(Sheet1!K279&gt;=200,Sheet1!K279&lt;300),2,IF(AND(Sheet1!K279&gt;=300,Sheet1!K279&lt;400),3,IF(AND(Sheet1!K279&gt;=400,Sheet1!K279&lt;500),4,IF(AND(Sheet1!K279&gt;=500,Sheet1!K279&lt;600),5,IF(AND(Sheet1!K279&gt;=600,Sheet1!K279&lt;800),6,IF(Sheet1!K279&gt;=800,7)))))))</f>
        <v>2</v>
      </c>
      <c r="I115" t="str">
        <f t="shared" si="9"/>
        <v/>
      </c>
      <c r="J115">
        <f t="shared" si="15"/>
        <v>1</v>
      </c>
      <c r="K115" t="str">
        <f t="shared" si="15"/>
        <v/>
      </c>
      <c r="L115" t="str">
        <f t="shared" si="15"/>
        <v/>
      </c>
      <c r="M115" t="str">
        <f t="shared" si="15"/>
        <v/>
      </c>
      <c r="N115" t="str">
        <f t="shared" si="15"/>
        <v/>
      </c>
      <c r="O115" t="str">
        <f t="shared" si="15"/>
        <v/>
      </c>
      <c r="Q115" s="2">
        <f t="shared" si="10"/>
        <v>2</v>
      </c>
      <c r="R115" s="2" t="str">
        <f t="shared" si="11"/>
        <v/>
      </c>
      <c r="S115" s="2" t="str">
        <f t="shared" si="12"/>
        <v/>
      </c>
      <c r="T115" s="2" t="str">
        <f t="shared" si="13"/>
        <v/>
      </c>
      <c r="U115" s="2" t="str">
        <f t="shared" si="14"/>
        <v/>
      </c>
    </row>
    <row r="116" spans="1:21" x14ac:dyDescent="0.25">
      <c r="A116" t="s">
        <v>44</v>
      </c>
      <c r="B116">
        <f>IF(Sheet1!G287&lt;200,1,IF(AND(Sheet1!G287&gt;=200,Sheet1!G287&lt;300),2,IF(AND(Sheet1!G287&gt;=300,Sheet1!G287&lt;400),3,IF(AND(Sheet1!G287&gt;=400,Sheet1!G287&lt;500),4,IF(AND(Sheet1!G287&gt;=500,Sheet1!G287&lt;600),5,IF(AND(Sheet1!G287&gt;=600,Sheet1!G287&lt;800),6,IF(Sheet1!G287&gt;=800,7)))))))</f>
        <v>1</v>
      </c>
      <c r="C116">
        <f>IF(Sheet1!H287&lt;200,1,IF(AND(Sheet1!H287&gt;=200,Sheet1!H287&lt;300),2,IF(AND(Sheet1!H287&gt;=300,Sheet1!H287&lt;400),3,IF(AND(Sheet1!H287&gt;=400,Sheet1!H287&lt;500),4,IF(AND(Sheet1!H287&gt;=500,Sheet1!H287&lt;600),5,IF(AND(Sheet1!H287&gt;=600,Sheet1!H287&lt;800),6,IF(Sheet1!H287&gt;=800,7)))))))</f>
        <v>1</v>
      </c>
      <c r="D116">
        <f>IF(Sheet1!I287&lt;200,1,IF(AND(Sheet1!I287&gt;=200,Sheet1!I287&lt;300),2,IF(AND(Sheet1!I287&gt;=300,Sheet1!I287&lt;400),3,IF(AND(Sheet1!I287&gt;=400,Sheet1!I287&lt;500),4,IF(AND(Sheet1!I287&gt;=500,Sheet1!I287&lt;600),5,IF(AND(Sheet1!I287&gt;=600,Sheet1!I287&lt;800),6,IF(Sheet1!I287&gt;=800,7)))))))</f>
        <v>1</v>
      </c>
      <c r="E116">
        <f>IF(Sheet1!J287&lt;200,1,IF(AND(Sheet1!J287&gt;=200,Sheet1!J287&lt;300),2,IF(AND(Sheet1!J287&gt;=300,Sheet1!J287&lt;400),3,IF(AND(Sheet1!J287&gt;=400,Sheet1!J287&lt;500),4,IF(AND(Sheet1!J287&gt;=500,Sheet1!J287&lt;600),5,IF(AND(Sheet1!J287&gt;=600,Sheet1!J287&lt;800),6,IF(Sheet1!J287&gt;=800,7)))))))</f>
        <v>1</v>
      </c>
      <c r="F116">
        <f>IF(Sheet1!K287&lt;200,1,IF(AND(Sheet1!K287&gt;=200,Sheet1!K287&lt;300),2,IF(AND(Sheet1!K287&gt;=300,Sheet1!K287&lt;400),3,IF(AND(Sheet1!K287&gt;=400,Sheet1!K287&lt;500),4,IF(AND(Sheet1!K287&gt;=500,Sheet1!K287&lt;600),5,IF(AND(Sheet1!K287&gt;=600,Sheet1!K287&lt;800),6,IF(Sheet1!K287&gt;=800,7)))))))</f>
        <v>1</v>
      </c>
      <c r="I116">
        <f t="shared" si="9"/>
        <v>1</v>
      </c>
      <c r="J116" t="str">
        <f t="shared" si="15"/>
        <v/>
      </c>
      <c r="K116" t="str">
        <f t="shared" si="15"/>
        <v/>
      </c>
      <c r="L116" t="str">
        <f t="shared" si="15"/>
        <v/>
      </c>
      <c r="M116" t="str">
        <f t="shared" si="15"/>
        <v/>
      </c>
      <c r="N116" t="str">
        <f t="shared" si="15"/>
        <v/>
      </c>
      <c r="O116" t="str">
        <f t="shared" si="15"/>
        <v/>
      </c>
      <c r="Q116" s="2">
        <f t="shared" si="10"/>
        <v>1</v>
      </c>
      <c r="R116" s="2" t="str">
        <f t="shared" si="11"/>
        <v/>
      </c>
      <c r="S116" s="2" t="str">
        <f t="shared" si="12"/>
        <v/>
      </c>
      <c r="T116" s="2" t="str">
        <f t="shared" si="13"/>
        <v/>
      </c>
      <c r="U116" s="2" t="str">
        <f t="shared" si="14"/>
        <v/>
      </c>
    </row>
    <row r="117" spans="1:21" x14ac:dyDescent="0.25">
      <c r="A117" t="s">
        <v>45</v>
      </c>
      <c r="B117">
        <f>IF(Sheet1!G289&lt;200,1,IF(AND(Sheet1!G289&gt;=200,Sheet1!G289&lt;300),2,IF(AND(Sheet1!G289&gt;=300,Sheet1!G289&lt;400),3,IF(AND(Sheet1!G289&gt;=400,Sheet1!G289&lt;500),4,IF(AND(Sheet1!G289&gt;=500,Sheet1!G289&lt;600),5,IF(AND(Sheet1!G289&gt;=600,Sheet1!G289&lt;800),6,IF(Sheet1!G289&gt;=800,7)))))))</f>
        <v>1</v>
      </c>
      <c r="C117">
        <f>IF(Sheet1!H289&lt;200,1,IF(AND(Sheet1!H289&gt;=200,Sheet1!H289&lt;300),2,IF(AND(Sheet1!H289&gt;=300,Sheet1!H289&lt;400),3,IF(AND(Sheet1!H289&gt;=400,Sheet1!H289&lt;500),4,IF(AND(Sheet1!H289&gt;=500,Sheet1!H289&lt;600),5,IF(AND(Sheet1!H289&gt;=600,Sheet1!H289&lt;800),6,IF(Sheet1!H289&gt;=800,7)))))))</f>
        <v>1</v>
      </c>
      <c r="D117">
        <f>IF(Sheet1!I289&lt;200,1,IF(AND(Sheet1!I289&gt;=200,Sheet1!I289&lt;300),2,IF(AND(Sheet1!I289&gt;=300,Sheet1!I289&lt;400),3,IF(AND(Sheet1!I289&gt;=400,Sheet1!I289&lt;500),4,IF(AND(Sheet1!I289&gt;=500,Sheet1!I289&lt;600),5,IF(AND(Sheet1!I289&gt;=600,Sheet1!I289&lt;800),6,IF(Sheet1!I289&gt;=800,7)))))))</f>
        <v>1</v>
      </c>
      <c r="E117">
        <f>IF(Sheet1!J289&lt;200,1,IF(AND(Sheet1!J289&gt;=200,Sheet1!J289&lt;300),2,IF(AND(Sheet1!J289&gt;=300,Sheet1!J289&lt;400),3,IF(AND(Sheet1!J289&gt;=400,Sheet1!J289&lt;500),4,IF(AND(Sheet1!J289&gt;=500,Sheet1!J289&lt;600),5,IF(AND(Sheet1!J289&gt;=600,Sheet1!J289&lt;800),6,IF(Sheet1!J289&gt;=800,7)))))))</f>
        <v>1</v>
      </c>
      <c r="F117">
        <f>IF(Sheet1!K289&lt;200,1,IF(AND(Sheet1!K289&gt;=200,Sheet1!K289&lt;300),2,IF(AND(Sheet1!K289&gt;=300,Sheet1!K289&lt;400),3,IF(AND(Sheet1!K289&gt;=400,Sheet1!K289&lt;500),4,IF(AND(Sheet1!K289&gt;=500,Sheet1!K289&lt;600),5,IF(AND(Sheet1!K289&gt;=600,Sheet1!K289&lt;800),6,IF(Sheet1!K289&gt;=800,7)))))))</f>
        <v>1</v>
      </c>
      <c r="I117">
        <f t="shared" ref="I117:I180" si="16">IFERROR(MATCH(I$1,$B117:$F117,0),"")</f>
        <v>1</v>
      </c>
      <c r="J117" t="str">
        <f t="shared" si="15"/>
        <v/>
      </c>
      <c r="K117" t="str">
        <f t="shared" si="15"/>
        <v/>
      </c>
      <c r="L117" t="str">
        <f t="shared" si="15"/>
        <v/>
      </c>
      <c r="M117" t="str">
        <f t="shared" si="15"/>
        <v/>
      </c>
      <c r="N117" t="str">
        <f t="shared" si="15"/>
        <v/>
      </c>
      <c r="O117" t="str">
        <f t="shared" si="15"/>
        <v/>
      </c>
      <c r="Q117" s="2">
        <f t="shared" si="10"/>
        <v>1</v>
      </c>
      <c r="R117" s="2" t="str">
        <f t="shared" si="11"/>
        <v/>
      </c>
      <c r="S117" s="2" t="str">
        <f t="shared" si="12"/>
        <v/>
      </c>
      <c r="T117" s="2" t="str">
        <f t="shared" si="13"/>
        <v/>
      </c>
      <c r="U117" s="2" t="str">
        <f t="shared" si="14"/>
        <v/>
      </c>
    </row>
    <row r="118" spans="1:21" x14ac:dyDescent="0.25">
      <c r="A118" t="s">
        <v>259</v>
      </c>
      <c r="B118">
        <f>IF(Sheet1!G118&lt;200,1,IF(AND(Sheet1!G118&gt;=200,Sheet1!G118&lt;300),2,IF(AND(Sheet1!G118&gt;=300,Sheet1!G118&lt;400),3,IF(AND(Sheet1!G118&gt;=400,Sheet1!G118&lt;500),4,IF(AND(Sheet1!G118&gt;=500,Sheet1!G118&lt;600),5,IF(AND(Sheet1!G118&gt;=600,Sheet1!G118&lt;800),6,IF(Sheet1!G118&gt;=800,7)))))))</f>
        <v>3</v>
      </c>
      <c r="C118">
        <f>IF(Sheet1!H118&lt;200,1,IF(AND(Sheet1!H118&gt;=200,Sheet1!H118&lt;300),2,IF(AND(Sheet1!H118&gt;=300,Sheet1!H118&lt;400),3,IF(AND(Sheet1!H118&gt;=400,Sheet1!H118&lt;500),4,IF(AND(Sheet1!H118&gt;=500,Sheet1!H118&lt;600),5,IF(AND(Sheet1!H118&gt;=600,Sheet1!H118&lt;800),6,IF(Sheet1!H118&gt;=800,7)))))))</f>
        <v>3</v>
      </c>
      <c r="D118">
        <f>IF(Sheet1!I118&lt;200,1,IF(AND(Sheet1!I118&gt;=200,Sheet1!I118&lt;300),2,IF(AND(Sheet1!I118&gt;=300,Sheet1!I118&lt;400),3,IF(AND(Sheet1!I118&gt;=400,Sheet1!I118&lt;500),4,IF(AND(Sheet1!I118&gt;=500,Sheet1!I118&lt;600),5,IF(AND(Sheet1!I118&gt;=600,Sheet1!I118&lt;800),6,IF(Sheet1!I118&gt;=800,7)))))))</f>
        <v>3</v>
      </c>
      <c r="E118">
        <f>IF(Sheet1!J118&lt;200,1,IF(AND(Sheet1!J118&gt;=200,Sheet1!J118&lt;300),2,IF(AND(Sheet1!J118&gt;=300,Sheet1!J118&lt;400),3,IF(AND(Sheet1!J118&gt;=400,Sheet1!J118&lt;500),4,IF(AND(Sheet1!J118&gt;=500,Sheet1!J118&lt;600),5,IF(AND(Sheet1!J118&gt;=600,Sheet1!J118&lt;800),6,IF(Sheet1!J118&gt;=800,7)))))))</f>
        <v>6</v>
      </c>
      <c r="F118">
        <f>IF(Sheet1!K118&lt;200,1,IF(AND(Sheet1!K118&gt;=200,Sheet1!K118&lt;300),2,IF(AND(Sheet1!K118&gt;=300,Sheet1!K118&lt;400),3,IF(AND(Sheet1!K118&gt;=400,Sheet1!K118&lt;500),4,IF(AND(Sheet1!K118&gt;=500,Sheet1!K118&lt;600),5,IF(AND(Sheet1!K118&gt;=600,Sheet1!K118&lt;800),6,IF(Sheet1!K118&gt;=800,7)))))))</f>
        <v>6</v>
      </c>
      <c r="I118" t="str">
        <f t="shared" si="16"/>
        <v/>
      </c>
      <c r="J118" t="str">
        <f t="shared" si="15"/>
        <v/>
      </c>
      <c r="K118">
        <f t="shared" si="15"/>
        <v>1</v>
      </c>
      <c r="L118" t="str">
        <f t="shared" si="15"/>
        <v/>
      </c>
      <c r="M118" t="str">
        <f t="shared" si="15"/>
        <v/>
      </c>
      <c r="N118">
        <f t="shared" si="15"/>
        <v>4</v>
      </c>
      <c r="O118" t="str">
        <f t="shared" si="15"/>
        <v/>
      </c>
      <c r="Q118" s="2">
        <f t="shared" si="10"/>
        <v>3</v>
      </c>
      <c r="R118" s="2" t="str">
        <f t="shared" si="11"/>
        <v/>
      </c>
      <c r="S118" s="2" t="str">
        <f t="shared" si="12"/>
        <v/>
      </c>
      <c r="T118" s="2">
        <f t="shared" si="13"/>
        <v>6</v>
      </c>
      <c r="U118" s="2" t="str">
        <f t="shared" si="14"/>
        <v/>
      </c>
    </row>
    <row r="119" spans="1:21" x14ac:dyDescent="0.25">
      <c r="A119" t="s">
        <v>320</v>
      </c>
      <c r="B119">
        <f>IF(Sheet1!G66&lt;200,1,IF(AND(Sheet1!G66&gt;=200,Sheet1!G66&lt;300),2,IF(AND(Sheet1!G66&gt;=300,Sheet1!G66&lt;400),3,IF(AND(Sheet1!G66&gt;=400,Sheet1!G66&lt;500),4,IF(AND(Sheet1!G66&gt;=500,Sheet1!G66&lt;600),5,IF(AND(Sheet1!G66&gt;=600,Sheet1!G66&lt;800),6,IF(Sheet1!G66&gt;=800,7)))))))</f>
        <v>5</v>
      </c>
      <c r="C119">
        <f>IF(Sheet1!H66&lt;200,1,IF(AND(Sheet1!H66&gt;=200,Sheet1!H66&lt;300),2,IF(AND(Sheet1!H66&gt;=300,Sheet1!H66&lt;400),3,IF(AND(Sheet1!H66&gt;=400,Sheet1!H66&lt;500),4,IF(AND(Sheet1!H66&gt;=500,Sheet1!H66&lt;600),5,IF(AND(Sheet1!H66&gt;=600,Sheet1!H66&lt;800),6,IF(Sheet1!H66&gt;=800,7)))))))</f>
        <v>6</v>
      </c>
      <c r="D119">
        <f>IF(Sheet1!I66&lt;200,1,IF(AND(Sheet1!I66&gt;=200,Sheet1!I66&lt;300),2,IF(AND(Sheet1!I66&gt;=300,Sheet1!I66&lt;400),3,IF(AND(Sheet1!I66&gt;=400,Sheet1!I66&lt;500),4,IF(AND(Sheet1!I66&gt;=500,Sheet1!I66&lt;600),5,IF(AND(Sheet1!I66&gt;=600,Sheet1!I66&lt;800),6,IF(Sheet1!I66&gt;=800,7)))))))</f>
        <v>6</v>
      </c>
      <c r="E119">
        <f>IF(Sheet1!J66&lt;200,1,IF(AND(Sheet1!J66&gt;=200,Sheet1!J66&lt;300),2,IF(AND(Sheet1!J66&gt;=300,Sheet1!J66&lt;400),3,IF(AND(Sheet1!J66&gt;=400,Sheet1!J66&lt;500),4,IF(AND(Sheet1!J66&gt;=500,Sheet1!J66&lt;600),5,IF(AND(Sheet1!J66&gt;=600,Sheet1!J66&lt;800),6,IF(Sheet1!J66&gt;=800,7)))))))</f>
        <v>7</v>
      </c>
      <c r="F119">
        <f>IF(Sheet1!K66&lt;200,1,IF(AND(Sheet1!K66&gt;=200,Sheet1!K66&lt;300),2,IF(AND(Sheet1!K66&gt;=300,Sheet1!K66&lt;400),3,IF(AND(Sheet1!K66&gt;=400,Sheet1!K66&lt;500),4,IF(AND(Sheet1!K66&gt;=500,Sheet1!K66&lt;600),5,IF(AND(Sheet1!K66&gt;=600,Sheet1!K66&lt;800),6,IF(Sheet1!K66&gt;=800,7)))))))</f>
        <v>7</v>
      </c>
      <c r="I119" t="str">
        <f t="shared" si="16"/>
        <v/>
      </c>
      <c r="J119" t="str">
        <f t="shared" si="15"/>
        <v/>
      </c>
      <c r="K119" t="str">
        <f t="shared" si="15"/>
        <v/>
      </c>
      <c r="L119" t="str">
        <f t="shared" si="15"/>
        <v/>
      </c>
      <c r="M119">
        <f t="shared" si="15"/>
        <v>1</v>
      </c>
      <c r="N119">
        <f t="shared" si="15"/>
        <v>2</v>
      </c>
      <c r="O119">
        <f t="shared" si="15"/>
        <v>4</v>
      </c>
      <c r="Q119" s="2">
        <f t="shared" si="10"/>
        <v>5</v>
      </c>
      <c r="R119" s="2">
        <f t="shared" si="11"/>
        <v>6</v>
      </c>
      <c r="S119" s="2" t="str">
        <f t="shared" si="12"/>
        <v/>
      </c>
      <c r="T119" s="2">
        <f t="shared" si="13"/>
        <v>7</v>
      </c>
      <c r="U119" s="2" t="str">
        <f t="shared" si="14"/>
        <v/>
      </c>
    </row>
    <row r="120" spans="1:21" x14ac:dyDescent="0.25">
      <c r="A120" t="s">
        <v>194</v>
      </c>
      <c r="B120">
        <f>IF(Sheet1!G241&lt;200,1,IF(AND(Sheet1!G241&gt;=200,Sheet1!G241&lt;300),2,IF(AND(Sheet1!G241&gt;=300,Sheet1!G241&lt;400),3,IF(AND(Sheet1!G241&gt;=400,Sheet1!G241&lt;500),4,IF(AND(Sheet1!G241&gt;=500,Sheet1!G241&lt;600),5,IF(AND(Sheet1!G241&gt;=600,Sheet1!G241&lt;800),6,IF(Sheet1!G241&gt;=800,7)))))))</f>
        <v>1</v>
      </c>
      <c r="C120">
        <f>IF(Sheet1!H241&lt;200,1,IF(AND(Sheet1!H241&gt;=200,Sheet1!H241&lt;300),2,IF(AND(Sheet1!H241&gt;=300,Sheet1!H241&lt;400),3,IF(AND(Sheet1!H241&gt;=400,Sheet1!H241&lt;500),4,IF(AND(Sheet1!H241&gt;=500,Sheet1!H241&lt;600),5,IF(AND(Sheet1!H241&gt;=600,Sheet1!H241&lt;800),6,IF(Sheet1!H241&gt;=800,7)))))))</f>
        <v>1</v>
      </c>
      <c r="D120">
        <f>IF(Sheet1!I241&lt;200,1,IF(AND(Sheet1!I241&gt;=200,Sheet1!I241&lt;300),2,IF(AND(Sheet1!I241&gt;=300,Sheet1!I241&lt;400),3,IF(AND(Sheet1!I241&gt;=400,Sheet1!I241&lt;500),4,IF(AND(Sheet1!I241&gt;=500,Sheet1!I241&lt;600),5,IF(AND(Sheet1!I241&gt;=600,Sheet1!I241&lt;800),6,IF(Sheet1!I241&gt;=800,7)))))))</f>
        <v>1</v>
      </c>
      <c r="E120">
        <f>IF(Sheet1!J241&lt;200,1,IF(AND(Sheet1!J241&gt;=200,Sheet1!J241&lt;300),2,IF(AND(Sheet1!J241&gt;=300,Sheet1!J241&lt;400),3,IF(AND(Sheet1!J241&gt;=400,Sheet1!J241&lt;500),4,IF(AND(Sheet1!J241&gt;=500,Sheet1!J241&lt;600),5,IF(AND(Sheet1!J241&gt;=600,Sheet1!J241&lt;800),6,IF(Sheet1!J241&gt;=800,7)))))))</f>
        <v>2</v>
      </c>
      <c r="F120">
        <f>IF(Sheet1!K241&lt;200,1,IF(AND(Sheet1!K241&gt;=200,Sheet1!K241&lt;300),2,IF(AND(Sheet1!K241&gt;=300,Sheet1!K241&lt;400),3,IF(AND(Sheet1!K241&gt;=400,Sheet1!K241&lt;500),4,IF(AND(Sheet1!K241&gt;=500,Sheet1!K241&lt;600),5,IF(AND(Sheet1!K241&gt;=600,Sheet1!K241&lt;800),6,IF(Sheet1!K241&gt;=800,7)))))))</f>
        <v>4</v>
      </c>
      <c r="I120">
        <f t="shared" si="16"/>
        <v>1</v>
      </c>
      <c r="J120">
        <f t="shared" si="15"/>
        <v>4</v>
      </c>
      <c r="K120" t="str">
        <f t="shared" si="15"/>
        <v/>
      </c>
      <c r="L120">
        <f t="shared" si="15"/>
        <v>5</v>
      </c>
      <c r="M120" t="str">
        <f t="shared" si="15"/>
        <v/>
      </c>
      <c r="N120" t="str">
        <f t="shared" si="15"/>
        <v/>
      </c>
      <c r="O120" t="str">
        <f t="shared" si="15"/>
        <v/>
      </c>
      <c r="Q120" s="2">
        <f t="shared" si="10"/>
        <v>1</v>
      </c>
      <c r="R120" s="2" t="str">
        <f t="shared" si="11"/>
        <v/>
      </c>
      <c r="S120" s="2" t="str">
        <f t="shared" si="12"/>
        <v/>
      </c>
      <c r="T120" s="2">
        <f t="shared" si="13"/>
        <v>2</v>
      </c>
      <c r="U120" s="2">
        <f t="shared" si="14"/>
        <v>4</v>
      </c>
    </row>
    <row r="121" spans="1:21" x14ac:dyDescent="0.25">
      <c r="A121" t="s">
        <v>33</v>
      </c>
      <c r="B121">
        <f>IF(Sheet1!G263&lt;200,1,IF(AND(Sheet1!G263&gt;=200,Sheet1!G263&lt;300),2,IF(AND(Sheet1!G263&gt;=300,Sheet1!G263&lt;400),3,IF(AND(Sheet1!G263&gt;=400,Sheet1!G263&lt;500),4,IF(AND(Sheet1!G263&gt;=500,Sheet1!G263&lt;600),5,IF(AND(Sheet1!G263&gt;=600,Sheet1!G263&lt;800),6,IF(Sheet1!G263&gt;=800,7)))))))</f>
        <v>1</v>
      </c>
      <c r="C121">
        <f>IF(Sheet1!H263&lt;200,1,IF(AND(Sheet1!H263&gt;=200,Sheet1!H263&lt;300),2,IF(AND(Sheet1!H263&gt;=300,Sheet1!H263&lt;400),3,IF(AND(Sheet1!H263&gt;=400,Sheet1!H263&lt;500),4,IF(AND(Sheet1!H263&gt;=500,Sheet1!H263&lt;600),5,IF(AND(Sheet1!H263&gt;=600,Sheet1!H263&lt;800),6,IF(Sheet1!H263&gt;=800,7)))))))</f>
        <v>1</v>
      </c>
      <c r="D121">
        <f>IF(Sheet1!I263&lt;200,1,IF(AND(Sheet1!I263&gt;=200,Sheet1!I263&lt;300),2,IF(AND(Sheet1!I263&gt;=300,Sheet1!I263&lt;400),3,IF(AND(Sheet1!I263&gt;=400,Sheet1!I263&lt;500),4,IF(AND(Sheet1!I263&gt;=500,Sheet1!I263&lt;600),5,IF(AND(Sheet1!I263&gt;=600,Sheet1!I263&lt;800),6,IF(Sheet1!I263&gt;=800,7)))))))</f>
        <v>1</v>
      </c>
      <c r="E121">
        <f>IF(Sheet1!J263&lt;200,1,IF(AND(Sheet1!J263&gt;=200,Sheet1!J263&lt;300),2,IF(AND(Sheet1!J263&gt;=300,Sheet1!J263&lt;400),3,IF(AND(Sheet1!J263&gt;=400,Sheet1!J263&lt;500),4,IF(AND(Sheet1!J263&gt;=500,Sheet1!J263&lt;600),5,IF(AND(Sheet1!J263&gt;=600,Sheet1!J263&lt;800),6,IF(Sheet1!J263&gt;=800,7)))))))</f>
        <v>1</v>
      </c>
      <c r="F121">
        <f>IF(Sheet1!K263&lt;200,1,IF(AND(Sheet1!K263&gt;=200,Sheet1!K263&lt;300),2,IF(AND(Sheet1!K263&gt;=300,Sheet1!K263&lt;400),3,IF(AND(Sheet1!K263&gt;=400,Sheet1!K263&lt;500),4,IF(AND(Sheet1!K263&gt;=500,Sheet1!K263&lt;600),5,IF(AND(Sheet1!K263&gt;=600,Sheet1!K263&lt;800),6,IF(Sheet1!K263&gt;=800,7)))))))</f>
        <v>1</v>
      </c>
      <c r="I121">
        <f t="shared" si="16"/>
        <v>1</v>
      </c>
      <c r="J121" t="str">
        <f t="shared" si="15"/>
        <v/>
      </c>
      <c r="K121" t="str">
        <f t="shared" si="15"/>
        <v/>
      </c>
      <c r="L121" t="str">
        <f t="shared" si="15"/>
        <v/>
      </c>
      <c r="M121" t="str">
        <f t="shared" si="15"/>
        <v/>
      </c>
      <c r="N121" t="str">
        <f t="shared" si="15"/>
        <v/>
      </c>
      <c r="O121" t="str">
        <f t="shared" si="15"/>
        <v/>
      </c>
      <c r="Q121" s="2">
        <f t="shared" si="10"/>
        <v>1</v>
      </c>
      <c r="R121" s="2" t="str">
        <f t="shared" si="11"/>
        <v/>
      </c>
      <c r="S121" s="2" t="str">
        <f t="shared" si="12"/>
        <v/>
      </c>
      <c r="T121" s="2" t="str">
        <f t="shared" si="13"/>
        <v/>
      </c>
      <c r="U121" s="2" t="str">
        <f t="shared" si="14"/>
        <v/>
      </c>
    </row>
    <row r="122" spans="1:21" x14ac:dyDescent="0.25">
      <c r="A122" t="s">
        <v>121</v>
      </c>
      <c r="B122">
        <f>IF(Sheet1!G181&lt;200,1,IF(AND(Sheet1!G181&gt;=200,Sheet1!G181&lt;300),2,IF(AND(Sheet1!G181&gt;=300,Sheet1!G181&lt;400),3,IF(AND(Sheet1!G181&gt;=400,Sheet1!G181&lt;500),4,IF(AND(Sheet1!G181&gt;=500,Sheet1!G181&lt;600),5,IF(AND(Sheet1!G181&gt;=600,Sheet1!G181&lt;800),6,IF(Sheet1!G181&gt;=800,7)))))))</f>
        <v>1</v>
      </c>
      <c r="C122">
        <f>IF(Sheet1!H181&lt;200,1,IF(AND(Sheet1!H181&gt;=200,Sheet1!H181&lt;300),2,IF(AND(Sheet1!H181&gt;=300,Sheet1!H181&lt;400),3,IF(AND(Sheet1!H181&gt;=400,Sheet1!H181&lt;500),4,IF(AND(Sheet1!H181&gt;=500,Sheet1!H181&lt;600),5,IF(AND(Sheet1!H181&gt;=600,Sheet1!H181&lt;800),6,IF(Sheet1!H181&gt;=800,7)))))))</f>
        <v>2</v>
      </c>
      <c r="D122">
        <f>IF(Sheet1!I181&lt;200,1,IF(AND(Sheet1!I181&gt;=200,Sheet1!I181&lt;300),2,IF(AND(Sheet1!I181&gt;=300,Sheet1!I181&lt;400),3,IF(AND(Sheet1!I181&gt;=400,Sheet1!I181&lt;500),4,IF(AND(Sheet1!I181&gt;=500,Sheet1!I181&lt;600),5,IF(AND(Sheet1!I181&gt;=600,Sheet1!I181&lt;800),6,IF(Sheet1!I181&gt;=800,7)))))))</f>
        <v>2</v>
      </c>
      <c r="E122">
        <f>IF(Sheet1!J181&lt;200,1,IF(AND(Sheet1!J181&gt;=200,Sheet1!J181&lt;300),2,IF(AND(Sheet1!J181&gt;=300,Sheet1!J181&lt;400),3,IF(AND(Sheet1!J181&gt;=400,Sheet1!J181&lt;500),4,IF(AND(Sheet1!J181&gt;=500,Sheet1!J181&lt;600),5,IF(AND(Sheet1!J181&gt;=600,Sheet1!J181&lt;800),6,IF(Sheet1!J181&gt;=800,7)))))))</f>
        <v>2</v>
      </c>
      <c r="F122">
        <f>IF(Sheet1!K181&lt;200,1,IF(AND(Sheet1!K181&gt;=200,Sheet1!K181&lt;300),2,IF(AND(Sheet1!K181&gt;=300,Sheet1!K181&lt;400),3,IF(AND(Sheet1!K181&gt;=400,Sheet1!K181&lt;500),4,IF(AND(Sheet1!K181&gt;=500,Sheet1!K181&lt;600),5,IF(AND(Sheet1!K181&gt;=600,Sheet1!K181&lt;800),6,IF(Sheet1!K181&gt;=800,7)))))))</f>
        <v>2</v>
      </c>
      <c r="I122">
        <f t="shared" si="16"/>
        <v>1</v>
      </c>
      <c r="J122">
        <f t="shared" si="15"/>
        <v>2</v>
      </c>
      <c r="K122" t="str">
        <f t="shared" si="15"/>
        <v/>
      </c>
      <c r="L122" t="str">
        <f t="shared" si="15"/>
        <v/>
      </c>
      <c r="M122" t="str">
        <f t="shared" si="15"/>
        <v/>
      </c>
      <c r="N122" t="str">
        <f t="shared" si="15"/>
        <v/>
      </c>
      <c r="O122" t="str">
        <f t="shared" si="15"/>
        <v/>
      </c>
      <c r="Q122" s="2">
        <f t="shared" si="10"/>
        <v>1</v>
      </c>
      <c r="R122" s="2">
        <f t="shared" si="11"/>
        <v>2</v>
      </c>
      <c r="S122" s="2" t="str">
        <f t="shared" si="12"/>
        <v/>
      </c>
      <c r="T122" s="2" t="str">
        <f t="shared" si="13"/>
        <v/>
      </c>
      <c r="U122" s="2" t="str">
        <f t="shared" si="14"/>
        <v/>
      </c>
    </row>
    <row r="123" spans="1:21" x14ac:dyDescent="0.25">
      <c r="A123" t="s">
        <v>283</v>
      </c>
      <c r="B123">
        <f>IF(Sheet1!G106&lt;200,1,IF(AND(Sheet1!G106&gt;=200,Sheet1!G106&lt;300),2,IF(AND(Sheet1!G106&gt;=300,Sheet1!G106&lt;400),3,IF(AND(Sheet1!G106&gt;=400,Sheet1!G106&lt;500),4,IF(AND(Sheet1!G106&gt;=500,Sheet1!G106&lt;600),5,IF(AND(Sheet1!G106&gt;=600,Sheet1!G106&lt;800),6,IF(Sheet1!G106&gt;=800,7)))))))</f>
        <v>3</v>
      </c>
      <c r="C123">
        <f>IF(Sheet1!H106&lt;200,1,IF(AND(Sheet1!H106&gt;=200,Sheet1!H106&lt;300),2,IF(AND(Sheet1!H106&gt;=300,Sheet1!H106&lt;400),3,IF(AND(Sheet1!H106&gt;=400,Sheet1!H106&lt;500),4,IF(AND(Sheet1!H106&gt;=500,Sheet1!H106&lt;600),5,IF(AND(Sheet1!H106&gt;=600,Sheet1!H106&lt;800),6,IF(Sheet1!H106&gt;=800,7)))))))</f>
        <v>5</v>
      </c>
      <c r="D123">
        <f>IF(Sheet1!I106&lt;200,1,IF(AND(Sheet1!I106&gt;=200,Sheet1!I106&lt;300),2,IF(AND(Sheet1!I106&gt;=300,Sheet1!I106&lt;400),3,IF(AND(Sheet1!I106&gt;=400,Sheet1!I106&lt;500),4,IF(AND(Sheet1!I106&gt;=500,Sheet1!I106&lt;600),5,IF(AND(Sheet1!I106&gt;=600,Sheet1!I106&lt;800),6,IF(Sheet1!I106&gt;=800,7)))))))</f>
        <v>5</v>
      </c>
      <c r="E123">
        <f>IF(Sheet1!J106&lt;200,1,IF(AND(Sheet1!J106&gt;=200,Sheet1!J106&lt;300),2,IF(AND(Sheet1!J106&gt;=300,Sheet1!J106&lt;400),3,IF(AND(Sheet1!J106&gt;=400,Sheet1!J106&lt;500),4,IF(AND(Sheet1!J106&gt;=500,Sheet1!J106&lt;600),5,IF(AND(Sheet1!J106&gt;=600,Sheet1!J106&lt;800),6,IF(Sheet1!J106&gt;=800,7)))))))</f>
        <v>7</v>
      </c>
      <c r="F123">
        <f>IF(Sheet1!K106&lt;200,1,IF(AND(Sheet1!K106&gt;=200,Sheet1!K106&lt;300),2,IF(AND(Sheet1!K106&gt;=300,Sheet1!K106&lt;400),3,IF(AND(Sheet1!K106&gt;=400,Sheet1!K106&lt;500),4,IF(AND(Sheet1!K106&gt;=500,Sheet1!K106&lt;600),5,IF(AND(Sheet1!K106&gt;=600,Sheet1!K106&lt;800),6,IF(Sheet1!K106&gt;=800,7)))))))</f>
        <v>7</v>
      </c>
      <c r="I123" t="str">
        <f t="shared" si="16"/>
        <v/>
      </c>
      <c r="J123" t="str">
        <f t="shared" si="15"/>
        <v/>
      </c>
      <c r="K123">
        <f t="shared" si="15"/>
        <v>1</v>
      </c>
      <c r="L123" t="str">
        <f t="shared" si="15"/>
        <v/>
      </c>
      <c r="M123">
        <f t="shared" si="15"/>
        <v>2</v>
      </c>
      <c r="N123" t="str">
        <f t="shared" si="15"/>
        <v/>
      </c>
      <c r="O123">
        <f t="shared" si="15"/>
        <v>4</v>
      </c>
      <c r="Q123" s="2">
        <f t="shared" si="10"/>
        <v>3</v>
      </c>
      <c r="R123" s="2">
        <f t="shared" si="11"/>
        <v>5</v>
      </c>
      <c r="S123" s="2" t="str">
        <f t="shared" si="12"/>
        <v/>
      </c>
      <c r="T123" s="2">
        <f t="shared" si="13"/>
        <v>7</v>
      </c>
      <c r="U123" s="2" t="str">
        <f t="shared" si="14"/>
        <v/>
      </c>
    </row>
    <row r="124" spans="1:21" x14ac:dyDescent="0.25">
      <c r="A124" t="s">
        <v>364</v>
      </c>
      <c r="B124">
        <f>IF(Sheet1!G26&lt;200,1,IF(AND(Sheet1!G26&gt;=200,Sheet1!G26&lt;300),2,IF(AND(Sheet1!G26&gt;=300,Sheet1!G26&lt;400),3,IF(AND(Sheet1!G26&gt;=400,Sheet1!G26&lt;500),4,IF(AND(Sheet1!G26&gt;=500,Sheet1!G26&lt;600),5,IF(AND(Sheet1!G26&gt;=600,Sheet1!G26&lt;800),6,IF(Sheet1!G26&gt;=800,7)))))))</f>
        <v>2</v>
      </c>
      <c r="C124">
        <f>IF(Sheet1!H26&lt;200,1,IF(AND(Sheet1!H26&gt;=200,Sheet1!H26&lt;300),2,IF(AND(Sheet1!H26&gt;=300,Sheet1!H26&lt;400),3,IF(AND(Sheet1!H26&gt;=400,Sheet1!H26&lt;500),4,IF(AND(Sheet1!H26&gt;=500,Sheet1!H26&lt;600),5,IF(AND(Sheet1!H26&gt;=600,Sheet1!H26&lt;800),6,IF(Sheet1!H26&gt;=800,7)))))))</f>
        <v>5</v>
      </c>
      <c r="D124">
        <f>IF(Sheet1!I26&lt;200,1,IF(AND(Sheet1!I26&gt;=200,Sheet1!I26&lt;300),2,IF(AND(Sheet1!I26&gt;=300,Sheet1!I26&lt;400),3,IF(AND(Sheet1!I26&gt;=400,Sheet1!I26&lt;500),4,IF(AND(Sheet1!I26&gt;=500,Sheet1!I26&lt;600),5,IF(AND(Sheet1!I26&gt;=600,Sheet1!I26&lt;800),6,IF(Sheet1!I26&gt;=800,7)))))))</f>
        <v>7</v>
      </c>
      <c r="E124">
        <f>IF(Sheet1!J26&lt;200,1,IF(AND(Sheet1!J26&gt;=200,Sheet1!J26&lt;300),2,IF(AND(Sheet1!J26&gt;=300,Sheet1!J26&lt;400),3,IF(AND(Sheet1!J26&gt;=400,Sheet1!J26&lt;500),4,IF(AND(Sheet1!J26&gt;=500,Sheet1!J26&lt;600),5,IF(AND(Sheet1!J26&gt;=600,Sheet1!J26&lt;800),6,IF(Sheet1!J26&gt;=800,7)))))))</f>
        <v>7</v>
      </c>
      <c r="F124">
        <f>IF(Sheet1!K26&lt;200,1,IF(AND(Sheet1!K26&gt;=200,Sheet1!K26&lt;300),2,IF(AND(Sheet1!K26&gt;=300,Sheet1!K26&lt;400),3,IF(AND(Sheet1!K26&gt;=400,Sheet1!K26&lt;500),4,IF(AND(Sheet1!K26&gt;=500,Sheet1!K26&lt;600),5,IF(AND(Sheet1!K26&gt;=600,Sheet1!K26&lt;800),6,IF(Sheet1!K26&gt;=800,7)))))))</f>
        <v>7</v>
      </c>
      <c r="I124" t="str">
        <f t="shared" si="16"/>
        <v/>
      </c>
      <c r="J124">
        <f t="shared" si="15"/>
        <v>1</v>
      </c>
      <c r="K124" t="str">
        <f t="shared" si="15"/>
        <v/>
      </c>
      <c r="L124" t="str">
        <f t="shared" si="15"/>
        <v/>
      </c>
      <c r="M124">
        <f t="shared" si="15"/>
        <v>2</v>
      </c>
      <c r="N124" t="str">
        <f t="shared" si="15"/>
        <v/>
      </c>
      <c r="O124">
        <f t="shared" si="15"/>
        <v>3</v>
      </c>
      <c r="Q124" s="2">
        <f t="shared" si="10"/>
        <v>2</v>
      </c>
      <c r="R124" s="2">
        <f t="shared" si="11"/>
        <v>5</v>
      </c>
      <c r="S124" s="2">
        <f t="shared" si="12"/>
        <v>7</v>
      </c>
      <c r="T124" s="2" t="str">
        <f t="shared" si="13"/>
        <v/>
      </c>
      <c r="U124" s="2" t="str">
        <f t="shared" si="14"/>
        <v/>
      </c>
    </row>
    <row r="125" spans="1:21" x14ac:dyDescent="0.25">
      <c r="A125" t="s">
        <v>115</v>
      </c>
      <c r="B125">
        <f>IF(Sheet1!G266&lt;200,1,IF(AND(Sheet1!G266&gt;=200,Sheet1!G266&lt;300),2,IF(AND(Sheet1!G266&gt;=300,Sheet1!G266&lt;400),3,IF(AND(Sheet1!G266&gt;=400,Sheet1!G266&lt;500),4,IF(AND(Sheet1!G266&gt;=500,Sheet1!G266&lt;600),5,IF(AND(Sheet1!G266&gt;=600,Sheet1!G266&lt;800),6,IF(Sheet1!G266&gt;=800,7)))))))</f>
        <v>1</v>
      </c>
      <c r="C125">
        <f>IF(Sheet1!H266&lt;200,1,IF(AND(Sheet1!H266&gt;=200,Sheet1!H266&lt;300),2,IF(AND(Sheet1!H266&gt;=300,Sheet1!H266&lt;400),3,IF(AND(Sheet1!H266&gt;=400,Sheet1!H266&lt;500),4,IF(AND(Sheet1!H266&gt;=500,Sheet1!H266&lt;600),5,IF(AND(Sheet1!H266&gt;=600,Sheet1!H266&lt;800),6,IF(Sheet1!H266&gt;=800,7)))))))</f>
        <v>2</v>
      </c>
      <c r="D125">
        <f>IF(Sheet1!I266&lt;200,1,IF(AND(Sheet1!I266&gt;=200,Sheet1!I266&lt;300),2,IF(AND(Sheet1!I266&gt;=300,Sheet1!I266&lt;400),3,IF(AND(Sheet1!I266&gt;=400,Sheet1!I266&lt;500),4,IF(AND(Sheet1!I266&gt;=500,Sheet1!I266&lt;600),5,IF(AND(Sheet1!I266&gt;=600,Sheet1!I266&lt;800),6,IF(Sheet1!I266&gt;=800,7)))))))</f>
        <v>2</v>
      </c>
      <c r="E125">
        <f>IF(Sheet1!J266&lt;200,1,IF(AND(Sheet1!J266&gt;=200,Sheet1!J266&lt;300),2,IF(AND(Sheet1!J266&gt;=300,Sheet1!J266&lt;400),3,IF(AND(Sheet1!J266&gt;=400,Sheet1!J266&lt;500),4,IF(AND(Sheet1!J266&gt;=500,Sheet1!J266&lt;600),5,IF(AND(Sheet1!J266&gt;=600,Sheet1!J266&lt;800),6,IF(Sheet1!J266&gt;=800,7)))))))</f>
        <v>2</v>
      </c>
      <c r="F125">
        <f>IF(Sheet1!K266&lt;200,1,IF(AND(Sheet1!K266&gt;=200,Sheet1!K266&lt;300),2,IF(AND(Sheet1!K266&gt;=300,Sheet1!K266&lt;400),3,IF(AND(Sheet1!K266&gt;=400,Sheet1!K266&lt;500),4,IF(AND(Sheet1!K266&gt;=500,Sheet1!K266&lt;600),5,IF(AND(Sheet1!K266&gt;=600,Sheet1!K266&lt;800),6,IF(Sheet1!K266&gt;=800,7)))))))</f>
        <v>2</v>
      </c>
      <c r="I125">
        <f t="shared" si="16"/>
        <v>1</v>
      </c>
      <c r="J125">
        <f t="shared" si="15"/>
        <v>2</v>
      </c>
      <c r="K125" t="str">
        <f t="shared" si="15"/>
        <v/>
      </c>
      <c r="L125" t="str">
        <f t="shared" si="15"/>
        <v/>
      </c>
      <c r="M125" t="str">
        <f t="shared" si="15"/>
        <v/>
      </c>
      <c r="N125" t="str">
        <f t="shared" si="15"/>
        <v/>
      </c>
      <c r="O125" t="str">
        <f t="shared" si="15"/>
        <v/>
      </c>
      <c r="Q125" s="2">
        <f t="shared" si="10"/>
        <v>1</v>
      </c>
      <c r="R125" s="2">
        <f t="shared" si="11"/>
        <v>2</v>
      </c>
      <c r="S125" s="2" t="str">
        <f t="shared" si="12"/>
        <v/>
      </c>
      <c r="T125" s="2" t="str">
        <f t="shared" si="13"/>
        <v/>
      </c>
      <c r="U125" s="2" t="str">
        <f t="shared" si="14"/>
        <v/>
      </c>
    </row>
    <row r="126" spans="1:21" x14ac:dyDescent="0.25">
      <c r="A126" t="s">
        <v>174</v>
      </c>
      <c r="B126">
        <f>IF(Sheet1!G182&lt;200,1,IF(AND(Sheet1!G182&gt;=200,Sheet1!G182&lt;300),2,IF(AND(Sheet1!G182&gt;=300,Sheet1!G182&lt;400),3,IF(AND(Sheet1!G182&gt;=400,Sheet1!G182&lt;500),4,IF(AND(Sheet1!G182&gt;=500,Sheet1!G182&lt;600),5,IF(AND(Sheet1!G182&gt;=600,Sheet1!G182&lt;800),6,IF(Sheet1!G182&gt;=800,7)))))))</f>
        <v>3</v>
      </c>
      <c r="C126">
        <f>IF(Sheet1!H182&lt;200,1,IF(AND(Sheet1!H182&gt;=200,Sheet1!H182&lt;300),2,IF(AND(Sheet1!H182&gt;=300,Sheet1!H182&lt;400),3,IF(AND(Sheet1!H182&gt;=400,Sheet1!H182&lt;500),4,IF(AND(Sheet1!H182&gt;=500,Sheet1!H182&lt;600),5,IF(AND(Sheet1!H182&gt;=600,Sheet1!H182&lt;800),6,IF(Sheet1!H182&gt;=800,7)))))))</f>
        <v>3</v>
      </c>
      <c r="D126">
        <f>IF(Sheet1!I182&lt;200,1,IF(AND(Sheet1!I182&gt;=200,Sheet1!I182&lt;300),2,IF(AND(Sheet1!I182&gt;=300,Sheet1!I182&lt;400),3,IF(AND(Sheet1!I182&gt;=400,Sheet1!I182&lt;500),4,IF(AND(Sheet1!I182&gt;=500,Sheet1!I182&lt;600),5,IF(AND(Sheet1!I182&gt;=600,Sheet1!I182&lt;800),6,IF(Sheet1!I182&gt;=800,7)))))))</f>
        <v>3</v>
      </c>
      <c r="E126">
        <f>IF(Sheet1!J182&lt;200,1,IF(AND(Sheet1!J182&gt;=200,Sheet1!J182&lt;300),2,IF(AND(Sheet1!J182&gt;=300,Sheet1!J182&lt;400),3,IF(AND(Sheet1!J182&gt;=400,Sheet1!J182&lt;500),4,IF(AND(Sheet1!J182&gt;=500,Sheet1!J182&lt;600),5,IF(AND(Sheet1!J182&gt;=600,Sheet1!J182&lt;800),6,IF(Sheet1!J182&gt;=800,7)))))))</f>
        <v>3</v>
      </c>
      <c r="F126">
        <f>IF(Sheet1!K182&lt;200,1,IF(AND(Sheet1!K182&gt;=200,Sheet1!K182&lt;300),2,IF(AND(Sheet1!K182&gt;=300,Sheet1!K182&lt;400),3,IF(AND(Sheet1!K182&gt;=400,Sheet1!K182&lt;500),4,IF(AND(Sheet1!K182&gt;=500,Sheet1!K182&lt;600),5,IF(AND(Sheet1!K182&gt;=600,Sheet1!K182&lt;800),6,IF(Sheet1!K182&gt;=800,7)))))))</f>
        <v>3</v>
      </c>
      <c r="I126" t="str">
        <f t="shared" si="16"/>
        <v/>
      </c>
      <c r="J126" t="str">
        <f t="shared" si="15"/>
        <v/>
      </c>
      <c r="K126">
        <f t="shared" si="15"/>
        <v>1</v>
      </c>
      <c r="L126" t="str">
        <f t="shared" si="15"/>
        <v/>
      </c>
      <c r="M126" t="str">
        <f t="shared" si="15"/>
        <v/>
      </c>
      <c r="N126" t="str">
        <f t="shared" si="15"/>
        <v/>
      </c>
      <c r="O126" t="str">
        <f t="shared" si="15"/>
        <v/>
      </c>
      <c r="Q126" s="2">
        <f t="shared" si="10"/>
        <v>3</v>
      </c>
      <c r="R126" s="2" t="str">
        <f t="shared" si="11"/>
        <v/>
      </c>
      <c r="S126" s="2" t="str">
        <f t="shared" si="12"/>
        <v/>
      </c>
      <c r="T126" s="2" t="str">
        <f t="shared" si="13"/>
        <v/>
      </c>
      <c r="U126" s="2" t="str">
        <f t="shared" si="14"/>
        <v/>
      </c>
    </row>
    <row r="127" spans="1:21" x14ac:dyDescent="0.25">
      <c r="A127" t="s">
        <v>333</v>
      </c>
      <c r="B127">
        <f>IF(Sheet1!G31&lt;200,1,IF(AND(Sheet1!G31&gt;=200,Sheet1!G31&lt;300),2,IF(AND(Sheet1!G31&gt;=300,Sheet1!G31&lt;400),3,IF(AND(Sheet1!G31&gt;=400,Sheet1!G31&lt;500),4,IF(AND(Sheet1!G31&gt;=500,Sheet1!G31&lt;600),5,IF(AND(Sheet1!G31&gt;=600,Sheet1!G31&lt;800),6,IF(Sheet1!G31&gt;=800,7)))))))</f>
        <v>6</v>
      </c>
      <c r="C127">
        <f>IF(Sheet1!H31&lt;200,1,IF(AND(Sheet1!H31&gt;=200,Sheet1!H31&lt;300),2,IF(AND(Sheet1!H31&gt;=300,Sheet1!H31&lt;400),3,IF(AND(Sheet1!H31&gt;=400,Sheet1!H31&lt;500),4,IF(AND(Sheet1!H31&gt;=500,Sheet1!H31&lt;600),5,IF(AND(Sheet1!H31&gt;=600,Sheet1!H31&lt;800),6,IF(Sheet1!H31&gt;=800,7)))))))</f>
        <v>6</v>
      </c>
      <c r="D127">
        <f>IF(Sheet1!I31&lt;200,1,IF(AND(Sheet1!I31&gt;=200,Sheet1!I31&lt;300),2,IF(AND(Sheet1!I31&gt;=300,Sheet1!I31&lt;400),3,IF(AND(Sheet1!I31&gt;=400,Sheet1!I31&lt;500),4,IF(AND(Sheet1!I31&gt;=500,Sheet1!I31&lt;600),5,IF(AND(Sheet1!I31&gt;=600,Sheet1!I31&lt;800),6,IF(Sheet1!I31&gt;=800,7)))))))</f>
        <v>7</v>
      </c>
      <c r="E127">
        <f>IF(Sheet1!J31&lt;200,1,IF(AND(Sheet1!J31&gt;=200,Sheet1!J31&lt;300),2,IF(AND(Sheet1!J31&gt;=300,Sheet1!J31&lt;400),3,IF(AND(Sheet1!J31&gt;=400,Sheet1!J31&lt;500),4,IF(AND(Sheet1!J31&gt;=500,Sheet1!J31&lt;600),5,IF(AND(Sheet1!J31&gt;=600,Sheet1!J31&lt;800),6,IF(Sheet1!J31&gt;=800,7)))))))</f>
        <v>7</v>
      </c>
      <c r="F127">
        <f>IF(Sheet1!K31&lt;200,1,IF(AND(Sheet1!K31&gt;=200,Sheet1!K31&lt;300),2,IF(AND(Sheet1!K31&gt;=300,Sheet1!K31&lt;400),3,IF(AND(Sheet1!K31&gt;=400,Sheet1!K31&lt;500),4,IF(AND(Sheet1!K31&gt;=500,Sheet1!K31&lt;600),5,IF(AND(Sheet1!K31&gt;=600,Sheet1!K31&lt;800),6,IF(Sheet1!K31&gt;=800,7)))))))</f>
        <v>7</v>
      </c>
      <c r="I127" t="str">
        <f t="shared" si="16"/>
        <v/>
      </c>
      <c r="J127" t="str">
        <f t="shared" si="15"/>
        <v/>
      </c>
      <c r="K127" t="str">
        <f t="shared" si="15"/>
        <v/>
      </c>
      <c r="L127" t="str">
        <f t="shared" si="15"/>
        <v/>
      </c>
      <c r="M127" t="str">
        <f t="shared" si="15"/>
        <v/>
      </c>
      <c r="N127">
        <f t="shared" si="15"/>
        <v>1</v>
      </c>
      <c r="O127">
        <f t="shared" si="15"/>
        <v>3</v>
      </c>
      <c r="Q127" s="2">
        <f t="shared" si="10"/>
        <v>6</v>
      </c>
      <c r="R127" s="2" t="str">
        <f t="shared" si="11"/>
        <v/>
      </c>
      <c r="S127" s="2">
        <f t="shared" si="12"/>
        <v>7</v>
      </c>
      <c r="T127" s="2" t="str">
        <f t="shared" si="13"/>
        <v/>
      </c>
      <c r="U127" s="2" t="str">
        <f t="shared" si="14"/>
        <v/>
      </c>
    </row>
    <row r="128" spans="1:21" x14ac:dyDescent="0.25">
      <c r="A128" t="s">
        <v>220</v>
      </c>
      <c r="B128">
        <f>IF(Sheet1!G173&lt;200,1,IF(AND(Sheet1!G173&gt;=200,Sheet1!G173&lt;300),2,IF(AND(Sheet1!G173&gt;=300,Sheet1!G173&lt;400),3,IF(AND(Sheet1!G173&gt;=400,Sheet1!G173&lt;500),4,IF(AND(Sheet1!G173&gt;=500,Sheet1!G173&lt;600),5,IF(AND(Sheet1!G173&gt;=600,Sheet1!G173&lt;800),6,IF(Sheet1!G173&gt;=800,7)))))))</f>
        <v>2</v>
      </c>
      <c r="C128">
        <f>IF(Sheet1!H173&lt;200,1,IF(AND(Sheet1!H173&gt;=200,Sheet1!H173&lt;300),2,IF(AND(Sheet1!H173&gt;=300,Sheet1!H173&lt;400),3,IF(AND(Sheet1!H173&gt;=400,Sheet1!H173&lt;500),4,IF(AND(Sheet1!H173&gt;=500,Sheet1!H173&lt;600),5,IF(AND(Sheet1!H173&gt;=600,Sheet1!H173&lt;800),6,IF(Sheet1!H173&gt;=800,7)))))))</f>
        <v>2</v>
      </c>
      <c r="D128">
        <f>IF(Sheet1!I173&lt;200,1,IF(AND(Sheet1!I173&gt;=200,Sheet1!I173&lt;300),2,IF(AND(Sheet1!I173&gt;=300,Sheet1!I173&lt;400),3,IF(AND(Sheet1!I173&gt;=400,Sheet1!I173&lt;500),4,IF(AND(Sheet1!I173&gt;=500,Sheet1!I173&lt;600),5,IF(AND(Sheet1!I173&gt;=600,Sheet1!I173&lt;800),6,IF(Sheet1!I173&gt;=800,7)))))))</f>
        <v>3</v>
      </c>
      <c r="E128">
        <f>IF(Sheet1!J173&lt;200,1,IF(AND(Sheet1!J173&gt;=200,Sheet1!J173&lt;300),2,IF(AND(Sheet1!J173&gt;=300,Sheet1!J173&lt;400),3,IF(AND(Sheet1!J173&gt;=400,Sheet1!J173&lt;500),4,IF(AND(Sheet1!J173&gt;=500,Sheet1!J173&lt;600),5,IF(AND(Sheet1!J173&gt;=600,Sheet1!J173&lt;800),6,IF(Sheet1!J173&gt;=800,7)))))))</f>
        <v>5</v>
      </c>
      <c r="F128">
        <f>IF(Sheet1!K173&lt;200,1,IF(AND(Sheet1!K173&gt;=200,Sheet1!K173&lt;300),2,IF(AND(Sheet1!K173&gt;=300,Sheet1!K173&lt;400),3,IF(AND(Sheet1!K173&gt;=400,Sheet1!K173&lt;500),4,IF(AND(Sheet1!K173&gt;=500,Sheet1!K173&lt;600),5,IF(AND(Sheet1!K173&gt;=600,Sheet1!K173&lt;800),6,IF(Sheet1!K173&gt;=800,7)))))))</f>
        <v>5</v>
      </c>
      <c r="I128" t="str">
        <f t="shared" si="16"/>
        <v/>
      </c>
      <c r="J128">
        <f t="shared" si="15"/>
        <v>1</v>
      </c>
      <c r="K128">
        <f t="shared" si="15"/>
        <v>3</v>
      </c>
      <c r="L128" t="str">
        <f t="shared" si="15"/>
        <v/>
      </c>
      <c r="M128">
        <f t="shared" si="15"/>
        <v>4</v>
      </c>
      <c r="N128" t="str">
        <f t="shared" si="15"/>
        <v/>
      </c>
      <c r="O128" t="str">
        <f t="shared" si="15"/>
        <v/>
      </c>
      <c r="Q128" s="2">
        <f t="shared" si="10"/>
        <v>2</v>
      </c>
      <c r="R128" s="2" t="str">
        <f t="shared" si="11"/>
        <v/>
      </c>
      <c r="S128" s="2">
        <f t="shared" si="12"/>
        <v>3</v>
      </c>
      <c r="T128" s="2">
        <f t="shared" si="13"/>
        <v>5</v>
      </c>
      <c r="U128" s="2" t="str">
        <f t="shared" si="14"/>
        <v/>
      </c>
    </row>
    <row r="129" spans="1:21" x14ac:dyDescent="0.25">
      <c r="A129" t="s">
        <v>147</v>
      </c>
      <c r="B129">
        <f>IF(Sheet1!G214&lt;200,1,IF(AND(Sheet1!G214&gt;=200,Sheet1!G214&lt;300),2,IF(AND(Sheet1!G214&gt;=300,Sheet1!G214&lt;400),3,IF(AND(Sheet1!G214&gt;=400,Sheet1!G214&lt;500),4,IF(AND(Sheet1!G214&gt;=500,Sheet1!G214&lt;600),5,IF(AND(Sheet1!G214&gt;=600,Sheet1!G214&lt;800),6,IF(Sheet1!G214&gt;=800,7)))))))</f>
        <v>1</v>
      </c>
      <c r="C129">
        <f>IF(Sheet1!H214&lt;200,1,IF(AND(Sheet1!H214&gt;=200,Sheet1!H214&lt;300),2,IF(AND(Sheet1!H214&gt;=300,Sheet1!H214&lt;400),3,IF(AND(Sheet1!H214&gt;=400,Sheet1!H214&lt;500),4,IF(AND(Sheet1!H214&gt;=500,Sheet1!H214&lt;600),5,IF(AND(Sheet1!H214&gt;=600,Sheet1!H214&lt;800),6,IF(Sheet1!H214&gt;=800,7)))))))</f>
        <v>2</v>
      </c>
      <c r="D129">
        <f>IF(Sheet1!I214&lt;200,1,IF(AND(Sheet1!I214&gt;=200,Sheet1!I214&lt;300),2,IF(AND(Sheet1!I214&gt;=300,Sheet1!I214&lt;400),3,IF(AND(Sheet1!I214&gt;=400,Sheet1!I214&lt;500),4,IF(AND(Sheet1!I214&gt;=500,Sheet1!I214&lt;600),5,IF(AND(Sheet1!I214&gt;=600,Sheet1!I214&lt;800),6,IF(Sheet1!I214&gt;=800,7)))))))</f>
        <v>3</v>
      </c>
      <c r="E129">
        <f>IF(Sheet1!J214&lt;200,1,IF(AND(Sheet1!J214&gt;=200,Sheet1!J214&lt;300),2,IF(AND(Sheet1!J214&gt;=300,Sheet1!J214&lt;400),3,IF(AND(Sheet1!J214&gt;=400,Sheet1!J214&lt;500),4,IF(AND(Sheet1!J214&gt;=500,Sheet1!J214&lt;600),5,IF(AND(Sheet1!J214&gt;=600,Sheet1!J214&lt;800),6,IF(Sheet1!J214&gt;=800,7)))))))</f>
        <v>3</v>
      </c>
      <c r="F129">
        <f>IF(Sheet1!K214&lt;200,1,IF(AND(Sheet1!K214&gt;=200,Sheet1!K214&lt;300),2,IF(AND(Sheet1!K214&gt;=300,Sheet1!K214&lt;400),3,IF(AND(Sheet1!K214&gt;=400,Sheet1!K214&lt;500),4,IF(AND(Sheet1!K214&gt;=500,Sheet1!K214&lt;600),5,IF(AND(Sheet1!K214&gt;=600,Sheet1!K214&lt;800),6,IF(Sheet1!K214&gt;=800,7)))))))</f>
        <v>3</v>
      </c>
      <c r="I129">
        <f t="shared" si="16"/>
        <v>1</v>
      </c>
      <c r="J129">
        <f t="shared" si="15"/>
        <v>2</v>
      </c>
      <c r="K129">
        <f t="shared" si="15"/>
        <v>3</v>
      </c>
      <c r="L129" t="str">
        <f t="shared" si="15"/>
        <v/>
      </c>
      <c r="M129" t="str">
        <f t="shared" si="15"/>
        <v/>
      </c>
      <c r="N129" t="str">
        <f t="shared" si="15"/>
        <v/>
      </c>
      <c r="O129" t="str">
        <f t="shared" si="15"/>
        <v/>
      </c>
      <c r="Q129" s="2">
        <f t="shared" si="10"/>
        <v>1</v>
      </c>
      <c r="R129" s="2">
        <f t="shared" si="11"/>
        <v>2</v>
      </c>
      <c r="S129" s="2">
        <f t="shared" si="12"/>
        <v>3</v>
      </c>
      <c r="T129" s="2" t="str">
        <f t="shared" si="13"/>
        <v/>
      </c>
      <c r="U129" s="2" t="str">
        <f t="shared" si="14"/>
        <v/>
      </c>
    </row>
    <row r="130" spans="1:21" x14ac:dyDescent="0.25">
      <c r="A130" t="s">
        <v>241</v>
      </c>
      <c r="B130">
        <f>IF(Sheet1!G217&lt;200,1,IF(AND(Sheet1!G217&gt;=200,Sheet1!G217&lt;300),2,IF(AND(Sheet1!G217&gt;=300,Sheet1!G217&lt;400),3,IF(AND(Sheet1!G217&gt;=400,Sheet1!G217&lt;500),4,IF(AND(Sheet1!G217&gt;=500,Sheet1!G217&lt;600),5,IF(AND(Sheet1!G217&gt;=600,Sheet1!G217&lt;800),6,IF(Sheet1!G217&gt;=800,7)))))))</f>
        <v>1</v>
      </c>
      <c r="C130">
        <f>IF(Sheet1!H217&lt;200,1,IF(AND(Sheet1!H217&gt;=200,Sheet1!H217&lt;300),2,IF(AND(Sheet1!H217&gt;=300,Sheet1!H217&lt;400),3,IF(AND(Sheet1!H217&gt;=400,Sheet1!H217&lt;500),4,IF(AND(Sheet1!H217&gt;=500,Sheet1!H217&lt;600),5,IF(AND(Sheet1!H217&gt;=600,Sheet1!H217&lt;800),6,IF(Sheet1!H217&gt;=800,7)))))))</f>
        <v>3</v>
      </c>
      <c r="D130">
        <f>IF(Sheet1!I217&lt;200,1,IF(AND(Sheet1!I217&gt;=200,Sheet1!I217&lt;300),2,IF(AND(Sheet1!I217&gt;=300,Sheet1!I217&lt;400),3,IF(AND(Sheet1!I217&gt;=400,Sheet1!I217&lt;500),4,IF(AND(Sheet1!I217&gt;=500,Sheet1!I217&lt;600),5,IF(AND(Sheet1!I217&gt;=600,Sheet1!I217&lt;800),6,IF(Sheet1!I217&gt;=800,7)))))))</f>
        <v>4</v>
      </c>
      <c r="E130">
        <f>IF(Sheet1!J217&lt;200,1,IF(AND(Sheet1!J217&gt;=200,Sheet1!J217&lt;300),2,IF(AND(Sheet1!J217&gt;=300,Sheet1!J217&lt;400),3,IF(AND(Sheet1!J217&gt;=400,Sheet1!J217&lt;500),4,IF(AND(Sheet1!J217&gt;=500,Sheet1!J217&lt;600),5,IF(AND(Sheet1!J217&gt;=600,Sheet1!J217&lt;800),6,IF(Sheet1!J217&gt;=800,7)))))))</f>
        <v>5</v>
      </c>
      <c r="F130">
        <f>IF(Sheet1!K217&lt;200,1,IF(AND(Sheet1!K217&gt;=200,Sheet1!K217&lt;300),2,IF(AND(Sheet1!K217&gt;=300,Sheet1!K217&lt;400),3,IF(AND(Sheet1!K217&gt;=400,Sheet1!K217&lt;500),4,IF(AND(Sheet1!K217&gt;=500,Sheet1!K217&lt;600),5,IF(AND(Sheet1!K217&gt;=600,Sheet1!K217&lt;800),6,IF(Sheet1!K217&gt;=800,7)))))))</f>
        <v>5</v>
      </c>
      <c r="I130">
        <f t="shared" si="16"/>
        <v>1</v>
      </c>
      <c r="J130" t="str">
        <f t="shared" si="15"/>
        <v/>
      </c>
      <c r="K130">
        <f t="shared" si="15"/>
        <v>2</v>
      </c>
      <c r="L130">
        <f t="shared" si="15"/>
        <v>3</v>
      </c>
      <c r="M130">
        <f t="shared" si="15"/>
        <v>4</v>
      </c>
      <c r="N130" t="str">
        <f t="shared" si="15"/>
        <v/>
      </c>
      <c r="O130" t="str">
        <f t="shared" si="15"/>
        <v/>
      </c>
      <c r="Q130" s="2">
        <f t="shared" si="10"/>
        <v>1</v>
      </c>
      <c r="R130" s="2">
        <f t="shared" si="11"/>
        <v>3</v>
      </c>
      <c r="S130" s="2">
        <f t="shared" si="12"/>
        <v>4</v>
      </c>
      <c r="T130" s="2">
        <f t="shared" si="13"/>
        <v>5</v>
      </c>
      <c r="U130" s="2" t="str">
        <f t="shared" si="14"/>
        <v/>
      </c>
    </row>
    <row r="131" spans="1:21" x14ac:dyDescent="0.25">
      <c r="A131" t="s">
        <v>64</v>
      </c>
      <c r="B131">
        <f>IF(Sheet1!G221&lt;200,1,IF(AND(Sheet1!G221&gt;=200,Sheet1!G221&lt;300),2,IF(AND(Sheet1!G221&gt;=300,Sheet1!G221&lt;400),3,IF(AND(Sheet1!G221&gt;=400,Sheet1!G221&lt;500),4,IF(AND(Sheet1!G221&gt;=500,Sheet1!G221&lt;600),5,IF(AND(Sheet1!G221&gt;=600,Sheet1!G221&lt;800),6,IF(Sheet1!G221&gt;=800,7)))))))</f>
        <v>1</v>
      </c>
      <c r="C131">
        <f>IF(Sheet1!H221&lt;200,1,IF(AND(Sheet1!H221&gt;=200,Sheet1!H221&lt;300),2,IF(AND(Sheet1!H221&gt;=300,Sheet1!H221&lt;400),3,IF(AND(Sheet1!H221&gt;=400,Sheet1!H221&lt;500),4,IF(AND(Sheet1!H221&gt;=500,Sheet1!H221&lt;600),5,IF(AND(Sheet1!H221&gt;=600,Sheet1!H221&lt;800),6,IF(Sheet1!H221&gt;=800,7)))))))</f>
        <v>1</v>
      </c>
      <c r="D131">
        <f>IF(Sheet1!I221&lt;200,1,IF(AND(Sheet1!I221&gt;=200,Sheet1!I221&lt;300),2,IF(AND(Sheet1!I221&gt;=300,Sheet1!I221&lt;400),3,IF(AND(Sheet1!I221&gt;=400,Sheet1!I221&lt;500),4,IF(AND(Sheet1!I221&gt;=500,Sheet1!I221&lt;600),5,IF(AND(Sheet1!I221&gt;=600,Sheet1!I221&lt;800),6,IF(Sheet1!I221&gt;=800,7)))))))</f>
        <v>1</v>
      </c>
      <c r="E131">
        <f>IF(Sheet1!J221&lt;200,1,IF(AND(Sheet1!J221&gt;=200,Sheet1!J221&lt;300),2,IF(AND(Sheet1!J221&gt;=300,Sheet1!J221&lt;400),3,IF(AND(Sheet1!J221&gt;=400,Sheet1!J221&lt;500),4,IF(AND(Sheet1!J221&gt;=500,Sheet1!J221&lt;600),5,IF(AND(Sheet1!J221&gt;=600,Sheet1!J221&lt;800),6,IF(Sheet1!J221&gt;=800,7)))))))</f>
        <v>1</v>
      </c>
      <c r="F131">
        <f>IF(Sheet1!K221&lt;200,1,IF(AND(Sheet1!K221&gt;=200,Sheet1!K221&lt;300),2,IF(AND(Sheet1!K221&gt;=300,Sheet1!K221&lt;400),3,IF(AND(Sheet1!K221&gt;=400,Sheet1!K221&lt;500),4,IF(AND(Sheet1!K221&gt;=500,Sheet1!K221&lt;600),5,IF(AND(Sheet1!K221&gt;=600,Sheet1!K221&lt;800),6,IF(Sheet1!K221&gt;=800,7)))))))</f>
        <v>1</v>
      </c>
      <c r="I131">
        <f t="shared" si="16"/>
        <v>1</v>
      </c>
      <c r="J131" t="str">
        <f t="shared" si="15"/>
        <v/>
      </c>
      <c r="K131" t="str">
        <f t="shared" si="15"/>
        <v/>
      </c>
      <c r="L131" t="str">
        <f t="shared" si="15"/>
        <v/>
      </c>
      <c r="M131" t="str">
        <f t="shared" si="15"/>
        <v/>
      </c>
      <c r="N131" t="str">
        <f t="shared" si="15"/>
        <v/>
      </c>
      <c r="O131" t="str">
        <f t="shared" si="15"/>
        <v/>
      </c>
      <c r="Q131" s="2">
        <f t="shared" ref="Q131:Q194" si="17">B131</f>
        <v>1</v>
      </c>
      <c r="R131" s="2" t="str">
        <f t="shared" ref="R131:R194" si="18">IF(C131&gt;B131,C131,"")</f>
        <v/>
      </c>
      <c r="S131" s="2" t="str">
        <f t="shared" ref="S131:S194" si="19">IF(D131&gt;C131,D131,"")</f>
        <v/>
      </c>
      <c r="T131" s="2" t="str">
        <f t="shared" ref="T131:T194" si="20">IF(E131&gt;D131,E131,"")</f>
        <v/>
      </c>
      <c r="U131" s="2" t="str">
        <f t="shared" ref="U131:U194" si="21">IF(F131&gt;E131,F131,"")</f>
        <v/>
      </c>
    </row>
    <row r="132" spans="1:21" x14ac:dyDescent="0.25">
      <c r="A132" t="s">
        <v>165</v>
      </c>
      <c r="B132">
        <f>IF(Sheet1!G207&lt;200,1,IF(AND(Sheet1!G207&gt;=200,Sheet1!G207&lt;300),2,IF(AND(Sheet1!G207&gt;=300,Sheet1!G207&lt;400),3,IF(AND(Sheet1!G207&gt;=400,Sheet1!G207&lt;500),4,IF(AND(Sheet1!G207&gt;=500,Sheet1!G207&lt;600),5,IF(AND(Sheet1!G207&gt;=600,Sheet1!G207&lt;800),6,IF(Sheet1!G207&gt;=800,7)))))))</f>
        <v>2</v>
      </c>
      <c r="C132">
        <f>IF(Sheet1!H207&lt;200,1,IF(AND(Sheet1!H207&gt;=200,Sheet1!H207&lt;300),2,IF(AND(Sheet1!H207&gt;=300,Sheet1!H207&lt;400),3,IF(AND(Sheet1!H207&gt;=400,Sheet1!H207&lt;500),4,IF(AND(Sheet1!H207&gt;=500,Sheet1!H207&lt;600),5,IF(AND(Sheet1!H207&gt;=600,Sheet1!H207&lt;800),6,IF(Sheet1!H207&gt;=800,7)))))))</f>
        <v>3</v>
      </c>
      <c r="D132">
        <f>IF(Sheet1!I207&lt;200,1,IF(AND(Sheet1!I207&gt;=200,Sheet1!I207&lt;300),2,IF(AND(Sheet1!I207&gt;=300,Sheet1!I207&lt;400),3,IF(AND(Sheet1!I207&gt;=400,Sheet1!I207&lt;500),4,IF(AND(Sheet1!I207&gt;=500,Sheet1!I207&lt;600),5,IF(AND(Sheet1!I207&gt;=600,Sheet1!I207&lt;800),6,IF(Sheet1!I207&gt;=800,7)))))))</f>
        <v>3</v>
      </c>
      <c r="E132">
        <f>IF(Sheet1!J207&lt;200,1,IF(AND(Sheet1!J207&gt;=200,Sheet1!J207&lt;300),2,IF(AND(Sheet1!J207&gt;=300,Sheet1!J207&lt;400),3,IF(AND(Sheet1!J207&gt;=400,Sheet1!J207&lt;500),4,IF(AND(Sheet1!J207&gt;=500,Sheet1!J207&lt;600),5,IF(AND(Sheet1!J207&gt;=600,Sheet1!J207&lt;800),6,IF(Sheet1!J207&gt;=800,7)))))))</f>
        <v>3</v>
      </c>
      <c r="F132">
        <f>IF(Sheet1!K207&lt;200,1,IF(AND(Sheet1!K207&gt;=200,Sheet1!K207&lt;300),2,IF(AND(Sheet1!K207&gt;=300,Sheet1!K207&lt;400),3,IF(AND(Sheet1!K207&gt;=400,Sheet1!K207&lt;500),4,IF(AND(Sheet1!K207&gt;=500,Sheet1!K207&lt;600),5,IF(AND(Sheet1!K207&gt;=600,Sheet1!K207&lt;800),6,IF(Sheet1!K207&gt;=800,7)))))))</f>
        <v>3</v>
      </c>
      <c r="I132" t="str">
        <f t="shared" si="16"/>
        <v/>
      </c>
      <c r="J132">
        <f t="shared" si="15"/>
        <v>1</v>
      </c>
      <c r="K132">
        <f t="shared" si="15"/>
        <v>2</v>
      </c>
      <c r="L132" t="str">
        <f t="shared" si="15"/>
        <v/>
      </c>
      <c r="M132" t="str">
        <f t="shared" si="15"/>
        <v/>
      </c>
      <c r="N132" t="str">
        <f t="shared" si="15"/>
        <v/>
      </c>
      <c r="O132" t="str">
        <f t="shared" si="15"/>
        <v/>
      </c>
      <c r="Q132" s="2">
        <f t="shared" si="17"/>
        <v>2</v>
      </c>
      <c r="R132" s="2">
        <f t="shared" si="18"/>
        <v>3</v>
      </c>
      <c r="S132" s="2" t="str">
        <f t="shared" si="19"/>
        <v/>
      </c>
      <c r="T132" s="2" t="str">
        <f t="shared" si="20"/>
        <v/>
      </c>
      <c r="U132" s="2" t="str">
        <f t="shared" si="21"/>
        <v/>
      </c>
    </row>
    <row r="133" spans="1:21" x14ac:dyDescent="0.25">
      <c r="A133" t="s">
        <v>151</v>
      </c>
      <c r="B133">
        <f>IF(Sheet1!G157&lt;200,1,IF(AND(Sheet1!G157&gt;=200,Sheet1!G157&lt;300),2,IF(AND(Sheet1!G157&gt;=300,Sheet1!G157&lt;400),3,IF(AND(Sheet1!G157&gt;=400,Sheet1!G157&lt;500),4,IF(AND(Sheet1!G157&gt;=500,Sheet1!G157&lt;600),5,IF(AND(Sheet1!G157&gt;=600,Sheet1!G157&lt;800),6,IF(Sheet1!G157&gt;=800,7)))))))</f>
        <v>2</v>
      </c>
      <c r="C133">
        <f>IF(Sheet1!H157&lt;200,1,IF(AND(Sheet1!H157&gt;=200,Sheet1!H157&lt;300),2,IF(AND(Sheet1!H157&gt;=300,Sheet1!H157&lt;400),3,IF(AND(Sheet1!H157&gt;=400,Sheet1!H157&lt;500),4,IF(AND(Sheet1!H157&gt;=500,Sheet1!H157&lt;600),5,IF(AND(Sheet1!H157&gt;=600,Sheet1!H157&lt;800),6,IF(Sheet1!H157&gt;=800,7)))))))</f>
        <v>2</v>
      </c>
      <c r="D133">
        <f>IF(Sheet1!I157&lt;200,1,IF(AND(Sheet1!I157&gt;=200,Sheet1!I157&lt;300),2,IF(AND(Sheet1!I157&gt;=300,Sheet1!I157&lt;400),3,IF(AND(Sheet1!I157&gt;=400,Sheet1!I157&lt;500),4,IF(AND(Sheet1!I157&gt;=500,Sheet1!I157&lt;600),5,IF(AND(Sheet1!I157&gt;=600,Sheet1!I157&lt;800),6,IF(Sheet1!I157&gt;=800,7)))))))</f>
        <v>2</v>
      </c>
      <c r="E133">
        <f>IF(Sheet1!J157&lt;200,1,IF(AND(Sheet1!J157&gt;=200,Sheet1!J157&lt;300),2,IF(AND(Sheet1!J157&gt;=300,Sheet1!J157&lt;400),3,IF(AND(Sheet1!J157&gt;=400,Sheet1!J157&lt;500),4,IF(AND(Sheet1!J157&gt;=500,Sheet1!J157&lt;600),5,IF(AND(Sheet1!J157&gt;=600,Sheet1!J157&lt;800),6,IF(Sheet1!J157&gt;=800,7)))))))</f>
        <v>2</v>
      </c>
      <c r="F133">
        <f>IF(Sheet1!K157&lt;200,1,IF(AND(Sheet1!K157&gt;=200,Sheet1!K157&lt;300),2,IF(AND(Sheet1!K157&gt;=300,Sheet1!K157&lt;400),3,IF(AND(Sheet1!K157&gt;=400,Sheet1!K157&lt;500),4,IF(AND(Sheet1!K157&gt;=500,Sheet1!K157&lt;600),5,IF(AND(Sheet1!K157&gt;=600,Sheet1!K157&lt;800),6,IF(Sheet1!K157&gt;=800,7)))))))</f>
        <v>3</v>
      </c>
      <c r="I133" t="str">
        <f t="shared" si="16"/>
        <v/>
      </c>
      <c r="J133">
        <f t="shared" si="15"/>
        <v>1</v>
      </c>
      <c r="K133">
        <f t="shared" si="15"/>
        <v>5</v>
      </c>
      <c r="L133" t="str">
        <f t="shared" si="15"/>
        <v/>
      </c>
      <c r="M133" t="str">
        <f t="shared" si="15"/>
        <v/>
      </c>
      <c r="N133" t="str">
        <f t="shared" si="15"/>
        <v/>
      </c>
      <c r="O133" t="str">
        <f t="shared" si="15"/>
        <v/>
      </c>
      <c r="Q133" s="2">
        <f t="shared" si="17"/>
        <v>2</v>
      </c>
      <c r="R133" s="2" t="str">
        <f t="shared" si="18"/>
        <v/>
      </c>
      <c r="S133" s="2" t="str">
        <f t="shared" si="19"/>
        <v/>
      </c>
      <c r="T133" s="2" t="str">
        <f t="shared" si="20"/>
        <v/>
      </c>
      <c r="U133" s="2">
        <f t="shared" si="21"/>
        <v>3</v>
      </c>
    </row>
    <row r="134" spans="1:21" x14ac:dyDescent="0.25">
      <c r="A134" t="s">
        <v>271</v>
      </c>
      <c r="B134">
        <f>IF(Sheet1!G48&lt;200,1,IF(AND(Sheet1!G48&gt;=200,Sheet1!G48&lt;300),2,IF(AND(Sheet1!G48&gt;=300,Sheet1!G48&lt;400),3,IF(AND(Sheet1!G48&gt;=400,Sheet1!G48&lt;500),4,IF(AND(Sheet1!G48&gt;=500,Sheet1!G48&lt;600),5,IF(AND(Sheet1!G48&gt;=600,Sheet1!G48&lt;800),6,IF(Sheet1!G48&gt;=800,7)))))))</f>
        <v>6</v>
      </c>
      <c r="C134">
        <f>IF(Sheet1!H48&lt;200,1,IF(AND(Sheet1!H48&gt;=200,Sheet1!H48&lt;300),2,IF(AND(Sheet1!H48&gt;=300,Sheet1!H48&lt;400),3,IF(AND(Sheet1!H48&gt;=400,Sheet1!H48&lt;500),4,IF(AND(Sheet1!H48&gt;=500,Sheet1!H48&lt;600),5,IF(AND(Sheet1!H48&gt;=600,Sheet1!H48&lt;800),6,IF(Sheet1!H48&gt;=800,7)))))))</f>
        <v>6</v>
      </c>
      <c r="D134">
        <f>IF(Sheet1!I48&lt;200,1,IF(AND(Sheet1!I48&gt;=200,Sheet1!I48&lt;300),2,IF(AND(Sheet1!I48&gt;=300,Sheet1!I48&lt;400),3,IF(AND(Sheet1!I48&gt;=400,Sheet1!I48&lt;500),4,IF(AND(Sheet1!I48&gt;=500,Sheet1!I48&lt;600),5,IF(AND(Sheet1!I48&gt;=600,Sheet1!I48&lt;800),6,IF(Sheet1!I48&gt;=800,7)))))))</f>
        <v>6</v>
      </c>
      <c r="E134">
        <f>IF(Sheet1!J48&lt;200,1,IF(AND(Sheet1!J48&gt;=200,Sheet1!J48&lt;300),2,IF(AND(Sheet1!J48&gt;=300,Sheet1!J48&lt;400),3,IF(AND(Sheet1!J48&gt;=400,Sheet1!J48&lt;500),4,IF(AND(Sheet1!J48&gt;=500,Sheet1!J48&lt;600),5,IF(AND(Sheet1!J48&gt;=600,Sheet1!J48&lt;800),6,IF(Sheet1!J48&gt;=800,7)))))))</f>
        <v>6</v>
      </c>
      <c r="F134">
        <f>IF(Sheet1!K48&lt;200,1,IF(AND(Sheet1!K48&gt;=200,Sheet1!K48&lt;300),2,IF(AND(Sheet1!K48&gt;=300,Sheet1!K48&lt;400),3,IF(AND(Sheet1!K48&gt;=400,Sheet1!K48&lt;500),4,IF(AND(Sheet1!K48&gt;=500,Sheet1!K48&lt;600),5,IF(AND(Sheet1!K48&gt;=600,Sheet1!K48&lt;800),6,IF(Sheet1!K48&gt;=800,7)))))))</f>
        <v>6</v>
      </c>
      <c r="I134" t="str">
        <f t="shared" si="16"/>
        <v/>
      </c>
      <c r="J134" t="str">
        <f t="shared" si="15"/>
        <v/>
      </c>
      <c r="K134" t="str">
        <f t="shared" si="15"/>
        <v/>
      </c>
      <c r="L134" t="str">
        <f t="shared" si="15"/>
        <v/>
      </c>
      <c r="M134" t="str">
        <f t="shared" si="15"/>
        <v/>
      </c>
      <c r="N134">
        <f t="shared" si="15"/>
        <v>1</v>
      </c>
      <c r="O134" t="str">
        <f t="shared" si="15"/>
        <v/>
      </c>
      <c r="Q134" s="2">
        <f t="shared" si="17"/>
        <v>6</v>
      </c>
      <c r="R134" s="2" t="str">
        <f t="shared" si="18"/>
        <v/>
      </c>
      <c r="S134" s="2" t="str">
        <f t="shared" si="19"/>
        <v/>
      </c>
      <c r="T134" s="2" t="str">
        <f t="shared" si="20"/>
        <v/>
      </c>
      <c r="U134" s="2" t="str">
        <f t="shared" si="21"/>
        <v/>
      </c>
    </row>
    <row r="135" spans="1:21" x14ac:dyDescent="0.25">
      <c r="A135" t="s">
        <v>327</v>
      </c>
      <c r="B135">
        <f>IF(Sheet1!G36&lt;200,1,IF(AND(Sheet1!G36&gt;=200,Sheet1!G36&lt;300),2,IF(AND(Sheet1!G36&gt;=300,Sheet1!G36&lt;400),3,IF(AND(Sheet1!G36&gt;=400,Sheet1!G36&lt;500),4,IF(AND(Sheet1!G36&gt;=500,Sheet1!G36&lt;600),5,IF(AND(Sheet1!G36&gt;=600,Sheet1!G36&lt;800),6,IF(Sheet1!G36&gt;=800,7)))))))</f>
        <v>1</v>
      </c>
      <c r="C135">
        <f>IF(Sheet1!H36&lt;200,1,IF(AND(Sheet1!H36&gt;=200,Sheet1!H36&lt;300),2,IF(AND(Sheet1!H36&gt;=300,Sheet1!H36&lt;400),3,IF(AND(Sheet1!H36&gt;=400,Sheet1!H36&lt;500),4,IF(AND(Sheet1!H36&gt;=500,Sheet1!H36&lt;600),5,IF(AND(Sheet1!H36&gt;=600,Sheet1!H36&lt;800),6,IF(Sheet1!H36&gt;=800,7)))))))</f>
        <v>3</v>
      </c>
      <c r="D135">
        <f>IF(Sheet1!I36&lt;200,1,IF(AND(Sheet1!I36&gt;=200,Sheet1!I36&lt;300),2,IF(AND(Sheet1!I36&gt;=300,Sheet1!I36&lt;400),3,IF(AND(Sheet1!I36&gt;=400,Sheet1!I36&lt;500),4,IF(AND(Sheet1!I36&gt;=500,Sheet1!I36&lt;600),5,IF(AND(Sheet1!I36&gt;=600,Sheet1!I36&lt;800),6,IF(Sheet1!I36&gt;=800,7)))))))</f>
        <v>7</v>
      </c>
      <c r="E135">
        <f>IF(Sheet1!J36&lt;200,1,IF(AND(Sheet1!J36&gt;=200,Sheet1!J36&lt;300),2,IF(AND(Sheet1!J36&gt;=300,Sheet1!J36&lt;400),3,IF(AND(Sheet1!J36&gt;=400,Sheet1!J36&lt;500),4,IF(AND(Sheet1!J36&gt;=500,Sheet1!J36&lt;600),5,IF(AND(Sheet1!J36&gt;=600,Sheet1!J36&lt;800),6,IF(Sheet1!J36&gt;=800,7)))))))</f>
        <v>7</v>
      </c>
      <c r="F135">
        <f>IF(Sheet1!K36&lt;200,1,IF(AND(Sheet1!K36&gt;=200,Sheet1!K36&lt;300),2,IF(AND(Sheet1!K36&gt;=300,Sheet1!K36&lt;400),3,IF(AND(Sheet1!K36&gt;=400,Sheet1!K36&lt;500),4,IF(AND(Sheet1!K36&gt;=500,Sheet1!K36&lt;600),5,IF(AND(Sheet1!K36&gt;=600,Sheet1!K36&lt;800),6,IF(Sheet1!K36&gt;=800,7)))))))</f>
        <v>7</v>
      </c>
      <c r="I135">
        <f t="shared" si="16"/>
        <v>1</v>
      </c>
      <c r="J135" t="str">
        <f t="shared" si="15"/>
        <v/>
      </c>
      <c r="K135">
        <f t="shared" si="15"/>
        <v>2</v>
      </c>
      <c r="L135" t="str">
        <f t="shared" si="15"/>
        <v/>
      </c>
      <c r="M135" t="str">
        <f t="shared" si="15"/>
        <v/>
      </c>
      <c r="N135" t="str">
        <f t="shared" si="15"/>
        <v/>
      </c>
      <c r="O135">
        <f t="shared" si="15"/>
        <v>3</v>
      </c>
      <c r="Q135" s="2">
        <f t="shared" si="17"/>
        <v>1</v>
      </c>
      <c r="R135" s="2">
        <f t="shared" si="18"/>
        <v>3</v>
      </c>
      <c r="S135" s="2">
        <f t="shared" si="19"/>
        <v>7</v>
      </c>
      <c r="T135" s="2" t="str">
        <f t="shared" si="20"/>
        <v/>
      </c>
      <c r="U135" s="2" t="str">
        <f t="shared" si="21"/>
        <v/>
      </c>
    </row>
    <row r="136" spans="1:21" x14ac:dyDescent="0.25">
      <c r="A136" t="s">
        <v>54</v>
      </c>
      <c r="B136">
        <f>IF(Sheet1!G310&lt;200,1,IF(AND(Sheet1!G310&gt;=200,Sheet1!G310&lt;300),2,IF(AND(Sheet1!G310&gt;=300,Sheet1!G310&lt;400),3,IF(AND(Sheet1!G310&gt;=400,Sheet1!G310&lt;500),4,IF(AND(Sheet1!G310&gt;=500,Sheet1!G310&lt;600),5,IF(AND(Sheet1!G310&gt;=600,Sheet1!G310&lt;800),6,IF(Sheet1!G310&gt;=800,7)))))))</f>
        <v>1</v>
      </c>
      <c r="C136">
        <f>IF(Sheet1!H310&lt;200,1,IF(AND(Sheet1!H310&gt;=200,Sheet1!H310&lt;300),2,IF(AND(Sheet1!H310&gt;=300,Sheet1!H310&lt;400),3,IF(AND(Sheet1!H310&gt;=400,Sheet1!H310&lt;500),4,IF(AND(Sheet1!H310&gt;=500,Sheet1!H310&lt;600),5,IF(AND(Sheet1!H310&gt;=600,Sheet1!H310&lt;800),6,IF(Sheet1!H310&gt;=800,7)))))))</f>
        <v>1</v>
      </c>
      <c r="D136">
        <f>IF(Sheet1!I310&lt;200,1,IF(AND(Sheet1!I310&gt;=200,Sheet1!I310&lt;300),2,IF(AND(Sheet1!I310&gt;=300,Sheet1!I310&lt;400),3,IF(AND(Sheet1!I310&gt;=400,Sheet1!I310&lt;500),4,IF(AND(Sheet1!I310&gt;=500,Sheet1!I310&lt;600),5,IF(AND(Sheet1!I310&gt;=600,Sheet1!I310&lt;800),6,IF(Sheet1!I310&gt;=800,7)))))))</f>
        <v>1</v>
      </c>
      <c r="E136">
        <f>IF(Sheet1!J310&lt;200,1,IF(AND(Sheet1!J310&gt;=200,Sheet1!J310&lt;300),2,IF(AND(Sheet1!J310&gt;=300,Sheet1!J310&lt;400),3,IF(AND(Sheet1!J310&gt;=400,Sheet1!J310&lt;500),4,IF(AND(Sheet1!J310&gt;=500,Sheet1!J310&lt;600),5,IF(AND(Sheet1!J310&gt;=600,Sheet1!J310&lt;800),6,IF(Sheet1!J310&gt;=800,7)))))))</f>
        <v>1</v>
      </c>
      <c r="F136">
        <f>IF(Sheet1!K310&lt;200,1,IF(AND(Sheet1!K310&gt;=200,Sheet1!K310&lt;300),2,IF(AND(Sheet1!K310&gt;=300,Sheet1!K310&lt;400),3,IF(AND(Sheet1!K310&gt;=400,Sheet1!K310&lt;500),4,IF(AND(Sheet1!K310&gt;=500,Sheet1!K310&lt;600),5,IF(AND(Sheet1!K310&gt;=600,Sheet1!K310&lt;800),6,IF(Sheet1!K310&gt;=800,7)))))))</f>
        <v>1</v>
      </c>
      <c r="I136">
        <f t="shared" si="16"/>
        <v>1</v>
      </c>
      <c r="J136" t="str">
        <f t="shared" si="15"/>
        <v/>
      </c>
      <c r="K136" t="str">
        <f t="shared" si="15"/>
        <v/>
      </c>
      <c r="L136" t="str">
        <f t="shared" si="15"/>
        <v/>
      </c>
      <c r="M136" t="str">
        <f t="shared" si="15"/>
        <v/>
      </c>
      <c r="N136" t="str">
        <f t="shared" si="15"/>
        <v/>
      </c>
      <c r="O136" t="str">
        <f t="shared" si="15"/>
        <v/>
      </c>
      <c r="Q136" s="2">
        <f t="shared" si="17"/>
        <v>1</v>
      </c>
      <c r="R136" s="2" t="str">
        <f t="shared" si="18"/>
        <v/>
      </c>
      <c r="S136" s="2" t="str">
        <f t="shared" si="19"/>
        <v/>
      </c>
      <c r="T136" s="2" t="str">
        <f t="shared" si="20"/>
        <v/>
      </c>
      <c r="U136" s="2" t="str">
        <f t="shared" si="21"/>
        <v/>
      </c>
    </row>
    <row r="137" spans="1:21" x14ac:dyDescent="0.25">
      <c r="A137" t="s">
        <v>163</v>
      </c>
      <c r="B137">
        <f>IF(Sheet1!G296&lt;200,1,IF(AND(Sheet1!G296&gt;=200,Sheet1!G296&lt;300),2,IF(AND(Sheet1!G296&gt;=300,Sheet1!G296&lt;400),3,IF(AND(Sheet1!G296&gt;=400,Sheet1!G296&lt;500),4,IF(AND(Sheet1!G296&gt;=500,Sheet1!G296&lt;600),5,IF(AND(Sheet1!G296&gt;=600,Sheet1!G296&lt;800),6,IF(Sheet1!G296&gt;=800,7)))))))</f>
        <v>1</v>
      </c>
      <c r="C137">
        <f>IF(Sheet1!H296&lt;200,1,IF(AND(Sheet1!H296&gt;=200,Sheet1!H296&lt;300),2,IF(AND(Sheet1!H296&gt;=300,Sheet1!H296&lt;400),3,IF(AND(Sheet1!H296&gt;=400,Sheet1!H296&lt;500),4,IF(AND(Sheet1!H296&gt;=500,Sheet1!H296&lt;600),5,IF(AND(Sheet1!H296&gt;=600,Sheet1!H296&lt;800),6,IF(Sheet1!H296&gt;=800,7)))))))</f>
        <v>1</v>
      </c>
      <c r="D137">
        <f>IF(Sheet1!I296&lt;200,1,IF(AND(Sheet1!I296&gt;=200,Sheet1!I296&lt;300),2,IF(AND(Sheet1!I296&gt;=300,Sheet1!I296&lt;400),3,IF(AND(Sheet1!I296&gt;=400,Sheet1!I296&lt;500),4,IF(AND(Sheet1!I296&gt;=500,Sheet1!I296&lt;600),5,IF(AND(Sheet1!I296&gt;=600,Sheet1!I296&lt;800),6,IF(Sheet1!I296&gt;=800,7)))))))</f>
        <v>1</v>
      </c>
      <c r="E137">
        <f>IF(Sheet1!J296&lt;200,1,IF(AND(Sheet1!J296&gt;=200,Sheet1!J296&lt;300),2,IF(AND(Sheet1!J296&gt;=300,Sheet1!J296&lt;400),3,IF(AND(Sheet1!J296&gt;=400,Sheet1!J296&lt;500),4,IF(AND(Sheet1!J296&gt;=500,Sheet1!J296&lt;600),5,IF(AND(Sheet1!J296&gt;=600,Sheet1!J296&lt;800),6,IF(Sheet1!J296&gt;=800,7)))))))</f>
        <v>1</v>
      </c>
      <c r="F137">
        <f>IF(Sheet1!K296&lt;200,1,IF(AND(Sheet1!K296&gt;=200,Sheet1!K296&lt;300),2,IF(AND(Sheet1!K296&gt;=300,Sheet1!K296&lt;400),3,IF(AND(Sheet1!K296&gt;=400,Sheet1!K296&lt;500),4,IF(AND(Sheet1!K296&gt;=500,Sheet1!K296&lt;600),5,IF(AND(Sheet1!K296&gt;=600,Sheet1!K296&lt;800),6,IF(Sheet1!K296&gt;=800,7)))))))</f>
        <v>3</v>
      </c>
      <c r="I137">
        <f t="shared" si="16"/>
        <v>1</v>
      </c>
      <c r="J137" t="str">
        <f t="shared" si="15"/>
        <v/>
      </c>
      <c r="K137">
        <f t="shared" ref="J137:O179" si="22">IFERROR(MATCH(K$1,$B137:$F137,0),"")</f>
        <v>5</v>
      </c>
      <c r="L137" t="str">
        <f t="shared" si="22"/>
        <v/>
      </c>
      <c r="M137" t="str">
        <f t="shared" si="22"/>
        <v/>
      </c>
      <c r="N137" t="str">
        <f t="shared" si="22"/>
        <v/>
      </c>
      <c r="O137" t="str">
        <f t="shared" si="22"/>
        <v/>
      </c>
      <c r="Q137" s="2">
        <f t="shared" si="17"/>
        <v>1</v>
      </c>
      <c r="R137" s="2" t="str">
        <f t="shared" si="18"/>
        <v/>
      </c>
      <c r="S137" s="2" t="str">
        <f t="shared" si="19"/>
        <v/>
      </c>
      <c r="T137" s="2" t="str">
        <f t="shared" si="20"/>
        <v/>
      </c>
      <c r="U137" s="2">
        <f t="shared" si="21"/>
        <v>3</v>
      </c>
    </row>
    <row r="138" spans="1:21" x14ac:dyDescent="0.25">
      <c r="A138" t="s">
        <v>24</v>
      </c>
      <c r="B138">
        <f>IF(Sheet1!G292&lt;200,1,IF(AND(Sheet1!G292&gt;=200,Sheet1!G292&lt;300),2,IF(AND(Sheet1!G292&gt;=300,Sheet1!G292&lt;400),3,IF(AND(Sheet1!G292&gt;=400,Sheet1!G292&lt;500),4,IF(AND(Sheet1!G292&gt;=500,Sheet1!G292&lt;600),5,IF(AND(Sheet1!G292&gt;=600,Sheet1!G292&lt;800),6,IF(Sheet1!G292&gt;=800,7)))))))</f>
        <v>1</v>
      </c>
      <c r="C138">
        <f>IF(Sheet1!H292&lt;200,1,IF(AND(Sheet1!H292&gt;=200,Sheet1!H292&lt;300),2,IF(AND(Sheet1!H292&gt;=300,Sheet1!H292&lt;400),3,IF(AND(Sheet1!H292&gt;=400,Sheet1!H292&lt;500),4,IF(AND(Sheet1!H292&gt;=500,Sheet1!H292&lt;600),5,IF(AND(Sheet1!H292&gt;=600,Sheet1!H292&lt;800),6,IF(Sheet1!H292&gt;=800,7)))))))</f>
        <v>1</v>
      </c>
      <c r="D138">
        <f>IF(Sheet1!I292&lt;200,1,IF(AND(Sheet1!I292&gt;=200,Sheet1!I292&lt;300),2,IF(AND(Sheet1!I292&gt;=300,Sheet1!I292&lt;400),3,IF(AND(Sheet1!I292&gt;=400,Sheet1!I292&lt;500),4,IF(AND(Sheet1!I292&gt;=500,Sheet1!I292&lt;600),5,IF(AND(Sheet1!I292&gt;=600,Sheet1!I292&lt;800),6,IF(Sheet1!I292&gt;=800,7)))))))</f>
        <v>1</v>
      </c>
      <c r="E138">
        <f>IF(Sheet1!J292&lt;200,1,IF(AND(Sheet1!J292&gt;=200,Sheet1!J292&lt;300),2,IF(AND(Sheet1!J292&gt;=300,Sheet1!J292&lt;400),3,IF(AND(Sheet1!J292&gt;=400,Sheet1!J292&lt;500),4,IF(AND(Sheet1!J292&gt;=500,Sheet1!J292&lt;600),5,IF(AND(Sheet1!J292&gt;=600,Sheet1!J292&lt;800),6,IF(Sheet1!J292&gt;=800,7)))))))</f>
        <v>1</v>
      </c>
      <c r="F138">
        <f>IF(Sheet1!K292&lt;200,1,IF(AND(Sheet1!K292&gt;=200,Sheet1!K292&lt;300),2,IF(AND(Sheet1!K292&gt;=300,Sheet1!K292&lt;400),3,IF(AND(Sheet1!K292&gt;=400,Sheet1!K292&lt;500),4,IF(AND(Sheet1!K292&gt;=500,Sheet1!K292&lt;600),5,IF(AND(Sheet1!K292&gt;=600,Sheet1!K292&lt;800),6,IF(Sheet1!K292&gt;=800,7)))))))</f>
        <v>1</v>
      </c>
      <c r="I138">
        <f t="shared" si="16"/>
        <v>1</v>
      </c>
      <c r="J138" t="str">
        <f t="shared" si="22"/>
        <v/>
      </c>
      <c r="K138" t="str">
        <f t="shared" si="22"/>
        <v/>
      </c>
      <c r="L138" t="str">
        <f t="shared" si="22"/>
        <v/>
      </c>
      <c r="M138" t="str">
        <f t="shared" si="22"/>
        <v/>
      </c>
      <c r="N138" t="str">
        <f t="shared" si="22"/>
        <v/>
      </c>
      <c r="O138" t="str">
        <f t="shared" si="22"/>
        <v/>
      </c>
      <c r="Q138" s="2">
        <f t="shared" si="17"/>
        <v>1</v>
      </c>
      <c r="R138" s="2" t="str">
        <f t="shared" si="18"/>
        <v/>
      </c>
      <c r="S138" s="2" t="str">
        <f t="shared" si="19"/>
        <v/>
      </c>
      <c r="T138" s="2" t="str">
        <f t="shared" si="20"/>
        <v/>
      </c>
      <c r="U138" s="2" t="str">
        <f t="shared" si="21"/>
        <v/>
      </c>
    </row>
    <row r="139" spans="1:21" x14ac:dyDescent="0.25">
      <c r="A139" t="s">
        <v>249</v>
      </c>
      <c r="B139">
        <f>IF(Sheet1!G177&lt;200,1,IF(AND(Sheet1!G177&gt;=200,Sheet1!G177&lt;300),2,IF(AND(Sheet1!G177&gt;=300,Sheet1!G177&lt;400),3,IF(AND(Sheet1!G177&gt;=400,Sheet1!G177&lt;500),4,IF(AND(Sheet1!G177&gt;=500,Sheet1!G177&lt;600),5,IF(AND(Sheet1!G177&gt;=600,Sheet1!G177&lt;800),6,IF(Sheet1!G177&gt;=800,7)))))))</f>
        <v>2</v>
      </c>
      <c r="C139">
        <f>IF(Sheet1!H177&lt;200,1,IF(AND(Sheet1!H177&gt;=200,Sheet1!H177&lt;300),2,IF(AND(Sheet1!H177&gt;=300,Sheet1!H177&lt;400),3,IF(AND(Sheet1!H177&gt;=400,Sheet1!H177&lt;500),4,IF(AND(Sheet1!H177&gt;=500,Sheet1!H177&lt;600),5,IF(AND(Sheet1!H177&gt;=600,Sheet1!H177&lt;800),6,IF(Sheet1!H177&gt;=800,7)))))))</f>
        <v>3</v>
      </c>
      <c r="D139">
        <f>IF(Sheet1!I177&lt;200,1,IF(AND(Sheet1!I177&gt;=200,Sheet1!I177&lt;300),2,IF(AND(Sheet1!I177&gt;=300,Sheet1!I177&lt;400),3,IF(AND(Sheet1!I177&gt;=400,Sheet1!I177&lt;500),4,IF(AND(Sheet1!I177&gt;=500,Sheet1!I177&lt;600),5,IF(AND(Sheet1!I177&gt;=600,Sheet1!I177&lt;800),6,IF(Sheet1!I177&gt;=800,7)))))))</f>
        <v>3</v>
      </c>
      <c r="E139">
        <f>IF(Sheet1!J177&lt;200,1,IF(AND(Sheet1!J177&gt;=200,Sheet1!J177&lt;300),2,IF(AND(Sheet1!J177&gt;=300,Sheet1!J177&lt;400),3,IF(AND(Sheet1!J177&gt;=400,Sheet1!J177&lt;500),4,IF(AND(Sheet1!J177&gt;=500,Sheet1!J177&lt;600),5,IF(AND(Sheet1!J177&gt;=600,Sheet1!J177&lt;800),6,IF(Sheet1!J177&gt;=800,7)))))))</f>
        <v>4</v>
      </c>
      <c r="F139">
        <f>IF(Sheet1!K177&lt;200,1,IF(AND(Sheet1!K177&gt;=200,Sheet1!K177&lt;300),2,IF(AND(Sheet1!K177&gt;=300,Sheet1!K177&lt;400),3,IF(AND(Sheet1!K177&gt;=400,Sheet1!K177&lt;500),4,IF(AND(Sheet1!K177&gt;=500,Sheet1!K177&lt;600),5,IF(AND(Sheet1!K177&gt;=600,Sheet1!K177&lt;800),6,IF(Sheet1!K177&gt;=800,7)))))))</f>
        <v>5</v>
      </c>
      <c r="I139" t="str">
        <f t="shared" si="16"/>
        <v/>
      </c>
      <c r="J139">
        <f t="shared" si="22"/>
        <v>1</v>
      </c>
      <c r="K139">
        <f t="shared" si="22"/>
        <v>2</v>
      </c>
      <c r="L139">
        <f t="shared" si="22"/>
        <v>4</v>
      </c>
      <c r="M139">
        <f t="shared" si="22"/>
        <v>5</v>
      </c>
      <c r="N139" t="str">
        <f t="shared" si="22"/>
        <v/>
      </c>
      <c r="O139" t="str">
        <f t="shared" si="22"/>
        <v/>
      </c>
      <c r="Q139" s="2">
        <f t="shared" si="17"/>
        <v>2</v>
      </c>
      <c r="R139" s="2">
        <f t="shared" si="18"/>
        <v>3</v>
      </c>
      <c r="S139" s="2" t="str">
        <f t="shared" si="19"/>
        <v/>
      </c>
      <c r="T139" s="2">
        <f t="shared" si="20"/>
        <v>4</v>
      </c>
      <c r="U139" s="2">
        <f t="shared" si="21"/>
        <v>5</v>
      </c>
    </row>
    <row r="140" spans="1:21" x14ac:dyDescent="0.25">
      <c r="A140" t="s">
        <v>213</v>
      </c>
      <c r="B140">
        <f>IF(Sheet1!G300&lt;200,1,IF(AND(Sheet1!G300&gt;=200,Sheet1!G300&lt;300),2,IF(AND(Sheet1!G300&gt;=300,Sheet1!G300&lt;400),3,IF(AND(Sheet1!G300&gt;=400,Sheet1!G300&lt;500),4,IF(AND(Sheet1!G300&gt;=500,Sheet1!G300&lt;600),5,IF(AND(Sheet1!G300&gt;=600,Sheet1!G300&lt;800),6,IF(Sheet1!G300&gt;=800,7)))))))</f>
        <v>1</v>
      </c>
      <c r="C140">
        <f>IF(Sheet1!H300&lt;200,1,IF(AND(Sheet1!H300&gt;=200,Sheet1!H300&lt;300),2,IF(AND(Sheet1!H300&gt;=300,Sheet1!H300&lt;400),3,IF(AND(Sheet1!H300&gt;=400,Sheet1!H300&lt;500),4,IF(AND(Sheet1!H300&gt;=500,Sheet1!H300&lt;600),5,IF(AND(Sheet1!H300&gt;=600,Sheet1!H300&lt;800),6,IF(Sheet1!H300&gt;=800,7)))))))</f>
        <v>2</v>
      </c>
      <c r="D140">
        <f>IF(Sheet1!I300&lt;200,1,IF(AND(Sheet1!I300&gt;=200,Sheet1!I300&lt;300),2,IF(AND(Sheet1!I300&gt;=300,Sheet1!I300&lt;400),3,IF(AND(Sheet1!I300&gt;=400,Sheet1!I300&lt;500),4,IF(AND(Sheet1!I300&gt;=500,Sheet1!I300&lt;600),5,IF(AND(Sheet1!I300&gt;=600,Sheet1!I300&lt;800),6,IF(Sheet1!I300&gt;=800,7)))))))</f>
        <v>2</v>
      </c>
      <c r="E140">
        <f>IF(Sheet1!J300&lt;200,1,IF(AND(Sheet1!J300&gt;=200,Sheet1!J300&lt;300),2,IF(AND(Sheet1!J300&gt;=300,Sheet1!J300&lt;400),3,IF(AND(Sheet1!J300&gt;=400,Sheet1!J300&lt;500),4,IF(AND(Sheet1!J300&gt;=500,Sheet1!J300&lt;600),5,IF(AND(Sheet1!J300&gt;=600,Sheet1!J300&lt;800),6,IF(Sheet1!J300&gt;=800,7)))))))</f>
        <v>3</v>
      </c>
      <c r="F140">
        <f>IF(Sheet1!K300&lt;200,1,IF(AND(Sheet1!K300&gt;=200,Sheet1!K300&lt;300),2,IF(AND(Sheet1!K300&gt;=300,Sheet1!K300&lt;400),3,IF(AND(Sheet1!K300&gt;=400,Sheet1!K300&lt;500),4,IF(AND(Sheet1!K300&gt;=500,Sheet1!K300&lt;600),5,IF(AND(Sheet1!K300&gt;=600,Sheet1!K300&lt;800),6,IF(Sheet1!K300&gt;=800,7)))))))</f>
        <v>4</v>
      </c>
      <c r="I140">
        <f t="shared" si="16"/>
        <v>1</v>
      </c>
      <c r="J140">
        <f t="shared" si="22"/>
        <v>2</v>
      </c>
      <c r="K140">
        <f t="shared" si="22"/>
        <v>4</v>
      </c>
      <c r="L140">
        <f t="shared" si="22"/>
        <v>5</v>
      </c>
      <c r="M140" t="str">
        <f t="shared" si="22"/>
        <v/>
      </c>
      <c r="N140" t="str">
        <f t="shared" si="22"/>
        <v/>
      </c>
      <c r="O140" t="str">
        <f t="shared" si="22"/>
        <v/>
      </c>
      <c r="Q140" s="2">
        <f t="shared" si="17"/>
        <v>1</v>
      </c>
      <c r="R140" s="2">
        <f t="shared" si="18"/>
        <v>2</v>
      </c>
      <c r="S140" s="2" t="str">
        <f t="shared" si="19"/>
        <v/>
      </c>
      <c r="T140" s="2">
        <f t="shared" si="20"/>
        <v>3</v>
      </c>
      <c r="U140" s="2">
        <f t="shared" si="21"/>
        <v>4</v>
      </c>
    </row>
    <row r="141" spans="1:21" x14ac:dyDescent="0.25">
      <c r="A141" t="s">
        <v>185</v>
      </c>
      <c r="B141">
        <f>IF(Sheet1!G138&lt;200,1,IF(AND(Sheet1!G138&gt;=200,Sheet1!G138&lt;300),2,IF(AND(Sheet1!G138&gt;=300,Sheet1!G138&lt;400),3,IF(AND(Sheet1!G138&gt;=400,Sheet1!G138&lt;500),4,IF(AND(Sheet1!G138&gt;=500,Sheet1!G138&lt;600),5,IF(AND(Sheet1!G138&gt;=600,Sheet1!G138&lt;800),6,IF(Sheet1!G138&gt;=800,7)))))))</f>
        <v>2</v>
      </c>
      <c r="C141">
        <f>IF(Sheet1!H138&lt;200,1,IF(AND(Sheet1!H138&gt;=200,Sheet1!H138&lt;300),2,IF(AND(Sheet1!H138&gt;=300,Sheet1!H138&lt;400),3,IF(AND(Sheet1!H138&gt;=400,Sheet1!H138&lt;500),4,IF(AND(Sheet1!H138&gt;=500,Sheet1!H138&lt;600),5,IF(AND(Sheet1!H138&gt;=600,Sheet1!H138&lt;800),6,IF(Sheet1!H138&gt;=800,7)))))))</f>
        <v>3</v>
      </c>
      <c r="D141">
        <f>IF(Sheet1!I138&lt;200,1,IF(AND(Sheet1!I138&gt;=200,Sheet1!I138&lt;300),2,IF(AND(Sheet1!I138&gt;=300,Sheet1!I138&lt;400),3,IF(AND(Sheet1!I138&gt;=400,Sheet1!I138&lt;500),4,IF(AND(Sheet1!I138&gt;=500,Sheet1!I138&lt;600),5,IF(AND(Sheet1!I138&gt;=600,Sheet1!I138&lt;800),6,IF(Sheet1!I138&gt;=800,7)))))))</f>
        <v>3</v>
      </c>
      <c r="E141">
        <f>IF(Sheet1!J138&lt;200,1,IF(AND(Sheet1!J138&gt;=200,Sheet1!J138&lt;300),2,IF(AND(Sheet1!J138&gt;=300,Sheet1!J138&lt;400),3,IF(AND(Sheet1!J138&gt;=400,Sheet1!J138&lt;500),4,IF(AND(Sheet1!J138&gt;=500,Sheet1!J138&lt;600),5,IF(AND(Sheet1!J138&gt;=600,Sheet1!J138&lt;800),6,IF(Sheet1!J138&gt;=800,7)))))))</f>
        <v>3</v>
      </c>
      <c r="F141">
        <f>IF(Sheet1!K138&lt;200,1,IF(AND(Sheet1!K138&gt;=200,Sheet1!K138&lt;300),2,IF(AND(Sheet1!K138&gt;=300,Sheet1!K138&lt;400),3,IF(AND(Sheet1!K138&gt;=400,Sheet1!K138&lt;500),4,IF(AND(Sheet1!K138&gt;=500,Sheet1!K138&lt;600),5,IF(AND(Sheet1!K138&gt;=600,Sheet1!K138&lt;800),6,IF(Sheet1!K138&gt;=800,7)))))))</f>
        <v>4</v>
      </c>
      <c r="I141" t="str">
        <f t="shared" si="16"/>
        <v/>
      </c>
      <c r="J141">
        <f t="shared" si="22"/>
        <v>1</v>
      </c>
      <c r="K141">
        <f t="shared" si="22"/>
        <v>2</v>
      </c>
      <c r="L141">
        <f t="shared" si="22"/>
        <v>5</v>
      </c>
      <c r="M141" t="str">
        <f t="shared" si="22"/>
        <v/>
      </c>
      <c r="N141" t="str">
        <f t="shared" si="22"/>
        <v/>
      </c>
      <c r="O141" t="str">
        <f t="shared" si="22"/>
        <v/>
      </c>
      <c r="Q141" s="2">
        <f t="shared" si="17"/>
        <v>2</v>
      </c>
      <c r="R141" s="2">
        <f t="shared" si="18"/>
        <v>3</v>
      </c>
      <c r="S141" s="2" t="str">
        <f t="shared" si="19"/>
        <v/>
      </c>
      <c r="T141" s="2" t="str">
        <f t="shared" si="20"/>
        <v/>
      </c>
      <c r="U141" s="2">
        <f t="shared" si="21"/>
        <v>4</v>
      </c>
    </row>
    <row r="142" spans="1:21" x14ac:dyDescent="0.25">
      <c r="A142" t="s">
        <v>253</v>
      </c>
      <c r="B142">
        <f>IF(Sheet1!G111&lt;200,1,IF(AND(Sheet1!G111&gt;=200,Sheet1!G111&lt;300),2,IF(AND(Sheet1!G111&gt;=300,Sheet1!G111&lt;400),3,IF(AND(Sheet1!G111&gt;=400,Sheet1!G111&lt;500),4,IF(AND(Sheet1!G111&gt;=500,Sheet1!G111&lt;600),5,IF(AND(Sheet1!G111&gt;=600,Sheet1!G111&lt;800),6,IF(Sheet1!G111&gt;=800,7)))))))</f>
        <v>3</v>
      </c>
      <c r="C142">
        <f>IF(Sheet1!H111&lt;200,1,IF(AND(Sheet1!H111&gt;=200,Sheet1!H111&lt;300),2,IF(AND(Sheet1!H111&gt;=300,Sheet1!H111&lt;400),3,IF(AND(Sheet1!H111&gt;=400,Sheet1!H111&lt;500),4,IF(AND(Sheet1!H111&gt;=500,Sheet1!H111&lt;600),5,IF(AND(Sheet1!H111&gt;=600,Sheet1!H111&lt;800),6,IF(Sheet1!H111&gt;=800,7)))))))</f>
        <v>4</v>
      </c>
      <c r="D142">
        <f>IF(Sheet1!I111&lt;200,1,IF(AND(Sheet1!I111&gt;=200,Sheet1!I111&lt;300),2,IF(AND(Sheet1!I111&gt;=300,Sheet1!I111&lt;400),3,IF(AND(Sheet1!I111&gt;=400,Sheet1!I111&lt;500),4,IF(AND(Sheet1!I111&gt;=500,Sheet1!I111&lt;600),5,IF(AND(Sheet1!I111&gt;=600,Sheet1!I111&lt;800),6,IF(Sheet1!I111&gt;=800,7)))))))</f>
        <v>5</v>
      </c>
      <c r="E142">
        <f>IF(Sheet1!J111&lt;200,1,IF(AND(Sheet1!J111&gt;=200,Sheet1!J111&lt;300),2,IF(AND(Sheet1!J111&gt;=300,Sheet1!J111&lt;400),3,IF(AND(Sheet1!J111&gt;=400,Sheet1!J111&lt;500),4,IF(AND(Sheet1!J111&gt;=500,Sheet1!J111&lt;600),5,IF(AND(Sheet1!J111&gt;=600,Sheet1!J111&lt;800),6,IF(Sheet1!J111&gt;=800,7)))))))</f>
        <v>5</v>
      </c>
      <c r="F142">
        <f>IF(Sheet1!K111&lt;200,1,IF(AND(Sheet1!K111&gt;=200,Sheet1!K111&lt;300),2,IF(AND(Sheet1!K111&gt;=300,Sheet1!K111&lt;400),3,IF(AND(Sheet1!K111&gt;=400,Sheet1!K111&lt;500),4,IF(AND(Sheet1!K111&gt;=500,Sheet1!K111&lt;600),5,IF(AND(Sheet1!K111&gt;=600,Sheet1!K111&lt;800),6,IF(Sheet1!K111&gt;=800,7)))))))</f>
        <v>6</v>
      </c>
      <c r="I142" t="str">
        <f t="shared" si="16"/>
        <v/>
      </c>
      <c r="J142" t="str">
        <f t="shared" si="22"/>
        <v/>
      </c>
      <c r="K142">
        <f t="shared" si="22"/>
        <v>1</v>
      </c>
      <c r="L142">
        <f t="shared" si="22"/>
        <v>2</v>
      </c>
      <c r="M142">
        <f t="shared" si="22"/>
        <v>3</v>
      </c>
      <c r="N142">
        <f t="shared" si="22"/>
        <v>5</v>
      </c>
      <c r="O142" t="str">
        <f t="shared" si="22"/>
        <v/>
      </c>
      <c r="Q142" s="2">
        <f t="shared" si="17"/>
        <v>3</v>
      </c>
      <c r="R142" s="2">
        <f t="shared" si="18"/>
        <v>4</v>
      </c>
      <c r="S142" s="2">
        <f t="shared" si="19"/>
        <v>5</v>
      </c>
      <c r="T142" s="2" t="str">
        <f t="shared" si="20"/>
        <v/>
      </c>
      <c r="U142" s="2">
        <f t="shared" si="21"/>
        <v>6</v>
      </c>
    </row>
    <row r="143" spans="1:21" x14ac:dyDescent="0.25">
      <c r="A143" t="s">
        <v>346</v>
      </c>
      <c r="B143">
        <f>IF(Sheet1!G8&lt;200,1,IF(AND(Sheet1!G8&gt;=200,Sheet1!G8&lt;300),2,IF(AND(Sheet1!G8&gt;=300,Sheet1!G8&lt;400),3,IF(AND(Sheet1!G8&gt;=400,Sheet1!G8&lt;500),4,IF(AND(Sheet1!G8&gt;=500,Sheet1!G8&lt;600),5,IF(AND(Sheet1!G8&gt;=600,Sheet1!G8&lt;800),6,IF(Sheet1!G8&gt;=800,7)))))))</f>
        <v>7</v>
      </c>
      <c r="C143">
        <f>IF(Sheet1!H8&lt;200,1,IF(AND(Sheet1!H8&gt;=200,Sheet1!H8&lt;300),2,IF(AND(Sheet1!H8&gt;=300,Sheet1!H8&lt;400),3,IF(AND(Sheet1!H8&gt;=400,Sheet1!H8&lt;500),4,IF(AND(Sheet1!H8&gt;=500,Sheet1!H8&lt;600),5,IF(AND(Sheet1!H8&gt;=600,Sheet1!H8&lt;800),6,IF(Sheet1!H8&gt;=800,7)))))))</f>
        <v>7</v>
      </c>
      <c r="D143">
        <f>IF(Sheet1!I8&lt;200,1,IF(AND(Sheet1!I8&gt;=200,Sheet1!I8&lt;300),2,IF(AND(Sheet1!I8&gt;=300,Sheet1!I8&lt;400),3,IF(AND(Sheet1!I8&gt;=400,Sheet1!I8&lt;500),4,IF(AND(Sheet1!I8&gt;=500,Sheet1!I8&lt;600),5,IF(AND(Sheet1!I8&gt;=600,Sheet1!I8&lt;800),6,IF(Sheet1!I8&gt;=800,7)))))))</f>
        <v>7</v>
      </c>
      <c r="E143">
        <f>IF(Sheet1!J8&lt;200,1,IF(AND(Sheet1!J8&gt;=200,Sheet1!J8&lt;300),2,IF(AND(Sheet1!J8&gt;=300,Sheet1!J8&lt;400),3,IF(AND(Sheet1!J8&gt;=400,Sheet1!J8&lt;500),4,IF(AND(Sheet1!J8&gt;=500,Sheet1!J8&lt;600),5,IF(AND(Sheet1!J8&gt;=600,Sheet1!J8&lt;800),6,IF(Sheet1!J8&gt;=800,7)))))))</f>
        <v>7</v>
      </c>
      <c r="F143">
        <f>IF(Sheet1!K8&lt;200,1,IF(AND(Sheet1!K8&gt;=200,Sheet1!K8&lt;300),2,IF(AND(Sheet1!K8&gt;=300,Sheet1!K8&lt;400),3,IF(AND(Sheet1!K8&gt;=400,Sheet1!K8&lt;500),4,IF(AND(Sheet1!K8&gt;=500,Sheet1!K8&lt;600),5,IF(AND(Sheet1!K8&gt;=600,Sheet1!K8&lt;800),6,IF(Sheet1!K8&gt;=800,7)))))))</f>
        <v>7</v>
      </c>
      <c r="I143" t="str">
        <f t="shared" si="16"/>
        <v/>
      </c>
      <c r="J143" t="str">
        <f t="shared" si="22"/>
        <v/>
      </c>
      <c r="K143" t="str">
        <f t="shared" si="22"/>
        <v/>
      </c>
      <c r="L143" t="str">
        <f t="shared" si="22"/>
        <v/>
      </c>
      <c r="M143" t="str">
        <f t="shared" si="22"/>
        <v/>
      </c>
      <c r="N143" t="str">
        <f t="shared" si="22"/>
        <v/>
      </c>
      <c r="O143">
        <f t="shared" si="22"/>
        <v>1</v>
      </c>
      <c r="Q143" s="2">
        <f t="shared" si="17"/>
        <v>7</v>
      </c>
      <c r="R143" s="2" t="str">
        <f t="shared" si="18"/>
        <v/>
      </c>
      <c r="S143" s="2" t="str">
        <f t="shared" si="19"/>
        <v/>
      </c>
      <c r="T143" s="2" t="str">
        <f t="shared" si="20"/>
        <v/>
      </c>
      <c r="U143" s="2" t="str">
        <f t="shared" si="21"/>
        <v/>
      </c>
    </row>
    <row r="144" spans="1:21" x14ac:dyDescent="0.25">
      <c r="A144" t="s">
        <v>342</v>
      </c>
      <c r="B144">
        <f>IF(Sheet1!G12&lt;200,1,IF(AND(Sheet1!G12&gt;=200,Sheet1!G12&lt;300),2,IF(AND(Sheet1!G12&gt;=300,Sheet1!G12&lt;400),3,IF(AND(Sheet1!G12&gt;=400,Sheet1!G12&lt;500),4,IF(AND(Sheet1!G12&gt;=500,Sheet1!G12&lt;600),5,IF(AND(Sheet1!G12&gt;=600,Sheet1!G12&lt;800),6,IF(Sheet1!G12&gt;=800,7)))))))</f>
        <v>7</v>
      </c>
      <c r="C144">
        <f>IF(Sheet1!H12&lt;200,1,IF(AND(Sheet1!H12&gt;=200,Sheet1!H12&lt;300),2,IF(AND(Sheet1!H12&gt;=300,Sheet1!H12&lt;400),3,IF(AND(Sheet1!H12&gt;=400,Sheet1!H12&lt;500),4,IF(AND(Sheet1!H12&gt;=500,Sheet1!H12&lt;600),5,IF(AND(Sheet1!H12&gt;=600,Sheet1!H12&lt;800),6,IF(Sheet1!H12&gt;=800,7)))))))</f>
        <v>7</v>
      </c>
      <c r="D144">
        <f>IF(Sheet1!I12&lt;200,1,IF(AND(Sheet1!I12&gt;=200,Sheet1!I12&lt;300),2,IF(AND(Sheet1!I12&gt;=300,Sheet1!I12&lt;400),3,IF(AND(Sheet1!I12&gt;=400,Sheet1!I12&lt;500),4,IF(AND(Sheet1!I12&gt;=500,Sheet1!I12&lt;600),5,IF(AND(Sheet1!I12&gt;=600,Sheet1!I12&lt;800),6,IF(Sheet1!I12&gt;=800,7)))))))</f>
        <v>7</v>
      </c>
      <c r="E144">
        <f>IF(Sheet1!J12&lt;200,1,IF(AND(Sheet1!J12&gt;=200,Sheet1!J12&lt;300),2,IF(AND(Sheet1!J12&gt;=300,Sheet1!J12&lt;400),3,IF(AND(Sheet1!J12&gt;=400,Sheet1!J12&lt;500),4,IF(AND(Sheet1!J12&gt;=500,Sheet1!J12&lt;600),5,IF(AND(Sheet1!J12&gt;=600,Sheet1!J12&lt;800),6,IF(Sheet1!J12&gt;=800,7)))))))</f>
        <v>7</v>
      </c>
      <c r="F144">
        <f>IF(Sheet1!K12&lt;200,1,IF(AND(Sheet1!K12&gt;=200,Sheet1!K12&lt;300),2,IF(AND(Sheet1!K12&gt;=300,Sheet1!K12&lt;400),3,IF(AND(Sheet1!K12&gt;=400,Sheet1!K12&lt;500),4,IF(AND(Sheet1!K12&gt;=500,Sheet1!K12&lt;600),5,IF(AND(Sheet1!K12&gt;=600,Sheet1!K12&lt;800),6,IF(Sheet1!K12&gt;=800,7)))))))</f>
        <v>7</v>
      </c>
      <c r="I144" t="str">
        <f t="shared" si="16"/>
        <v/>
      </c>
      <c r="J144" t="str">
        <f t="shared" si="22"/>
        <v/>
      </c>
      <c r="K144" t="str">
        <f t="shared" si="22"/>
        <v/>
      </c>
      <c r="L144" t="str">
        <f t="shared" si="22"/>
        <v/>
      </c>
      <c r="M144" t="str">
        <f t="shared" si="22"/>
        <v/>
      </c>
      <c r="N144" t="str">
        <f t="shared" si="22"/>
        <v/>
      </c>
      <c r="O144">
        <f t="shared" si="22"/>
        <v>1</v>
      </c>
      <c r="Q144" s="2">
        <f t="shared" si="17"/>
        <v>7</v>
      </c>
      <c r="R144" s="2" t="str">
        <f t="shared" si="18"/>
        <v/>
      </c>
      <c r="S144" s="2" t="str">
        <f t="shared" si="19"/>
        <v/>
      </c>
      <c r="T144" s="2" t="str">
        <f t="shared" si="20"/>
        <v/>
      </c>
      <c r="U144" s="2" t="str">
        <f t="shared" si="21"/>
        <v/>
      </c>
    </row>
    <row r="145" spans="1:21" x14ac:dyDescent="0.25">
      <c r="A145" t="s">
        <v>97</v>
      </c>
      <c r="B145">
        <f>IF(Sheet1!G210&lt;200,1,IF(AND(Sheet1!G210&gt;=200,Sheet1!G210&lt;300),2,IF(AND(Sheet1!G210&gt;=300,Sheet1!G210&lt;400),3,IF(AND(Sheet1!G210&gt;=400,Sheet1!G210&lt;500),4,IF(AND(Sheet1!G210&gt;=500,Sheet1!G210&lt;600),5,IF(AND(Sheet1!G210&gt;=600,Sheet1!G210&lt;800),6,IF(Sheet1!G210&gt;=800,7)))))))</f>
        <v>2</v>
      </c>
      <c r="C145">
        <f>IF(Sheet1!H210&lt;200,1,IF(AND(Sheet1!H210&gt;=200,Sheet1!H210&lt;300),2,IF(AND(Sheet1!H210&gt;=300,Sheet1!H210&lt;400),3,IF(AND(Sheet1!H210&gt;=400,Sheet1!H210&lt;500),4,IF(AND(Sheet1!H210&gt;=500,Sheet1!H210&lt;600),5,IF(AND(Sheet1!H210&gt;=600,Sheet1!H210&lt;800),6,IF(Sheet1!H210&gt;=800,7)))))))</f>
        <v>3</v>
      </c>
      <c r="D145">
        <f>IF(Sheet1!I210&lt;200,1,IF(AND(Sheet1!I210&gt;=200,Sheet1!I210&lt;300),2,IF(AND(Sheet1!I210&gt;=300,Sheet1!I210&lt;400),3,IF(AND(Sheet1!I210&gt;=400,Sheet1!I210&lt;500),4,IF(AND(Sheet1!I210&gt;=500,Sheet1!I210&lt;600),5,IF(AND(Sheet1!I210&gt;=600,Sheet1!I210&lt;800),6,IF(Sheet1!I210&gt;=800,7)))))))</f>
        <v>3</v>
      </c>
      <c r="E145">
        <f>IF(Sheet1!J210&lt;200,1,IF(AND(Sheet1!J210&gt;=200,Sheet1!J210&lt;300),2,IF(AND(Sheet1!J210&gt;=300,Sheet1!J210&lt;400),3,IF(AND(Sheet1!J210&gt;=400,Sheet1!J210&lt;500),4,IF(AND(Sheet1!J210&gt;=500,Sheet1!J210&lt;600),5,IF(AND(Sheet1!J210&gt;=600,Sheet1!J210&lt;800),6,IF(Sheet1!J210&gt;=800,7)))))))</f>
        <v>3</v>
      </c>
      <c r="F145">
        <f>IF(Sheet1!K210&lt;200,1,IF(AND(Sheet1!K210&gt;=200,Sheet1!K210&lt;300),2,IF(AND(Sheet1!K210&gt;=300,Sheet1!K210&lt;400),3,IF(AND(Sheet1!K210&gt;=400,Sheet1!K210&lt;500),4,IF(AND(Sheet1!K210&gt;=500,Sheet1!K210&lt;600),5,IF(AND(Sheet1!K210&gt;=600,Sheet1!K210&lt;800),6,IF(Sheet1!K210&gt;=800,7)))))))</f>
        <v>2</v>
      </c>
      <c r="I145" t="str">
        <f t="shared" si="16"/>
        <v/>
      </c>
      <c r="J145">
        <f t="shared" si="22"/>
        <v>1</v>
      </c>
      <c r="K145">
        <f t="shared" si="22"/>
        <v>2</v>
      </c>
      <c r="L145" t="str">
        <f t="shared" si="22"/>
        <v/>
      </c>
      <c r="M145" t="str">
        <f t="shared" si="22"/>
        <v/>
      </c>
      <c r="N145" t="str">
        <f t="shared" si="22"/>
        <v/>
      </c>
      <c r="O145" t="str">
        <f t="shared" si="22"/>
        <v/>
      </c>
      <c r="Q145" s="2">
        <f t="shared" si="17"/>
        <v>2</v>
      </c>
      <c r="R145" s="2">
        <f t="shared" si="18"/>
        <v>3</v>
      </c>
      <c r="S145" s="2" t="str">
        <f t="shared" si="19"/>
        <v/>
      </c>
      <c r="T145" s="2" t="str">
        <f t="shared" si="20"/>
        <v/>
      </c>
      <c r="U145" s="2" t="str">
        <f t="shared" si="21"/>
        <v/>
      </c>
    </row>
    <row r="146" spans="1:21" x14ac:dyDescent="0.25">
      <c r="A146" t="s">
        <v>214</v>
      </c>
      <c r="B146">
        <f>IF(Sheet1!G236&lt;200,1,IF(AND(Sheet1!G236&gt;=200,Sheet1!G236&lt;300),2,IF(AND(Sheet1!G236&gt;=300,Sheet1!G236&lt;400),3,IF(AND(Sheet1!G236&gt;=400,Sheet1!G236&lt;500),4,IF(AND(Sheet1!G236&gt;=500,Sheet1!G236&lt;600),5,IF(AND(Sheet1!G236&gt;=600,Sheet1!G236&lt;800),6,IF(Sheet1!G236&gt;=800,7)))))))</f>
        <v>1</v>
      </c>
      <c r="C146">
        <f>IF(Sheet1!H236&lt;200,1,IF(AND(Sheet1!H236&gt;=200,Sheet1!H236&lt;300),2,IF(AND(Sheet1!H236&gt;=300,Sheet1!H236&lt;400),3,IF(AND(Sheet1!H236&gt;=400,Sheet1!H236&lt;500),4,IF(AND(Sheet1!H236&gt;=500,Sheet1!H236&lt;600),5,IF(AND(Sheet1!H236&gt;=600,Sheet1!H236&lt;800),6,IF(Sheet1!H236&gt;=800,7)))))))</f>
        <v>1</v>
      </c>
      <c r="D146">
        <f>IF(Sheet1!I236&lt;200,1,IF(AND(Sheet1!I236&gt;=200,Sheet1!I236&lt;300),2,IF(AND(Sheet1!I236&gt;=300,Sheet1!I236&lt;400),3,IF(AND(Sheet1!I236&gt;=400,Sheet1!I236&lt;500),4,IF(AND(Sheet1!I236&gt;=500,Sheet1!I236&lt;600),5,IF(AND(Sheet1!I236&gt;=600,Sheet1!I236&lt;800),6,IF(Sheet1!I236&gt;=800,7)))))))</f>
        <v>2</v>
      </c>
      <c r="E146">
        <f>IF(Sheet1!J236&lt;200,1,IF(AND(Sheet1!J236&gt;=200,Sheet1!J236&lt;300),2,IF(AND(Sheet1!J236&gt;=300,Sheet1!J236&lt;400),3,IF(AND(Sheet1!J236&gt;=400,Sheet1!J236&lt;500),4,IF(AND(Sheet1!J236&gt;=500,Sheet1!J236&lt;600),5,IF(AND(Sheet1!J236&gt;=600,Sheet1!J236&lt;800),6,IF(Sheet1!J236&gt;=800,7)))))))</f>
        <v>2</v>
      </c>
      <c r="F146">
        <f>IF(Sheet1!K236&lt;200,1,IF(AND(Sheet1!K236&gt;=200,Sheet1!K236&lt;300),2,IF(AND(Sheet1!K236&gt;=300,Sheet1!K236&lt;400),3,IF(AND(Sheet1!K236&gt;=400,Sheet1!K236&lt;500),4,IF(AND(Sheet1!K236&gt;=500,Sheet1!K236&lt;600),5,IF(AND(Sheet1!K236&gt;=600,Sheet1!K236&lt;800),6,IF(Sheet1!K236&gt;=800,7)))))))</f>
        <v>4</v>
      </c>
      <c r="I146">
        <f t="shared" si="16"/>
        <v>1</v>
      </c>
      <c r="J146">
        <f t="shared" si="22"/>
        <v>3</v>
      </c>
      <c r="K146" t="str">
        <f t="shared" si="22"/>
        <v/>
      </c>
      <c r="L146">
        <f t="shared" si="22"/>
        <v>5</v>
      </c>
      <c r="M146" t="str">
        <f t="shared" si="22"/>
        <v/>
      </c>
      <c r="N146" t="str">
        <f t="shared" si="22"/>
        <v/>
      </c>
      <c r="O146" t="str">
        <f t="shared" si="22"/>
        <v/>
      </c>
      <c r="Q146" s="2">
        <f t="shared" si="17"/>
        <v>1</v>
      </c>
      <c r="R146" s="2" t="str">
        <f t="shared" si="18"/>
        <v/>
      </c>
      <c r="S146" s="2">
        <f t="shared" si="19"/>
        <v>2</v>
      </c>
      <c r="T146" s="2" t="str">
        <f t="shared" si="20"/>
        <v/>
      </c>
      <c r="U146" s="2">
        <f t="shared" si="21"/>
        <v>4</v>
      </c>
    </row>
    <row r="147" spans="1:21" x14ac:dyDescent="0.25">
      <c r="A147" t="s">
        <v>257</v>
      </c>
      <c r="B147">
        <f>IF(Sheet1!G44&lt;200,1,IF(AND(Sheet1!G44&gt;=200,Sheet1!G44&lt;300),2,IF(AND(Sheet1!G44&gt;=300,Sheet1!G44&lt;400),3,IF(AND(Sheet1!G44&gt;=400,Sheet1!G44&lt;500),4,IF(AND(Sheet1!G44&gt;=500,Sheet1!G44&lt;600),5,IF(AND(Sheet1!G44&gt;=600,Sheet1!G44&lt;800),6,IF(Sheet1!G44&gt;=800,7)))))))</f>
        <v>6</v>
      </c>
      <c r="C147">
        <f>IF(Sheet1!H44&lt;200,1,IF(AND(Sheet1!H44&gt;=200,Sheet1!H44&lt;300),2,IF(AND(Sheet1!H44&gt;=300,Sheet1!H44&lt;400),3,IF(AND(Sheet1!H44&gt;=400,Sheet1!H44&lt;500),4,IF(AND(Sheet1!H44&gt;=500,Sheet1!H44&lt;600),5,IF(AND(Sheet1!H44&gt;=600,Sheet1!H44&lt;800),6,IF(Sheet1!H44&gt;=800,7)))))))</f>
        <v>6</v>
      </c>
      <c r="D147">
        <f>IF(Sheet1!I44&lt;200,1,IF(AND(Sheet1!I44&gt;=200,Sheet1!I44&lt;300),2,IF(AND(Sheet1!I44&gt;=300,Sheet1!I44&lt;400),3,IF(AND(Sheet1!I44&gt;=400,Sheet1!I44&lt;500),4,IF(AND(Sheet1!I44&gt;=500,Sheet1!I44&lt;600),5,IF(AND(Sheet1!I44&gt;=600,Sheet1!I44&lt;800),6,IF(Sheet1!I44&gt;=800,7)))))))</f>
        <v>6</v>
      </c>
      <c r="E147">
        <f>IF(Sheet1!J44&lt;200,1,IF(AND(Sheet1!J44&gt;=200,Sheet1!J44&lt;300),2,IF(AND(Sheet1!J44&gt;=300,Sheet1!J44&lt;400),3,IF(AND(Sheet1!J44&gt;=400,Sheet1!J44&lt;500),4,IF(AND(Sheet1!J44&gt;=500,Sheet1!J44&lt;600),5,IF(AND(Sheet1!J44&gt;=600,Sheet1!J44&lt;800),6,IF(Sheet1!J44&gt;=800,7)))))))</f>
        <v>6</v>
      </c>
      <c r="F147">
        <f>IF(Sheet1!K44&lt;200,1,IF(AND(Sheet1!K44&gt;=200,Sheet1!K44&lt;300),2,IF(AND(Sheet1!K44&gt;=300,Sheet1!K44&lt;400),3,IF(AND(Sheet1!K44&gt;=400,Sheet1!K44&lt;500),4,IF(AND(Sheet1!K44&gt;=500,Sheet1!K44&lt;600),5,IF(AND(Sheet1!K44&gt;=600,Sheet1!K44&lt;800),6,IF(Sheet1!K44&gt;=800,7)))))))</f>
        <v>6</v>
      </c>
      <c r="I147" t="str">
        <f t="shared" si="16"/>
        <v/>
      </c>
      <c r="J147" t="str">
        <f t="shared" si="22"/>
        <v/>
      </c>
      <c r="K147" t="str">
        <f t="shared" si="22"/>
        <v/>
      </c>
      <c r="L147" t="str">
        <f t="shared" si="22"/>
        <v/>
      </c>
      <c r="M147" t="str">
        <f t="shared" si="22"/>
        <v/>
      </c>
      <c r="N147">
        <f t="shared" si="22"/>
        <v>1</v>
      </c>
      <c r="O147" t="str">
        <f t="shared" si="22"/>
        <v/>
      </c>
      <c r="Q147" s="2">
        <f t="shared" si="17"/>
        <v>6</v>
      </c>
      <c r="R147" s="2" t="str">
        <f t="shared" si="18"/>
        <v/>
      </c>
      <c r="S147" s="2" t="str">
        <f t="shared" si="19"/>
        <v/>
      </c>
      <c r="T147" s="2" t="str">
        <f t="shared" si="20"/>
        <v/>
      </c>
      <c r="U147" s="2" t="str">
        <f t="shared" si="21"/>
        <v/>
      </c>
    </row>
    <row r="148" spans="1:21" x14ac:dyDescent="0.25">
      <c r="A148" t="s">
        <v>60</v>
      </c>
      <c r="B148">
        <f>IF(Sheet1!G302&lt;200,1,IF(AND(Sheet1!G302&gt;=200,Sheet1!G302&lt;300),2,IF(AND(Sheet1!G302&gt;=300,Sheet1!G302&lt;400),3,IF(AND(Sheet1!G302&gt;=400,Sheet1!G302&lt;500),4,IF(AND(Sheet1!G302&gt;=500,Sheet1!G302&lt;600),5,IF(AND(Sheet1!G302&gt;=600,Sheet1!G302&lt;800),6,IF(Sheet1!G302&gt;=800,7)))))))</f>
        <v>1</v>
      </c>
      <c r="C148">
        <f>IF(Sheet1!H302&lt;200,1,IF(AND(Sheet1!H302&gt;=200,Sheet1!H302&lt;300),2,IF(AND(Sheet1!H302&gt;=300,Sheet1!H302&lt;400),3,IF(AND(Sheet1!H302&gt;=400,Sheet1!H302&lt;500),4,IF(AND(Sheet1!H302&gt;=500,Sheet1!H302&lt;600),5,IF(AND(Sheet1!H302&gt;=600,Sheet1!H302&lt;800),6,IF(Sheet1!H302&gt;=800,7)))))))</f>
        <v>1</v>
      </c>
      <c r="D148">
        <f>IF(Sheet1!I302&lt;200,1,IF(AND(Sheet1!I302&gt;=200,Sheet1!I302&lt;300),2,IF(AND(Sheet1!I302&gt;=300,Sheet1!I302&lt;400),3,IF(AND(Sheet1!I302&gt;=400,Sheet1!I302&lt;500),4,IF(AND(Sheet1!I302&gt;=500,Sheet1!I302&lt;600),5,IF(AND(Sheet1!I302&gt;=600,Sheet1!I302&lt;800),6,IF(Sheet1!I302&gt;=800,7)))))))</f>
        <v>1</v>
      </c>
      <c r="E148">
        <f>IF(Sheet1!J302&lt;200,1,IF(AND(Sheet1!J302&gt;=200,Sheet1!J302&lt;300),2,IF(AND(Sheet1!J302&gt;=300,Sheet1!J302&lt;400),3,IF(AND(Sheet1!J302&gt;=400,Sheet1!J302&lt;500),4,IF(AND(Sheet1!J302&gt;=500,Sheet1!J302&lt;600),5,IF(AND(Sheet1!J302&gt;=600,Sheet1!J302&lt;800),6,IF(Sheet1!J302&gt;=800,7)))))))</f>
        <v>1</v>
      </c>
      <c r="F148">
        <f>IF(Sheet1!K302&lt;200,1,IF(AND(Sheet1!K302&gt;=200,Sheet1!K302&lt;300),2,IF(AND(Sheet1!K302&gt;=300,Sheet1!K302&lt;400),3,IF(AND(Sheet1!K302&gt;=400,Sheet1!K302&lt;500),4,IF(AND(Sheet1!K302&gt;=500,Sheet1!K302&lt;600),5,IF(AND(Sheet1!K302&gt;=600,Sheet1!K302&lt;800),6,IF(Sheet1!K302&gt;=800,7)))))))</f>
        <v>1</v>
      </c>
      <c r="I148">
        <f t="shared" si="16"/>
        <v>1</v>
      </c>
      <c r="J148" t="str">
        <f t="shared" si="22"/>
        <v/>
      </c>
      <c r="K148" t="str">
        <f t="shared" si="22"/>
        <v/>
      </c>
      <c r="L148" t="str">
        <f t="shared" si="22"/>
        <v/>
      </c>
      <c r="M148" t="str">
        <f t="shared" si="22"/>
        <v/>
      </c>
      <c r="N148" t="str">
        <f t="shared" si="22"/>
        <v/>
      </c>
      <c r="O148" t="str">
        <f t="shared" si="22"/>
        <v/>
      </c>
      <c r="Q148" s="2">
        <f t="shared" si="17"/>
        <v>1</v>
      </c>
      <c r="R148" s="2" t="str">
        <f t="shared" si="18"/>
        <v/>
      </c>
      <c r="S148" s="2" t="str">
        <f t="shared" si="19"/>
        <v/>
      </c>
      <c r="T148" s="2" t="str">
        <f t="shared" si="20"/>
        <v/>
      </c>
      <c r="U148" s="2" t="str">
        <f t="shared" si="21"/>
        <v/>
      </c>
    </row>
    <row r="149" spans="1:21" x14ac:dyDescent="0.25">
      <c r="A149" t="s">
        <v>61</v>
      </c>
      <c r="B149">
        <f>IF(Sheet1!G303&lt;200,1,IF(AND(Sheet1!G303&gt;=200,Sheet1!G303&lt;300),2,IF(AND(Sheet1!G303&gt;=300,Sheet1!G303&lt;400),3,IF(AND(Sheet1!G303&gt;=400,Sheet1!G303&lt;500),4,IF(AND(Sheet1!G303&gt;=500,Sheet1!G303&lt;600),5,IF(AND(Sheet1!G303&gt;=600,Sheet1!G303&lt;800),6,IF(Sheet1!G303&gt;=800,7)))))))</f>
        <v>1</v>
      </c>
      <c r="C149">
        <f>IF(Sheet1!H303&lt;200,1,IF(AND(Sheet1!H303&gt;=200,Sheet1!H303&lt;300),2,IF(AND(Sheet1!H303&gt;=300,Sheet1!H303&lt;400),3,IF(AND(Sheet1!H303&gt;=400,Sheet1!H303&lt;500),4,IF(AND(Sheet1!H303&gt;=500,Sheet1!H303&lt;600),5,IF(AND(Sheet1!H303&gt;=600,Sheet1!H303&lt;800),6,IF(Sheet1!H303&gt;=800,7)))))))</f>
        <v>1</v>
      </c>
      <c r="D149">
        <f>IF(Sheet1!I303&lt;200,1,IF(AND(Sheet1!I303&gt;=200,Sheet1!I303&lt;300),2,IF(AND(Sheet1!I303&gt;=300,Sheet1!I303&lt;400),3,IF(AND(Sheet1!I303&gt;=400,Sheet1!I303&lt;500),4,IF(AND(Sheet1!I303&gt;=500,Sheet1!I303&lt;600),5,IF(AND(Sheet1!I303&gt;=600,Sheet1!I303&lt;800),6,IF(Sheet1!I303&gt;=800,7)))))))</f>
        <v>1</v>
      </c>
      <c r="E149">
        <f>IF(Sheet1!J303&lt;200,1,IF(AND(Sheet1!J303&gt;=200,Sheet1!J303&lt;300),2,IF(AND(Sheet1!J303&gt;=300,Sheet1!J303&lt;400),3,IF(AND(Sheet1!J303&gt;=400,Sheet1!J303&lt;500),4,IF(AND(Sheet1!J303&gt;=500,Sheet1!J303&lt;600),5,IF(AND(Sheet1!J303&gt;=600,Sheet1!J303&lt;800),6,IF(Sheet1!J303&gt;=800,7)))))))</f>
        <v>1</v>
      </c>
      <c r="F149">
        <f>IF(Sheet1!K303&lt;200,1,IF(AND(Sheet1!K303&gt;=200,Sheet1!K303&lt;300),2,IF(AND(Sheet1!K303&gt;=300,Sheet1!K303&lt;400),3,IF(AND(Sheet1!K303&gt;=400,Sheet1!K303&lt;500),4,IF(AND(Sheet1!K303&gt;=500,Sheet1!K303&lt;600),5,IF(AND(Sheet1!K303&gt;=600,Sheet1!K303&lt;800),6,IF(Sheet1!K303&gt;=800,7)))))))</f>
        <v>1</v>
      </c>
      <c r="I149">
        <f t="shared" si="16"/>
        <v>1</v>
      </c>
      <c r="J149" t="str">
        <f t="shared" si="22"/>
        <v/>
      </c>
      <c r="K149" t="str">
        <f t="shared" si="22"/>
        <v/>
      </c>
      <c r="L149" t="str">
        <f t="shared" si="22"/>
        <v/>
      </c>
      <c r="M149" t="str">
        <f t="shared" si="22"/>
        <v/>
      </c>
      <c r="N149" t="str">
        <f t="shared" si="22"/>
        <v/>
      </c>
      <c r="O149" t="str">
        <f t="shared" si="22"/>
        <v/>
      </c>
      <c r="Q149" s="2">
        <f t="shared" si="17"/>
        <v>1</v>
      </c>
      <c r="R149" s="2" t="str">
        <f t="shared" si="18"/>
        <v/>
      </c>
      <c r="S149" s="2" t="str">
        <f t="shared" si="19"/>
        <v/>
      </c>
      <c r="T149" s="2" t="str">
        <f t="shared" si="20"/>
        <v/>
      </c>
      <c r="U149" s="2" t="str">
        <f t="shared" si="21"/>
        <v/>
      </c>
    </row>
    <row r="150" spans="1:21" x14ac:dyDescent="0.25">
      <c r="A150" t="s">
        <v>172</v>
      </c>
      <c r="B150">
        <f>IF(Sheet1!G328&lt;200,1,IF(AND(Sheet1!G328&gt;=200,Sheet1!G328&lt;300),2,IF(AND(Sheet1!G328&gt;=300,Sheet1!G328&lt;400),3,IF(AND(Sheet1!G328&gt;=400,Sheet1!G328&lt;500),4,IF(AND(Sheet1!G328&gt;=500,Sheet1!G328&lt;600),5,IF(AND(Sheet1!G328&gt;=600,Sheet1!G328&lt;800),6,IF(Sheet1!G328&gt;=800,7)))))))</f>
        <v>1</v>
      </c>
      <c r="C150">
        <f>IF(Sheet1!H328&lt;200,1,IF(AND(Sheet1!H328&gt;=200,Sheet1!H328&lt;300),2,IF(AND(Sheet1!H328&gt;=300,Sheet1!H328&lt;400),3,IF(AND(Sheet1!H328&gt;=400,Sheet1!H328&lt;500),4,IF(AND(Sheet1!H328&gt;=500,Sheet1!H328&lt;600),5,IF(AND(Sheet1!H328&gt;=600,Sheet1!H328&lt;800),6,IF(Sheet1!H328&gt;=800,7)))))))</f>
        <v>1</v>
      </c>
      <c r="D150">
        <f>IF(Sheet1!I328&lt;200,1,IF(AND(Sheet1!I328&gt;=200,Sheet1!I328&lt;300),2,IF(AND(Sheet1!I328&gt;=300,Sheet1!I328&lt;400),3,IF(AND(Sheet1!I328&gt;=400,Sheet1!I328&lt;500),4,IF(AND(Sheet1!I328&gt;=500,Sheet1!I328&lt;600),5,IF(AND(Sheet1!I328&gt;=600,Sheet1!I328&lt;800),6,IF(Sheet1!I328&gt;=800,7)))))))</f>
        <v>1</v>
      </c>
      <c r="E150">
        <f>IF(Sheet1!J328&lt;200,1,IF(AND(Sheet1!J328&gt;=200,Sheet1!J328&lt;300),2,IF(AND(Sheet1!J328&gt;=300,Sheet1!J328&lt;400),3,IF(AND(Sheet1!J328&gt;=400,Sheet1!J328&lt;500),4,IF(AND(Sheet1!J328&gt;=500,Sheet1!J328&lt;600),5,IF(AND(Sheet1!J328&gt;=600,Sheet1!J328&lt;800),6,IF(Sheet1!J328&gt;=800,7)))))))</f>
        <v>2</v>
      </c>
      <c r="F150">
        <f>IF(Sheet1!K328&lt;200,1,IF(AND(Sheet1!K328&gt;=200,Sheet1!K328&lt;300),2,IF(AND(Sheet1!K328&gt;=300,Sheet1!K328&lt;400),3,IF(AND(Sheet1!K328&gt;=400,Sheet1!K328&lt;500),4,IF(AND(Sheet1!K328&gt;=500,Sheet1!K328&lt;600),5,IF(AND(Sheet1!K328&gt;=600,Sheet1!K328&lt;800),6,IF(Sheet1!K328&gt;=800,7)))))))</f>
        <v>3</v>
      </c>
      <c r="I150">
        <f t="shared" si="16"/>
        <v>1</v>
      </c>
      <c r="J150">
        <f t="shared" si="22"/>
        <v>4</v>
      </c>
      <c r="K150">
        <f t="shared" si="22"/>
        <v>5</v>
      </c>
      <c r="L150" t="str">
        <f t="shared" si="22"/>
        <v/>
      </c>
      <c r="M150" t="str">
        <f t="shared" si="22"/>
        <v/>
      </c>
      <c r="N150" t="str">
        <f t="shared" si="22"/>
        <v/>
      </c>
      <c r="O150" t="str">
        <f t="shared" si="22"/>
        <v/>
      </c>
      <c r="Q150" s="2">
        <f t="shared" si="17"/>
        <v>1</v>
      </c>
      <c r="R150" s="2" t="str">
        <f t="shared" si="18"/>
        <v/>
      </c>
      <c r="S150" s="2" t="str">
        <f t="shared" si="19"/>
        <v/>
      </c>
      <c r="T150" s="2">
        <f t="shared" si="20"/>
        <v>2</v>
      </c>
      <c r="U150" s="2">
        <f t="shared" si="21"/>
        <v>3</v>
      </c>
    </row>
    <row r="151" spans="1:21" x14ac:dyDescent="0.25">
      <c r="A151" t="s">
        <v>324</v>
      </c>
      <c r="B151">
        <f>IF(Sheet1!G14&lt;200,1,IF(AND(Sheet1!G14&gt;=200,Sheet1!G14&lt;300),2,IF(AND(Sheet1!G14&gt;=300,Sheet1!G14&lt;400),3,IF(AND(Sheet1!G14&gt;=400,Sheet1!G14&lt;500),4,IF(AND(Sheet1!G14&gt;=500,Sheet1!G14&lt;600),5,IF(AND(Sheet1!G14&gt;=600,Sheet1!G14&lt;800),6,IF(Sheet1!G14&gt;=800,7)))))))</f>
        <v>7</v>
      </c>
      <c r="C151">
        <f>IF(Sheet1!H14&lt;200,1,IF(AND(Sheet1!H14&gt;=200,Sheet1!H14&lt;300),2,IF(AND(Sheet1!H14&gt;=300,Sheet1!H14&lt;400),3,IF(AND(Sheet1!H14&gt;=400,Sheet1!H14&lt;500),4,IF(AND(Sheet1!H14&gt;=500,Sheet1!H14&lt;600),5,IF(AND(Sheet1!H14&gt;=600,Sheet1!H14&lt;800),6,IF(Sheet1!H14&gt;=800,7)))))))</f>
        <v>7</v>
      </c>
      <c r="D151">
        <f>IF(Sheet1!I14&lt;200,1,IF(AND(Sheet1!I14&gt;=200,Sheet1!I14&lt;300),2,IF(AND(Sheet1!I14&gt;=300,Sheet1!I14&lt;400),3,IF(AND(Sheet1!I14&gt;=400,Sheet1!I14&lt;500),4,IF(AND(Sheet1!I14&gt;=500,Sheet1!I14&lt;600),5,IF(AND(Sheet1!I14&gt;=600,Sheet1!I14&lt;800),6,IF(Sheet1!I14&gt;=800,7)))))))</f>
        <v>7</v>
      </c>
      <c r="E151">
        <f>IF(Sheet1!J14&lt;200,1,IF(AND(Sheet1!J14&gt;=200,Sheet1!J14&lt;300),2,IF(AND(Sheet1!J14&gt;=300,Sheet1!J14&lt;400),3,IF(AND(Sheet1!J14&gt;=400,Sheet1!J14&lt;500),4,IF(AND(Sheet1!J14&gt;=500,Sheet1!J14&lt;600),5,IF(AND(Sheet1!J14&gt;=600,Sheet1!J14&lt;800),6,IF(Sheet1!J14&gt;=800,7)))))))</f>
        <v>7</v>
      </c>
      <c r="F151">
        <f>IF(Sheet1!K14&lt;200,1,IF(AND(Sheet1!K14&gt;=200,Sheet1!K14&lt;300),2,IF(AND(Sheet1!K14&gt;=300,Sheet1!K14&lt;400),3,IF(AND(Sheet1!K14&gt;=400,Sheet1!K14&lt;500),4,IF(AND(Sheet1!K14&gt;=500,Sheet1!K14&lt;600),5,IF(AND(Sheet1!K14&gt;=600,Sheet1!K14&lt;800),6,IF(Sheet1!K14&gt;=800,7)))))))</f>
        <v>7</v>
      </c>
      <c r="I151" t="str">
        <f t="shared" si="16"/>
        <v/>
      </c>
      <c r="J151" t="str">
        <f t="shared" si="22"/>
        <v/>
      </c>
      <c r="K151" t="str">
        <f t="shared" si="22"/>
        <v/>
      </c>
      <c r="L151" t="str">
        <f t="shared" si="22"/>
        <v/>
      </c>
      <c r="M151" t="str">
        <f t="shared" si="22"/>
        <v/>
      </c>
      <c r="N151" t="str">
        <f t="shared" si="22"/>
        <v/>
      </c>
      <c r="O151">
        <f t="shared" si="22"/>
        <v>1</v>
      </c>
      <c r="Q151" s="2">
        <f t="shared" si="17"/>
        <v>7</v>
      </c>
      <c r="R151" s="2" t="str">
        <f t="shared" si="18"/>
        <v/>
      </c>
      <c r="S151" s="2" t="str">
        <f t="shared" si="19"/>
        <v/>
      </c>
      <c r="T151" s="2" t="str">
        <f t="shared" si="20"/>
        <v/>
      </c>
      <c r="U151" s="2" t="str">
        <f t="shared" si="21"/>
        <v/>
      </c>
    </row>
    <row r="152" spans="1:21" x14ac:dyDescent="0.25">
      <c r="A152" t="s">
        <v>240</v>
      </c>
      <c r="B152">
        <f>IF(Sheet1!G143&lt;200,1,IF(AND(Sheet1!G143&gt;=200,Sheet1!G143&lt;300),2,IF(AND(Sheet1!G143&gt;=300,Sheet1!G143&lt;400),3,IF(AND(Sheet1!G143&gt;=400,Sheet1!G143&lt;500),4,IF(AND(Sheet1!G143&gt;=500,Sheet1!G143&lt;600),5,IF(AND(Sheet1!G143&gt;=600,Sheet1!G143&lt;800),6,IF(Sheet1!G143&gt;=800,7)))))))</f>
        <v>2</v>
      </c>
      <c r="C152">
        <f>IF(Sheet1!H143&lt;200,1,IF(AND(Sheet1!H143&gt;=200,Sheet1!H143&lt;300),2,IF(AND(Sheet1!H143&gt;=300,Sheet1!H143&lt;400),3,IF(AND(Sheet1!H143&gt;=400,Sheet1!H143&lt;500),4,IF(AND(Sheet1!H143&gt;=500,Sheet1!H143&lt;600),5,IF(AND(Sheet1!H143&gt;=600,Sheet1!H143&lt;800),6,IF(Sheet1!H143&gt;=800,7)))))))</f>
        <v>5</v>
      </c>
      <c r="D152">
        <f>IF(Sheet1!I143&lt;200,1,IF(AND(Sheet1!I143&gt;=200,Sheet1!I143&lt;300),2,IF(AND(Sheet1!I143&gt;=300,Sheet1!I143&lt;400),3,IF(AND(Sheet1!I143&gt;=400,Sheet1!I143&lt;500),4,IF(AND(Sheet1!I143&gt;=500,Sheet1!I143&lt;600),5,IF(AND(Sheet1!I143&gt;=600,Sheet1!I143&lt;800),6,IF(Sheet1!I143&gt;=800,7)))))))</f>
        <v>5</v>
      </c>
      <c r="E152">
        <f>IF(Sheet1!J143&lt;200,1,IF(AND(Sheet1!J143&gt;=200,Sheet1!J143&lt;300),2,IF(AND(Sheet1!J143&gt;=300,Sheet1!J143&lt;400),3,IF(AND(Sheet1!J143&gt;=400,Sheet1!J143&lt;500),4,IF(AND(Sheet1!J143&gt;=500,Sheet1!J143&lt;600),5,IF(AND(Sheet1!J143&gt;=600,Sheet1!J143&lt;800),6,IF(Sheet1!J143&gt;=800,7)))))))</f>
        <v>5</v>
      </c>
      <c r="F152">
        <f>IF(Sheet1!K143&lt;200,1,IF(AND(Sheet1!K143&gt;=200,Sheet1!K143&lt;300),2,IF(AND(Sheet1!K143&gt;=300,Sheet1!K143&lt;400),3,IF(AND(Sheet1!K143&gt;=400,Sheet1!K143&lt;500),4,IF(AND(Sheet1!K143&gt;=500,Sheet1!K143&lt;600),5,IF(AND(Sheet1!K143&gt;=600,Sheet1!K143&lt;800),6,IF(Sheet1!K143&gt;=800,7)))))))</f>
        <v>5</v>
      </c>
      <c r="I152" t="str">
        <f t="shared" si="16"/>
        <v/>
      </c>
      <c r="J152">
        <f t="shared" si="22"/>
        <v>1</v>
      </c>
      <c r="K152" t="str">
        <f t="shared" si="22"/>
        <v/>
      </c>
      <c r="L152" t="str">
        <f t="shared" si="22"/>
        <v/>
      </c>
      <c r="M152">
        <f t="shared" si="22"/>
        <v>2</v>
      </c>
      <c r="N152" t="str">
        <f t="shared" si="22"/>
        <v/>
      </c>
      <c r="O152" t="str">
        <f t="shared" si="22"/>
        <v/>
      </c>
      <c r="Q152" s="2">
        <f t="shared" si="17"/>
        <v>2</v>
      </c>
      <c r="R152" s="2">
        <f t="shared" si="18"/>
        <v>5</v>
      </c>
      <c r="S152" s="2" t="str">
        <f t="shared" si="19"/>
        <v/>
      </c>
      <c r="T152" s="2" t="str">
        <f t="shared" si="20"/>
        <v/>
      </c>
      <c r="U152" s="2" t="str">
        <f t="shared" si="21"/>
        <v/>
      </c>
    </row>
    <row r="153" spans="1:21" x14ac:dyDescent="0.25">
      <c r="A153" t="s">
        <v>229</v>
      </c>
      <c r="B153">
        <f>IF(Sheet1!G94&lt;200,1,IF(AND(Sheet1!G94&gt;=200,Sheet1!G94&lt;300),2,IF(AND(Sheet1!G94&gt;=300,Sheet1!G94&lt;400),3,IF(AND(Sheet1!G94&gt;=400,Sheet1!G94&lt;500),4,IF(AND(Sheet1!G94&gt;=500,Sheet1!G94&lt;600),5,IF(AND(Sheet1!G94&gt;=600,Sheet1!G94&lt;800),6,IF(Sheet1!G94&gt;=800,7)))))))</f>
        <v>3</v>
      </c>
      <c r="C153">
        <f>IF(Sheet1!H94&lt;200,1,IF(AND(Sheet1!H94&gt;=200,Sheet1!H94&lt;300),2,IF(AND(Sheet1!H94&gt;=300,Sheet1!H94&lt;400),3,IF(AND(Sheet1!H94&gt;=400,Sheet1!H94&lt;500),4,IF(AND(Sheet1!H94&gt;=500,Sheet1!H94&lt;600),5,IF(AND(Sheet1!H94&gt;=600,Sheet1!H94&lt;800),6,IF(Sheet1!H94&gt;=800,7)))))))</f>
        <v>4</v>
      </c>
      <c r="D153">
        <f>IF(Sheet1!I94&lt;200,1,IF(AND(Sheet1!I94&gt;=200,Sheet1!I94&lt;300),2,IF(AND(Sheet1!I94&gt;=300,Sheet1!I94&lt;400),3,IF(AND(Sheet1!I94&gt;=400,Sheet1!I94&lt;500),4,IF(AND(Sheet1!I94&gt;=500,Sheet1!I94&lt;600),5,IF(AND(Sheet1!I94&gt;=600,Sheet1!I94&lt;800),6,IF(Sheet1!I94&gt;=800,7)))))))</f>
        <v>4</v>
      </c>
      <c r="E153">
        <f>IF(Sheet1!J94&lt;200,1,IF(AND(Sheet1!J94&gt;=200,Sheet1!J94&lt;300),2,IF(AND(Sheet1!J94&gt;=300,Sheet1!J94&lt;400),3,IF(AND(Sheet1!J94&gt;=400,Sheet1!J94&lt;500),4,IF(AND(Sheet1!J94&gt;=500,Sheet1!J94&lt;600),5,IF(AND(Sheet1!J94&gt;=600,Sheet1!J94&lt;800),6,IF(Sheet1!J94&gt;=800,7)))))))</f>
        <v>4</v>
      </c>
      <c r="F153">
        <f>IF(Sheet1!K94&lt;200,1,IF(AND(Sheet1!K94&gt;=200,Sheet1!K94&lt;300),2,IF(AND(Sheet1!K94&gt;=300,Sheet1!K94&lt;400),3,IF(AND(Sheet1!K94&gt;=400,Sheet1!K94&lt;500),4,IF(AND(Sheet1!K94&gt;=500,Sheet1!K94&lt;600),5,IF(AND(Sheet1!K94&gt;=600,Sheet1!K94&lt;800),6,IF(Sheet1!K94&gt;=800,7)))))))</f>
        <v>5</v>
      </c>
      <c r="I153" t="str">
        <f t="shared" si="16"/>
        <v/>
      </c>
      <c r="J153" t="str">
        <f t="shared" si="22"/>
        <v/>
      </c>
      <c r="K153">
        <f t="shared" si="22"/>
        <v>1</v>
      </c>
      <c r="L153">
        <f t="shared" si="22"/>
        <v>2</v>
      </c>
      <c r="M153">
        <f t="shared" si="22"/>
        <v>5</v>
      </c>
      <c r="N153" t="str">
        <f t="shared" si="22"/>
        <v/>
      </c>
      <c r="O153" t="str">
        <f t="shared" si="22"/>
        <v/>
      </c>
      <c r="Q153" s="2">
        <f t="shared" si="17"/>
        <v>3</v>
      </c>
      <c r="R153" s="2">
        <f t="shared" si="18"/>
        <v>4</v>
      </c>
      <c r="S153" s="2" t="str">
        <f t="shared" si="19"/>
        <v/>
      </c>
      <c r="T153" s="2" t="str">
        <f t="shared" si="20"/>
        <v/>
      </c>
      <c r="U153" s="2">
        <f t="shared" si="21"/>
        <v>5</v>
      </c>
    </row>
    <row r="154" spans="1:21" x14ac:dyDescent="0.25">
      <c r="A154" t="s">
        <v>84</v>
      </c>
      <c r="B154">
        <f>IF(Sheet1!G277&lt;200,1,IF(AND(Sheet1!G277&gt;=200,Sheet1!G277&lt;300),2,IF(AND(Sheet1!G277&gt;=300,Sheet1!G277&lt;400),3,IF(AND(Sheet1!G277&gt;=400,Sheet1!G277&lt;500),4,IF(AND(Sheet1!G277&gt;=500,Sheet1!G277&lt;600),5,IF(AND(Sheet1!G277&gt;=600,Sheet1!G277&lt;800),6,IF(Sheet1!G277&gt;=800,7)))))))</f>
        <v>1</v>
      </c>
      <c r="C154">
        <f>IF(Sheet1!H277&lt;200,1,IF(AND(Sheet1!H277&gt;=200,Sheet1!H277&lt;300),2,IF(AND(Sheet1!H277&gt;=300,Sheet1!H277&lt;400),3,IF(AND(Sheet1!H277&gt;=400,Sheet1!H277&lt;500),4,IF(AND(Sheet1!H277&gt;=500,Sheet1!H277&lt;600),5,IF(AND(Sheet1!H277&gt;=600,Sheet1!H277&lt;800),6,IF(Sheet1!H277&gt;=800,7)))))))</f>
        <v>1</v>
      </c>
      <c r="D154">
        <f>IF(Sheet1!I277&lt;200,1,IF(AND(Sheet1!I277&gt;=200,Sheet1!I277&lt;300),2,IF(AND(Sheet1!I277&gt;=300,Sheet1!I277&lt;400),3,IF(AND(Sheet1!I277&gt;=400,Sheet1!I277&lt;500),4,IF(AND(Sheet1!I277&gt;=500,Sheet1!I277&lt;600),5,IF(AND(Sheet1!I277&gt;=600,Sheet1!I277&lt;800),6,IF(Sheet1!I277&gt;=800,7)))))))</f>
        <v>1</v>
      </c>
      <c r="E154">
        <f>IF(Sheet1!J277&lt;200,1,IF(AND(Sheet1!J277&gt;=200,Sheet1!J277&lt;300),2,IF(AND(Sheet1!J277&gt;=300,Sheet1!J277&lt;400),3,IF(AND(Sheet1!J277&gt;=400,Sheet1!J277&lt;500),4,IF(AND(Sheet1!J277&gt;=500,Sheet1!J277&lt;600),5,IF(AND(Sheet1!J277&gt;=600,Sheet1!J277&lt;800),6,IF(Sheet1!J277&gt;=800,7)))))))</f>
        <v>2</v>
      </c>
      <c r="F154">
        <f>IF(Sheet1!K277&lt;200,1,IF(AND(Sheet1!K277&gt;=200,Sheet1!K277&lt;300),2,IF(AND(Sheet1!K277&gt;=300,Sheet1!K277&lt;400),3,IF(AND(Sheet1!K277&gt;=400,Sheet1!K277&lt;500),4,IF(AND(Sheet1!K277&gt;=500,Sheet1!K277&lt;600),5,IF(AND(Sheet1!K277&gt;=600,Sheet1!K277&lt;800),6,IF(Sheet1!K277&gt;=800,7)))))))</f>
        <v>2</v>
      </c>
      <c r="I154">
        <f t="shared" si="16"/>
        <v>1</v>
      </c>
      <c r="J154">
        <f t="shared" si="22"/>
        <v>4</v>
      </c>
      <c r="K154" t="str">
        <f t="shared" si="22"/>
        <v/>
      </c>
      <c r="L154" t="str">
        <f t="shared" si="22"/>
        <v/>
      </c>
      <c r="M154" t="str">
        <f t="shared" si="22"/>
        <v/>
      </c>
      <c r="N154" t="str">
        <f t="shared" si="22"/>
        <v/>
      </c>
      <c r="O154" t="str">
        <f t="shared" si="22"/>
        <v/>
      </c>
      <c r="Q154" s="2">
        <f t="shared" si="17"/>
        <v>1</v>
      </c>
      <c r="R154" s="2" t="str">
        <f t="shared" si="18"/>
        <v/>
      </c>
      <c r="S154" s="2" t="str">
        <f t="shared" si="19"/>
        <v/>
      </c>
      <c r="T154" s="2">
        <f t="shared" si="20"/>
        <v>2</v>
      </c>
      <c r="U154" s="2" t="str">
        <f t="shared" si="21"/>
        <v/>
      </c>
    </row>
    <row r="155" spans="1:21" x14ac:dyDescent="0.25">
      <c r="A155" t="s">
        <v>90</v>
      </c>
      <c r="B155">
        <f>IF(Sheet1!G271&lt;200,1,IF(AND(Sheet1!G271&gt;=200,Sheet1!G271&lt;300),2,IF(AND(Sheet1!G271&gt;=300,Sheet1!G271&lt;400),3,IF(AND(Sheet1!G271&gt;=400,Sheet1!G271&lt;500),4,IF(AND(Sheet1!G271&gt;=500,Sheet1!G271&lt;600),5,IF(AND(Sheet1!G271&gt;=600,Sheet1!G271&lt;800),6,IF(Sheet1!G271&gt;=800,7)))))))</f>
        <v>1</v>
      </c>
      <c r="C155">
        <f>IF(Sheet1!H271&lt;200,1,IF(AND(Sheet1!H271&gt;=200,Sheet1!H271&lt;300),2,IF(AND(Sheet1!H271&gt;=300,Sheet1!H271&lt;400),3,IF(AND(Sheet1!H271&gt;=400,Sheet1!H271&lt;500),4,IF(AND(Sheet1!H271&gt;=500,Sheet1!H271&lt;600),5,IF(AND(Sheet1!H271&gt;=600,Sheet1!H271&lt;800),6,IF(Sheet1!H271&gt;=800,7)))))))</f>
        <v>2</v>
      </c>
      <c r="D155">
        <f>IF(Sheet1!I271&lt;200,1,IF(AND(Sheet1!I271&gt;=200,Sheet1!I271&lt;300),2,IF(AND(Sheet1!I271&gt;=300,Sheet1!I271&lt;400),3,IF(AND(Sheet1!I271&gt;=400,Sheet1!I271&lt;500),4,IF(AND(Sheet1!I271&gt;=500,Sheet1!I271&lt;600),5,IF(AND(Sheet1!I271&gt;=600,Sheet1!I271&lt;800),6,IF(Sheet1!I271&gt;=800,7)))))))</f>
        <v>2</v>
      </c>
      <c r="E155">
        <f>IF(Sheet1!J271&lt;200,1,IF(AND(Sheet1!J271&gt;=200,Sheet1!J271&lt;300),2,IF(AND(Sheet1!J271&gt;=300,Sheet1!J271&lt;400),3,IF(AND(Sheet1!J271&gt;=400,Sheet1!J271&lt;500),4,IF(AND(Sheet1!J271&gt;=500,Sheet1!J271&lt;600),5,IF(AND(Sheet1!J271&gt;=600,Sheet1!J271&lt;800),6,IF(Sheet1!J271&gt;=800,7)))))))</f>
        <v>2</v>
      </c>
      <c r="F155">
        <f>IF(Sheet1!K271&lt;200,1,IF(AND(Sheet1!K271&gt;=200,Sheet1!K271&lt;300),2,IF(AND(Sheet1!K271&gt;=300,Sheet1!K271&lt;400),3,IF(AND(Sheet1!K271&gt;=400,Sheet1!K271&lt;500),4,IF(AND(Sheet1!K271&gt;=500,Sheet1!K271&lt;600),5,IF(AND(Sheet1!K271&gt;=600,Sheet1!K271&lt;800),6,IF(Sheet1!K271&gt;=800,7)))))))</f>
        <v>2</v>
      </c>
      <c r="I155">
        <f t="shared" si="16"/>
        <v>1</v>
      </c>
      <c r="J155">
        <f t="shared" si="22"/>
        <v>2</v>
      </c>
      <c r="K155" t="str">
        <f t="shared" si="22"/>
        <v/>
      </c>
      <c r="L155" t="str">
        <f t="shared" si="22"/>
        <v/>
      </c>
      <c r="M155" t="str">
        <f t="shared" si="22"/>
        <v/>
      </c>
      <c r="N155" t="str">
        <f t="shared" si="22"/>
        <v/>
      </c>
      <c r="O155" t="str">
        <f t="shared" si="22"/>
        <v/>
      </c>
      <c r="Q155" s="2">
        <f t="shared" si="17"/>
        <v>1</v>
      </c>
      <c r="R155" s="2">
        <f t="shared" si="18"/>
        <v>2</v>
      </c>
      <c r="S155" s="2" t="str">
        <f t="shared" si="19"/>
        <v/>
      </c>
      <c r="T155" s="2" t="str">
        <f t="shared" si="20"/>
        <v/>
      </c>
      <c r="U155" s="2" t="str">
        <f t="shared" si="21"/>
        <v/>
      </c>
    </row>
    <row r="156" spans="1:21" x14ac:dyDescent="0.25">
      <c r="A156" t="s">
        <v>198</v>
      </c>
      <c r="B156">
        <f>IF(Sheet1!G315&lt;200,1,IF(AND(Sheet1!G315&gt;=200,Sheet1!G315&lt;300),2,IF(AND(Sheet1!G315&gt;=300,Sheet1!G315&lt;400),3,IF(AND(Sheet1!G315&gt;=400,Sheet1!G315&lt;500),4,IF(AND(Sheet1!G315&gt;=500,Sheet1!G315&lt;600),5,IF(AND(Sheet1!G315&gt;=600,Sheet1!G315&lt;800),6,IF(Sheet1!G315&gt;=800,7)))))))</f>
        <v>1</v>
      </c>
      <c r="C156">
        <f>IF(Sheet1!H315&lt;200,1,IF(AND(Sheet1!H315&gt;=200,Sheet1!H315&lt;300),2,IF(AND(Sheet1!H315&gt;=300,Sheet1!H315&lt;400),3,IF(AND(Sheet1!H315&gt;=400,Sheet1!H315&lt;500),4,IF(AND(Sheet1!H315&gt;=500,Sheet1!H315&lt;600),5,IF(AND(Sheet1!H315&gt;=600,Sheet1!H315&lt;800),6,IF(Sheet1!H315&gt;=800,7)))))))</f>
        <v>1</v>
      </c>
      <c r="D156">
        <f>IF(Sheet1!I315&lt;200,1,IF(AND(Sheet1!I315&gt;=200,Sheet1!I315&lt;300),2,IF(AND(Sheet1!I315&gt;=300,Sheet1!I315&lt;400),3,IF(AND(Sheet1!I315&gt;=400,Sheet1!I315&lt;500),4,IF(AND(Sheet1!I315&gt;=500,Sheet1!I315&lt;600),5,IF(AND(Sheet1!I315&gt;=600,Sheet1!I315&lt;800),6,IF(Sheet1!I315&gt;=800,7)))))))</f>
        <v>1</v>
      </c>
      <c r="E156">
        <f>IF(Sheet1!J315&lt;200,1,IF(AND(Sheet1!J315&gt;=200,Sheet1!J315&lt;300),2,IF(AND(Sheet1!J315&gt;=300,Sheet1!J315&lt;400),3,IF(AND(Sheet1!J315&gt;=400,Sheet1!J315&lt;500),4,IF(AND(Sheet1!J315&gt;=500,Sheet1!J315&lt;600),5,IF(AND(Sheet1!J315&gt;=600,Sheet1!J315&lt;800),6,IF(Sheet1!J315&gt;=800,7)))))))</f>
        <v>4</v>
      </c>
      <c r="F156">
        <f>IF(Sheet1!K315&lt;200,1,IF(AND(Sheet1!K315&gt;=200,Sheet1!K315&lt;300),2,IF(AND(Sheet1!K315&gt;=300,Sheet1!K315&lt;400),3,IF(AND(Sheet1!K315&gt;=400,Sheet1!K315&lt;500),4,IF(AND(Sheet1!K315&gt;=500,Sheet1!K315&lt;600),5,IF(AND(Sheet1!K315&gt;=600,Sheet1!K315&lt;800),6,IF(Sheet1!K315&gt;=800,7)))))))</f>
        <v>4</v>
      </c>
      <c r="I156">
        <f t="shared" si="16"/>
        <v>1</v>
      </c>
      <c r="J156" t="str">
        <f t="shared" si="22"/>
        <v/>
      </c>
      <c r="K156" t="str">
        <f t="shared" si="22"/>
        <v/>
      </c>
      <c r="L156">
        <f t="shared" si="22"/>
        <v>4</v>
      </c>
      <c r="M156" t="str">
        <f t="shared" si="22"/>
        <v/>
      </c>
      <c r="N156" t="str">
        <f t="shared" si="22"/>
        <v/>
      </c>
      <c r="O156" t="str">
        <f t="shared" si="22"/>
        <v/>
      </c>
      <c r="Q156" s="2">
        <f t="shared" si="17"/>
        <v>1</v>
      </c>
      <c r="R156" s="2" t="str">
        <f t="shared" si="18"/>
        <v/>
      </c>
      <c r="S156" s="2" t="str">
        <f t="shared" si="19"/>
        <v/>
      </c>
      <c r="T156" s="2">
        <f t="shared" si="20"/>
        <v>4</v>
      </c>
      <c r="U156" s="2" t="str">
        <f t="shared" si="21"/>
        <v/>
      </c>
    </row>
    <row r="157" spans="1:21" x14ac:dyDescent="0.25">
      <c r="A157" t="s">
        <v>315</v>
      </c>
      <c r="B157">
        <f>IF(Sheet1!G178&lt;200,1,IF(AND(Sheet1!G178&gt;=200,Sheet1!G178&lt;300),2,IF(AND(Sheet1!G178&gt;=300,Sheet1!G178&lt;400),3,IF(AND(Sheet1!G178&gt;=400,Sheet1!G178&lt;500),4,IF(AND(Sheet1!G178&gt;=500,Sheet1!G178&lt;600),5,IF(AND(Sheet1!G178&gt;=600,Sheet1!G178&lt;800),6,IF(Sheet1!G178&gt;=800,7)))))))</f>
        <v>1</v>
      </c>
      <c r="C157">
        <f>IF(Sheet1!H178&lt;200,1,IF(AND(Sheet1!H178&gt;=200,Sheet1!H178&lt;300),2,IF(AND(Sheet1!H178&gt;=300,Sheet1!H178&lt;400),3,IF(AND(Sheet1!H178&gt;=400,Sheet1!H178&lt;500),4,IF(AND(Sheet1!H178&gt;=500,Sheet1!H178&lt;600),5,IF(AND(Sheet1!H178&gt;=600,Sheet1!H178&lt;800),6,IF(Sheet1!H178&gt;=800,7)))))))</f>
        <v>6</v>
      </c>
      <c r="D157">
        <f>IF(Sheet1!I178&lt;200,1,IF(AND(Sheet1!I178&gt;=200,Sheet1!I178&lt;300),2,IF(AND(Sheet1!I178&gt;=300,Sheet1!I178&lt;400),3,IF(AND(Sheet1!I178&gt;=400,Sheet1!I178&lt;500),4,IF(AND(Sheet1!I178&gt;=500,Sheet1!I178&lt;600),5,IF(AND(Sheet1!I178&gt;=600,Sheet1!I178&lt;800),6,IF(Sheet1!I178&gt;=800,7)))))))</f>
        <v>7</v>
      </c>
      <c r="E157">
        <f>IF(Sheet1!J178&lt;200,1,IF(AND(Sheet1!J178&gt;=200,Sheet1!J178&lt;300),2,IF(AND(Sheet1!J178&gt;=300,Sheet1!J178&lt;400),3,IF(AND(Sheet1!J178&gt;=400,Sheet1!J178&lt;500),4,IF(AND(Sheet1!J178&gt;=500,Sheet1!J178&lt;600),5,IF(AND(Sheet1!J178&gt;=600,Sheet1!J178&lt;800),6,IF(Sheet1!J178&gt;=800,7)))))))</f>
        <v>7</v>
      </c>
      <c r="F157">
        <f>IF(Sheet1!K178&lt;200,1,IF(AND(Sheet1!K178&gt;=200,Sheet1!K178&lt;300),2,IF(AND(Sheet1!K178&gt;=300,Sheet1!K178&lt;400),3,IF(AND(Sheet1!K178&gt;=400,Sheet1!K178&lt;500),4,IF(AND(Sheet1!K178&gt;=500,Sheet1!K178&lt;600),5,IF(AND(Sheet1!K178&gt;=600,Sheet1!K178&lt;800),6,IF(Sheet1!K178&gt;=800,7)))))))</f>
        <v>7</v>
      </c>
      <c r="I157">
        <f t="shared" si="16"/>
        <v>1</v>
      </c>
      <c r="J157" t="str">
        <f t="shared" si="22"/>
        <v/>
      </c>
      <c r="K157" t="str">
        <f t="shared" si="22"/>
        <v/>
      </c>
      <c r="L157" t="str">
        <f t="shared" si="22"/>
        <v/>
      </c>
      <c r="M157" t="str">
        <f t="shared" si="22"/>
        <v/>
      </c>
      <c r="N157">
        <f t="shared" si="22"/>
        <v>2</v>
      </c>
      <c r="O157">
        <f t="shared" si="22"/>
        <v>3</v>
      </c>
      <c r="Q157" s="2">
        <f t="shared" si="17"/>
        <v>1</v>
      </c>
      <c r="R157" s="2">
        <f t="shared" si="18"/>
        <v>6</v>
      </c>
      <c r="S157" s="2">
        <f t="shared" si="19"/>
        <v>7</v>
      </c>
      <c r="T157" s="2" t="str">
        <f t="shared" si="20"/>
        <v/>
      </c>
      <c r="U157" s="2" t="str">
        <f t="shared" si="21"/>
        <v/>
      </c>
    </row>
    <row r="158" spans="1:21" x14ac:dyDescent="0.25">
      <c r="A158" t="s">
        <v>175</v>
      </c>
      <c r="B158">
        <f>IF(Sheet1!G250&lt;200,1,IF(AND(Sheet1!G250&gt;=200,Sheet1!G250&lt;300),2,IF(AND(Sheet1!G250&gt;=300,Sheet1!G250&lt;400),3,IF(AND(Sheet1!G250&gt;=400,Sheet1!G250&lt;500),4,IF(AND(Sheet1!G250&gt;=500,Sheet1!G250&lt;600),5,IF(AND(Sheet1!G250&gt;=600,Sheet1!G250&lt;800),6,IF(Sheet1!G250&gt;=800,7)))))))</f>
        <v>1</v>
      </c>
      <c r="C158">
        <f>IF(Sheet1!H250&lt;200,1,IF(AND(Sheet1!H250&gt;=200,Sheet1!H250&lt;300),2,IF(AND(Sheet1!H250&gt;=300,Sheet1!H250&lt;400),3,IF(AND(Sheet1!H250&gt;=400,Sheet1!H250&lt;500),4,IF(AND(Sheet1!H250&gt;=500,Sheet1!H250&lt;600),5,IF(AND(Sheet1!H250&gt;=600,Sheet1!H250&lt;800),6,IF(Sheet1!H250&gt;=800,7)))))))</f>
        <v>1</v>
      </c>
      <c r="D158">
        <f>IF(Sheet1!I250&lt;200,1,IF(AND(Sheet1!I250&gt;=200,Sheet1!I250&lt;300),2,IF(AND(Sheet1!I250&gt;=300,Sheet1!I250&lt;400),3,IF(AND(Sheet1!I250&gt;=400,Sheet1!I250&lt;500),4,IF(AND(Sheet1!I250&gt;=500,Sheet1!I250&lt;600),5,IF(AND(Sheet1!I250&gt;=600,Sheet1!I250&lt;800),6,IF(Sheet1!I250&gt;=800,7)))))))</f>
        <v>2</v>
      </c>
      <c r="E158">
        <f>IF(Sheet1!J250&lt;200,1,IF(AND(Sheet1!J250&gt;=200,Sheet1!J250&lt;300),2,IF(AND(Sheet1!J250&gt;=300,Sheet1!J250&lt;400),3,IF(AND(Sheet1!J250&gt;=400,Sheet1!J250&lt;500),4,IF(AND(Sheet1!J250&gt;=500,Sheet1!J250&lt;600),5,IF(AND(Sheet1!J250&gt;=600,Sheet1!J250&lt;800),6,IF(Sheet1!J250&gt;=800,7)))))))</f>
        <v>3</v>
      </c>
      <c r="F158">
        <f>IF(Sheet1!K250&lt;200,1,IF(AND(Sheet1!K250&gt;=200,Sheet1!K250&lt;300),2,IF(AND(Sheet1!K250&gt;=300,Sheet1!K250&lt;400),3,IF(AND(Sheet1!K250&gt;=400,Sheet1!K250&lt;500),4,IF(AND(Sheet1!K250&gt;=500,Sheet1!K250&lt;600),5,IF(AND(Sheet1!K250&gt;=600,Sheet1!K250&lt;800),6,IF(Sheet1!K250&gt;=800,7)))))))</f>
        <v>3</v>
      </c>
      <c r="I158">
        <f t="shared" si="16"/>
        <v>1</v>
      </c>
      <c r="J158">
        <f t="shared" si="22"/>
        <v>3</v>
      </c>
      <c r="K158">
        <f t="shared" si="22"/>
        <v>4</v>
      </c>
      <c r="L158" t="str">
        <f t="shared" si="22"/>
        <v/>
      </c>
      <c r="M158" t="str">
        <f t="shared" si="22"/>
        <v/>
      </c>
      <c r="N158" t="str">
        <f t="shared" si="22"/>
        <v/>
      </c>
      <c r="O158" t="str">
        <f t="shared" si="22"/>
        <v/>
      </c>
      <c r="Q158" s="2">
        <f t="shared" si="17"/>
        <v>1</v>
      </c>
      <c r="R158" s="2" t="str">
        <f t="shared" si="18"/>
        <v/>
      </c>
      <c r="S158" s="2">
        <f t="shared" si="19"/>
        <v>2</v>
      </c>
      <c r="T158" s="2">
        <f t="shared" si="20"/>
        <v>3</v>
      </c>
      <c r="U158" s="2" t="str">
        <f t="shared" si="21"/>
        <v/>
      </c>
    </row>
    <row r="159" spans="1:21" x14ac:dyDescent="0.25">
      <c r="A159" t="s">
        <v>361</v>
      </c>
      <c r="B159">
        <f>IF(Sheet1!G6&lt;200,1,IF(AND(Sheet1!G6&gt;=200,Sheet1!G6&lt;300),2,IF(AND(Sheet1!G6&gt;=300,Sheet1!G6&lt;400),3,IF(AND(Sheet1!G6&gt;=400,Sheet1!G6&lt;500),4,IF(AND(Sheet1!G6&gt;=500,Sheet1!G6&lt;600),5,IF(AND(Sheet1!G6&gt;=600,Sheet1!G6&lt;800),6,IF(Sheet1!G6&gt;=800,7)))))))</f>
        <v>7</v>
      </c>
      <c r="C159">
        <f>IF(Sheet1!H6&lt;200,1,IF(AND(Sheet1!H6&gt;=200,Sheet1!H6&lt;300),2,IF(AND(Sheet1!H6&gt;=300,Sheet1!H6&lt;400),3,IF(AND(Sheet1!H6&gt;=400,Sheet1!H6&lt;500),4,IF(AND(Sheet1!H6&gt;=500,Sheet1!H6&lt;600),5,IF(AND(Sheet1!H6&gt;=600,Sheet1!H6&lt;800),6,IF(Sheet1!H6&gt;=800,7)))))))</f>
        <v>7</v>
      </c>
      <c r="D159">
        <f>IF(Sheet1!I6&lt;200,1,IF(AND(Sheet1!I6&gt;=200,Sheet1!I6&lt;300),2,IF(AND(Sheet1!I6&gt;=300,Sheet1!I6&lt;400),3,IF(AND(Sheet1!I6&gt;=400,Sheet1!I6&lt;500),4,IF(AND(Sheet1!I6&gt;=500,Sheet1!I6&lt;600),5,IF(AND(Sheet1!I6&gt;=600,Sheet1!I6&lt;800),6,IF(Sheet1!I6&gt;=800,7)))))))</f>
        <v>7</v>
      </c>
      <c r="E159">
        <f>IF(Sheet1!J6&lt;200,1,IF(AND(Sheet1!J6&gt;=200,Sheet1!J6&lt;300),2,IF(AND(Sheet1!J6&gt;=300,Sheet1!J6&lt;400),3,IF(AND(Sheet1!J6&gt;=400,Sheet1!J6&lt;500),4,IF(AND(Sheet1!J6&gt;=500,Sheet1!J6&lt;600),5,IF(AND(Sheet1!J6&gt;=600,Sheet1!J6&lt;800),6,IF(Sheet1!J6&gt;=800,7)))))))</f>
        <v>7</v>
      </c>
      <c r="F159">
        <f>IF(Sheet1!K6&lt;200,1,IF(AND(Sheet1!K6&gt;=200,Sheet1!K6&lt;300),2,IF(AND(Sheet1!K6&gt;=300,Sheet1!K6&lt;400),3,IF(AND(Sheet1!K6&gt;=400,Sheet1!K6&lt;500),4,IF(AND(Sheet1!K6&gt;=500,Sheet1!K6&lt;600),5,IF(AND(Sheet1!K6&gt;=600,Sheet1!K6&lt;800),6,IF(Sheet1!K6&gt;=800,7)))))))</f>
        <v>7</v>
      </c>
      <c r="I159" t="str">
        <f t="shared" si="16"/>
        <v/>
      </c>
      <c r="J159" t="str">
        <f t="shared" si="22"/>
        <v/>
      </c>
      <c r="K159" t="str">
        <f t="shared" si="22"/>
        <v/>
      </c>
      <c r="L159" t="str">
        <f t="shared" si="22"/>
        <v/>
      </c>
      <c r="M159" t="str">
        <f t="shared" si="22"/>
        <v/>
      </c>
      <c r="N159" t="str">
        <f t="shared" si="22"/>
        <v/>
      </c>
      <c r="O159">
        <f t="shared" si="22"/>
        <v>1</v>
      </c>
      <c r="Q159" s="2">
        <f t="shared" si="17"/>
        <v>7</v>
      </c>
      <c r="R159" s="2" t="str">
        <f t="shared" si="18"/>
        <v/>
      </c>
      <c r="S159" s="2" t="str">
        <f t="shared" si="19"/>
        <v/>
      </c>
      <c r="T159" s="2" t="str">
        <f t="shared" si="20"/>
        <v/>
      </c>
      <c r="U159" s="2" t="str">
        <f t="shared" si="21"/>
        <v/>
      </c>
    </row>
    <row r="160" spans="1:21" x14ac:dyDescent="0.25">
      <c r="A160" t="s">
        <v>106</v>
      </c>
      <c r="B160">
        <f>IF(Sheet1!G163&lt;200,1,IF(AND(Sheet1!G163&gt;=200,Sheet1!G163&lt;300),2,IF(AND(Sheet1!G163&gt;=300,Sheet1!G163&lt;400),3,IF(AND(Sheet1!G163&gt;=400,Sheet1!G163&lt;500),4,IF(AND(Sheet1!G163&gt;=500,Sheet1!G163&lt;600),5,IF(AND(Sheet1!G163&gt;=600,Sheet1!G163&lt;800),6,IF(Sheet1!G163&gt;=800,7)))))))</f>
        <v>2</v>
      </c>
      <c r="C160">
        <f>IF(Sheet1!H163&lt;200,1,IF(AND(Sheet1!H163&gt;=200,Sheet1!H163&lt;300),2,IF(AND(Sheet1!H163&gt;=300,Sheet1!H163&lt;400),3,IF(AND(Sheet1!H163&gt;=400,Sheet1!H163&lt;500),4,IF(AND(Sheet1!H163&gt;=500,Sheet1!H163&lt;600),5,IF(AND(Sheet1!H163&gt;=600,Sheet1!H163&lt;800),6,IF(Sheet1!H163&gt;=800,7)))))))</f>
        <v>2</v>
      </c>
      <c r="D160">
        <f>IF(Sheet1!I163&lt;200,1,IF(AND(Sheet1!I163&gt;=200,Sheet1!I163&lt;300),2,IF(AND(Sheet1!I163&gt;=300,Sheet1!I163&lt;400),3,IF(AND(Sheet1!I163&gt;=400,Sheet1!I163&lt;500),4,IF(AND(Sheet1!I163&gt;=500,Sheet1!I163&lt;600),5,IF(AND(Sheet1!I163&gt;=600,Sheet1!I163&lt;800),6,IF(Sheet1!I163&gt;=800,7)))))))</f>
        <v>2</v>
      </c>
      <c r="E160">
        <f>IF(Sheet1!J163&lt;200,1,IF(AND(Sheet1!J163&gt;=200,Sheet1!J163&lt;300),2,IF(AND(Sheet1!J163&gt;=300,Sheet1!J163&lt;400),3,IF(AND(Sheet1!J163&gt;=400,Sheet1!J163&lt;500),4,IF(AND(Sheet1!J163&gt;=500,Sheet1!J163&lt;600),5,IF(AND(Sheet1!J163&gt;=600,Sheet1!J163&lt;800),6,IF(Sheet1!J163&gt;=800,7)))))))</f>
        <v>2</v>
      </c>
      <c r="F160">
        <f>IF(Sheet1!K163&lt;200,1,IF(AND(Sheet1!K163&gt;=200,Sheet1!K163&lt;300),2,IF(AND(Sheet1!K163&gt;=300,Sheet1!K163&lt;400),3,IF(AND(Sheet1!K163&gt;=400,Sheet1!K163&lt;500),4,IF(AND(Sheet1!K163&gt;=500,Sheet1!K163&lt;600),5,IF(AND(Sheet1!K163&gt;=600,Sheet1!K163&lt;800),6,IF(Sheet1!K163&gt;=800,7)))))))</f>
        <v>2</v>
      </c>
      <c r="I160" t="str">
        <f t="shared" si="16"/>
        <v/>
      </c>
      <c r="J160">
        <f t="shared" si="22"/>
        <v>1</v>
      </c>
      <c r="K160" t="str">
        <f t="shared" si="22"/>
        <v/>
      </c>
      <c r="L160" t="str">
        <f t="shared" si="22"/>
        <v/>
      </c>
      <c r="M160" t="str">
        <f t="shared" si="22"/>
        <v/>
      </c>
      <c r="N160" t="str">
        <f t="shared" si="22"/>
        <v/>
      </c>
      <c r="O160" t="str">
        <f t="shared" si="22"/>
        <v/>
      </c>
      <c r="Q160" s="2">
        <f t="shared" si="17"/>
        <v>2</v>
      </c>
      <c r="R160" s="2" t="str">
        <f t="shared" si="18"/>
        <v/>
      </c>
      <c r="S160" s="2" t="str">
        <f t="shared" si="19"/>
        <v/>
      </c>
      <c r="T160" s="2" t="str">
        <f t="shared" si="20"/>
        <v/>
      </c>
      <c r="U160" s="2" t="str">
        <f t="shared" si="21"/>
        <v/>
      </c>
    </row>
    <row r="161" spans="1:21" x14ac:dyDescent="0.25">
      <c r="A161" t="s">
        <v>243</v>
      </c>
      <c r="B161">
        <f>IF(Sheet1!G79&lt;200,1,IF(AND(Sheet1!G79&gt;=200,Sheet1!G79&lt;300),2,IF(AND(Sheet1!G79&gt;=300,Sheet1!G79&lt;400),3,IF(AND(Sheet1!G79&gt;=400,Sheet1!G79&lt;500),4,IF(AND(Sheet1!G79&gt;=500,Sheet1!G79&lt;600),5,IF(AND(Sheet1!G79&gt;=600,Sheet1!G79&lt;800),6,IF(Sheet1!G79&gt;=800,7)))))))</f>
        <v>4</v>
      </c>
      <c r="C161">
        <f>IF(Sheet1!H79&lt;200,1,IF(AND(Sheet1!H79&gt;=200,Sheet1!H79&lt;300),2,IF(AND(Sheet1!H79&gt;=300,Sheet1!H79&lt;400),3,IF(AND(Sheet1!H79&gt;=400,Sheet1!H79&lt;500),4,IF(AND(Sheet1!H79&gt;=500,Sheet1!H79&lt;600),5,IF(AND(Sheet1!H79&gt;=600,Sheet1!H79&lt;800),6,IF(Sheet1!H79&gt;=800,7)))))))</f>
        <v>4</v>
      </c>
      <c r="D161">
        <f>IF(Sheet1!I79&lt;200,1,IF(AND(Sheet1!I79&gt;=200,Sheet1!I79&lt;300),2,IF(AND(Sheet1!I79&gt;=300,Sheet1!I79&lt;400),3,IF(AND(Sheet1!I79&gt;=400,Sheet1!I79&lt;500),4,IF(AND(Sheet1!I79&gt;=500,Sheet1!I79&lt;600),5,IF(AND(Sheet1!I79&gt;=600,Sheet1!I79&lt;800),6,IF(Sheet1!I79&gt;=800,7)))))))</f>
        <v>5</v>
      </c>
      <c r="E161">
        <f>IF(Sheet1!J79&lt;200,1,IF(AND(Sheet1!J79&gt;=200,Sheet1!J79&lt;300),2,IF(AND(Sheet1!J79&gt;=300,Sheet1!J79&lt;400),3,IF(AND(Sheet1!J79&gt;=400,Sheet1!J79&lt;500),4,IF(AND(Sheet1!J79&gt;=500,Sheet1!J79&lt;600),5,IF(AND(Sheet1!J79&gt;=600,Sheet1!J79&lt;800),6,IF(Sheet1!J79&gt;=800,7)))))))</f>
        <v>5</v>
      </c>
      <c r="F161">
        <f>IF(Sheet1!K79&lt;200,1,IF(AND(Sheet1!K79&gt;=200,Sheet1!K79&lt;300),2,IF(AND(Sheet1!K79&gt;=300,Sheet1!K79&lt;400),3,IF(AND(Sheet1!K79&gt;=400,Sheet1!K79&lt;500),4,IF(AND(Sheet1!K79&gt;=500,Sheet1!K79&lt;600),5,IF(AND(Sheet1!K79&gt;=600,Sheet1!K79&lt;800),6,IF(Sheet1!K79&gt;=800,7)))))))</f>
        <v>5</v>
      </c>
      <c r="I161" t="str">
        <f t="shared" si="16"/>
        <v/>
      </c>
      <c r="J161" t="str">
        <f t="shared" si="22"/>
        <v/>
      </c>
      <c r="K161" t="str">
        <f t="shared" si="22"/>
        <v/>
      </c>
      <c r="L161">
        <f t="shared" si="22"/>
        <v>1</v>
      </c>
      <c r="M161">
        <f t="shared" si="22"/>
        <v>3</v>
      </c>
      <c r="N161" t="str">
        <f t="shared" si="22"/>
        <v/>
      </c>
      <c r="O161" t="str">
        <f t="shared" si="22"/>
        <v/>
      </c>
      <c r="Q161" s="2">
        <f t="shared" si="17"/>
        <v>4</v>
      </c>
      <c r="R161" s="2" t="str">
        <f t="shared" si="18"/>
        <v/>
      </c>
      <c r="S161" s="2">
        <f t="shared" si="19"/>
        <v>5</v>
      </c>
      <c r="T161" s="2" t="str">
        <f t="shared" si="20"/>
        <v/>
      </c>
      <c r="U161" s="2" t="str">
        <f t="shared" si="21"/>
        <v/>
      </c>
    </row>
    <row r="162" spans="1:21" x14ac:dyDescent="0.25">
      <c r="A162" t="s">
        <v>187</v>
      </c>
      <c r="B162">
        <f>IF(Sheet1!G98&lt;200,1,IF(AND(Sheet1!G98&gt;=200,Sheet1!G98&lt;300),2,IF(AND(Sheet1!G98&gt;=300,Sheet1!G98&lt;400),3,IF(AND(Sheet1!G98&gt;=400,Sheet1!G98&lt;500),4,IF(AND(Sheet1!G98&gt;=500,Sheet1!G98&lt;600),5,IF(AND(Sheet1!G98&gt;=600,Sheet1!G98&lt;800),6,IF(Sheet1!G98&gt;=800,7)))))))</f>
        <v>3</v>
      </c>
      <c r="C162">
        <f>IF(Sheet1!H98&lt;200,1,IF(AND(Sheet1!H98&gt;=200,Sheet1!H98&lt;300),2,IF(AND(Sheet1!H98&gt;=300,Sheet1!H98&lt;400),3,IF(AND(Sheet1!H98&gt;=400,Sheet1!H98&lt;500),4,IF(AND(Sheet1!H98&gt;=500,Sheet1!H98&lt;600),5,IF(AND(Sheet1!H98&gt;=600,Sheet1!H98&lt;800),6,IF(Sheet1!H98&gt;=800,7)))))))</f>
        <v>3</v>
      </c>
      <c r="D162">
        <f>IF(Sheet1!I98&lt;200,1,IF(AND(Sheet1!I98&gt;=200,Sheet1!I98&lt;300),2,IF(AND(Sheet1!I98&gt;=300,Sheet1!I98&lt;400),3,IF(AND(Sheet1!I98&gt;=400,Sheet1!I98&lt;500),4,IF(AND(Sheet1!I98&gt;=500,Sheet1!I98&lt;600),5,IF(AND(Sheet1!I98&gt;=600,Sheet1!I98&lt;800),6,IF(Sheet1!I98&gt;=800,7)))))))</f>
        <v>4</v>
      </c>
      <c r="E162">
        <f>IF(Sheet1!J98&lt;200,1,IF(AND(Sheet1!J98&gt;=200,Sheet1!J98&lt;300),2,IF(AND(Sheet1!J98&gt;=300,Sheet1!J98&lt;400),3,IF(AND(Sheet1!J98&gt;=400,Sheet1!J98&lt;500),4,IF(AND(Sheet1!J98&gt;=500,Sheet1!J98&lt;600),5,IF(AND(Sheet1!J98&gt;=600,Sheet1!J98&lt;800),6,IF(Sheet1!J98&gt;=800,7)))))))</f>
        <v>4</v>
      </c>
      <c r="F162">
        <f>IF(Sheet1!K98&lt;200,1,IF(AND(Sheet1!K98&gt;=200,Sheet1!K98&lt;300),2,IF(AND(Sheet1!K98&gt;=300,Sheet1!K98&lt;400),3,IF(AND(Sheet1!K98&gt;=400,Sheet1!K98&lt;500),4,IF(AND(Sheet1!K98&gt;=500,Sheet1!K98&lt;600),5,IF(AND(Sheet1!K98&gt;=600,Sheet1!K98&lt;800),6,IF(Sheet1!K98&gt;=800,7)))))))</f>
        <v>4</v>
      </c>
      <c r="I162" t="str">
        <f t="shared" si="16"/>
        <v/>
      </c>
      <c r="J162" t="str">
        <f t="shared" si="22"/>
        <v/>
      </c>
      <c r="K162">
        <f t="shared" si="22"/>
        <v>1</v>
      </c>
      <c r="L162">
        <f t="shared" si="22"/>
        <v>3</v>
      </c>
      <c r="M162" t="str">
        <f t="shared" si="22"/>
        <v/>
      </c>
      <c r="N162" t="str">
        <f t="shared" si="22"/>
        <v/>
      </c>
      <c r="O162" t="str">
        <f t="shared" si="22"/>
        <v/>
      </c>
      <c r="Q162" s="2">
        <f t="shared" si="17"/>
        <v>3</v>
      </c>
      <c r="R162" s="2" t="str">
        <f t="shared" si="18"/>
        <v/>
      </c>
      <c r="S162" s="2">
        <f t="shared" si="19"/>
        <v>4</v>
      </c>
      <c r="T162" s="2" t="str">
        <f t="shared" si="20"/>
        <v/>
      </c>
      <c r="U162" s="2" t="str">
        <f t="shared" si="21"/>
        <v/>
      </c>
    </row>
    <row r="163" spans="1:21" x14ac:dyDescent="0.25">
      <c r="A163" t="s">
        <v>261</v>
      </c>
      <c r="B163">
        <f>IF(Sheet1!G223&lt;200,1,IF(AND(Sheet1!G223&gt;=200,Sheet1!G223&lt;300),2,IF(AND(Sheet1!G223&gt;=300,Sheet1!G223&lt;400),3,IF(AND(Sheet1!G223&gt;=400,Sheet1!G223&lt;500),4,IF(AND(Sheet1!G223&gt;=500,Sheet1!G223&lt;600),5,IF(AND(Sheet1!G223&gt;=600,Sheet1!G223&lt;800),6,IF(Sheet1!G223&gt;=800,7)))))))</f>
        <v>1</v>
      </c>
      <c r="C163">
        <f>IF(Sheet1!H223&lt;200,1,IF(AND(Sheet1!H223&gt;=200,Sheet1!H223&lt;300),2,IF(AND(Sheet1!H223&gt;=300,Sheet1!H223&lt;400),3,IF(AND(Sheet1!H223&gt;=400,Sheet1!H223&lt;500),4,IF(AND(Sheet1!H223&gt;=500,Sheet1!H223&lt;600),5,IF(AND(Sheet1!H223&gt;=600,Sheet1!H223&lt;800),6,IF(Sheet1!H223&gt;=800,7)))))))</f>
        <v>2</v>
      </c>
      <c r="D163">
        <f>IF(Sheet1!I223&lt;200,1,IF(AND(Sheet1!I223&gt;=200,Sheet1!I223&lt;300),2,IF(AND(Sheet1!I223&gt;=300,Sheet1!I223&lt;400),3,IF(AND(Sheet1!I223&gt;=400,Sheet1!I223&lt;500),4,IF(AND(Sheet1!I223&gt;=500,Sheet1!I223&lt;600),5,IF(AND(Sheet1!I223&gt;=600,Sheet1!I223&lt;800),6,IF(Sheet1!I223&gt;=800,7)))))))</f>
        <v>3</v>
      </c>
      <c r="E163">
        <f>IF(Sheet1!J223&lt;200,1,IF(AND(Sheet1!J223&gt;=200,Sheet1!J223&lt;300),2,IF(AND(Sheet1!J223&gt;=300,Sheet1!J223&lt;400),3,IF(AND(Sheet1!J223&gt;=400,Sheet1!J223&lt;500),4,IF(AND(Sheet1!J223&gt;=500,Sheet1!J223&lt;600),5,IF(AND(Sheet1!J223&gt;=600,Sheet1!J223&lt;800),6,IF(Sheet1!J223&gt;=800,7)))))))</f>
        <v>4</v>
      </c>
      <c r="F163">
        <f>IF(Sheet1!K223&lt;200,1,IF(AND(Sheet1!K223&gt;=200,Sheet1!K223&lt;300),2,IF(AND(Sheet1!K223&gt;=300,Sheet1!K223&lt;400),3,IF(AND(Sheet1!K223&gt;=400,Sheet1!K223&lt;500),4,IF(AND(Sheet1!K223&gt;=500,Sheet1!K223&lt;600),5,IF(AND(Sheet1!K223&gt;=600,Sheet1!K223&lt;800),6,IF(Sheet1!K223&gt;=800,7)))))))</f>
        <v>6</v>
      </c>
      <c r="I163">
        <f t="shared" si="16"/>
        <v>1</v>
      </c>
      <c r="J163">
        <f t="shared" si="22"/>
        <v>2</v>
      </c>
      <c r="K163">
        <f t="shared" si="22"/>
        <v>3</v>
      </c>
      <c r="L163">
        <f t="shared" si="22"/>
        <v>4</v>
      </c>
      <c r="M163" t="str">
        <f t="shared" si="22"/>
        <v/>
      </c>
      <c r="N163">
        <f t="shared" si="22"/>
        <v>5</v>
      </c>
      <c r="O163" t="str">
        <f t="shared" si="22"/>
        <v/>
      </c>
      <c r="Q163" s="2">
        <f t="shared" si="17"/>
        <v>1</v>
      </c>
      <c r="R163" s="2">
        <f t="shared" si="18"/>
        <v>2</v>
      </c>
      <c r="S163" s="2">
        <f t="shared" si="19"/>
        <v>3</v>
      </c>
      <c r="T163" s="2">
        <f t="shared" si="20"/>
        <v>4</v>
      </c>
      <c r="U163" s="2">
        <f t="shared" si="21"/>
        <v>6</v>
      </c>
    </row>
    <row r="164" spans="1:21" x14ac:dyDescent="0.25">
      <c r="A164" t="s">
        <v>210</v>
      </c>
      <c r="B164">
        <f>IF(Sheet1!G285&lt;200,1,IF(AND(Sheet1!G285&gt;=200,Sheet1!G285&lt;300),2,IF(AND(Sheet1!G285&gt;=300,Sheet1!G285&lt;400),3,IF(AND(Sheet1!G285&gt;=400,Sheet1!G285&lt;500),4,IF(AND(Sheet1!G285&gt;=500,Sheet1!G285&lt;600),5,IF(AND(Sheet1!G285&gt;=600,Sheet1!G285&lt;800),6,IF(Sheet1!G285&gt;=800,7)))))))</f>
        <v>1</v>
      </c>
      <c r="C164">
        <f>IF(Sheet1!H285&lt;200,1,IF(AND(Sheet1!H285&gt;=200,Sheet1!H285&lt;300),2,IF(AND(Sheet1!H285&gt;=300,Sheet1!H285&lt;400),3,IF(AND(Sheet1!H285&gt;=400,Sheet1!H285&lt;500),4,IF(AND(Sheet1!H285&gt;=500,Sheet1!H285&lt;600),5,IF(AND(Sheet1!H285&gt;=600,Sheet1!H285&lt;800),6,IF(Sheet1!H285&gt;=800,7)))))))</f>
        <v>3</v>
      </c>
      <c r="D164">
        <f>IF(Sheet1!I285&lt;200,1,IF(AND(Sheet1!I285&gt;=200,Sheet1!I285&lt;300),2,IF(AND(Sheet1!I285&gt;=300,Sheet1!I285&lt;400),3,IF(AND(Sheet1!I285&gt;=400,Sheet1!I285&lt;500),4,IF(AND(Sheet1!I285&gt;=500,Sheet1!I285&lt;600),5,IF(AND(Sheet1!I285&gt;=600,Sheet1!I285&lt;800),6,IF(Sheet1!I285&gt;=800,7)))))))</f>
        <v>4</v>
      </c>
      <c r="E164">
        <f>IF(Sheet1!J285&lt;200,1,IF(AND(Sheet1!J285&gt;=200,Sheet1!J285&lt;300),2,IF(AND(Sheet1!J285&gt;=300,Sheet1!J285&lt;400),3,IF(AND(Sheet1!J285&gt;=400,Sheet1!J285&lt;500),4,IF(AND(Sheet1!J285&gt;=500,Sheet1!J285&lt;600),5,IF(AND(Sheet1!J285&gt;=600,Sheet1!J285&lt;800),6,IF(Sheet1!J285&gt;=800,7)))))))</f>
        <v>4</v>
      </c>
      <c r="F164">
        <f>IF(Sheet1!K285&lt;200,1,IF(AND(Sheet1!K285&gt;=200,Sheet1!K285&lt;300),2,IF(AND(Sheet1!K285&gt;=300,Sheet1!K285&lt;400),3,IF(AND(Sheet1!K285&gt;=400,Sheet1!K285&lt;500),4,IF(AND(Sheet1!K285&gt;=500,Sheet1!K285&lt;600),5,IF(AND(Sheet1!K285&gt;=600,Sheet1!K285&lt;800),6,IF(Sheet1!K285&gt;=800,7)))))))</f>
        <v>4</v>
      </c>
      <c r="I164">
        <f t="shared" si="16"/>
        <v>1</v>
      </c>
      <c r="J164" t="str">
        <f t="shared" si="22"/>
        <v/>
      </c>
      <c r="K164">
        <f t="shared" si="22"/>
        <v>2</v>
      </c>
      <c r="L164">
        <f t="shared" si="22"/>
        <v>3</v>
      </c>
      <c r="M164" t="str">
        <f t="shared" si="22"/>
        <v/>
      </c>
      <c r="N164" t="str">
        <f t="shared" si="22"/>
        <v/>
      </c>
      <c r="O164" t="str">
        <f t="shared" si="22"/>
        <v/>
      </c>
      <c r="Q164" s="2">
        <f t="shared" si="17"/>
        <v>1</v>
      </c>
      <c r="R164" s="2">
        <f t="shared" si="18"/>
        <v>3</v>
      </c>
      <c r="S164" s="2">
        <f t="shared" si="19"/>
        <v>4</v>
      </c>
      <c r="T164" s="2" t="str">
        <f t="shared" si="20"/>
        <v/>
      </c>
      <c r="U164" s="2" t="str">
        <f t="shared" si="21"/>
        <v/>
      </c>
    </row>
    <row r="165" spans="1:21" x14ac:dyDescent="0.25">
      <c r="A165" t="s">
        <v>212</v>
      </c>
      <c r="B165">
        <f>IF(Sheet1!G137&lt;200,1,IF(AND(Sheet1!G137&gt;=200,Sheet1!G137&lt;300),2,IF(AND(Sheet1!G137&gt;=300,Sheet1!G137&lt;400),3,IF(AND(Sheet1!G137&gt;=400,Sheet1!G137&lt;500),4,IF(AND(Sheet1!G137&gt;=500,Sheet1!G137&lt;600),5,IF(AND(Sheet1!G137&gt;=600,Sheet1!G137&lt;800),6,IF(Sheet1!G137&gt;=800,7)))))))</f>
        <v>1</v>
      </c>
      <c r="C165">
        <f>IF(Sheet1!H137&lt;200,1,IF(AND(Sheet1!H137&gt;=200,Sheet1!H137&lt;300),2,IF(AND(Sheet1!H137&gt;=300,Sheet1!H137&lt;400),3,IF(AND(Sheet1!H137&gt;=400,Sheet1!H137&lt;500),4,IF(AND(Sheet1!H137&gt;=500,Sheet1!H137&lt;600),5,IF(AND(Sheet1!H137&gt;=600,Sheet1!H137&lt;800),6,IF(Sheet1!H137&gt;=800,7)))))))</f>
        <v>1</v>
      </c>
      <c r="D165">
        <f>IF(Sheet1!I137&lt;200,1,IF(AND(Sheet1!I137&gt;=200,Sheet1!I137&lt;300),2,IF(AND(Sheet1!I137&gt;=300,Sheet1!I137&lt;400),3,IF(AND(Sheet1!I137&gt;=400,Sheet1!I137&lt;500),4,IF(AND(Sheet1!I137&gt;=500,Sheet1!I137&lt;600),5,IF(AND(Sheet1!I137&gt;=600,Sheet1!I137&lt;800),6,IF(Sheet1!I137&gt;=800,7)))))))</f>
        <v>2</v>
      </c>
      <c r="E165">
        <f>IF(Sheet1!J137&lt;200,1,IF(AND(Sheet1!J137&gt;=200,Sheet1!J137&lt;300),2,IF(AND(Sheet1!J137&gt;=300,Sheet1!J137&lt;400),3,IF(AND(Sheet1!J137&gt;=400,Sheet1!J137&lt;500),4,IF(AND(Sheet1!J137&gt;=500,Sheet1!J137&lt;600),5,IF(AND(Sheet1!J137&gt;=600,Sheet1!J137&lt;800),6,IF(Sheet1!J137&gt;=800,7)))))))</f>
        <v>4</v>
      </c>
      <c r="F165">
        <f>IF(Sheet1!K137&lt;200,1,IF(AND(Sheet1!K137&gt;=200,Sheet1!K137&lt;300),2,IF(AND(Sheet1!K137&gt;=300,Sheet1!K137&lt;400),3,IF(AND(Sheet1!K137&gt;=400,Sheet1!K137&lt;500),4,IF(AND(Sheet1!K137&gt;=500,Sheet1!K137&lt;600),5,IF(AND(Sheet1!K137&gt;=600,Sheet1!K137&lt;800),6,IF(Sheet1!K137&gt;=800,7)))))))</f>
        <v>4</v>
      </c>
      <c r="I165">
        <f t="shared" si="16"/>
        <v>1</v>
      </c>
      <c r="J165">
        <f t="shared" si="22"/>
        <v>3</v>
      </c>
      <c r="K165" t="str">
        <f t="shared" si="22"/>
        <v/>
      </c>
      <c r="L165">
        <f t="shared" si="22"/>
        <v>4</v>
      </c>
      <c r="M165" t="str">
        <f t="shared" si="22"/>
        <v/>
      </c>
      <c r="N165" t="str">
        <f t="shared" si="22"/>
        <v/>
      </c>
      <c r="O165" t="str">
        <f t="shared" si="22"/>
        <v/>
      </c>
      <c r="Q165" s="2">
        <f t="shared" si="17"/>
        <v>1</v>
      </c>
      <c r="R165" s="2" t="str">
        <f t="shared" si="18"/>
        <v/>
      </c>
      <c r="S165" s="2">
        <f t="shared" si="19"/>
        <v>2</v>
      </c>
      <c r="T165" s="2">
        <f t="shared" si="20"/>
        <v>4</v>
      </c>
      <c r="U165" s="2" t="str">
        <f t="shared" si="21"/>
        <v/>
      </c>
    </row>
    <row r="166" spans="1:21" x14ac:dyDescent="0.25">
      <c r="A166" t="s">
        <v>86</v>
      </c>
      <c r="B166">
        <f>IF(Sheet1!G281&lt;200,1,IF(AND(Sheet1!G281&gt;=200,Sheet1!G281&lt;300),2,IF(AND(Sheet1!G281&gt;=300,Sheet1!G281&lt;400),3,IF(AND(Sheet1!G281&gt;=400,Sheet1!G281&lt;500),4,IF(AND(Sheet1!G281&gt;=500,Sheet1!G281&lt;600),5,IF(AND(Sheet1!G281&gt;=600,Sheet1!G281&lt;800),6,IF(Sheet1!G281&gt;=800,7)))))))</f>
        <v>1</v>
      </c>
      <c r="C166">
        <f>IF(Sheet1!H281&lt;200,1,IF(AND(Sheet1!H281&gt;=200,Sheet1!H281&lt;300),2,IF(AND(Sheet1!H281&gt;=300,Sheet1!H281&lt;400),3,IF(AND(Sheet1!H281&gt;=400,Sheet1!H281&lt;500),4,IF(AND(Sheet1!H281&gt;=500,Sheet1!H281&lt;600),5,IF(AND(Sheet1!H281&gt;=600,Sheet1!H281&lt;800),6,IF(Sheet1!H281&gt;=800,7)))))))</f>
        <v>1</v>
      </c>
      <c r="D166">
        <f>IF(Sheet1!I281&lt;200,1,IF(AND(Sheet1!I281&gt;=200,Sheet1!I281&lt;300),2,IF(AND(Sheet1!I281&gt;=300,Sheet1!I281&lt;400),3,IF(AND(Sheet1!I281&gt;=400,Sheet1!I281&lt;500),4,IF(AND(Sheet1!I281&gt;=500,Sheet1!I281&lt;600),5,IF(AND(Sheet1!I281&gt;=600,Sheet1!I281&lt;800),6,IF(Sheet1!I281&gt;=800,7)))))))</f>
        <v>1</v>
      </c>
      <c r="E166">
        <f>IF(Sheet1!J281&lt;200,1,IF(AND(Sheet1!J281&gt;=200,Sheet1!J281&lt;300),2,IF(AND(Sheet1!J281&gt;=300,Sheet1!J281&lt;400),3,IF(AND(Sheet1!J281&gt;=400,Sheet1!J281&lt;500),4,IF(AND(Sheet1!J281&gt;=500,Sheet1!J281&lt;600),5,IF(AND(Sheet1!J281&gt;=600,Sheet1!J281&lt;800),6,IF(Sheet1!J281&gt;=800,7)))))))</f>
        <v>2</v>
      </c>
      <c r="F166">
        <f>IF(Sheet1!K281&lt;200,1,IF(AND(Sheet1!K281&gt;=200,Sheet1!K281&lt;300),2,IF(AND(Sheet1!K281&gt;=300,Sheet1!K281&lt;400),3,IF(AND(Sheet1!K281&gt;=400,Sheet1!K281&lt;500),4,IF(AND(Sheet1!K281&gt;=500,Sheet1!K281&lt;600),5,IF(AND(Sheet1!K281&gt;=600,Sheet1!K281&lt;800),6,IF(Sheet1!K281&gt;=800,7)))))))</f>
        <v>2</v>
      </c>
      <c r="I166">
        <f t="shared" si="16"/>
        <v>1</v>
      </c>
      <c r="J166">
        <f t="shared" si="22"/>
        <v>4</v>
      </c>
      <c r="K166" t="str">
        <f t="shared" si="22"/>
        <v/>
      </c>
      <c r="L166" t="str">
        <f t="shared" si="22"/>
        <v/>
      </c>
      <c r="M166" t="str">
        <f t="shared" si="22"/>
        <v/>
      </c>
      <c r="N166" t="str">
        <f t="shared" si="22"/>
        <v/>
      </c>
      <c r="O166" t="str">
        <f t="shared" si="22"/>
        <v/>
      </c>
      <c r="Q166" s="2">
        <f t="shared" si="17"/>
        <v>1</v>
      </c>
      <c r="R166" s="2" t="str">
        <f t="shared" si="18"/>
        <v/>
      </c>
      <c r="S166" s="2" t="str">
        <f t="shared" si="19"/>
        <v/>
      </c>
      <c r="T166" s="2">
        <f t="shared" si="20"/>
        <v>2</v>
      </c>
      <c r="U166" s="2" t="str">
        <f t="shared" si="21"/>
        <v/>
      </c>
    </row>
    <row r="167" spans="1:21" x14ac:dyDescent="0.25">
      <c r="A167" t="s">
        <v>245</v>
      </c>
      <c r="B167">
        <f>IF(Sheet1!G260&lt;200,1,IF(AND(Sheet1!G260&gt;=200,Sheet1!G260&lt;300),2,IF(AND(Sheet1!G260&gt;=300,Sheet1!G260&lt;400),3,IF(AND(Sheet1!G260&gt;=400,Sheet1!G260&lt;500),4,IF(AND(Sheet1!G260&gt;=500,Sheet1!G260&lt;600),5,IF(AND(Sheet1!G260&gt;=600,Sheet1!G260&lt;800),6,IF(Sheet1!G260&gt;=800,7)))))))</f>
        <v>1</v>
      </c>
      <c r="C167">
        <f>IF(Sheet1!H260&lt;200,1,IF(AND(Sheet1!H260&gt;=200,Sheet1!H260&lt;300),2,IF(AND(Sheet1!H260&gt;=300,Sheet1!H260&lt;400),3,IF(AND(Sheet1!H260&gt;=400,Sheet1!H260&lt;500),4,IF(AND(Sheet1!H260&gt;=500,Sheet1!H260&lt;600),5,IF(AND(Sheet1!H260&gt;=600,Sheet1!H260&lt;800),6,IF(Sheet1!H260&gt;=800,7)))))))</f>
        <v>1</v>
      </c>
      <c r="D167">
        <f>IF(Sheet1!I260&lt;200,1,IF(AND(Sheet1!I260&gt;=200,Sheet1!I260&lt;300),2,IF(AND(Sheet1!I260&gt;=300,Sheet1!I260&lt;400),3,IF(AND(Sheet1!I260&gt;=400,Sheet1!I260&lt;500),4,IF(AND(Sheet1!I260&gt;=500,Sheet1!I260&lt;600),5,IF(AND(Sheet1!I260&gt;=600,Sheet1!I260&lt;800),6,IF(Sheet1!I260&gt;=800,7)))))))</f>
        <v>1</v>
      </c>
      <c r="E167">
        <f>IF(Sheet1!J260&lt;200,1,IF(AND(Sheet1!J260&gt;=200,Sheet1!J260&lt;300),2,IF(AND(Sheet1!J260&gt;=300,Sheet1!J260&lt;400),3,IF(AND(Sheet1!J260&gt;=400,Sheet1!J260&lt;500),4,IF(AND(Sheet1!J260&gt;=500,Sheet1!J260&lt;600),5,IF(AND(Sheet1!J260&gt;=600,Sheet1!J260&lt;800),6,IF(Sheet1!J260&gt;=800,7)))))))</f>
        <v>3</v>
      </c>
      <c r="F167">
        <f>IF(Sheet1!K260&lt;200,1,IF(AND(Sheet1!K260&gt;=200,Sheet1!K260&lt;300),2,IF(AND(Sheet1!K260&gt;=300,Sheet1!K260&lt;400),3,IF(AND(Sheet1!K260&gt;=400,Sheet1!K260&lt;500),4,IF(AND(Sheet1!K260&gt;=500,Sheet1!K260&lt;600),5,IF(AND(Sheet1!K260&gt;=600,Sheet1!K260&lt;800),6,IF(Sheet1!K260&gt;=800,7)))))))</f>
        <v>5</v>
      </c>
      <c r="I167">
        <f t="shared" si="16"/>
        <v>1</v>
      </c>
      <c r="J167" t="str">
        <f t="shared" si="22"/>
        <v/>
      </c>
      <c r="K167">
        <f t="shared" si="22"/>
        <v>4</v>
      </c>
      <c r="L167" t="str">
        <f t="shared" si="22"/>
        <v/>
      </c>
      <c r="M167">
        <f t="shared" si="22"/>
        <v>5</v>
      </c>
      <c r="N167" t="str">
        <f t="shared" si="22"/>
        <v/>
      </c>
      <c r="O167" t="str">
        <f t="shared" si="22"/>
        <v/>
      </c>
      <c r="Q167" s="2">
        <f t="shared" si="17"/>
        <v>1</v>
      </c>
      <c r="R167" s="2" t="str">
        <f t="shared" si="18"/>
        <v/>
      </c>
      <c r="S167" s="2" t="str">
        <f t="shared" si="19"/>
        <v/>
      </c>
      <c r="T167" s="2">
        <f t="shared" si="20"/>
        <v>3</v>
      </c>
      <c r="U167" s="2">
        <f t="shared" si="21"/>
        <v>5</v>
      </c>
    </row>
    <row r="168" spans="1:21" x14ac:dyDescent="0.25">
      <c r="A168" t="s">
        <v>316</v>
      </c>
      <c r="B168">
        <f>IF(Sheet1!G20&lt;200,1,IF(AND(Sheet1!G20&gt;=200,Sheet1!G20&lt;300),2,IF(AND(Sheet1!G20&gt;=300,Sheet1!G20&lt;400),3,IF(AND(Sheet1!G20&gt;=400,Sheet1!G20&lt;500),4,IF(AND(Sheet1!G20&gt;=500,Sheet1!G20&lt;600),5,IF(AND(Sheet1!G20&gt;=600,Sheet1!G20&lt;800),6,IF(Sheet1!G20&gt;=800,7)))))))</f>
        <v>7</v>
      </c>
      <c r="C168">
        <f>IF(Sheet1!H20&lt;200,1,IF(AND(Sheet1!H20&gt;=200,Sheet1!H20&lt;300),2,IF(AND(Sheet1!H20&gt;=300,Sheet1!H20&lt;400),3,IF(AND(Sheet1!H20&gt;=400,Sheet1!H20&lt;500),4,IF(AND(Sheet1!H20&gt;=500,Sheet1!H20&lt;600),5,IF(AND(Sheet1!H20&gt;=600,Sheet1!H20&lt;800),6,IF(Sheet1!H20&gt;=800,7)))))))</f>
        <v>7</v>
      </c>
      <c r="D168">
        <f>IF(Sheet1!I20&lt;200,1,IF(AND(Sheet1!I20&gt;=200,Sheet1!I20&lt;300),2,IF(AND(Sheet1!I20&gt;=300,Sheet1!I20&lt;400),3,IF(AND(Sheet1!I20&gt;=400,Sheet1!I20&lt;500),4,IF(AND(Sheet1!I20&gt;=500,Sheet1!I20&lt;600),5,IF(AND(Sheet1!I20&gt;=600,Sheet1!I20&lt;800),6,IF(Sheet1!I20&gt;=800,7)))))))</f>
        <v>7</v>
      </c>
      <c r="E168">
        <f>IF(Sheet1!J20&lt;200,1,IF(AND(Sheet1!J20&gt;=200,Sheet1!J20&lt;300),2,IF(AND(Sheet1!J20&gt;=300,Sheet1!J20&lt;400),3,IF(AND(Sheet1!J20&gt;=400,Sheet1!J20&lt;500),4,IF(AND(Sheet1!J20&gt;=500,Sheet1!J20&lt;600),5,IF(AND(Sheet1!J20&gt;=600,Sheet1!J20&lt;800),6,IF(Sheet1!J20&gt;=800,7)))))))</f>
        <v>7</v>
      </c>
      <c r="F168">
        <f>IF(Sheet1!K20&lt;200,1,IF(AND(Sheet1!K20&gt;=200,Sheet1!K20&lt;300),2,IF(AND(Sheet1!K20&gt;=300,Sheet1!K20&lt;400),3,IF(AND(Sheet1!K20&gt;=400,Sheet1!K20&lt;500),4,IF(AND(Sheet1!K20&gt;=500,Sheet1!K20&lt;600),5,IF(AND(Sheet1!K20&gt;=600,Sheet1!K20&lt;800),6,IF(Sheet1!K20&gt;=800,7)))))))</f>
        <v>7</v>
      </c>
      <c r="I168" t="str">
        <f t="shared" si="16"/>
        <v/>
      </c>
      <c r="J168" t="str">
        <f t="shared" si="22"/>
        <v/>
      </c>
      <c r="K168" t="str">
        <f t="shared" si="22"/>
        <v/>
      </c>
      <c r="L168" t="str">
        <f t="shared" si="22"/>
        <v/>
      </c>
      <c r="M168" t="str">
        <f t="shared" si="22"/>
        <v/>
      </c>
      <c r="N168" t="str">
        <f t="shared" si="22"/>
        <v/>
      </c>
      <c r="O168">
        <f t="shared" si="22"/>
        <v>1</v>
      </c>
      <c r="Q168" s="2">
        <f t="shared" si="17"/>
        <v>7</v>
      </c>
      <c r="R168" s="2" t="str">
        <f t="shared" si="18"/>
        <v/>
      </c>
      <c r="S168" s="2" t="str">
        <f t="shared" si="19"/>
        <v/>
      </c>
      <c r="T168" s="2" t="str">
        <f t="shared" si="20"/>
        <v/>
      </c>
      <c r="U168" s="2" t="str">
        <f t="shared" si="21"/>
        <v/>
      </c>
    </row>
    <row r="169" spans="1:21" x14ac:dyDescent="0.25">
      <c r="A169" t="s">
        <v>322</v>
      </c>
      <c r="B169">
        <f>IF(Sheet1!G34&lt;200,1,IF(AND(Sheet1!G34&gt;=200,Sheet1!G34&lt;300),2,IF(AND(Sheet1!G34&gt;=300,Sheet1!G34&lt;400),3,IF(AND(Sheet1!G34&gt;=400,Sheet1!G34&lt;500),4,IF(AND(Sheet1!G34&gt;=500,Sheet1!G34&lt;600),5,IF(AND(Sheet1!G34&gt;=600,Sheet1!G34&lt;800),6,IF(Sheet1!G34&gt;=800,7)))))))</f>
        <v>6</v>
      </c>
      <c r="C169">
        <f>IF(Sheet1!H34&lt;200,1,IF(AND(Sheet1!H34&gt;=200,Sheet1!H34&lt;300),2,IF(AND(Sheet1!H34&gt;=300,Sheet1!H34&lt;400),3,IF(AND(Sheet1!H34&gt;=400,Sheet1!H34&lt;500),4,IF(AND(Sheet1!H34&gt;=500,Sheet1!H34&lt;600),5,IF(AND(Sheet1!H34&gt;=600,Sheet1!H34&lt;800),6,IF(Sheet1!H34&gt;=800,7)))))))</f>
        <v>7</v>
      </c>
      <c r="D169">
        <f>IF(Sheet1!I34&lt;200,1,IF(AND(Sheet1!I34&gt;=200,Sheet1!I34&lt;300),2,IF(AND(Sheet1!I34&gt;=300,Sheet1!I34&lt;400),3,IF(AND(Sheet1!I34&gt;=400,Sheet1!I34&lt;500),4,IF(AND(Sheet1!I34&gt;=500,Sheet1!I34&lt;600),5,IF(AND(Sheet1!I34&gt;=600,Sheet1!I34&lt;800),6,IF(Sheet1!I34&gt;=800,7)))))))</f>
        <v>7</v>
      </c>
      <c r="E169">
        <f>IF(Sheet1!J34&lt;200,1,IF(AND(Sheet1!J34&gt;=200,Sheet1!J34&lt;300),2,IF(AND(Sheet1!J34&gt;=300,Sheet1!J34&lt;400),3,IF(AND(Sheet1!J34&gt;=400,Sheet1!J34&lt;500),4,IF(AND(Sheet1!J34&gt;=500,Sheet1!J34&lt;600),5,IF(AND(Sheet1!J34&gt;=600,Sheet1!J34&lt;800),6,IF(Sheet1!J34&gt;=800,7)))))))</f>
        <v>7</v>
      </c>
      <c r="F169">
        <f>IF(Sheet1!K34&lt;200,1,IF(AND(Sheet1!K34&gt;=200,Sheet1!K34&lt;300),2,IF(AND(Sheet1!K34&gt;=300,Sheet1!K34&lt;400),3,IF(AND(Sheet1!K34&gt;=400,Sheet1!K34&lt;500),4,IF(AND(Sheet1!K34&gt;=500,Sheet1!K34&lt;600),5,IF(AND(Sheet1!K34&gt;=600,Sheet1!K34&lt;800),6,IF(Sheet1!K34&gt;=800,7)))))))</f>
        <v>7</v>
      </c>
      <c r="I169" t="str">
        <f t="shared" si="16"/>
        <v/>
      </c>
      <c r="J169" t="str">
        <f t="shared" si="22"/>
        <v/>
      </c>
      <c r="K169" t="str">
        <f t="shared" si="22"/>
        <v/>
      </c>
      <c r="L169" t="str">
        <f t="shared" si="22"/>
        <v/>
      </c>
      <c r="M169" t="str">
        <f t="shared" si="22"/>
        <v/>
      </c>
      <c r="N169">
        <f t="shared" si="22"/>
        <v>1</v>
      </c>
      <c r="O169">
        <f t="shared" si="22"/>
        <v>2</v>
      </c>
      <c r="Q169" s="2">
        <f t="shared" si="17"/>
        <v>6</v>
      </c>
      <c r="R169" s="2">
        <f t="shared" si="18"/>
        <v>7</v>
      </c>
      <c r="S169" s="2" t="str">
        <f t="shared" si="19"/>
        <v/>
      </c>
      <c r="T169" s="2" t="str">
        <f t="shared" si="20"/>
        <v/>
      </c>
      <c r="U169" s="2" t="str">
        <f t="shared" si="21"/>
        <v/>
      </c>
    </row>
    <row r="170" spans="1:21" x14ac:dyDescent="0.25">
      <c r="A170" t="s">
        <v>273</v>
      </c>
      <c r="B170">
        <f>IF(Sheet1!G56&lt;200,1,IF(AND(Sheet1!G56&gt;=200,Sheet1!G56&lt;300),2,IF(AND(Sheet1!G56&gt;=300,Sheet1!G56&lt;400),3,IF(AND(Sheet1!G56&gt;=400,Sheet1!G56&lt;500),4,IF(AND(Sheet1!G56&gt;=500,Sheet1!G56&lt;600),5,IF(AND(Sheet1!G56&gt;=600,Sheet1!G56&lt;800),6,IF(Sheet1!G56&gt;=800,7)))))))</f>
        <v>5</v>
      </c>
      <c r="C170">
        <f>IF(Sheet1!H56&lt;200,1,IF(AND(Sheet1!H56&gt;=200,Sheet1!H56&lt;300),2,IF(AND(Sheet1!H56&gt;=300,Sheet1!H56&lt;400),3,IF(AND(Sheet1!H56&gt;=400,Sheet1!H56&lt;500),4,IF(AND(Sheet1!H56&gt;=500,Sheet1!H56&lt;600),5,IF(AND(Sheet1!H56&gt;=600,Sheet1!H56&lt;800),6,IF(Sheet1!H56&gt;=800,7)))))))</f>
        <v>6</v>
      </c>
      <c r="D170">
        <f>IF(Sheet1!I56&lt;200,1,IF(AND(Sheet1!I56&gt;=200,Sheet1!I56&lt;300),2,IF(AND(Sheet1!I56&gt;=300,Sheet1!I56&lt;400),3,IF(AND(Sheet1!I56&gt;=400,Sheet1!I56&lt;500),4,IF(AND(Sheet1!I56&gt;=500,Sheet1!I56&lt;600),5,IF(AND(Sheet1!I56&gt;=600,Sheet1!I56&lt;800),6,IF(Sheet1!I56&gt;=800,7)))))))</f>
        <v>6</v>
      </c>
      <c r="E170">
        <f>IF(Sheet1!J56&lt;200,1,IF(AND(Sheet1!J56&gt;=200,Sheet1!J56&lt;300),2,IF(AND(Sheet1!J56&gt;=300,Sheet1!J56&lt;400),3,IF(AND(Sheet1!J56&gt;=400,Sheet1!J56&lt;500),4,IF(AND(Sheet1!J56&gt;=500,Sheet1!J56&lt;600),5,IF(AND(Sheet1!J56&gt;=600,Sheet1!J56&lt;800),6,IF(Sheet1!J56&gt;=800,7)))))))</f>
        <v>6</v>
      </c>
      <c r="F170">
        <f>IF(Sheet1!K56&lt;200,1,IF(AND(Sheet1!K56&gt;=200,Sheet1!K56&lt;300),2,IF(AND(Sheet1!K56&gt;=300,Sheet1!K56&lt;400),3,IF(AND(Sheet1!K56&gt;=400,Sheet1!K56&lt;500),4,IF(AND(Sheet1!K56&gt;=500,Sheet1!K56&lt;600),5,IF(AND(Sheet1!K56&gt;=600,Sheet1!K56&lt;800),6,IF(Sheet1!K56&gt;=800,7)))))))</f>
        <v>6</v>
      </c>
      <c r="I170" t="str">
        <f t="shared" si="16"/>
        <v/>
      </c>
      <c r="J170" t="str">
        <f t="shared" si="22"/>
        <v/>
      </c>
      <c r="K170" t="str">
        <f t="shared" si="22"/>
        <v/>
      </c>
      <c r="L170" t="str">
        <f t="shared" si="22"/>
        <v/>
      </c>
      <c r="M170">
        <f t="shared" si="22"/>
        <v>1</v>
      </c>
      <c r="N170">
        <f t="shared" si="22"/>
        <v>2</v>
      </c>
      <c r="O170" t="str">
        <f t="shared" si="22"/>
        <v/>
      </c>
      <c r="Q170" s="2">
        <f t="shared" si="17"/>
        <v>5</v>
      </c>
      <c r="R170" s="2">
        <f t="shared" si="18"/>
        <v>6</v>
      </c>
      <c r="S170" s="2" t="str">
        <f t="shared" si="19"/>
        <v/>
      </c>
      <c r="T170" s="2" t="str">
        <f t="shared" si="20"/>
        <v/>
      </c>
      <c r="U170" s="2" t="str">
        <f t="shared" si="21"/>
        <v/>
      </c>
    </row>
    <row r="171" spans="1:21" x14ac:dyDescent="0.25">
      <c r="A171" t="s">
        <v>98</v>
      </c>
      <c r="B171">
        <f>IF(Sheet1!G169&lt;200,1,IF(AND(Sheet1!G169&gt;=200,Sheet1!G169&lt;300),2,IF(AND(Sheet1!G169&gt;=300,Sheet1!G169&lt;400),3,IF(AND(Sheet1!G169&gt;=400,Sheet1!G169&lt;500),4,IF(AND(Sheet1!G169&gt;=500,Sheet1!G169&lt;600),5,IF(AND(Sheet1!G169&gt;=600,Sheet1!G169&lt;800),6,IF(Sheet1!G169&gt;=800,7)))))))</f>
        <v>2</v>
      </c>
      <c r="C171">
        <f>IF(Sheet1!H169&lt;200,1,IF(AND(Sheet1!H169&gt;=200,Sheet1!H169&lt;300),2,IF(AND(Sheet1!H169&gt;=300,Sheet1!H169&lt;400),3,IF(AND(Sheet1!H169&gt;=400,Sheet1!H169&lt;500),4,IF(AND(Sheet1!H169&gt;=500,Sheet1!H169&lt;600),5,IF(AND(Sheet1!H169&gt;=600,Sheet1!H169&lt;800),6,IF(Sheet1!H169&gt;=800,7)))))))</f>
        <v>2</v>
      </c>
      <c r="D171">
        <f>IF(Sheet1!I169&lt;200,1,IF(AND(Sheet1!I169&gt;=200,Sheet1!I169&lt;300),2,IF(AND(Sheet1!I169&gt;=300,Sheet1!I169&lt;400),3,IF(AND(Sheet1!I169&gt;=400,Sheet1!I169&lt;500),4,IF(AND(Sheet1!I169&gt;=500,Sheet1!I169&lt;600),5,IF(AND(Sheet1!I169&gt;=600,Sheet1!I169&lt;800),6,IF(Sheet1!I169&gt;=800,7)))))))</f>
        <v>2</v>
      </c>
      <c r="E171">
        <f>IF(Sheet1!J169&lt;200,1,IF(AND(Sheet1!J169&gt;=200,Sheet1!J169&lt;300),2,IF(AND(Sheet1!J169&gt;=300,Sheet1!J169&lt;400),3,IF(AND(Sheet1!J169&gt;=400,Sheet1!J169&lt;500),4,IF(AND(Sheet1!J169&gt;=500,Sheet1!J169&lt;600),5,IF(AND(Sheet1!J169&gt;=600,Sheet1!J169&lt;800),6,IF(Sheet1!J169&gt;=800,7)))))))</f>
        <v>2</v>
      </c>
      <c r="F171">
        <f>IF(Sheet1!K169&lt;200,1,IF(AND(Sheet1!K169&gt;=200,Sheet1!K169&lt;300),2,IF(AND(Sheet1!K169&gt;=300,Sheet1!K169&lt;400),3,IF(AND(Sheet1!K169&gt;=400,Sheet1!K169&lt;500),4,IF(AND(Sheet1!K169&gt;=500,Sheet1!K169&lt;600),5,IF(AND(Sheet1!K169&gt;=600,Sheet1!K169&lt;800),6,IF(Sheet1!K169&gt;=800,7)))))))</f>
        <v>2</v>
      </c>
      <c r="I171" t="str">
        <f t="shared" si="16"/>
        <v/>
      </c>
      <c r="J171">
        <f t="shared" si="22"/>
        <v>1</v>
      </c>
      <c r="K171" t="str">
        <f t="shared" si="22"/>
        <v/>
      </c>
      <c r="L171" t="str">
        <f t="shared" si="22"/>
        <v/>
      </c>
      <c r="M171" t="str">
        <f t="shared" si="22"/>
        <v/>
      </c>
      <c r="N171" t="str">
        <f t="shared" si="22"/>
        <v/>
      </c>
      <c r="O171" t="str">
        <f t="shared" si="22"/>
        <v/>
      </c>
      <c r="Q171" s="2">
        <f t="shared" si="17"/>
        <v>2</v>
      </c>
      <c r="R171" s="2" t="str">
        <f t="shared" si="18"/>
        <v/>
      </c>
      <c r="S171" s="2" t="str">
        <f t="shared" si="19"/>
        <v/>
      </c>
      <c r="T171" s="2" t="str">
        <f t="shared" si="20"/>
        <v/>
      </c>
      <c r="U171" s="2" t="str">
        <f t="shared" si="21"/>
        <v/>
      </c>
    </row>
    <row r="172" spans="1:21" x14ac:dyDescent="0.25">
      <c r="A172" t="s">
        <v>237</v>
      </c>
      <c r="B172">
        <f>IF(Sheet1!G61&lt;200,1,IF(AND(Sheet1!G61&gt;=200,Sheet1!G61&lt;300),2,IF(AND(Sheet1!G61&gt;=300,Sheet1!G61&lt;400),3,IF(AND(Sheet1!G61&gt;=400,Sheet1!G61&lt;500),4,IF(AND(Sheet1!G61&gt;=500,Sheet1!G61&lt;600),5,IF(AND(Sheet1!G61&gt;=600,Sheet1!G61&lt;800),6,IF(Sheet1!G61&gt;=800,7)))))))</f>
        <v>5</v>
      </c>
      <c r="C172">
        <f>IF(Sheet1!H61&lt;200,1,IF(AND(Sheet1!H61&gt;=200,Sheet1!H61&lt;300),2,IF(AND(Sheet1!H61&gt;=300,Sheet1!H61&lt;400),3,IF(AND(Sheet1!H61&gt;=400,Sheet1!H61&lt;500),4,IF(AND(Sheet1!H61&gt;=500,Sheet1!H61&lt;600),5,IF(AND(Sheet1!H61&gt;=600,Sheet1!H61&lt;800),6,IF(Sheet1!H61&gt;=800,7)))))))</f>
        <v>5</v>
      </c>
      <c r="D172">
        <f>IF(Sheet1!I61&lt;200,1,IF(AND(Sheet1!I61&gt;=200,Sheet1!I61&lt;300),2,IF(AND(Sheet1!I61&gt;=300,Sheet1!I61&lt;400),3,IF(AND(Sheet1!I61&gt;=400,Sheet1!I61&lt;500),4,IF(AND(Sheet1!I61&gt;=500,Sheet1!I61&lt;600),5,IF(AND(Sheet1!I61&gt;=600,Sheet1!I61&lt;800),6,IF(Sheet1!I61&gt;=800,7)))))))</f>
        <v>5</v>
      </c>
      <c r="E172">
        <f>IF(Sheet1!J61&lt;200,1,IF(AND(Sheet1!J61&gt;=200,Sheet1!J61&lt;300),2,IF(AND(Sheet1!J61&gt;=300,Sheet1!J61&lt;400),3,IF(AND(Sheet1!J61&gt;=400,Sheet1!J61&lt;500),4,IF(AND(Sheet1!J61&gt;=500,Sheet1!J61&lt;600),5,IF(AND(Sheet1!J61&gt;=600,Sheet1!J61&lt;800),6,IF(Sheet1!J61&gt;=800,7)))))))</f>
        <v>5</v>
      </c>
      <c r="F172">
        <f>IF(Sheet1!K61&lt;200,1,IF(AND(Sheet1!K61&gt;=200,Sheet1!K61&lt;300),2,IF(AND(Sheet1!K61&gt;=300,Sheet1!K61&lt;400),3,IF(AND(Sheet1!K61&gt;=400,Sheet1!K61&lt;500),4,IF(AND(Sheet1!K61&gt;=500,Sheet1!K61&lt;600),5,IF(AND(Sheet1!K61&gt;=600,Sheet1!K61&lt;800),6,IF(Sheet1!K61&gt;=800,7)))))))</f>
        <v>5</v>
      </c>
      <c r="I172" t="str">
        <f t="shared" si="16"/>
        <v/>
      </c>
      <c r="J172" t="str">
        <f t="shared" si="22"/>
        <v/>
      </c>
      <c r="K172" t="str">
        <f t="shared" si="22"/>
        <v/>
      </c>
      <c r="L172" t="str">
        <f t="shared" si="22"/>
        <v/>
      </c>
      <c r="M172">
        <f t="shared" si="22"/>
        <v>1</v>
      </c>
      <c r="N172" t="str">
        <f t="shared" si="22"/>
        <v/>
      </c>
      <c r="O172" t="str">
        <f t="shared" si="22"/>
        <v/>
      </c>
      <c r="Q172" s="2">
        <f t="shared" si="17"/>
        <v>5</v>
      </c>
      <c r="R172" s="2" t="str">
        <f t="shared" si="18"/>
        <v/>
      </c>
      <c r="S172" s="2" t="str">
        <f t="shared" si="19"/>
        <v/>
      </c>
      <c r="T172" s="2" t="str">
        <f t="shared" si="20"/>
        <v/>
      </c>
      <c r="U172" s="2" t="str">
        <f t="shared" si="21"/>
        <v/>
      </c>
    </row>
    <row r="173" spans="1:21" x14ac:dyDescent="0.25">
      <c r="A173" t="s">
        <v>178</v>
      </c>
      <c r="B173">
        <f>IF(Sheet1!G151&lt;200,1,IF(AND(Sheet1!G151&gt;=200,Sheet1!G151&lt;300),2,IF(AND(Sheet1!G151&gt;=300,Sheet1!G151&lt;400),3,IF(AND(Sheet1!G151&gt;=400,Sheet1!G151&lt;500),4,IF(AND(Sheet1!G151&gt;=500,Sheet1!G151&lt;600),5,IF(AND(Sheet1!G151&gt;=600,Sheet1!G151&lt;800),6,IF(Sheet1!G151&gt;=800,7)))))))</f>
        <v>2</v>
      </c>
      <c r="C173">
        <f>IF(Sheet1!H151&lt;200,1,IF(AND(Sheet1!H151&gt;=200,Sheet1!H151&lt;300),2,IF(AND(Sheet1!H151&gt;=300,Sheet1!H151&lt;400),3,IF(AND(Sheet1!H151&gt;=400,Sheet1!H151&lt;500),4,IF(AND(Sheet1!H151&gt;=500,Sheet1!H151&lt;600),5,IF(AND(Sheet1!H151&gt;=600,Sheet1!H151&lt;800),6,IF(Sheet1!H151&gt;=800,7)))))))</f>
        <v>2</v>
      </c>
      <c r="D173">
        <f>IF(Sheet1!I151&lt;200,1,IF(AND(Sheet1!I151&gt;=200,Sheet1!I151&lt;300),2,IF(AND(Sheet1!I151&gt;=300,Sheet1!I151&lt;400),3,IF(AND(Sheet1!I151&gt;=400,Sheet1!I151&lt;500),4,IF(AND(Sheet1!I151&gt;=500,Sheet1!I151&lt;600),5,IF(AND(Sheet1!I151&gt;=600,Sheet1!I151&lt;800),6,IF(Sheet1!I151&gt;=800,7)))))))</f>
        <v>3</v>
      </c>
      <c r="E173">
        <f>IF(Sheet1!J151&lt;200,1,IF(AND(Sheet1!J151&gt;=200,Sheet1!J151&lt;300),2,IF(AND(Sheet1!J151&gt;=300,Sheet1!J151&lt;400),3,IF(AND(Sheet1!J151&gt;=400,Sheet1!J151&lt;500),4,IF(AND(Sheet1!J151&gt;=500,Sheet1!J151&lt;600),5,IF(AND(Sheet1!J151&gt;=600,Sheet1!J151&lt;800),6,IF(Sheet1!J151&gt;=800,7)))))))</f>
        <v>3</v>
      </c>
      <c r="F173">
        <f>IF(Sheet1!K151&lt;200,1,IF(AND(Sheet1!K151&gt;=200,Sheet1!K151&lt;300),2,IF(AND(Sheet1!K151&gt;=300,Sheet1!K151&lt;400),3,IF(AND(Sheet1!K151&gt;=400,Sheet1!K151&lt;500),4,IF(AND(Sheet1!K151&gt;=500,Sheet1!K151&lt;600),5,IF(AND(Sheet1!K151&gt;=600,Sheet1!K151&lt;800),6,IF(Sheet1!K151&gt;=800,7)))))))</f>
        <v>3</v>
      </c>
      <c r="I173" t="str">
        <f t="shared" si="16"/>
        <v/>
      </c>
      <c r="J173">
        <f t="shared" si="22"/>
        <v>1</v>
      </c>
      <c r="K173">
        <f t="shared" si="22"/>
        <v>3</v>
      </c>
      <c r="L173" t="str">
        <f t="shared" si="22"/>
        <v/>
      </c>
      <c r="M173" t="str">
        <f t="shared" si="22"/>
        <v/>
      </c>
      <c r="N173" t="str">
        <f t="shared" si="22"/>
        <v/>
      </c>
      <c r="O173" t="str">
        <f t="shared" si="22"/>
        <v/>
      </c>
      <c r="Q173" s="2">
        <f t="shared" si="17"/>
        <v>2</v>
      </c>
      <c r="R173" s="2" t="str">
        <f t="shared" si="18"/>
        <v/>
      </c>
      <c r="S173" s="2">
        <f t="shared" si="19"/>
        <v>3</v>
      </c>
      <c r="T173" s="2" t="str">
        <f t="shared" si="20"/>
        <v/>
      </c>
      <c r="U173" s="2" t="str">
        <f t="shared" si="21"/>
        <v/>
      </c>
    </row>
    <row r="174" spans="1:21" x14ac:dyDescent="0.25">
      <c r="A174" t="s">
        <v>199</v>
      </c>
      <c r="B174">
        <f>IF(Sheet1!G123&lt;200,1,IF(AND(Sheet1!G123&gt;=200,Sheet1!G123&lt;300),2,IF(AND(Sheet1!G123&gt;=300,Sheet1!G123&lt;400),3,IF(AND(Sheet1!G123&gt;=400,Sheet1!G123&lt;500),4,IF(AND(Sheet1!G123&gt;=500,Sheet1!G123&lt;600),5,IF(AND(Sheet1!G123&gt;=600,Sheet1!G123&lt;800),6,IF(Sheet1!G123&gt;=800,7)))))))</f>
        <v>3</v>
      </c>
      <c r="C174">
        <f>IF(Sheet1!H123&lt;200,1,IF(AND(Sheet1!H123&gt;=200,Sheet1!H123&lt;300),2,IF(AND(Sheet1!H123&gt;=300,Sheet1!H123&lt;400),3,IF(AND(Sheet1!H123&gt;=400,Sheet1!H123&lt;500),4,IF(AND(Sheet1!H123&gt;=500,Sheet1!H123&lt;600),5,IF(AND(Sheet1!H123&gt;=600,Sheet1!H123&lt;800),6,IF(Sheet1!H123&gt;=800,7)))))))</f>
        <v>3</v>
      </c>
      <c r="D174">
        <f>IF(Sheet1!I123&lt;200,1,IF(AND(Sheet1!I123&gt;=200,Sheet1!I123&lt;300),2,IF(AND(Sheet1!I123&gt;=300,Sheet1!I123&lt;400),3,IF(AND(Sheet1!I123&gt;=400,Sheet1!I123&lt;500),4,IF(AND(Sheet1!I123&gt;=500,Sheet1!I123&lt;600),5,IF(AND(Sheet1!I123&gt;=600,Sheet1!I123&lt;800),6,IF(Sheet1!I123&gt;=800,7)))))))</f>
        <v>3</v>
      </c>
      <c r="E174">
        <f>IF(Sheet1!J123&lt;200,1,IF(AND(Sheet1!J123&gt;=200,Sheet1!J123&lt;300),2,IF(AND(Sheet1!J123&gt;=300,Sheet1!J123&lt;400),3,IF(AND(Sheet1!J123&gt;=400,Sheet1!J123&lt;500),4,IF(AND(Sheet1!J123&gt;=500,Sheet1!J123&lt;600),5,IF(AND(Sheet1!J123&gt;=600,Sheet1!J123&lt;800),6,IF(Sheet1!J123&gt;=800,7)))))))</f>
        <v>3</v>
      </c>
      <c r="F174">
        <f>IF(Sheet1!K123&lt;200,1,IF(AND(Sheet1!K123&gt;=200,Sheet1!K123&lt;300),2,IF(AND(Sheet1!K123&gt;=300,Sheet1!K123&lt;400),3,IF(AND(Sheet1!K123&gt;=400,Sheet1!K123&lt;500),4,IF(AND(Sheet1!K123&gt;=500,Sheet1!K123&lt;600),5,IF(AND(Sheet1!K123&gt;=600,Sheet1!K123&lt;800),6,IF(Sheet1!K123&gt;=800,7)))))))</f>
        <v>4</v>
      </c>
      <c r="I174" t="str">
        <f t="shared" si="16"/>
        <v/>
      </c>
      <c r="J174" t="str">
        <f t="shared" si="22"/>
        <v/>
      </c>
      <c r="K174">
        <f t="shared" si="22"/>
        <v>1</v>
      </c>
      <c r="L174">
        <f t="shared" si="22"/>
        <v>5</v>
      </c>
      <c r="M174" t="str">
        <f t="shared" si="22"/>
        <v/>
      </c>
      <c r="N174" t="str">
        <f t="shared" si="22"/>
        <v/>
      </c>
      <c r="O174" t="str">
        <f t="shared" si="22"/>
        <v/>
      </c>
      <c r="Q174" s="2">
        <f t="shared" si="17"/>
        <v>3</v>
      </c>
      <c r="R174" s="2" t="str">
        <f t="shared" si="18"/>
        <v/>
      </c>
      <c r="S174" s="2" t="str">
        <f t="shared" si="19"/>
        <v/>
      </c>
      <c r="T174" s="2" t="str">
        <f t="shared" si="20"/>
        <v/>
      </c>
      <c r="U174" s="2">
        <f t="shared" si="21"/>
        <v>4</v>
      </c>
    </row>
    <row r="175" spans="1:21" x14ac:dyDescent="0.25">
      <c r="A175" t="s">
        <v>139</v>
      </c>
      <c r="B175">
        <f>IF(Sheet1!G162&lt;200,1,IF(AND(Sheet1!G162&gt;=200,Sheet1!G162&lt;300),2,IF(AND(Sheet1!G162&gt;=300,Sheet1!G162&lt;400),3,IF(AND(Sheet1!G162&gt;=400,Sheet1!G162&lt;500),4,IF(AND(Sheet1!G162&gt;=500,Sheet1!G162&lt;600),5,IF(AND(Sheet1!G162&gt;=600,Sheet1!G162&lt;800),6,IF(Sheet1!G162&gt;=800,7)))))))</f>
        <v>2</v>
      </c>
      <c r="C175">
        <f>IF(Sheet1!H162&lt;200,1,IF(AND(Sheet1!H162&gt;=200,Sheet1!H162&lt;300),2,IF(AND(Sheet1!H162&gt;=300,Sheet1!H162&lt;400),3,IF(AND(Sheet1!H162&gt;=400,Sheet1!H162&lt;500),4,IF(AND(Sheet1!H162&gt;=500,Sheet1!H162&lt;600),5,IF(AND(Sheet1!H162&gt;=600,Sheet1!H162&lt;800),6,IF(Sheet1!H162&gt;=800,7)))))))</f>
        <v>2</v>
      </c>
      <c r="D175">
        <f>IF(Sheet1!I162&lt;200,1,IF(AND(Sheet1!I162&gt;=200,Sheet1!I162&lt;300),2,IF(AND(Sheet1!I162&gt;=300,Sheet1!I162&lt;400),3,IF(AND(Sheet1!I162&gt;=400,Sheet1!I162&lt;500),4,IF(AND(Sheet1!I162&gt;=500,Sheet1!I162&lt;600),5,IF(AND(Sheet1!I162&gt;=600,Sheet1!I162&lt;800),6,IF(Sheet1!I162&gt;=800,7)))))))</f>
        <v>2</v>
      </c>
      <c r="E175">
        <f>IF(Sheet1!J162&lt;200,1,IF(AND(Sheet1!J162&gt;=200,Sheet1!J162&lt;300),2,IF(AND(Sheet1!J162&gt;=300,Sheet1!J162&lt;400),3,IF(AND(Sheet1!J162&gt;=400,Sheet1!J162&lt;500),4,IF(AND(Sheet1!J162&gt;=500,Sheet1!J162&lt;600),5,IF(AND(Sheet1!J162&gt;=600,Sheet1!J162&lt;800),6,IF(Sheet1!J162&gt;=800,7)))))))</f>
        <v>3</v>
      </c>
      <c r="F175">
        <f>IF(Sheet1!K162&lt;200,1,IF(AND(Sheet1!K162&gt;=200,Sheet1!K162&lt;300),2,IF(AND(Sheet1!K162&gt;=300,Sheet1!K162&lt;400),3,IF(AND(Sheet1!K162&gt;=400,Sheet1!K162&lt;500),4,IF(AND(Sheet1!K162&gt;=500,Sheet1!K162&lt;600),5,IF(AND(Sheet1!K162&gt;=600,Sheet1!K162&lt;800),6,IF(Sheet1!K162&gt;=800,7)))))))</f>
        <v>3</v>
      </c>
      <c r="I175" t="str">
        <f t="shared" si="16"/>
        <v/>
      </c>
      <c r="J175">
        <f t="shared" si="22"/>
        <v>1</v>
      </c>
      <c r="K175">
        <f t="shared" si="22"/>
        <v>4</v>
      </c>
      <c r="L175" t="str">
        <f t="shared" si="22"/>
        <v/>
      </c>
      <c r="M175" t="str">
        <f t="shared" si="22"/>
        <v/>
      </c>
      <c r="N175" t="str">
        <f t="shared" si="22"/>
        <v/>
      </c>
      <c r="O175" t="str">
        <f t="shared" si="22"/>
        <v/>
      </c>
      <c r="Q175" s="2">
        <f t="shared" si="17"/>
        <v>2</v>
      </c>
      <c r="R175" s="2" t="str">
        <f t="shared" si="18"/>
        <v/>
      </c>
      <c r="S175" s="2" t="str">
        <f t="shared" si="19"/>
        <v/>
      </c>
      <c r="T175" s="2">
        <f t="shared" si="20"/>
        <v>3</v>
      </c>
      <c r="U175" s="2" t="str">
        <f t="shared" si="21"/>
        <v/>
      </c>
    </row>
    <row r="176" spans="1:21" x14ac:dyDescent="0.25">
      <c r="A176" t="s">
        <v>66</v>
      </c>
      <c r="B176">
        <f>IF(Sheet1!G317&lt;200,1,IF(AND(Sheet1!G317&gt;=200,Sheet1!G317&lt;300),2,IF(AND(Sheet1!G317&gt;=300,Sheet1!G317&lt;400),3,IF(AND(Sheet1!G317&gt;=400,Sheet1!G317&lt;500),4,IF(AND(Sheet1!G317&gt;=500,Sheet1!G317&lt;600),5,IF(AND(Sheet1!G317&gt;=600,Sheet1!G317&lt;800),6,IF(Sheet1!G317&gt;=800,7)))))))</f>
        <v>1</v>
      </c>
      <c r="C176">
        <f>IF(Sheet1!H317&lt;200,1,IF(AND(Sheet1!H317&gt;=200,Sheet1!H317&lt;300),2,IF(AND(Sheet1!H317&gt;=300,Sheet1!H317&lt;400),3,IF(AND(Sheet1!H317&gt;=400,Sheet1!H317&lt;500),4,IF(AND(Sheet1!H317&gt;=500,Sheet1!H317&lt;600),5,IF(AND(Sheet1!H317&gt;=600,Sheet1!H317&lt;800),6,IF(Sheet1!H317&gt;=800,7)))))))</f>
        <v>1</v>
      </c>
      <c r="D176">
        <f>IF(Sheet1!I317&lt;200,1,IF(AND(Sheet1!I317&gt;=200,Sheet1!I317&lt;300),2,IF(AND(Sheet1!I317&gt;=300,Sheet1!I317&lt;400),3,IF(AND(Sheet1!I317&gt;=400,Sheet1!I317&lt;500),4,IF(AND(Sheet1!I317&gt;=500,Sheet1!I317&lt;600),5,IF(AND(Sheet1!I317&gt;=600,Sheet1!I317&lt;800),6,IF(Sheet1!I317&gt;=800,7)))))))</f>
        <v>1</v>
      </c>
      <c r="E176">
        <f>IF(Sheet1!J317&lt;200,1,IF(AND(Sheet1!J317&gt;=200,Sheet1!J317&lt;300),2,IF(AND(Sheet1!J317&gt;=300,Sheet1!J317&lt;400),3,IF(AND(Sheet1!J317&gt;=400,Sheet1!J317&lt;500),4,IF(AND(Sheet1!J317&gt;=500,Sheet1!J317&lt;600),5,IF(AND(Sheet1!J317&gt;=600,Sheet1!J317&lt;800),6,IF(Sheet1!J317&gt;=800,7)))))))</f>
        <v>1</v>
      </c>
      <c r="F176">
        <f>IF(Sheet1!K317&lt;200,1,IF(AND(Sheet1!K317&gt;=200,Sheet1!K317&lt;300),2,IF(AND(Sheet1!K317&gt;=300,Sheet1!K317&lt;400),3,IF(AND(Sheet1!K317&gt;=400,Sheet1!K317&lt;500),4,IF(AND(Sheet1!K317&gt;=500,Sheet1!K317&lt;600),5,IF(AND(Sheet1!K317&gt;=600,Sheet1!K317&lt;800),6,IF(Sheet1!K317&gt;=800,7)))))))</f>
        <v>1</v>
      </c>
      <c r="I176">
        <f t="shared" si="16"/>
        <v>1</v>
      </c>
      <c r="J176" t="str">
        <f t="shared" si="22"/>
        <v/>
      </c>
      <c r="K176" t="str">
        <f t="shared" si="22"/>
        <v/>
      </c>
      <c r="L176" t="str">
        <f t="shared" si="22"/>
        <v/>
      </c>
      <c r="M176" t="str">
        <f t="shared" si="22"/>
        <v/>
      </c>
      <c r="N176" t="str">
        <f t="shared" si="22"/>
        <v/>
      </c>
      <c r="O176" t="str">
        <f t="shared" si="22"/>
        <v/>
      </c>
      <c r="Q176" s="2">
        <f t="shared" si="17"/>
        <v>1</v>
      </c>
      <c r="R176" s="2" t="str">
        <f t="shared" si="18"/>
        <v/>
      </c>
      <c r="S176" s="2" t="str">
        <f t="shared" si="19"/>
        <v/>
      </c>
      <c r="T176" s="2" t="str">
        <f t="shared" si="20"/>
        <v/>
      </c>
      <c r="U176" s="2" t="str">
        <f t="shared" si="21"/>
        <v/>
      </c>
    </row>
    <row r="177" spans="1:21" x14ac:dyDescent="0.25">
      <c r="A177" t="s">
        <v>274</v>
      </c>
      <c r="B177">
        <f>IF(Sheet1!G144&lt;200,1,IF(AND(Sheet1!G144&gt;=200,Sheet1!G144&lt;300),2,IF(AND(Sheet1!G144&gt;=300,Sheet1!G144&lt;400),3,IF(AND(Sheet1!G144&gt;=400,Sheet1!G144&lt;500),4,IF(AND(Sheet1!G144&gt;=500,Sheet1!G144&lt;600),5,IF(AND(Sheet1!G144&gt;=600,Sheet1!G144&lt;800),6,IF(Sheet1!G144&gt;=800,7)))))))</f>
        <v>2</v>
      </c>
      <c r="C177">
        <f>IF(Sheet1!H144&lt;200,1,IF(AND(Sheet1!H144&gt;=200,Sheet1!H144&lt;300),2,IF(AND(Sheet1!H144&gt;=300,Sheet1!H144&lt;400),3,IF(AND(Sheet1!H144&gt;=400,Sheet1!H144&lt;500),4,IF(AND(Sheet1!H144&gt;=500,Sheet1!H144&lt;600),5,IF(AND(Sheet1!H144&gt;=600,Sheet1!H144&lt;800),6,IF(Sheet1!H144&gt;=800,7)))))))</f>
        <v>5</v>
      </c>
      <c r="D177">
        <f>IF(Sheet1!I144&lt;200,1,IF(AND(Sheet1!I144&gt;=200,Sheet1!I144&lt;300),2,IF(AND(Sheet1!I144&gt;=300,Sheet1!I144&lt;400),3,IF(AND(Sheet1!I144&gt;=400,Sheet1!I144&lt;500),4,IF(AND(Sheet1!I144&gt;=500,Sheet1!I144&lt;600),5,IF(AND(Sheet1!I144&gt;=600,Sheet1!I144&lt;800),6,IF(Sheet1!I144&gt;=800,7)))))))</f>
        <v>5</v>
      </c>
      <c r="E177">
        <f>IF(Sheet1!J144&lt;200,1,IF(AND(Sheet1!J144&gt;=200,Sheet1!J144&lt;300),2,IF(AND(Sheet1!J144&gt;=300,Sheet1!J144&lt;400),3,IF(AND(Sheet1!J144&gt;=400,Sheet1!J144&lt;500),4,IF(AND(Sheet1!J144&gt;=500,Sheet1!J144&lt;600),5,IF(AND(Sheet1!J144&gt;=600,Sheet1!J144&lt;800),6,IF(Sheet1!J144&gt;=800,7)))))))</f>
        <v>6</v>
      </c>
      <c r="F177">
        <f>IF(Sheet1!K144&lt;200,1,IF(AND(Sheet1!K144&gt;=200,Sheet1!K144&lt;300),2,IF(AND(Sheet1!K144&gt;=300,Sheet1!K144&lt;400),3,IF(AND(Sheet1!K144&gt;=400,Sheet1!K144&lt;500),4,IF(AND(Sheet1!K144&gt;=500,Sheet1!K144&lt;600),5,IF(AND(Sheet1!K144&gt;=600,Sheet1!K144&lt;800),6,IF(Sheet1!K144&gt;=800,7)))))))</f>
        <v>6</v>
      </c>
      <c r="I177" t="str">
        <f t="shared" si="16"/>
        <v/>
      </c>
      <c r="J177">
        <f t="shared" si="22"/>
        <v>1</v>
      </c>
      <c r="K177" t="str">
        <f t="shared" si="22"/>
        <v/>
      </c>
      <c r="L177" t="str">
        <f t="shared" si="22"/>
        <v/>
      </c>
      <c r="M177">
        <f t="shared" si="22"/>
        <v>2</v>
      </c>
      <c r="N177">
        <f t="shared" si="22"/>
        <v>4</v>
      </c>
      <c r="O177" t="str">
        <f t="shared" si="22"/>
        <v/>
      </c>
      <c r="Q177" s="2">
        <f t="shared" si="17"/>
        <v>2</v>
      </c>
      <c r="R177" s="2">
        <f t="shared" si="18"/>
        <v>5</v>
      </c>
      <c r="S177" s="2" t="str">
        <f t="shared" si="19"/>
        <v/>
      </c>
      <c r="T177" s="2">
        <f t="shared" si="20"/>
        <v>6</v>
      </c>
      <c r="U177" s="2" t="str">
        <f t="shared" si="21"/>
        <v/>
      </c>
    </row>
    <row r="178" spans="1:21" x14ac:dyDescent="0.25">
      <c r="A178" t="s">
        <v>133</v>
      </c>
      <c r="B178">
        <f>IF(Sheet1!G166&lt;200,1,IF(AND(Sheet1!G166&gt;=200,Sheet1!G166&lt;300),2,IF(AND(Sheet1!G166&gt;=300,Sheet1!G166&lt;400),3,IF(AND(Sheet1!G166&gt;=400,Sheet1!G166&lt;500),4,IF(AND(Sheet1!G166&gt;=500,Sheet1!G166&lt;600),5,IF(AND(Sheet1!G166&gt;=600,Sheet1!G166&lt;800),6,IF(Sheet1!G166&gt;=800,7)))))))</f>
        <v>2</v>
      </c>
      <c r="C178">
        <f>IF(Sheet1!H166&lt;200,1,IF(AND(Sheet1!H166&gt;=200,Sheet1!H166&lt;300),2,IF(AND(Sheet1!H166&gt;=300,Sheet1!H166&lt;400),3,IF(AND(Sheet1!H166&gt;=400,Sheet1!H166&lt;500),4,IF(AND(Sheet1!H166&gt;=500,Sheet1!H166&lt;600),5,IF(AND(Sheet1!H166&gt;=600,Sheet1!H166&lt;800),6,IF(Sheet1!H166&gt;=800,7)))))))</f>
        <v>2</v>
      </c>
      <c r="D178">
        <f>IF(Sheet1!I166&lt;200,1,IF(AND(Sheet1!I166&gt;=200,Sheet1!I166&lt;300),2,IF(AND(Sheet1!I166&gt;=300,Sheet1!I166&lt;400),3,IF(AND(Sheet1!I166&gt;=400,Sheet1!I166&lt;500),4,IF(AND(Sheet1!I166&gt;=500,Sheet1!I166&lt;600),5,IF(AND(Sheet1!I166&gt;=600,Sheet1!I166&lt;800),6,IF(Sheet1!I166&gt;=800,7)))))))</f>
        <v>2</v>
      </c>
      <c r="E178">
        <f>IF(Sheet1!J166&lt;200,1,IF(AND(Sheet1!J166&gt;=200,Sheet1!J166&lt;300),2,IF(AND(Sheet1!J166&gt;=300,Sheet1!J166&lt;400),3,IF(AND(Sheet1!J166&gt;=400,Sheet1!J166&lt;500),4,IF(AND(Sheet1!J166&gt;=500,Sheet1!J166&lt;600),5,IF(AND(Sheet1!J166&gt;=600,Sheet1!J166&lt;800),6,IF(Sheet1!J166&gt;=800,7)))))))</f>
        <v>2</v>
      </c>
      <c r="F178">
        <f>IF(Sheet1!K166&lt;200,1,IF(AND(Sheet1!K166&gt;=200,Sheet1!K166&lt;300),2,IF(AND(Sheet1!K166&gt;=300,Sheet1!K166&lt;400),3,IF(AND(Sheet1!K166&gt;=400,Sheet1!K166&lt;500),4,IF(AND(Sheet1!K166&gt;=500,Sheet1!K166&lt;600),5,IF(AND(Sheet1!K166&gt;=600,Sheet1!K166&lt;800),6,IF(Sheet1!K166&gt;=800,7)))))))</f>
        <v>2</v>
      </c>
      <c r="I178" t="str">
        <f t="shared" si="16"/>
        <v/>
      </c>
      <c r="J178">
        <f t="shared" si="22"/>
        <v>1</v>
      </c>
      <c r="K178" t="str">
        <f t="shared" si="22"/>
        <v/>
      </c>
      <c r="L178" t="str">
        <f t="shared" si="22"/>
        <v/>
      </c>
      <c r="M178" t="str">
        <f t="shared" si="22"/>
        <v/>
      </c>
      <c r="N178" t="str">
        <f t="shared" si="22"/>
        <v/>
      </c>
      <c r="O178" t="str">
        <f t="shared" si="22"/>
        <v/>
      </c>
      <c r="Q178" s="2">
        <f t="shared" si="17"/>
        <v>2</v>
      </c>
      <c r="R178" s="2" t="str">
        <f t="shared" si="18"/>
        <v/>
      </c>
      <c r="S178" s="2" t="str">
        <f t="shared" si="19"/>
        <v/>
      </c>
      <c r="T178" s="2" t="str">
        <f t="shared" si="20"/>
        <v/>
      </c>
      <c r="U178" s="2" t="str">
        <f t="shared" si="21"/>
        <v/>
      </c>
    </row>
    <row r="179" spans="1:21" x14ac:dyDescent="0.25">
      <c r="A179" t="s">
        <v>238</v>
      </c>
      <c r="B179">
        <f>IF(Sheet1!G58&lt;200,1,IF(AND(Sheet1!G58&gt;=200,Sheet1!G58&lt;300),2,IF(AND(Sheet1!G58&gt;=300,Sheet1!G58&lt;400),3,IF(AND(Sheet1!G58&gt;=400,Sheet1!G58&lt;500),4,IF(AND(Sheet1!G58&gt;=500,Sheet1!G58&lt;600),5,IF(AND(Sheet1!G58&gt;=600,Sheet1!G58&lt;800),6,IF(Sheet1!G58&gt;=800,7)))))))</f>
        <v>5</v>
      </c>
      <c r="C179">
        <f>IF(Sheet1!H58&lt;200,1,IF(AND(Sheet1!H58&gt;=200,Sheet1!H58&lt;300),2,IF(AND(Sheet1!H58&gt;=300,Sheet1!H58&lt;400),3,IF(AND(Sheet1!H58&gt;=400,Sheet1!H58&lt;500),4,IF(AND(Sheet1!H58&gt;=500,Sheet1!H58&lt;600),5,IF(AND(Sheet1!H58&gt;=600,Sheet1!H58&lt;800),6,IF(Sheet1!H58&gt;=800,7)))))))</f>
        <v>5</v>
      </c>
      <c r="D179">
        <f>IF(Sheet1!I58&lt;200,1,IF(AND(Sheet1!I58&gt;=200,Sheet1!I58&lt;300),2,IF(AND(Sheet1!I58&gt;=300,Sheet1!I58&lt;400),3,IF(AND(Sheet1!I58&gt;=400,Sheet1!I58&lt;500),4,IF(AND(Sheet1!I58&gt;=500,Sheet1!I58&lt;600),5,IF(AND(Sheet1!I58&gt;=600,Sheet1!I58&lt;800),6,IF(Sheet1!I58&gt;=800,7)))))))</f>
        <v>5</v>
      </c>
      <c r="E179">
        <f>IF(Sheet1!J58&lt;200,1,IF(AND(Sheet1!J58&gt;=200,Sheet1!J58&lt;300),2,IF(AND(Sheet1!J58&gt;=300,Sheet1!J58&lt;400),3,IF(AND(Sheet1!J58&gt;=400,Sheet1!J58&lt;500),4,IF(AND(Sheet1!J58&gt;=500,Sheet1!J58&lt;600),5,IF(AND(Sheet1!J58&gt;=600,Sheet1!J58&lt;800),6,IF(Sheet1!J58&gt;=800,7)))))))</f>
        <v>5</v>
      </c>
      <c r="F179">
        <f>IF(Sheet1!K58&lt;200,1,IF(AND(Sheet1!K58&gt;=200,Sheet1!K58&lt;300),2,IF(AND(Sheet1!K58&gt;=300,Sheet1!K58&lt;400),3,IF(AND(Sheet1!K58&gt;=400,Sheet1!K58&lt;500),4,IF(AND(Sheet1!K58&gt;=500,Sheet1!K58&lt;600),5,IF(AND(Sheet1!K58&gt;=600,Sheet1!K58&lt;800),6,IF(Sheet1!K58&gt;=800,7)))))))</f>
        <v>5</v>
      </c>
      <c r="I179" t="str">
        <f t="shared" si="16"/>
        <v/>
      </c>
      <c r="J179" t="str">
        <f t="shared" si="22"/>
        <v/>
      </c>
      <c r="K179" t="str">
        <f t="shared" si="22"/>
        <v/>
      </c>
      <c r="L179" t="str">
        <f t="shared" si="22"/>
        <v/>
      </c>
      <c r="M179">
        <f t="shared" si="22"/>
        <v>1</v>
      </c>
      <c r="N179" t="str">
        <f t="shared" ref="J179:O222" si="23">IFERROR(MATCH(N$1,$B179:$F179,0),"")</f>
        <v/>
      </c>
      <c r="O179" t="str">
        <f t="shared" si="23"/>
        <v/>
      </c>
      <c r="Q179" s="2">
        <f t="shared" si="17"/>
        <v>5</v>
      </c>
      <c r="R179" s="2" t="str">
        <f t="shared" si="18"/>
        <v/>
      </c>
      <c r="S179" s="2" t="str">
        <f t="shared" si="19"/>
        <v/>
      </c>
      <c r="T179" s="2" t="str">
        <f t="shared" si="20"/>
        <v/>
      </c>
      <c r="U179" s="2" t="str">
        <f t="shared" si="21"/>
        <v/>
      </c>
    </row>
    <row r="180" spans="1:21" x14ac:dyDescent="0.25">
      <c r="A180" t="s">
        <v>52</v>
      </c>
      <c r="B180">
        <f>IF(Sheet1!G312&lt;200,1,IF(AND(Sheet1!G312&gt;=200,Sheet1!G312&lt;300),2,IF(AND(Sheet1!G312&gt;=300,Sheet1!G312&lt;400),3,IF(AND(Sheet1!G312&gt;=400,Sheet1!G312&lt;500),4,IF(AND(Sheet1!G312&gt;=500,Sheet1!G312&lt;600),5,IF(AND(Sheet1!G312&gt;=600,Sheet1!G312&lt;800),6,IF(Sheet1!G312&gt;=800,7)))))))</f>
        <v>1</v>
      </c>
      <c r="C180">
        <f>IF(Sheet1!H312&lt;200,1,IF(AND(Sheet1!H312&gt;=200,Sheet1!H312&lt;300),2,IF(AND(Sheet1!H312&gt;=300,Sheet1!H312&lt;400),3,IF(AND(Sheet1!H312&gt;=400,Sheet1!H312&lt;500),4,IF(AND(Sheet1!H312&gt;=500,Sheet1!H312&lt;600),5,IF(AND(Sheet1!H312&gt;=600,Sheet1!H312&lt;800),6,IF(Sheet1!H312&gt;=800,7)))))))</f>
        <v>1</v>
      </c>
      <c r="D180">
        <f>IF(Sheet1!I312&lt;200,1,IF(AND(Sheet1!I312&gt;=200,Sheet1!I312&lt;300),2,IF(AND(Sheet1!I312&gt;=300,Sheet1!I312&lt;400),3,IF(AND(Sheet1!I312&gt;=400,Sheet1!I312&lt;500),4,IF(AND(Sheet1!I312&gt;=500,Sheet1!I312&lt;600),5,IF(AND(Sheet1!I312&gt;=600,Sheet1!I312&lt;800),6,IF(Sheet1!I312&gt;=800,7)))))))</f>
        <v>1</v>
      </c>
      <c r="E180">
        <f>IF(Sheet1!J312&lt;200,1,IF(AND(Sheet1!J312&gt;=200,Sheet1!J312&lt;300),2,IF(AND(Sheet1!J312&gt;=300,Sheet1!J312&lt;400),3,IF(AND(Sheet1!J312&gt;=400,Sheet1!J312&lt;500),4,IF(AND(Sheet1!J312&gt;=500,Sheet1!J312&lt;600),5,IF(AND(Sheet1!J312&gt;=600,Sheet1!J312&lt;800),6,IF(Sheet1!J312&gt;=800,7)))))))</f>
        <v>1</v>
      </c>
      <c r="F180">
        <f>IF(Sheet1!K312&lt;200,1,IF(AND(Sheet1!K312&gt;=200,Sheet1!K312&lt;300),2,IF(AND(Sheet1!K312&gt;=300,Sheet1!K312&lt;400),3,IF(AND(Sheet1!K312&gt;=400,Sheet1!K312&lt;500),4,IF(AND(Sheet1!K312&gt;=500,Sheet1!K312&lt;600),5,IF(AND(Sheet1!K312&gt;=600,Sheet1!K312&lt;800),6,IF(Sheet1!K312&gt;=800,7)))))))</f>
        <v>1</v>
      </c>
      <c r="I180">
        <f t="shared" si="16"/>
        <v>1</v>
      </c>
      <c r="J180" t="str">
        <f t="shared" si="23"/>
        <v/>
      </c>
      <c r="K180" t="str">
        <f t="shared" si="23"/>
        <v/>
      </c>
      <c r="L180" t="str">
        <f t="shared" si="23"/>
        <v/>
      </c>
      <c r="M180" t="str">
        <f t="shared" si="23"/>
        <v/>
      </c>
      <c r="N180" t="str">
        <f t="shared" si="23"/>
        <v/>
      </c>
      <c r="O180" t="str">
        <f t="shared" si="23"/>
        <v/>
      </c>
      <c r="Q180" s="2">
        <f t="shared" si="17"/>
        <v>1</v>
      </c>
      <c r="R180" s="2" t="str">
        <f t="shared" si="18"/>
        <v/>
      </c>
      <c r="S180" s="2" t="str">
        <f t="shared" si="19"/>
        <v/>
      </c>
      <c r="T180" s="2" t="str">
        <f t="shared" si="20"/>
        <v/>
      </c>
      <c r="U180" s="2" t="str">
        <f t="shared" si="21"/>
        <v/>
      </c>
    </row>
    <row r="181" spans="1:21" x14ac:dyDescent="0.25">
      <c r="A181" t="s">
        <v>71</v>
      </c>
      <c r="B181">
        <f>IF(Sheet1!G265&lt;200,1,IF(AND(Sheet1!G265&gt;=200,Sheet1!G265&lt;300),2,IF(AND(Sheet1!G265&gt;=300,Sheet1!G265&lt;400),3,IF(AND(Sheet1!G265&gt;=400,Sheet1!G265&lt;500),4,IF(AND(Sheet1!G265&gt;=500,Sheet1!G265&lt;600),5,IF(AND(Sheet1!G265&gt;=600,Sheet1!G265&lt;800),6,IF(Sheet1!G265&gt;=800,7)))))))</f>
        <v>1</v>
      </c>
      <c r="C181">
        <f>IF(Sheet1!H265&lt;200,1,IF(AND(Sheet1!H265&gt;=200,Sheet1!H265&lt;300),2,IF(AND(Sheet1!H265&gt;=300,Sheet1!H265&lt;400),3,IF(AND(Sheet1!H265&gt;=400,Sheet1!H265&lt;500),4,IF(AND(Sheet1!H265&gt;=500,Sheet1!H265&lt;600),5,IF(AND(Sheet1!H265&gt;=600,Sheet1!H265&lt;800),6,IF(Sheet1!H265&gt;=800,7)))))))</f>
        <v>1</v>
      </c>
      <c r="D181">
        <f>IF(Sheet1!I265&lt;200,1,IF(AND(Sheet1!I265&gt;=200,Sheet1!I265&lt;300),2,IF(AND(Sheet1!I265&gt;=300,Sheet1!I265&lt;400),3,IF(AND(Sheet1!I265&gt;=400,Sheet1!I265&lt;500),4,IF(AND(Sheet1!I265&gt;=500,Sheet1!I265&lt;600),5,IF(AND(Sheet1!I265&gt;=600,Sheet1!I265&lt;800),6,IF(Sheet1!I265&gt;=800,7)))))))</f>
        <v>1</v>
      </c>
      <c r="E181">
        <f>IF(Sheet1!J265&lt;200,1,IF(AND(Sheet1!J265&gt;=200,Sheet1!J265&lt;300),2,IF(AND(Sheet1!J265&gt;=300,Sheet1!J265&lt;400),3,IF(AND(Sheet1!J265&gt;=400,Sheet1!J265&lt;500),4,IF(AND(Sheet1!J265&gt;=500,Sheet1!J265&lt;600),5,IF(AND(Sheet1!J265&gt;=600,Sheet1!J265&lt;800),6,IF(Sheet1!J265&gt;=800,7)))))))</f>
        <v>1</v>
      </c>
      <c r="F181">
        <f>IF(Sheet1!K265&lt;200,1,IF(AND(Sheet1!K265&gt;=200,Sheet1!K265&lt;300),2,IF(AND(Sheet1!K265&gt;=300,Sheet1!K265&lt;400),3,IF(AND(Sheet1!K265&gt;=400,Sheet1!K265&lt;500),4,IF(AND(Sheet1!K265&gt;=500,Sheet1!K265&lt;600),5,IF(AND(Sheet1!K265&gt;=600,Sheet1!K265&lt;800),6,IF(Sheet1!K265&gt;=800,7)))))))</f>
        <v>1</v>
      </c>
      <c r="I181">
        <f t="shared" ref="I181:I244" si="24">IFERROR(MATCH(I$1,$B181:$F181,0),"")</f>
        <v>1</v>
      </c>
      <c r="J181" t="str">
        <f t="shared" si="23"/>
        <v/>
      </c>
      <c r="K181" t="str">
        <f t="shared" si="23"/>
        <v/>
      </c>
      <c r="L181" t="str">
        <f t="shared" si="23"/>
        <v/>
      </c>
      <c r="M181" t="str">
        <f t="shared" si="23"/>
        <v/>
      </c>
      <c r="N181" t="str">
        <f t="shared" si="23"/>
        <v/>
      </c>
      <c r="O181" t="str">
        <f t="shared" si="23"/>
        <v/>
      </c>
      <c r="Q181" s="2">
        <f t="shared" si="17"/>
        <v>1</v>
      </c>
      <c r="R181" s="2" t="str">
        <f t="shared" si="18"/>
        <v/>
      </c>
      <c r="S181" s="2" t="str">
        <f t="shared" si="19"/>
        <v/>
      </c>
      <c r="T181" s="2" t="str">
        <f t="shared" si="20"/>
        <v/>
      </c>
      <c r="U181" s="2" t="str">
        <f t="shared" si="21"/>
        <v/>
      </c>
    </row>
    <row r="182" spans="1:21" x14ac:dyDescent="0.25">
      <c r="A182" t="s">
        <v>104</v>
      </c>
      <c r="B182">
        <f>IF(Sheet1!G245&lt;200,1,IF(AND(Sheet1!G245&gt;=200,Sheet1!G245&lt;300),2,IF(AND(Sheet1!G245&gt;=300,Sheet1!G245&lt;400),3,IF(AND(Sheet1!G245&gt;=400,Sheet1!G245&lt;500),4,IF(AND(Sheet1!G245&gt;=500,Sheet1!G245&lt;600),5,IF(AND(Sheet1!G245&gt;=600,Sheet1!G245&lt;800),6,IF(Sheet1!G245&gt;=800,7)))))))</f>
        <v>2</v>
      </c>
      <c r="C182">
        <f>IF(Sheet1!H245&lt;200,1,IF(AND(Sheet1!H245&gt;=200,Sheet1!H245&lt;300),2,IF(AND(Sheet1!H245&gt;=300,Sheet1!H245&lt;400),3,IF(AND(Sheet1!H245&gt;=400,Sheet1!H245&lt;500),4,IF(AND(Sheet1!H245&gt;=500,Sheet1!H245&lt;600),5,IF(AND(Sheet1!H245&gt;=600,Sheet1!H245&lt;800),6,IF(Sheet1!H245&gt;=800,7)))))))</f>
        <v>2</v>
      </c>
      <c r="D182">
        <f>IF(Sheet1!I245&lt;200,1,IF(AND(Sheet1!I245&gt;=200,Sheet1!I245&lt;300),2,IF(AND(Sheet1!I245&gt;=300,Sheet1!I245&lt;400),3,IF(AND(Sheet1!I245&gt;=400,Sheet1!I245&lt;500),4,IF(AND(Sheet1!I245&gt;=500,Sheet1!I245&lt;600),5,IF(AND(Sheet1!I245&gt;=600,Sheet1!I245&lt;800),6,IF(Sheet1!I245&gt;=800,7)))))))</f>
        <v>2</v>
      </c>
      <c r="E182">
        <f>IF(Sheet1!J245&lt;200,1,IF(AND(Sheet1!J245&gt;=200,Sheet1!J245&lt;300),2,IF(AND(Sheet1!J245&gt;=300,Sheet1!J245&lt;400),3,IF(AND(Sheet1!J245&gt;=400,Sheet1!J245&lt;500),4,IF(AND(Sheet1!J245&gt;=500,Sheet1!J245&lt;600),5,IF(AND(Sheet1!J245&gt;=600,Sheet1!J245&lt;800),6,IF(Sheet1!J245&gt;=800,7)))))))</f>
        <v>2</v>
      </c>
      <c r="F182">
        <f>IF(Sheet1!K245&lt;200,1,IF(AND(Sheet1!K245&gt;=200,Sheet1!K245&lt;300),2,IF(AND(Sheet1!K245&gt;=300,Sheet1!K245&lt;400),3,IF(AND(Sheet1!K245&gt;=400,Sheet1!K245&lt;500),4,IF(AND(Sheet1!K245&gt;=500,Sheet1!K245&lt;600),5,IF(AND(Sheet1!K245&gt;=600,Sheet1!K245&lt;800),6,IF(Sheet1!K245&gt;=800,7)))))))</f>
        <v>2</v>
      </c>
      <c r="I182" t="str">
        <f t="shared" si="24"/>
        <v/>
      </c>
      <c r="J182">
        <f t="shared" si="23"/>
        <v>1</v>
      </c>
      <c r="K182" t="str">
        <f t="shared" si="23"/>
        <v/>
      </c>
      <c r="L182" t="str">
        <f t="shared" si="23"/>
        <v/>
      </c>
      <c r="M182" t="str">
        <f t="shared" si="23"/>
        <v/>
      </c>
      <c r="N182" t="str">
        <f t="shared" si="23"/>
        <v/>
      </c>
      <c r="O182" t="str">
        <f t="shared" si="23"/>
        <v/>
      </c>
      <c r="Q182" s="2">
        <f t="shared" si="17"/>
        <v>2</v>
      </c>
      <c r="R182" s="2" t="str">
        <f t="shared" si="18"/>
        <v/>
      </c>
      <c r="S182" s="2" t="str">
        <f t="shared" si="19"/>
        <v/>
      </c>
      <c r="T182" s="2" t="str">
        <f t="shared" si="20"/>
        <v/>
      </c>
      <c r="U182" s="2" t="str">
        <f t="shared" si="21"/>
        <v/>
      </c>
    </row>
    <row r="183" spans="1:21" x14ac:dyDescent="0.25">
      <c r="A183" t="s">
        <v>306</v>
      </c>
      <c r="B183">
        <f>IF(Sheet1!G193&lt;200,1,IF(AND(Sheet1!G193&gt;=200,Sheet1!G193&lt;300),2,IF(AND(Sheet1!G193&gt;=300,Sheet1!G193&lt;400),3,IF(AND(Sheet1!G193&gt;=400,Sheet1!G193&lt;500),4,IF(AND(Sheet1!G193&gt;=500,Sheet1!G193&lt;600),5,IF(AND(Sheet1!G193&gt;=600,Sheet1!G193&lt;800),6,IF(Sheet1!G193&gt;=800,7)))))))</f>
        <v>1</v>
      </c>
      <c r="C183">
        <f>IF(Sheet1!H193&lt;200,1,IF(AND(Sheet1!H193&gt;=200,Sheet1!H193&lt;300),2,IF(AND(Sheet1!H193&gt;=300,Sheet1!H193&lt;400),3,IF(AND(Sheet1!H193&gt;=400,Sheet1!H193&lt;500),4,IF(AND(Sheet1!H193&gt;=500,Sheet1!H193&lt;600),5,IF(AND(Sheet1!H193&gt;=600,Sheet1!H193&lt;800),6,IF(Sheet1!H193&gt;=800,7)))))))</f>
        <v>6</v>
      </c>
      <c r="D183">
        <f>IF(Sheet1!I193&lt;200,1,IF(AND(Sheet1!I193&gt;=200,Sheet1!I193&lt;300),2,IF(AND(Sheet1!I193&gt;=300,Sheet1!I193&lt;400),3,IF(AND(Sheet1!I193&gt;=400,Sheet1!I193&lt;500),4,IF(AND(Sheet1!I193&gt;=500,Sheet1!I193&lt;600),5,IF(AND(Sheet1!I193&gt;=600,Sheet1!I193&lt;800),6,IF(Sheet1!I193&gt;=800,7)))))))</f>
        <v>7</v>
      </c>
      <c r="E183">
        <f>IF(Sheet1!J193&lt;200,1,IF(AND(Sheet1!J193&gt;=200,Sheet1!J193&lt;300),2,IF(AND(Sheet1!J193&gt;=300,Sheet1!J193&lt;400),3,IF(AND(Sheet1!J193&gt;=400,Sheet1!J193&lt;500),4,IF(AND(Sheet1!J193&gt;=500,Sheet1!J193&lt;600),5,IF(AND(Sheet1!J193&gt;=600,Sheet1!J193&lt;800),6,IF(Sheet1!J193&gt;=800,7)))))))</f>
        <v>7</v>
      </c>
      <c r="F183">
        <f>IF(Sheet1!K193&lt;200,1,IF(AND(Sheet1!K193&gt;=200,Sheet1!K193&lt;300),2,IF(AND(Sheet1!K193&gt;=300,Sheet1!K193&lt;400),3,IF(AND(Sheet1!K193&gt;=400,Sheet1!K193&lt;500),4,IF(AND(Sheet1!K193&gt;=500,Sheet1!K193&lt;600),5,IF(AND(Sheet1!K193&gt;=600,Sheet1!K193&lt;800),6,IF(Sheet1!K193&gt;=800,7)))))))</f>
        <v>7</v>
      </c>
      <c r="I183">
        <f t="shared" si="24"/>
        <v>1</v>
      </c>
      <c r="J183" t="str">
        <f t="shared" si="23"/>
        <v/>
      </c>
      <c r="K183" t="str">
        <f t="shared" si="23"/>
        <v/>
      </c>
      <c r="L183" t="str">
        <f t="shared" si="23"/>
        <v/>
      </c>
      <c r="M183" t="str">
        <f t="shared" si="23"/>
        <v/>
      </c>
      <c r="N183">
        <f t="shared" si="23"/>
        <v>2</v>
      </c>
      <c r="O183">
        <f t="shared" si="23"/>
        <v>3</v>
      </c>
      <c r="Q183" s="2">
        <f t="shared" si="17"/>
        <v>1</v>
      </c>
      <c r="R183" s="2">
        <f t="shared" si="18"/>
        <v>6</v>
      </c>
      <c r="S183" s="2">
        <f t="shared" si="19"/>
        <v>7</v>
      </c>
      <c r="T183" s="2" t="str">
        <f t="shared" si="20"/>
        <v/>
      </c>
      <c r="U183" s="2" t="str">
        <f t="shared" si="21"/>
        <v/>
      </c>
    </row>
    <row r="184" spans="1:21" x14ac:dyDescent="0.25">
      <c r="A184" t="s">
        <v>308</v>
      </c>
      <c r="B184">
        <f>IF(Sheet1!G110&lt;200,1,IF(AND(Sheet1!G110&gt;=200,Sheet1!G110&lt;300),2,IF(AND(Sheet1!G110&gt;=300,Sheet1!G110&lt;400),3,IF(AND(Sheet1!G110&gt;=400,Sheet1!G110&lt;500),4,IF(AND(Sheet1!G110&gt;=500,Sheet1!G110&lt;600),5,IF(AND(Sheet1!G110&gt;=600,Sheet1!G110&lt;800),6,IF(Sheet1!G110&gt;=800,7)))))))</f>
        <v>3</v>
      </c>
      <c r="C184">
        <f>IF(Sheet1!H110&lt;200,1,IF(AND(Sheet1!H110&gt;=200,Sheet1!H110&lt;300),2,IF(AND(Sheet1!H110&gt;=300,Sheet1!H110&lt;400),3,IF(AND(Sheet1!H110&gt;=400,Sheet1!H110&lt;500),4,IF(AND(Sheet1!H110&gt;=500,Sheet1!H110&lt;600),5,IF(AND(Sheet1!H110&gt;=600,Sheet1!H110&lt;800),6,IF(Sheet1!H110&gt;=800,7)))))))</f>
        <v>5</v>
      </c>
      <c r="D184">
        <f>IF(Sheet1!I110&lt;200,1,IF(AND(Sheet1!I110&gt;=200,Sheet1!I110&lt;300),2,IF(AND(Sheet1!I110&gt;=300,Sheet1!I110&lt;400),3,IF(AND(Sheet1!I110&gt;=400,Sheet1!I110&lt;500),4,IF(AND(Sheet1!I110&gt;=500,Sheet1!I110&lt;600),5,IF(AND(Sheet1!I110&gt;=600,Sheet1!I110&lt;800),6,IF(Sheet1!I110&gt;=800,7)))))))</f>
        <v>5</v>
      </c>
      <c r="E184">
        <f>IF(Sheet1!J110&lt;200,1,IF(AND(Sheet1!J110&gt;=200,Sheet1!J110&lt;300),2,IF(AND(Sheet1!J110&gt;=300,Sheet1!J110&lt;400),3,IF(AND(Sheet1!J110&gt;=400,Sheet1!J110&lt;500),4,IF(AND(Sheet1!J110&gt;=500,Sheet1!J110&lt;600),5,IF(AND(Sheet1!J110&gt;=600,Sheet1!J110&lt;800),6,IF(Sheet1!J110&gt;=800,7)))))))</f>
        <v>5</v>
      </c>
      <c r="F184">
        <f>IF(Sheet1!K110&lt;200,1,IF(AND(Sheet1!K110&gt;=200,Sheet1!K110&lt;300),2,IF(AND(Sheet1!K110&gt;=300,Sheet1!K110&lt;400),3,IF(AND(Sheet1!K110&gt;=400,Sheet1!K110&lt;500),4,IF(AND(Sheet1!K110&gt;=500,Sheet1!K110&lt;600),5,IF(AND(Sheet1!K110&gt;=600,Sheet1!K110&lt;800),6,IF(Sheet1!K110&gt;=800,7)))))))</f>
        <v>7</v>
      </c>
      <c r="I184" t="str">
        <f t="shared" si="24"/>
        <v/>
      </c>
      <c r="J184" t="str">
        <f t="shared" si="23"/>
        <v/>
      </c>
      <c r="K184">
        <f t="shared" si="23"/>
        <v>1</v>
      </c>
      <c r="L184" t="str">
        <f t="shared" si="23"/>
        <v/>
      </c>
      <c r="M184">
        <f t="shared" si="23"/>
        <v>2</v>
      </c>
      <c r="N184" t="str">
        <f t="shared" si="23"/>
        <v/>
      </c>
      <c r="O184">
        <f t="shared" si="23"/>
        <v>5</v>
      </c>
      <c r="Q184" s="2">
        <f t="shared" si="17"/>
        <v>3</v>
      </c>
      <c r="R184" s="2">
        <f t="shared" si="18"/>
        <v>5</v>
      </c>
      <c r="S184" s="2" t="str">
        <f t="shared" si="19"/>
        <v/>
      </c>
      <c r="T184" s="2" t="str">
        <f t="shared" si="20"/>
        <v/>
      </c>
      <c r="U184" s="2">
        <f t="shared" si="21"/>
        <v>7</v>
      </c>
    </row>
    <row r="185" spans="1:21" x14ac:dyDescent="0.25">
      <c r="A185" t="s">
        <v>99</v>
      </c>
      <c r="B185">
        <f>IF(Sheet1!G165&lt;200,1,IF(AND(Sheet1!G165&gt;=200,Sheet1!G165&lt;300),2,IF(AND(Sheet1!G165&gt;=300,Sheet1!G165&lt;400),3,IF(AND(Sheet1!G165&gt;=400,Sheet1!G165&lt;500),4,IF(AND(Sheet1!G165&gt;=500,Sheet1!G165&lt;600),5,IF(AND(Sheet1!G165&gt;=600,Sheet1!G165&lt;800),6,IF(Sheet1!G165&gt;=800,7)))))))</f>
        <v>2</v>
      </c>
      <c r="C185">
        <f>IF(Sheet1!H165&lt;200,1,IF(AND(Sheet1!H165&gt;=200,Sheet1!H165&lt;300),2,IF(AND(Sheet1!H165&gt;=300,Sheet1!H165&lt;400),3,IF(AND(Sheet1!H165&gt;=400,Sheet1!H165&lt;500),4,IF(AND(Sheet1!H165&gt;=500,Sheet1!H165&lt;600),5,IF(AND(Sheet1!H165&gt;=600,Sheet1!H165&lt;800),6,IF(Sheet1!H165&gt;=800,7)))))))</f>
        <v>2</v>
      </c>
      <c r="D185">
        <f>IF(Sheet1!I165&lt;200,1,IF(AND(Sheet1!I165&gt;=200,Sheet1!I165&lt;300),2,IF(AND(Sheet1!I165&gt;=300,Sheet1!I165&lt;400),3,IF(AND(Sheet1!I165&gt;=400,Sheet1!I165&lt;500),4,IF(AND(Sheet1!I165&gt;=500,Sheet1!I165&lt;600),5,IF(AND(Sheet1!I165&gt;=600,Sheet1!I165&lt;800),6,IF(Sheet1!I165&gt;=800,7)))))))</f>
        <v>2</v>
      </c>
      <c r="E185">
        <f>IF(Sheet1!J165&lt;200,1,IF(AND(Sheet1!J165&gt;=200,Sheet1!J165&lt;300),2,IF(AND(Sheet1!J165&gt;=300,Sheet1!J165&lt;400),3,IF(AND(Sheet1!J165&gt;=400,Sheet1!J165&lt;500),4,IF(AND(Sheet1!J165&gt;=500,Sheet1!J165&lt;600),5,IF(AND(Sheet1!J165&gt;=600,Sheet1!J165&lt;800),6,IF(Sheet1!J165&gt;=800,7)))))))</f>
        <v>2</v>
      </c>
      <c r="F185">
        <f>IF(Sheet1!K165&lt;200,1,IF(AND(Sheet1!K165&gt;=200,Sheet1!K165&lt;300),2,IF(AND(Sheet1!K165&gt;=300,Sheet1!K165&lt;400),3,IF(AND(Sheet1!K165&gt;=400,Sheet1!K165&lt;500),4,IF(AND(Sheet1!K165&gt;=500,Sheet1!K165&lt;600),5,IF(AND(Sheet1!K165&gt;=600,Sheet1!K165&lt;800),6,IF(Sheet1!K165&gt;=800,7)))))))</f>
        <v>2</v>
      </c>
      <c r="I185" t="str">
        <f t="shared" si="24"/>
        <v/>
      </c>
      <c r="J185">
        <f t="shared" si="23"/>
        <v>1</v>
      </c>
      <c r="K185" t="str">
        <f t="shared" si="23"/>
        <v/>
      </c>
      <c r="L185" t="str">
        <f t="shared" si="23"/>
        <v/>
      </c>
      <c r="M185" t="str">
        <f t="shared" si="23"/>
        <v/>
      </c>
      <c r="N185" t="str">
        <f t="shared" si="23"/>
        <v/>
      </c>
      <c r="O185" t="str">
        <f t="shared" si="23"/>
        <v/>
      </c>
      <c r="Q185" s="2">
        <f t="shared" si="17"/>
        <v>2</v>
      </c>
      <c r="R185" s="2" t="str">
        <f t="shared" si="18"/>
        <v/>
      </c>
      <c r="S185" s="2" t="str">
        <f t="shared" si="19"/>
        <v/>
      </c>
      <c r="T185" s="2" t="str">
        <f t="shared" si="20"/>
        <v/>
      </c>
      <c r="U185" s="2" t="str">
        <f t="shared" si="21"/>
        <v/>
      </c>
    </row>
    <row r="186" spans="1:21" x14ac:dyDescent="0.25">
      <c r="A186" t="s">
        <v>269</v>
      </c>
      <c r="B186">
        <f>IF(Sheet1!G286&lt;200,1,IF(AND(Sheet1!G286&gt;=200,Sheet1!G286&lt;300),2,IF(AND(Sheet1!G286&gt;=300,Sheet1!G286&lt;400),3,IF(AND(Sheet1!G286&gt;=400,Sheet1!G286&lt;500),4,IF(AND(Sheet1!G286&gt;=500,Sheet1!G286&lt;600),5,IF(AND(Sheet1!G286&gt;=600,Sheet1!G286&lt;800),6,IF(Sheet1!G286&gt;=800,7)))))))</f>
        <v>1</v>
      </c>
      <c r="C186">
        <f>IF(Sheet1!H286&lt;200,1,IF(AND(Sheet1!H286&gt;=200,Sheet1!H286&lt;300),2,IF(AND(Sheet1!H286&gt;=300,Sheet1!H286&lt;400),3,IF(AND(Sheet1!H286&gt;=400,Sheet1!H286&lt;500),4,IF(AND(Sheet1!H286&gt;=500,Sheet1!H286&lt;600),5,IF(AND(Sheet1!H286&gt;=600,Sheet1!H286&lt;800),6,IF(Sheet1!H286&gt;=800,7)))))))</f>
        <v>1</v>
      </c>
      <c r="D186">
        <f>IF(Sheet1!I286&lt;200,1,IF(AND(Sheet1!I286&gt;=200,Sheet1!I286&lt;300),2,IF(AND(Sheet1!I286&gt;=300,Sheet1!I286&lt;400),3,IF(AND(Sheet1!I286&gt;=400,Sheet1!I286&lt;500),4,IF(AND(Sheet1!I286&gt;=500,Sheet1!I286&lt;600),5,IF(AND(Sheet1!I286&gt;=600,Sheet1!I286&lt;800),6,IF(Sheet1!I286&gt;=800,7)))))))</f>
        <v>2</v>
      </c>
      <c r="E186">
        <f>IF(Sheet1!J286&lt;200,1,IF(AND(Sheet1!J286&gt;=200,Sheet1!J286&lt;300),2,IF(AND(Sheet1!J286&gt;=300,Sheet1!J286&lt;400),3,IF(AND(Sheet1!J286&gt;=400,Sheet1!J286&lt;500),4,IF(AND(Sheet1!J286&gt;=500,Sheet1!J286&lt;600),5,IF(AND(Sheet1!J286&gt;=600,Sheet1!J286&lt;800),6,IF(Sheet1!J286&gt;=800,7)))))))</f>
        <v>6</v>
      </c>
      <c r="F186">
        <f>IF(Sheet1!K286&lt;200,1,IF(AND(Sheet1!K286&gt;=200,Sheet1!K286&lt;300),2,IF(AND(Sheet1!K286&gt;=300,Sheet1!K286&lt;400),3,IF(AND(Sheet1!K286&gt;=400,Sheet1!K286&lt;500),4,IF(AND(Sheet1!K286&gt;=500,Sheet1!K286&lt;600),5,IF(AND(Sheet1!K286&gt;=600,Sheet1!K286&lt;800),6,IF(Sheet1!K286&gt;=800,7)))))))</f>
        <v>6</v>
      </c>
      <c r="I186">
        <f t="shared" si="24"/>
        <v>1</v>
      </c>
      <c r="J186">
        <f t="shared" si="23"/>
        <v>3</v>
      </c>
      <c r="K186" t="str">
        <f t="shared" si="23"/>
        <v/>
      </c>
      <c r="L186" t="str">
        <f t="shared" si="23"/>
        <v/>
      </c>
      <c r="M186" t="str">
        <f t="shared" si="23"/>
        <v/>
      </c>
      <c r="N186">
        <f t="shared" si="23"/>
        <v>4</v>
      </c>
      <c r="O186" t="str">
        <f t="shared" si="23"/>
        <v/>
      </c>
      <c r="Q186" s="2">
        <f t="shared" si="17"/>
        <v>1</v>
      </c>
      <c r="R186" s="2" t="str">
        <f t="shared" si="18"/>
        <v/>
      </c>
      <c r="S186" s="2">
        <f t="shared" si="19"/>
        <v>2</v>
      </c>
      <c r="T186" s="2">
        <f t="shared" si="20"/>
        <v>6</v>
      </c>
      <c r="U186" s="2" t="str">
        <f t="shared" si="21"/>
        <v/>
      </c>
    </row>
    <row r="187" spans="1:21" x14ac:dyDescent="0.25">
      <c r="A187" t="s">
        <v>196</v>
      </c>
      <c r="B187">
        <f>IF(Sheet1!G226&lt;200,1,IF(AND(Sheet1!G226&gt;=200,Sheet1!G226&lt;300),2,IF(AND(Sheet1!G226&gt;=300,Sheet1!G226&lt;400),3,IF(AND(Sheet1!G226&gt;=400,Sheet1!G226&lt;500),4,IF(AND(Sheet1!G226&gt;=500,Sheet1!G226&lt;600),5,IF(AND(Sheet1!G226&gt;=600,Sheet1!G226&lt;800),6,IF(Sheet1!G226&gt;=800,7)))))))</f>
        <v>1</v>
      </c>
      <c r="C187">
        <f>IF(Sheet1!H226&lt;200,1,IF(AND(Sheet1!H226&gt;=200,Sheet1!H226&lt;300),2,IF(AND(Sheet1!H226&gt;=300,Sheet1!H226&lt;400),3,IF(AND(Sheet1!H226&gt;=400,Sheet1!H226&lt;500),4,IF(AND(Sheet1!H226&gt;=500,Sheet1!H226&lt;600),5,IF(AND(Sheet1!H226&gt;=600,Sheet1!H226&lt;800),6,IF(Sheet1!H226&gt;=800,7)))))))</f>
        <v>2</v>
      </c>
      <c r="D187">
        <f>IF(Sheet1!I226&lt;200,1,IF(AND(Sheet1!I226&gt;=200,Sheet1!I226&lt;300),2,IF(AND(Sheet1!I226&gt;=300,Sheet1!I226&lt;400),3,IF(AND(Sheet1!I226&gt;=400,Sheet1!I226&lt;500),4,IF(AND(Sheet1!I226&gt;=500,Sheet1!I226&lt;600),5,IF(AND(Sheet1!I226&gt;=600,Sheet1!I226&lt;800),6,IF(Sheet1!I226&gt;=800,7)))))))</f>
        <v>3</v>
      </c>
      <c r="E187">
        <f>IF(Sheet1!J226&lt;200,1,IF(AND(Sheet1!J226&gt;=200,Sheet1!J226&lt;300),2,IF(AND(Sheet1!J226&gt;=300,Sheet1!J226&lt;400),3,IF(AND(Sheet1!J226&gt;=400,Sheet1!J226&lt;500),4,IF(AND(Sheet1!J226&gt;=500,Sheet1!J226&lt;600),5,IF(AND(Sheet1!J226&gt;=600,Sheet1!J226&lt;800),6,IF(Sheet1!J226&gt;=800,7)))))))</f>
        <v>3</v>
      </c>
      <c r="F187">
        <f>IF(Sheet1!K226&lt;200,1,IF(AND(Sheet1!K226&gt;=200,Sheet1!K226&lt;300),2,IF(AND(Sheet1!K226&gt;=300,Sheet1!K226&lt;400),3,IF(AND(Sheet1!K226&gt;=400,Sheet1!K226&lt;500),4,IF(AND(Sheet1!K226&gt;=500,Sheet1!K226&lt;600),5,IF(AND(Sheet1!K226&gt;=600,Sheet1!K226&lt;800),6,IF(Sheet1!K226&gt;=800,7)))))))</f>
        <v>4</v>
      </c>
      <c r="I187">
        <f t="shared" si="24"/>
        <v>1</v>
      </c>
      <c r="J187">
        <f t="shared" si="23"/>
        <v>2</v>
      </c>
      <c r="K187">
        <f t="shared" si="23"/>
        <v>3</v>
      </c>
      <c r="L187">
        <f t="shared" si="23"/>
        <v>5</v>
      </c>
      <c r="M187" t="str">
        <f t="shared" si="23"/>
        <v/>
      </c>
      <c r="N187" t="str">
        <f t="shared" si="23"/>
        <v/>
      </c>
      <c r="O187" t="str">
        <f t="shared" si="23"/>
        <v/>
      </c>
      <c r="Q187" s="2">
        <f t="shared" si="17"/>
        <v>1</v>
      </c>
      <c r="R187" s="2">
        <f t="shared" si="18"/>
        <v>2</v>
      </c>
      <c r="S187" s="2">
        <f t="shared" si="19"/>
        <v>3</v>
      </c>
      <c r="T187" s="2" t="str">
        <f t="shared" si="20"/>
        <v/>
      </c>
      <c r="U187" s="2">
        <f t="shared" si="21"/>
        <v>4</v>
      </c>
    </row>
    <row r="188" spans="1:21" x14ac:dyDescent="0.25">
      <c r="A188" t="s">
        <v>197</v>
      </c>
      <c r="B188">
        <f>IF(Sheet1!G227&lt;200,1,IF(AND(Sheet1!G227&gt;=200,Sheet1!G227&lt;300),2,IF(AND(Sheet1!G227&gt;=300,Sheet1!G227&lt;400),3,IF(AND(Sheet1!G227&gt;=400,Sheet1!G227&lt;500),4,IF(AND(Sheet1!G227&gt;=500,Sheet1!G227&lt;600),5,IF(AND(Sheet1!G227&gt;=600,Sheet1!G227&lt;800),6,IF(Sheet1!G227&gt;=800,7)))))))</f>
        <v>1</v>
      </c>
      <c r="C188">
        <f>IF(Sheet1!H227&lt;200,1,IF(AND(Sheet1!H227&gt;=200,Sheet1!H227&lt;300),2,IF(AND(Sheet1!H227&gt;=300,Sheet1!H227&lt;400),3,IF(AND(Sheet1!H227&gt;=400,Sheet1!H227&lt;500),4,IF(AND(Sheet1!H227&gt;=500,Sheet1!H227&lt;600),5,IF(AND(Sheet1!H227&gt;=600,Sheet1!H227&lt;800),6,IF(Sheet1!H227&gt;=800,7)))))))</f>
        <v>2</v>
      </c>
      <c r="D188">
        <f>IF(Sheet1!I227&lt;200,1,IF(AND(Sheet1!I227&gt;=200,Sheet1!I227&lt;300),2,IF(AND(Sheet1!I227&gt;=300,Sheet1!I227&lt;400),3,IF(AND(Sheet1!I227&gt;=400,Sheet1!I227&lt;500),4,IF(AND(Sheet1!I227&gt;=500,Sheet1!I227&lt;600),5,IF(AND(Sheet1!I227&gt;=600,Sheet1!I227&lt;800),6,IF(Sheet1!I227&gt;=800,7)))))))</f>
        <v>3</v>
      </c>
      <c r="E188">
        <f>IF(Sheet1!J227&lt;200,1,IF(AND(Sheet1!J227&gt;=200,Sheet1!J227&lt;300),2,IF(AND(Sheet1!J227&gt;=300,Sheet1!J227&lt;400),3,IF(AND(Sheet1!J227&gt;=400,Sheet1!J227&lt;500),4,IF(AND(Sheet1!J227&gt;=500,Sheet1!J227&lt;600),5,IF(AND(Sheet1!J227&gt;=600,Sheet1!J227&lt;800),6,IF(Sheet1!J227&gt;=800,7)))))))</f>
        <v>3</v>
      </c>
      <c r="F188">
        <f>IF(Sheet1!K227&lt;200,1,IF(AND(Sheet1!K227&gt;=200,Sheet1!K227&lt;300),2,IF(AND(Sheet1!K227&gt;=300,Sheet1!K227&lt;400),3,IF(AND(Sheet1!K227&gt;=400,Sheet1!K227&lt;500),4,IF(AND(Sheet1!K227&gt;=500,Sheet1!K227&lt;600),5,IF(AND(Sheet1!K227&gt;=600,Sheet1!K227&lt;800),6,IF(Sheet1!K227&gt;=800,7)))))))</f>
        <v>4</v>
      </c>
      <c r="I188">
        <f t="shared" si="24"/>
        <v>1</v>
      </c>
      <c r="J188">
        <f t="shared" si="23"/>
        <v>2</v>
      </c>
      <c r="K188">
        <f t="shared" si="23"/>
        <v>3</v>
      </c>
      <c r="L188">
        <f t="shared" si="23"/>
        <v>5</v>
      </c>
      <c r="M188" t="str">
        <f t="shared" si="23"/>
        <v/>
      </c>
      <c r="N188" t="str">
        <f t="shared" si="23"/>
        <v/>
      </c>
      <c r="O188" t="str">
        <f t="shared" si="23"/>
        <v/>
      </c>
      <c r="Q188" s="2">
        <f t="shared" si="17"/>
        <v>1</v>
      </c>
      <c r="R188" s="2">
        <f t="shared" si="18"/>
        <v>2</v>
      </c>
      <c r="S188" s="2">
        <f t="shared" si="19"/>
        <v>3</v>
      </c>
      <c r="T188" s="2" t="str">
        <f t="shared" si="20"/>
        <v/>
      </c>
      <c r="U188" s="2">
        <f t="shared" si="21"/>
        <v>4</v>
      </c>
    </row>
    <row r="189" spans="1:21" x14ac:dyDescent="0.25">
      <c r="A189" t="s">
        <v>339</v>
      </c>
      <c r="B189">
        <f>IF(Sheet1!G27&lt;200,1,IF(AND(Sheet1!G27&gt;=200,Sheet1!G27&lt;300),2,IF(AND(Sheet1!G27&gt;=300,Sheet1!G27&lt;400),3,IF(AND(Sheet1!G27&gt;=400,Sheet1!G27&lt;500),4,IF(AND(Sheet1!G27&gt;=500,Sheet1!G27&lt;600),5,IF(AND(Sheet1!G27&gt;=600,Sheet1!G27&lt;800),6,IF(Sheet1!G27&gt;=800,7)))))))</f>
        <v>4</v>
      </c>
      <c r="C189">
        <f>IF(Sheet1!H27&lt;200,1,IF(AND(Sheet1!H27&gt;=200,Sheet1!H27&lt;300),2,IF(AND(Sheet1!H27&gt;=300,Sheet1!H27&lt;400),3,IF(AND(Sheet1!H27&gt;=400,Sheet1!H27&lt;500),4,IF(AND(Sheet1!H27&gt;=500,Sheet1!H27&lt;600),5,IF(AND(Sheet1!H27&gt;=600,Sheet1!H27&lt;800),6,IF(Sheet1!H27&gt;=800,7)))))))</f>
        <v>7</v>
      </c>
      <c r="D189">
        <f>IF(Sheet1!I27&lt;200,1,IF(AND(Sheet1!I27&gt;=200,Sheet1!I27&lt;300),2,IF(AND(Sheet1!I27&gt;=300,Sheet1!I27&lt;400),3,IF(AND(Sheet1!I27&gt;=400,Sheet1!I27&lt;500),4,IF(AND(Sheet1!I27&gt;=500,Sheet1!I27&lt;600),5,IF(AND(Sheet1!I27&gt;=600,Sheet1!I27&lt;800),6,IF(Sheet1!I27&gt;=800,7)))))))</f>
        <v>7</v>
      </c>
      <c r="E189">
        <f>IF(Sheet1!J27&lt;200,1,IF(AND(Sheet1!J27&gt;=200,Sheet1!J27&lt;300),2,IF(AND(Sheet1!J27&gt;=300,Sheet1!J27&lt;400),3,IF(AND(Sheet1!J27&gt;=400,Sheet1!J27&lt;500),4,IF(AND(Sheet1!J27&gt;=500,Sheet1!J27&lt;600),5,IF(AND(Sheet1!J27&gt;=600,Sheet1!J27&lt;800),6,IF(Sheet1!J27&gt;=800,7)))))))</f>
        <v>7</v>
      </c>
      <c r="F189">
        <f>IF(Sheet1!K27&lt;200,1,IF(AND(Sheet1!K27&gt;=200,Sheet1!K27&lt;300),2,IF(AND(Sheet1!K27&gt;=300,Sheet1!K27&lt;400),3,IF(AND(Sheet1!K27&gt;=400,Sheet1!K27&lt;500),4,IF(AND(Sheet1!K27&gt;=500,Sheet1!K27&lt;600),5,IF(AND(Sheet1!K27&gt;=600,Sheet1!K27&lt;800),6,IF(Sheet1!K27&gt;=800,7)))))))</f>
        <v>7</v>
      </c>
      <c r="I189" t="str">
        <f t="shared" si="24"/>
        <v/>
      </c>
      <c r="J189" t="str">
        <f t="shared" si="23"/>
        <v/>
      </c>
      <c r="K189" t="str">
        <f t="shared" si="23"/>
        <v/>
      </c>
      <c r="L189">
        <f t="shared" si="23"/>
        <v>1</v>
      </c>
      <c r="M189" t="str">
        <f t="shared" si="23"/>
        <v/>
      </c>
      <c r="N189" t="str">
        <f t="shared" si="23"/>
        <v/>
      </c>
      <c r="O189">
        <f t="shared" si="23"/>
        <v>2</v>
      </c>
      <c r="Q189" s="2">
        <f t="shared" si="17"/>
        <v>4</v>
      </c>
      <c r="R189" s="2">
        <f t="shared" si="18"/>
        <v>7</v>
      </c>
      <c r="S189" s="2" t="str">
        <f t="shared" si="19"/>
        <v/>
      </c>
      <c r="T189" s="2" t="str">
        <f t="shared" si="20"/>
        <v/>
      </c>
      <c r="U189" s="2" t="str">
        <f t="shared" si="21"/>
        <v/>
      </c>
    </row>
    <row r="190" spans="1:21" x14ac:dyDescent="0.25">
      <c r="A190" t="s">
        <v>186</v>
      </c>
      <c r="B190">
        <f>IF(Sheet1!G280&lt;200,1,IF(AND(Sheet1!G280&gt;=200,Sheet1!G280&lt;300),2,IF(AND(Sheet1!G280&gt;=300,Sheet1!G280&lt;400),3,IF(AND(Sheet1!G280&gt;=400,Sheet1!G280&lt;500),4,IF(AND(Sheet1!G280&gt;=500,Sheet1!G280&lt;600),5,IF(AND(Sheet1!G280&gt;=600,Sheet1!G280&lt;800),6,IF(Sheet1!G280&gt;=800,7)))))))</f>
        <v>1</v>
      </c>
      <c r="C190">
        <f>IF(Sheet1!H280&lt;200,1,IF(AND(Sheet1!H280&gt;=200,Sheet1!H280&lt;300),2,IF(AND(Sheet1!H280&gt;=300,Sheet1!H280&lt;400),3,IF(AND(Sheet1!H280&gt;=400,Sheet1!H280&lt;500),4,IF(AND(Sheet1!H280&gt;=500,Sheet1!H280&lt;600),5,IF(AND(Sheet1!H280&gt;=600,Sheet1!H280&lt;800),6,IF(Sheet1!H280&gt;=800,7)))))))</f>
        <v>1</v>
      </c>
      <c r="D190">
        <f>IF(Sheet1!I280&lt;200,1,IF(AND(Sheet1!I280&gt;=200,Sheet1!I280&lt;300),2,IF(AND(Sheet1!I280&gt;=300,Sheet1!I280&lt;400),3,IF(AND(Sheet1!I280&gt;=400,Sheet1!I280&lt;500),4,IF(AND(Sheet1!I280&gt;=500,Sheet1!I280&lt;600),5,IF(AND(Sheet1!I280&gt;=600,Sheet1!I280&lt;800),6,IF(Sheet1!I280&gt;=800,7)))))))</f>
        <v>2</v>
      </c>
      <c r="E190">
        <f>IF(Sheet1!J280&lt;200,1,IF(AND(Sheet1!J280&gt;=200,Sheet1!J280&lt;300),2,IF(AND(Sheet1!J280&gt;=300,Sheet1!J280&lt;400),3,IF(AND(Sheet1!J280&gt;=400,Sheet1!J280&lt;500),4,IF(AND(Sheet1!J280&gt;=500,Sheet1!J280&lt;600),5,IF(AND(Sheet1!J280&gt;=600,Sheet1!J280&lt;800),6,IF(Sheet1!J280&gt;=800,7)))))))</f>
        <v>4</v>
      </c>
      <c r="F190">
        <f>IF(Sheet1!K280&lt;200,1,IF(AND(Sheet1!K280&gt;=200,Sheet1!K280&lt;300),2,IF(AND(Sheet1!K280&gt;=300,Sheet1!K280&lt;400),3,IF(AND(Sheet1!K280&gt;=400,Sheet1!K280&lt;500),4,IF(AND(Sheet1!K280&gt;=500,Sheet1!K280&lt;600),5,IF(AND(Sheet1!K280&gt;=600,Sheet1!K280&lt;800),6,IF(Sheet1!K280&gt;=800,7)))))))</f>
        <v>4</v>
      </c>
      <c r="I190">
        <f t="shared" si="24"/>
        <v>1</v>
      </c>
      <c r="J190">
        <f t="shared" si="23"/>
        <v>3</v>
      </c>
      <c r="K190" t="str">
        <f t="shared" si="23"/>
        <v/>
      </c>
      <c r="L190">
        <f t="shared" si="23"/>
        <v>4</v>
      </c>
      <c r="M190" t="str">
        <f t="shared" si="23"/>
        <v/>
      </c>
      <c r="N190" t="str">
        <f t="shared" si="23"/>
        <v/>
      </c>
      <c r="O190" t="str">
        <f t="shared" si="23"/>
        <v/>
      </c>
      <c r="Q190" s="2">
        <f t="shared" si="17"/>
        <v>1</v>
      </c>
      <c r="R190" s="2" t="str">
        <f t="shared" si="18"/>
        <v/>
      </c>
      <c r="S190" s="2">
        <f t="shared" si="19"/>
        <v>2</v>
      </c>
      <c r="T190" s="2">
        <f t="shared" si="20"/>
        <v>4</v>
      </c>
      <c r="U190" s="2" t="str">
        <f t="shared" si="21"/>
        <v/>
      </c>
    </row>
    <row r="191" spans="1:21" x14ac:dyDescent="0.25">
      <c r="A191" t="s">
        <v>286</v>
      </c>
      <c r="B191">
        <f>IF(Sheet1!G198&lt;200,1,IF(AND(Sheet1!G198&gt;=200,Sheet1!G198&lt;300),2,IF(AND(Sheet1!G198&gt;=300,Sheet1!G198&lt;400),3,IF(AND(Sheet1!G198&gt;=400,Sheet1!G198&lt;500),4,IF(AND(Sheet1!G198&gt;=500,Sheet1!G198&lt;600),5,IF(AND(Sheet1!G198&gt;=600,Sheet1!G198&lt;800),6,IF(Sheet1!G198&gt;=800,7)))))))</f>
        <v>1</v>
      </c>
      <c r="C191">
        <f>IF(Sheet1!H198&lt;200,1,IF(AND(Sheet1!H198&gt;=200,Sheet1!H198&lt;300),2,IF(AND(Sheet1!H198&gt;=300,Sheet1!H198&lt;400),3,IF(AND(Sheet1!H198&gt;=400,Sheet1!H198&lt;500),4,IF(AND(Sheet1!H198&gt;=500,Sheet1!H198&lt;600),5,IF(AND(Sheet1!H198&gt;=600,Sheet1!H198&lt;800),6,IF(Sheet1!H198&gt;=800,7)))))))</f>
        <v>6</v>
      </c>
      <c r="D191">
        <f>IF(Sheet1!I198&lt;200,1,IF(AND(Sheet1!I198&gt;=200,Sheet1!I198&lt;300),2,IF(AND(Sheet1!I198&gt;=300,Sheet1!I198&lt;400),3,IF(AND(Sheet1!I198&gt;=400,Sheet1!I198&lt;500),4,IF(AND(Sheet1!I198&gt;=500,Sheet1!I198&lt;600),5,IF(AND(Sheet1!I198&gt;=600,Sheet1!I198&lt;800),6,IF(Sheet1!I198&gt;=800,7)))))))</f>
        <v>7</v>
      </c>
      <c r="E191">
        <f>IF(Sheet1!J198&lt;200,1,IF(AND(Sheet1!J198&gt;=200,Sheet1!J198&lt;300),2,IF(AND(Sheet1!J198&gt;=300,Sheet1!J198&lt;400),3,IF(AND(Sheet1!J198&gt;=400,Sheet1!J198&lt;500),4,IF(AND(Sheet1!J198&gt;=500,Sheet1!J198&lt;600),5,IF(AND(Sheet1!J198&gt;=600,Sheet1!J198&lt;800),6,IF(Sheet1!J198&gt;=800,7)))))))</f>
        <v>7</v>
      </c>
      <c r="F191">
        <f>IF(Sheet1!K198&lt;200,1,IF(AND(Sheet1!K198&gt;=200,Sheet1!K198&lt;300),2,IF(AND(Sheet1!K198&gt;=300,Sheet1!K198&lt;400),3,IF(AND(Sheet1!K198&gt;=400,Sheet1!K198&lt;500),4,IF(AND(Sheet1!K198&gt;=500,Sheet1!K198&lt;600),5,IF(AND(Sheet1!K198&gt;=600,Sheet1!K198&lt;800),6,IF(Sheet1!K198&gt;=800,7)))))))</f>
        <v>7</v>
      </c>
      <c r="I191">
        <f t="shared" si="24"/>
        <v>1</v>
      </c>
      <c r="J191" t="str">
        <f t="shared" si="23"/>
        <v/>
      </c>
      <c r="K191" t="str">
        <f t="shared" si="23"/>
        <v/>
      </c>
      <c r="L191" t="str">
        <f t="shared" si="23"/>
        <v/>
      </c>
      <c r="M191" t="str">
        <f t="shared" si="23"/>
        <v/>
      </c>
      <c r="N191">
        <f t="shared" si="23"/>
        <v>2</v>
      </c>
      <c r="O191">
        <f t="shared" si="23"/>
        <v>3</v>
      </c>
      <c r="Q191" s="2">
        <f t="shared" si="17"/>
        <v>1</v>
      </c>
      <c r="R191" s="2">
        <f t="shared" si="18"/>
        <v>6</v>
      </c>
      <c r="S191" s="2">
        <f t="shared" si="19"/>
        <v>7</v>
      </c>
      <c r="T191" s="2" t="str">
        <f t="shared" si="20"/>
        <v/>
      </c>
      <c r="U191" s="2" t="str">
        <f t="shared" si="21"/>
        <v/>
      </c>
    </row>
    <row r="192" spans="1:21" x14ac:dyDescent="0.25">
      <c r="A192" t="s">
        <v>255</v>
      </c>
      <c r="B192">
        <f>IF(Sheet1!G196&lt;200,1,IF(AND(Sheet1!G196&gt;=200,Sheet1!G196&lt;300),2,IF(AND(Sheet1!G196&gt;=300,Sheet1!G196&lt;400),3,IF(AND(Sheet1!G196&gt;=400,Sheet1!G196&lt;500),4,IF(AND(Sheet1!G196&gt;=500,Sheet1!G196&lt;600),5,IF(AND(Sheet1!G196&gt;=600,Sheet1!G196&lt;800),6,IF(Sheet1!G196&gt;=800,7)))))))</f>
        <v>1</v>
      </c>
      <c r="C192">
        <f>IF(Sheet1!H196&lt;200,1,IF(AND(Sheet1!H196&gt;=200,Sheet1!H196&lt;300),2,IF(AND(Sheet1!H196&gt;=300,Sheet1!H196&lt;400),3,IF(AND(Sheet1!H196&gt;=400,Sheet1!H196&lt;500),4,IF(AND(Sheet1!H196&gt;=500,Sheet1!H196&lt;600),5,IF(AND(Sheet1!H196&gt;=600,Sheet1!H196&lt;800),6,IF(Sheet1!H196&gt;=800,7)))))))</f>
        <v>3</v>
      </c>
      <c r="D192">
        <f>IF(Sheet1!I196&lt;200,1,IF(AND(Sheet1!I196&gt;=200,Sheet1!I196&lt;300),2,IF(AND(Sheet1!I196&gt;=300,Sheet1!I196&lt;400),3,IF(AND(Sheet1!I196&gt;=400,Sheet1!I196&lt;500),4,IF(AND(Sheet1!I196&gt;=500,Sheet1!I196&lt;600),5,IF(AND(Sheet1!I196&gt;=600,Sheet1!I196&lt;800),6,IF(Sheet1!I196&gt;=800,7)))))))</f>
        <v>4</v>
      </c>
      <c r="E192">
        <f>IF(Sheet1!J196&lt;200,1,IF(AND(Sheet1!J196&gt;=200,Sheet1!J196&lt;300),2,IF(AND(Sheet1!J196&gt;=300,Sheet1!J196&lt;400),3,IF(AND(Sheet1!J196&gt;=400,Sheet1!J196&lt;500),4,IF(AND(Sheet1!J196&gt;=500,Sheet1!J196&lt;600),5,IF(AND(Sheet1!J196&gt;=600,Sheet1!J196&lt;800),6,IF(Sheet1!J196&gt;=800,7)))))))</f>
        <v>6</v>
      </c>
      <c r="F192">
        <f>IF(Sheet1!K196&lt;200,1,IF(AND(Sheet1!K196&gt;=200,Sheet1!K196&lt;300),2,IF(AND(Sheet1!K196&gt;=300,Sheet1!K196&lt;400),3,IF(AND(Sheet1!K196&gt;=400,Sheet1!K196&lt;500),4,IF(AND(Sheet1!K196&gt;=500,Sheet1!K196&lt;600),5,IF(AND(Sheet1!K196&gt;=600,Sheet1!K196&lt;800),6,IF(Sheet1!K196&gt;=800,7)))))))</f>
        <v>6</v>
      </c>
      <c r="I192">
        <f t="shared" si="24"/>
        <v>1</v>
      </c>
      <c r="J192" t="str">
        <f t="shared" si="23"/>
        <v/>
      </c>
      <c r="K192">
        <f t="shared" si="23"/>
        <v>2</v>
      </c>
      <c r="L192">
        <f t="shared" si="23"/>
        <v>3</v>
      </c>
      <c r="M192" t="str">
        <f t="shared" si="23"/>
        <v/>
      </c>
      <c r="N192">
        <f t="shared" si="23"/>
        <v>4</v>
      </c>
      <c r="O192" t="str">
        <f t="shared" si="23"/>
        <v/>
      </c>
      <c r="Q192" s="2">
        <f t="shared" si="17"/>
        <v>1</v>
      </c>
      <c r="R192" s="2">
        <f t="shared" si="18"/>
        <v>3</v>
      </c>
      <c r="S192" s="2">
        <f t="shared" si="19"/>
        <v>4</v>
      </c>
      <c r="T192" s="2">
        <f t="shared" si="20"/>
        <v>6</v>
      </c>
      <c r="U192" s="2" t="str">
        <f t="shared" si="21"/>
        <v/>
      </c>
    </row>
    <row r="193" spans="1:21" x14ac:dyDescent="0.25">
      <c r="A193" t="s">
        <v>279</v>
      </c>
      <c r="B193">
        <f>IF(Sheet1!G68&lt;200,1,IF(AND(Sheet1!G68&gt;=200,Sheet1!G68&lt;300),2,IF(AND(Sheet1!G68&gt;=300,Sheet1!G68&lt;400),3,IF(AND(Sheet1!G68&gt;=400,Sheet1!G68&lt;500),4,IF(AND(Sheet1!G68&gt;=500,Sheet1!G68&lt;600),5,IF(AND(Sheet1!G68&gt;=600,Sheet1!G68&lt;800),6,IF(Sheet1!G68&gt;=800,7)))))))</f>
        <v>4</v>
      </c>
      <c r="C193">
        <f>IF(Sheet1!H68&lt;200,1,IF(AND(Sheet1!H68&gt;=200,Sheet1!H68&lt;300),2,IF(AND(Sheet1!H68&gt;=300,Sheet1!H68&lt;400),3,IF(AND(Sheet1!H68&gt;=400,Sheet1!H68&lt;500),4,IF(AND(Sheet1!H68&gt;=500,Sheet1!H68&lt;600),5,IF(AND(Sheet1!H68&gt;=600,Sheet1!H68&lt;800),6,IF(Sheet1!H68&gt;=800,7)))))))</f>
        <v>4</v>
      </c>
      <c r="D193">
        <f>IF(Sheet1!I68&lt;200,1,IF(AND(Sheet1!I68&gt;=200,Sheet1!I68&lt;300),2,IF(AND(Sheet1!I68&gt;=300,Sheet1!I68&lt;400),3,IF(AND(Sheet1!I68&gt;=400,Sheet1!I68&lt;500),4,IF(AND(Sheet1!I68&gt;=500,Sheet1!I68&lt;600),5,IF(AND(Sheet1!I68&gt;=600,Sheet1!I68&lt;800),6,IF(Sheet1!I68&gt;=800,7)))))))</f>
        <v>6</v>
      </c>
      <c r="E193">
        <f>IF(Sheet1!J68&lt;200,1,IF(AND(Sheet1!J68&gt;=200,Sheet1!J68&lt;300),2,IF(AND(Sheet1!J68&gt;=300,Sheet1!J68&lt;400),3,IF(AND(Sheet1!J68&gt;=400,Sheet1!J68&lt;500),4,IF(AND(Sheet1!J68&gt;=500,Sheet1!J68&lt;600),5,IF(AND(Sheet1!J68&gt;=600,Sheet1!J68&lt;800),6,IF(Sheet1!J68&gt;=800,7)))))))</f>
        <v>6</v>
      </c>
      <c r="F193">
        <f>IF(Sheet1!K68&lt;200,1,IF(AND(Sheet1!K68&gt;=200,Sheet1!K68&lt;300),2,IF(AND(Sheet1!K68&gt;=300,Sheet1!K68&lt;400),3,IF(AND(Sheet1!K68&gt;=400,Sheet1!K68&lt;500),4,IF(AND(Sheet1!K68&gt;=500,Sheet1!K68&lt;600),5,IF(AND(Sheet1!K68&gt;=600,Sheet1!K68&lt;800),6,IF(Sheet1!K68&gt;=800,7)))))))</f>
        <v>7</v>
      </c>
      <c r="I193" t="str">
        <f t="shared" si="24"/>
        <v/>
      </c>
      <c r="J193" t="str">
        <f t="shared" si="23"/>
        <v/>
      </c>
      <c r="K193" t="str">
        <f t="shared" si="23"/>
        <v/>
      </c>
      <c r="L193">
        <f t="shared" si="23"/>
        <v>1</v>
      </c>
      <c r="M193" t="str">
        <f t="shared" si="23"/>
        <v/>
      </c>
      <c r="N193">
        <f t="shared" si="23"/>
        <v>3</v>
      </c>
      <c r="O193">
        <f t="shared" si="23"/>
        <v>5</v>
      </c>
      <c r="Q193" s="2">
        <f t="shared" si="17"/>
        <v>4</v>
      </c>
      <c r="R193" s="2" t="str">
        <f t="shared" si="18"/>
        <v/>
      </c>
      <c r="S193" s="2">
        <f t="shared" si="19"/>
        <v>6</v>
      </c>
      <c r="T193" s="2" t="str">
        <f t="shared" si="20"/>
        <v/>
      </c>
      <c r="U193" s="2">
        <f t="shared" si="21"/>
        <v>7</v>
      </c>
    </row>
    <row r="194" spans="1:21" x14ac:dyDescent="0.25">
      <c r="A194" t="s">
        <v>293</v>
      </c>
      <c r="B194">
        <f>IF(Sheet1!G114&lt;200,1,IF(AND(Sheet1!G114&gt;=200,Sheet1!G114&lt;300),2,IF(AND(Sheet1!G114&gt;=300,Sheet1!G114&lt;400),3,IF(AND(Sheet1!G114&gt;=400,Sheet1!G114&lt;500),4,IF(AND(Sheet1!G114&gt;=500,Sheet1!G114&lt;600),5,IF(AND(Sheet1!G114&gt;=600,Sheet1!G114&lt;800),6,IF(Sheet1!G114&gt;=800,7)))))))</f>
        <v>3</v>
      </c>
      <c r="C194">
        <f>IF(Sheet1!H114&lt;200,1,IF(AND(Sheet1!H114&gt;=200,Sheet1!H114&lt;300),2,IF(AND(Sheet1!H114&gt;=300,Sheet1!H114&lt;400),3,IF(AND(Sheet1!H114&gt;=400,Sheet1!H114&lt;500),4,IF(AND(Sheet1!H114&gt;=500,Sheet1!H114&lt;600),5,IF(AND(Sheet1!H114&gt;=600,Sheet1!H114&lt;800),6,IF(Sheet1!H114&gt;=800,7)))))))</f>
        <v>3</v>
      </c>
      <c r="D194">
        <f>IF(Sheet1!I114&lt;200,1,IF(AND(Sheet1!I114&gt;=200,Sheet1!I114&lt;300),2,IF(AND(Sheet1!I114&gt;=300,Sheet1!I114&lt;400),3,IF(AND(Sheet1!I114&gt;=400,Sheet1!I114&lt;500),4,IF(AND(Sheet1!I114&gt;=500,Sheet1!I114&lt;600),5,IF(AND(Sheet1!I114&gt;=600,Sheet1!I114&lt;800),6,IF(Sheet1!I114&gt;=800,7)))))))</f>
        <v>4</v>
      </c>
      <c r="E194">
        <f>IF(Sheet1!J114&lt;200,1,IF(AND(Sheet1!J114&gt;=200,Sheet1!J114&lt;300),2,IF(AND(Sheet1!J114&gt;=300,Sheet1!J114&lt;400),3,IF(AND(Sheet1!J114&gt;=400,Sheet1!J114&lt;500),4,IF(AND(Sheet1!J114&gt;=500,Sheet1!J114&lt;600),5,IF(AND(Sheet1!J114&gt;=600,Sheet1!J114&lt;800),6,IF(Sheet1!J114&gt;=800,7)))))))</f>
        <v>6</v>
      </c>
      <c r="F194">
        <f>IF(Sheet1!K114&lt;200,1,IF(AND(Sheet1!K114&gt;=200,Sheet1!K114&lt;300),2,IF(AND(Sheet1!K114&gt;=300,Sheet1!K114&lt;400),3,IF(AND(Sheet1!K114&gt;=400,Sheet1!K114&lt;500),4,IF(AND(Sheet1!K114&gt;=500,Sheet1!K114&lt;600),5,IF(AND(Sheet1!K114&gt;=600,Sheet1!K114&lt;800),6,IF(Sheet1!K114&gt;=800,7)))))))</f>
        <v>7</v>
      </c>
      <c r="I194" t="str">
        <f t="shared" si="24"/>
        <v/>
      </c>
      <c r="J194" t="str">
        <f t="shared" si="23"/>
        <v/>
      </c>
      <c r="K194">
        <f t="shared" si="23"/>
        <v>1</v>
      </c>
      <c r="L194">
        <f t="shared" si="23"/>
        <v>3</v>
      </c>
      <c r="M194" t="str">
        <f t="shared" si="23"/>
        <v/>
      </c>
      <c r="N194">
        <f t="shared" si="23"/>
        <v>4</v>
      </c>
      <c r="O194">
        <f t="shared" si="23"/>
        <v>5</v>
      </c>
      <c r="Q194" s="2">
        <f t="shared" si="17"/>
        <v>3</v>
      </c>
      <c r="R194" s="2" t="str">
        <f t="shared" si="18"/>
        <v/>
      </c>
      <c r="S194" s="2">
        <f t="shared" si="19"/>
        <v>4</v>
      </c>
      <c r="T194" s="2">
        <f t="shared" si="20"/>
        <v>6</v>
      </c>
      <c r="U194" s="2">
        <f t="shared" si="21"/>
        <v>7</v>
      </c>
    </row>
    <row r="195" spans="1:21" x14ac:dyDescent="0.25">
      <c r="A195" t="s">
        <v>305</v>
      </c>
      <c r="B195">
        <f>IF(Sheet1!G335&lt;200,1,IF(AND(Sheet1!G335&gt;=200,Sheet1!G335&lt;300),2,IF(AND(Sheet1!G335&gt;=300,Sheet1!G335&lt;400),3,IF(AND(Sheet1!G335&gt;=400,Sheet1!G335&lt;500),4,IF(AND(Sheet1!G335&gt;=500,Sheet1!G335&lt;600),5,IF(AND(Sheet1!G335&gt;=600,Sheet1!G335&lt;800),6,IF(Sheet1!G335&gt;=800,7)))))))</f>
        <v>1</v>
      </c>
      <c r="C195">
        <f>IF(Sheet1!H335&lt;200,1,IF(AND(Sheet1!H335&gt;=200,Sheet1!H335&lt;300),2,IF(AND(Sheet1!H335&gt;=300,Sheet1!H335&lt;400),3,IF(AND(Sheet1!H335&gt;=400,Sheet1!H335&lt;500),4,IF(AND(Sheet1!H335&gt;=500,Sheet1!H335&lt;600),5,IF(AND(Sheet1!H335&gt;=600,Sheet1!H335&lt;800),6,IF(Sheet1!H335&gt;=800,7)))))))</f>
        <v>1</v>
      </c>
      <c r="D195">
        <f>IF(Sheet1!I335&lt;200,1,IF(AND(Sheet1!I335&gt;=200,Sheet1!I335&lt;300),2,IF(AND(Sheet1!I335&gt;=300,Sheet1!I335&lt;400),3,IF(AND(Sheet1!I335&gt;=400,Sheet1!I335&lt;500),4,IF(AND(Sheet1!I335&gt;=500,Sheet1!I335&lt;600),5,IF(AND(Sheet1!I335&gt;=600,Sheet1!I335&lt;800),6,IF(Sheet1!I335&gt;=800,7)))))))</f>
        <v>1</v>
      </c>
      <c r="E195">
        <f>IF(Sheet1!J335&lt;200,1,IF(AND(Sheet1!J335&gt;=200,Sheet1!J335&lt;300),2,IF(AND(Sheet1!J335&gt;=300,Sheet1!J335&lt;400),3,IF(AND(Sheet1!J335&gt;=400,Sheet1!J335&lt;500),4,IF(AND(Sheet1!J335&gt;=500,Sheet1!J335&lt;600),5,IF(AND(Sheet1!J335&gt;=600,Sheet1!J335&lt;800),6,IF(Sheet1!J335&gt;=800,7)))))))</f>
        <v>7</v>
      </c>
      <c r="F195">
        <f>IF(Sheet1!K335&lt;200,1,IF(AND(Sheet1!K335&gt;=200,Sheet1!K335&lt;300),2,IF(AND(Sheet1!K335&gt;=300,Sheet1!K335&lt;400),3,IF(AND(Sheet1!K335&gt;=400,Sheet1!K335&lt;500),4,IF(AND(Sheet1!K335&gt;=500,Sheet1!K335&lt;600),5,IF(AND(Sheet1!K335&gt;=600,Sheet1!K335&lt;800),6,IF(Sheet1!K335&gt;=800,7)))))))</f>
        <v>7</v>
      </c>
      <c r="I195">
        <f t="shared" si="24"/>
        <v>1</v>
      </c>
      <c r="J195" t="str">
        <f t="shared" si="23"/>
        <v/>
      </c>
      <c r="K195" t="str">
        <f t="shared" si="23"/>
        <v/>
      </c>
      <c r="L195" t="str">
        <f t="shared" si="23"/>
        <v/>
      </c>
      <c r="M195" t="str">
        <f t="shared" si="23"/>
        <v/>
      </c>
      <c r="N195" t="str">
        <f t="shared" si="23"/>
        <v/>
      </c>
      <c r="O195">
        <f t="shared" si="23"/>
        <v>4</v>
      </c>
      <c r="Q195" s="2">
        <f t="shared" ref="Q195:Q258" si="25">B195</f>
        <v>1</v>
      </c>
      <c r="R195" s="2" t="str">
        <f t="shared" ref="R195:R258" si="26">IF(C195&gt;B195,C195,"")</f>
        <v/>
      </c>
      <c r="S195" s="2" t="str">
        <f t="shared" ref="S195:S258" si="27">IF(D195&gt;C195,D195,"")</f>
        <v/>
      </c>
      <c r="T195" s="2">
        <f t="shared" ref="T195:T258" si="28">IF(E195&gt;D195,E195,"")</f>
        <v>7</v>
      </c>
      <c r="U195" s="2" t="str">
        <f t="shared" ref="U195:U258" si="29">IF(F195&gt;E195,F195,"")</f>
        <v/>
      </c>
    </row>
    <row r="196" spans="1:21" x14ac:dyDescent="0.25">
      <c r="A196" t="s">
        <v>96</v>
      </c>
      <c r="B196">
        <f>IF(Sheet1!G348&lt;200,1,IF(AND(Sheet1!G348&gt;=200,Sheet1!G348&lt;300),2,IF(AND(Sheet1!G348&gt;=300,Sheet1!G348&lt;400),3,IF(AND(Sheet1!G348&gt;=400,Sheet1!G348&lt;500),4,IF(AND(Sheet1!G348&gt;=500,Sheet1!G348&lt;600),5,IF(AND(Sheet1!G348&gt;=600,Sheet1!G348&lt;800),6,IF(Sheet1!G348&gt;=800,7)))))))</f>
        <v>1</v>
      </c>
      <c r="C196">
        <f>IF(Sheet1!H348&lt;200,1,IF(AND(Sheet1!H348&gt;=200,Sheet1!H348&lt;300),2,IF(AND(Sheet1!H348&gt;=300,Sheet1!H348&lt;400),3,IF(AND(Sheet1!H348&gt;=400,Sheet1!H348&lt;500),4,IF(AND(Sheet1!H348&gt;=500,Sheet1!H348&lt;600),5,IF(AND(Sheet1!H348&gt;=600,Sheet1!H348&lt;800),6,IF(Sheet1!H348&gt;=800,7)))))))</f>
        <v>1</v>
      </c>
      <c r="D196">
        <f>IF(Sheet1!I348&lt;200,1,IF(AND(Sheet1!I348&gt;=200,Sheet1!I348&lt;300),2,IF(AND(Sheet1!I348&gt;=300,Sheet1!I348&lt;400),3,IF(AND(Sheet1!I348&gt;=400,Sheet1!I348&lt;500),4,IF(AND(Sheet1!I348&gt;=500,Sheet1!I348&lt;600),5,IF(AND(Sheet1!I348&gt;=600,Sheet1!I348&lt;800),6,IF(Sheet1!I348&gt;=800,7)))))))</f>
        <v>1</v>
      </c>
      <c r="E196">
        <f>IF(Sheet1!J348&lt;200,1,IF(AND(Sheet1!J348&gt;=200,Sheet1!J348&lt;300),2,IF(AND(Sheet1!J348&gt;=300,Sheet1!J348&lt;400),3,IF(AND(Sheet1!J348&gt;=400,Sheet1!J348&lt;500),4,IF(AND(Sheet1!J348&gt;=500,Sheet1!J348&lt;600),5,IF(AND(Sheet1!J348&gt;=600,Sheet1!J348&lt;800),6,IF(Sheet1!J348&gt;=800,7)))))))</f>
        <v>1</v>
      </c>
      <c r="F196">
        <f>IF(Sheet1!K348&lt;200,1,IF(AND(Sheet1!K348&gt;=200,Sheet1!K348&lt;300),2,IF(AND(Sheet1!K348&gt;=300,Sheet1!K348&lt;400),3,IF(AND(Sheet1!K348&gt;=400,Sheet1!K348&lt;500),4,IF(AND(Sheet1!K348&gt;=500,Sheet1!K348&lt;600),5,IF(AND(Sheet1!K348&gt;=600,Sheet1!K348&lt;800),6,IF(Sheet1!K348&gt;=800,7)))))))</f>
        <v>2</v>
      </c>
      <c r="I196">
        <f t="shared" si="24"/>
        <v>1</v>
      </c>
      <c r="J196">
        <f t="shared" si="23"/>
        <v>5</v>
      </c>
      <c r="K196" t="str">
        <f t="shared" si="23"/>
        <v/>
      </c>
      <c r="L196" t="str">
        <f t="shared" si="23"/>
        <v/>
      </c>
      <c r="M196" t="str">
        <f t="shared" si="23"/>
        <v/>
      </c>
      <c r="N196" t="str">
        <f t="shared" si="23"/>
        <v/>
      </c>
      <c r="O196" t="str">
        <f t="shared" si="23"/>
        <v/>
      </c>
      <c r="Q196" s="2">
        <f t="shared" si="25"/>
        <v>1</v>
      </c>
      <c r="R196" s="2" t="str">
        <f t="shared" si="26"/>
        <v/>
      </c>
      <c r="S196" s="2" t="str">
        <f t="shared" si="27"/>
        <v/>
      </c>
      <c r="T196" s="2" t="str">
        <f t="shared" si="28"/>
        <v/>
      </c>
      <c r="U196" s="2">
        <f t="shared" si="29"/>
        <v>2</v>
      </c>
    </row>
    <row r="197" spans="1:21" x14ac:dyDescent="0.25">
      <c r="A197" t="s">
        <v>334</v>
      </c>
      <c r="B197">
        <f>IF(Sheet1!G11&lt;200,1,IF(AND(Sheet1!G11&gt;=200,Sheet1!G11&lt;300),2,IF(AND(Sheet1!G11&gt;=300,Sheet1!G11&lt;400),3,IF(AND(Sheet1!G11&gt;=400,Sheet1!G11&lt;500),4,IF(AND(Sheet1!G11&gt;=500,Sheet1!G11&lt;600),5,IF(AND(Sheet1!G11&gt;=600,Sheet1!G11&lt;800),6,IF(Sheet1!G11&gt;=800,7)))))))</f>
        <v>1</v>
      </c>
      <c r="C197">
        <f>IF(Sheet1!H11&lt;200,1,IF(AND(Sheet1!H11&gt;=200,Sheet1!H11&lt;300),2,IF(AND(Sheet1!H11&gt;=300,Sheet1!H11&lt;400),3,IF(AND(Sheet1!H11&gt;=400,Sheet1!H11&lt;500),4,IF(AND(Sheet1!H11&gt;=500,Sheet1!H11&lt;600),5,IF(AND(Sheet1!H11&gt;=600,Sheet1!H11&lt;800),6,IF(Sheet1!H11&gt;=800,7)))))))</f>
        <v>4</v>
      </c>
      <c r="D197">
        <f>IF(Sheet1!I11&lt;200,1,IF(AND(Sheet1!I11&gt;=200,Sheet1!I11&lt;300),2,IF(AND(Sheet1!I11&gt;=300,Sheet1!I11&lt;400),3,IF(AND(Sheet1!I11&gt;=400,Sheet1!I11&lt;500),4,IF(AND(Sheet1!I11&gt;=500,Sheet1!I11&lt;600),5,IF(AND(Sheet1!I11&gt;=600,Sheet1!I11&lt;800),6,IF(Sheet1!I11&gt;=800,7)))))))</f>
        <v>7</v>
      </c>
      <c r="E197">
        <f>IF(Sheet1!J11&lt;200,1,IF(AND(Sheet1!J11&gt;=200,Sheet1!J11&lt;300),2,IF(AND(Sheet1!J11&gt;=300,Sheet1!J11&lt;400),3,IF(AND(Sheet1!J11&gt;=400,Sheet1!J11&lt;500),4,IF(AND(Sheet1!J11&gt;=500,Sheet1!J11&lt;600),5,IF(AND(Sheet1!J11&gt;=600,Sheet1!J11&lt;800),6,IF(Sheet1!J11&gt;=800,7)))))))</f>
        <v>7</v>
      </c>
      <c r="F197">
        <f>IF(Sheet1!K11&lt;200,1,IF(AND(Sheet1!K11&gt;=200,Sheet1!K11&lt;300),2,IF(AND(Sheet1!K11&gt;=300,Sheet1!K11&lt;400),3,IF(AND(Sheet1!K11&gt;=400,Sheet1!K11&lt;500),4,IF(AND(Sheet1!K11&gt;=500,Sheet1!K11&lt;600),5,IF(AND(Sheet1!K11&gt;=600,Sheet1!K11&lt;800),6,IF(Sheet1!K11&gt;=800,7)))))))</f>
        <v>7</v>
      </c>
      <c r="I197">
        <f t="shared" si="24"/>
        <v>1</v>
      </c>
      <c r="J197" t="str">
        <f t="shared" si="23"/>
        <v/>
      </c>
      <c r="K197" t="str">
        <f t="shared" si="23"/>
        <v/>
      </c>
      <c r="L197">
        <f t="shared" si="23"/>
        <v>2</v>
      </c>
      <c r="M197" t="str">
        <f t="shared" si="23"/>
        <v/>
      </c>
      <c r="N197" t="str">
        <f t="shared" si="23"/>
        <v/>
      </c>
      <c r="O197">
        <f t="shared" si="23"/>
        <v>3</v>
      </c>
      <c r="Q197" s="2">
        <f t="shared" si="25"/>
        <v>1</v>
      </c>
      <c r="R197" s="2">
        <f t="shared" si="26"/>
        <v>4</v>
      </c>
      <c r="S197" s="2">
        <f t="shared" si="27"/>
        <v>7</v>
      </c>
      <c r="T197" s="2" t="str">
        <f t="shared" si="28"/>
        <v/>
      </c>
      <c r="U197" s="2" t="str">
        <f t="shared" si="29"/>
        <v/>
      </c>
    </row>
    <row r="198" spans="1:21" x14ac:dyDescent="0.25">
      <c r="A198" t="s">
        <v>88</v>
      </c>
      <c r="B198">
        <f>IF(Sheet1!G273&lt;200,1,IF(AND(Sheet1!G273&gt;=200,Sheet1!G273&lt;300),2,IF(AND(Sheet1!G273&gt;=300,Sheet1!G273&lt;400),3,IF(AND(Sheet1!G273&gt;=400,Sheet1!G273&lt;500),4,IF(AND(Sheet1!G273&gt;=500,Sheet1!G273&lt;600),5,IF(AND(Sheet1!G273&gt;=600,Sheet1!G273&lt;800),6,IF(Sheet1!G273&gt;=800,7)))))))</f>
        <v>1</v>
      </c>
      <c r="C198">
        <f>IF(Sheet1!H273&lt;200,1,IF(AND(Sheet1!H273&gt;=200,Sheet1!H273&lt;300),2,IF(AND(Sheet1!H273&gt;=300,Sheet1!H273&lt;400),3,IF(AND(Sheet1!H273&gt;=400,Sheet1!H273&lt;500),4,IF(AND(Sheet1!H273&gt;=500,Sheet1!H273&lt;600),5,IF(AND(Sheet1!H273&gt;=600,Sheet1!H273&lt;800),6,IF(Sheet1!H273&gt;=800,7)))))))</f>
        <v>1</v>
      </c>
      <c r="D198">
        <f>IF(Sheet1!I273&lt;200,1,IF(AND(Sheet1!I273&gt;=200,Sheet1!I273&lt;300),2,IF(AND(Sheet1!I273&gt;=300,Sheet1!I273&lt;400),3,IF(AND(Sheet1!I273&gt;=400,Sheet1!I273&lt;500),4,IF(AND(Sheet1!I273&gt;=500,Sheet1!I273&lt;600),5,IF(AND(Sheet1!I273&gt;=600,Sheet1!I273&lt;800),6,IF(Sheet1!I273&gt;=800,7)))))))</f>
        <v>2</v>
      </c>
      <c r="E198">
        <f>IF(Sheet1!J273&lt;200,1,IF(AND(Sheet1!J273&gt;=200,Sheet1!J273&lt;300),2,IF(AND(Sheet1!J273&gt;=300,Sheet1!J273&lt;400),3,IF(AND(Sheet1!J273&gt;=400,Sheet1!J273&lt;500),4,IF(AND(Sheet1!J273&gt;=500,Sheet1!J273&lt;600),5,IF(AND(Sheet1!J273&gt;=600,Sheet1!J273&lt;800),6,IF(Sheet1!J273&gt;=800,7)))))))</f>
        <v>2</v>
      </c>
      <c r="F198">
        <f>IF(Sheet1!K273&lt;200,1,IF(AND(Sheet1!K273&gt;=200,Sheet1!K273&lt;300),2,IF(AND(Sheet1!K273&gt;=300,Sheet1!K273&lt;400),3,IF(AND(Sheet1!K273&gt;=400,Sheet1!K273&lt;500),4,IF(AND(Sheet1!K273&gt;=500,Sheet1!K273&lt;600),5,IF(AND(Sheet1!K273&gt;=600,Sheet1!K273&lt;800),6,IF(Sheet1!K273&gt;=800,7)))))))</f>
        <v>2</v>
      </c>
      <c r="I198">
        <f t="shared" si="24"/>
        <v>1</v>
      </c>
      <c r="J198">
        <f t="shared" si="23"/>
        <v>3</v>
      </c>
      <c r="K198" t="str">
        <f t="shared" si="23"/>
        <v/>
      </c>
      <c r="L198" t="str">
        <f t="shared" si="23"/>
        <v/>
      </c>
      <c r="M198" t="str">
        <f t="shared" si="23"/>
        <v/>
      </c>
      <c r="N198" t="str">
        <f t="shared" si="23"/>
        <v/>
      </c>
      <c r="O198" t="str">
        <f t="shared" si="23"/>
        <v/>
      </c>
      <c r="Q198" s="2">
        <f t="shared" si="25"/>
        <v>1</v>
      </c>
      <c r="R198" s="2" t="str">
        <f t="shared" si="26"/>
        <v/>
      </c>
      <c r="S198" s="2">
        <f t="shared" si="27"/>
        <v>2</v>
      </c>
      <c r="T198" s="2" t="str">
        <f t="shared" si="28"/>
        <v/>
      </c>
      <c r="U198" s="2" t="str">
        <f t="shared" si="29"/>
        <v/>
      </c>
    </row>
    <row r="199" spans="1:21" x14ac:dyDescent="0.25">
      <c r="A199" t="s">
        <v>266</v>
      </c>
      <c r="B199">
        <f>IF(Sheet1!G53&lt;200,1,IF(AND(Sheet1!G53&gt;=200,Sheet1!G53&lt;300),2,IF(AND(Sheet1!G53&gt;=300,Sheet1!G53&lt;400),3,IF(AND(Sheet1!G53&gt;=400,Sheet1!G53&lt;500),4,IF(AND(Sheet1!G53&gt;=500,Sheet1!G53&lt;600),5,IF(AND(Sheet1!G53&gt;=600,Sheet1!G53&lt;800),6,IF(Sheet1!G53&gt;=800,7)))))))</f>
        <v>5</v>
      </c>
      <c r="C199">
        <f>IF(Sheet1!H53&lt;200,1,IF(AND(Sheet1!H53&gt;=200,Sheet1!H53&lt;300),2,IF(AND(Sheet1!H53&gt;=300,Sheet1!H53&lt;400),3,IF(AND(Sheet1!H53&gt;=400,Sheet1!H53&lt;500),4,IF(AND(Sheet1!H53&gt;=500,Sheet1!H53&lt;600),5,IF(AND(Sheet1!H53&gt;=600,Sheet1!H53&lt;800),6,IF(Sheet1!H53&gt;=800,7)))))))</f>
        <v>6</v>
      </c>
      <c r="D199">
        <f>IF(Sheet1!I53&lt;200,1,IF(AND(Sheet1!I53&gt;=200,Sheet1!I53&lt;300),2,IF(AND(Sheet1!I53&gt;=300,Sheet1!I53&lt;400),3,IF(AND(Sheet1!I53&gt;=400,Sheet1!I53&lt;500),4,IF(AND(Sheet1!I53&gt;=500,Sheet1!I53&lt;600),5,IF(AND(Sheet1!I53&gt;=600,Sheet1!I53&lt;800),6,IF(Sheet1!I53&gt;=800,7)))))))</f>
        <v>6</v>
      </c>
      <c r="E199">
        <f>IF(Sheet1!J53&lt;200,1,IF(AND(Sheet1!J53&gt;=200,Sheet1!J53&lt;300),2,IF(AND(Sheet1!J53&gt;=300,Sheet1!J53&lt;400),3,IF(AND(Sheet1!J53&gt;=400,Sheet1!J53&lt;500),4,IF(AND(Sheet1!J53&gt;=500,Sheet1!J53&lt;600),5,IF(AND(Sheet1!J53&gt;=600,Sheet1!J53&lt;800),6,IF(Sheet1!J53&gt;=800,7)))))))</f>
        <v>6</v>
      </c>
      <c r="F199">
        <f>IF(Sheet1!K53&lt;200,1,IF(AND(Sheet1!K53&gt;=200,Sheet1!K53&lt;300),2,IF(AND(Sheet1!K53&gt;=300,Sheet1!K53&lt;400),3,IF(AND(Sheet1!K53&gt;=400,Sheet1!K53&lt;500),4,IF(AND(Sheet1!K53&gt;=500,Sheet1!K53&lt;600),5,IF(AND(Sheet1!K53&gt;=600,Sheet1!K53&lt;800),6,IF(Sheet1!K53&gt;=800,7)))))))</f>
        <v>6</v>
      </c>
      <c r="I199" t="str">
        <f t="shared" si="24"/>
        <v/>
      </c>
      <c r="J199" t="str">
        <f t="shared" si="23"/>
        <v/>
      </c>
      <c r="K199" t="str">
        <f t="shared" si="23"/>
        <v/>
      </c>
      <c r="L199" t="str">
        <f t="shared" si="23"/>
        <v/>
      </c>
      <c r="M199">
        <f t="shared" si="23"/>
        <v>1</v>
      </c>
      <c r="N199">
        <f t="shared" si="23"/>
        <v>2</v>
      </c>
      <c r="O199" t="str">
        <f t="shared" si="23"/>
        <v/>
      </c>
      <c r="Q199" s="2">
        <f t="shared" si="25"/>
        <v>5</v>
      </c>
      <c r="R199" s="2">
        <f t="shared" si="26"/>
        <v>6</v>
      </c>
      <c r="S199" s="2" t="str">
        <f t="shared" si="27"/>
        <v/>
      </c>
      <c r="T199" s="2" t="str">
        <f t="shared" si="28"/>
        <v/>
      </c>
      <c r="U199" s="2" t="str">
        <f t="shared" si="29"/>
        <v/>
      </c>
    </row>
    <row r="200" spans="1:21" x14ac:dyDescent="0.25">
      <c r="A200" t="s">
        <v>69</v>
      </c>
      <c r="B200">
        <f>IF(Sheet1!G313&lt;200,1,IF(AND(Sheet1!G313&gt;=200,Sheet1!G313&lt;300),2,IF(AND(Sheet1!G313&gt;=300,Sheet1!G313&lt;400),3,IF(AND(Sheet1!G313&gt;=400,Sheet1!G313&lt;500),4,IF(AND(Sheet1!G313&gt;=500,Sheet1!G313&lt;600),5,IF(AND(Sheet1!G313&gt;=600,Sheet1!G313&lt;800),6,IF(Sheet1!G313&gt;=800,7)))))))</f>
        <v>1</v>
      </c>
      <c r="C200">
        <f>IF(Sheet1!H313&lt;200,1,IF(AND(Sheet1!H313&gt;=200,Sheet1!H313&lt;300),2,IF(AND(Sheet1!H313&gt;=300,Sheet1!H313&lt;400),3,IF(AND(Sheet1!H313&gt;=400,Sheet1!H313&lt;500),4,IF(AND(Sheet1!H313&gt;=500,Sheet1!H313&lt;600),5,IF(AND(Sheet1!H313&gt;=600,Sheet1!H313&lt;800),6,IF(Sheet1!H313&gt;=800,7)))))))</f>
        <v>1</v>
      </c>
      <c r="D200">
        <f>IF(Sheet1!I313&lt;200,1,IF(AND(Sheet1!I313&gt;=200,Sheet1!I313&lt;300),2,IF(AND(Sheet1!I313&gt;=300,Sheet1!I313&lt;400),3,IF(AND(Sheet1!I313&gt;=400,Sheet1!I313&lt;500),4,IF(AND(Sheet1!I313&gt;=500,Sheet1!I313&lt;600),5,IF(AND(Sheet1!I313&gt;=600,Sheet1!I313&lt;800),6,IF(Sheet1!I313&gt;=800,7)))))))</f>
        <v>1</v>
      </c>
      <c r="E200">
        <f>IF(Sheet1!J313&lt;200,1,IF(AND(Sheet1!J313&gt;=200,Sheet1!J313&lt;300),2,IF(AND(Sheet1!J313&gt;=300,Sheet1!J313&lt;400),3,IF(AND(Sheet1!J313&gt;=400,Sheet1!J313&lt;500),4,IF(AND(Sheet1!J313&gt;=500,Sheet1!J313&lt;600),5,IF(AND(Sheet1!J313&gt;=600,Sheet1!J313&lt;800),6,IF(Sheet1!J313&gt;=800,7)))))))</f>
        <v>1</v>
      </c>
      <c r="F200">
        <f>IF(Sheet1!K313&lt;200,1,IF(AND(Sheet1!K313&gt;=200,Sheet1!K313&lt;300),2,IF(AND(Sheet1!K313&gt;=300,Sheet1!K313&lt;400),3,IF(AND(Sheet1!K313&gt;=400,Sheet1!K313&lt;500),4,IF(AND(Sheet1!K313&gt;=500,Sheet1!K313&lt;600),5,IF(AND(Sheet1!K313&gt;=600,Sheet1!K313&lt;800),6,IF(Sheet1!K313&gt;=800,7)))))))</f>
        <v>1</v>
      </c>
      <c r="I200">
        <f t="shared" si="24"/>
        <v>1</v>
      </c>
      <c r="J200" t="str">
        <f t="shared" si="23"/>
        <v/>
      </c>
      <c r="K200" t="str">
        <f t="shared" si="23"/>
        <v/>
      </c>
      <c r="L200" t="str">
        <f t="shared" si="23"/>
        <v/>
      </c>
      <c r="M200" t="str">
        <f t="shared" si="23"/>
        <v/>
      </c>
      <c r="N200" t="str">
        <f t="shared" si="23"/>
        <v/>
      </c>
      <c r="O200" t="str">
        <f t="shared" si="23"/>
        <v/>
      </c>
      <c r="Q200" s="2">
        <f t="shared" si="25"/>
        <v>1</v>
      </c>
      <c r="R200" s="2" t="str">
        <f t="shared" si="26"/>
        <v/>
      </c>
      <c r="S200" s="2" t="str">
        <f t="shared" si="27"/>
        <v/>
      </c>
      <c r="T200" s="2" t="str">
        <f t="shared" si="28"/>
        <v/>
      </c>
      <c r="U200" s="2" t="str">
        <f t="shared" si="29"/>
        <v/>
      </c>
    </row>
    <row r="201" spans="1:21" x14ac:dyDescent="0.25">
      <c r="A201" t="s">
        <v>301</v>
      </c>
      <c r="B201">
        <f>IF(Sheet1!G336&lt;200,1,IF(AND(Sheet1!G336&gt;=200,Sheet1!G336&lt;300),2,IF(AND(Sheet1!G336&gt;=300,Sheet1!G336&lt;400),3,IF(AND(Sheet1!G336&gt;=400,Sheet1!G336&lt;500),4,IF(AND(Sheet1!G336&gt;=500,Sheet1!G336&lt;600),5,IF(AND(Sheet1!G336&gt;=600,Sheet1!G336&lt;800),6,IF(Sheet1!G336&gt;=800,7)))))))</f>
        <v>1</v>
      </c>
      <c r="C201">
        <f>IF(Sheet1!H336&lt;200,1,IF(AND(Sheet1!H336&gt;=200,Sheet1!H336&lt;300),2,IF(AND(Sheet1!H336&gt;=300,Sheet1!H336&lt;400),3,IF(AND(Sheet1!H336&gt;=400,Sheet1!H336&lt;500),4,IF(AND(Sheet1!H336&gt;=500,Sheet1!H336&lt;600),5,IF(AND(Sheet1!H336&gt;=600,Sheet1!H336&lt;800),6,IF(Sheet1!H336&gt;=800,7)))))))</f>
        <v>1</v>
      </c>
      <c r="D201">
        <f>IF(Sheet1!I336&lt;200,1,IF(AND(Sheet1!I336&gt;=200,Sheet1!I336&lt;300),2,IF(AND(Sheet1!I336&gt;=300,Sheet1!I336&lt;400),3,IF(AND(Sheet1!I336&gt;=400,Sheet1!I336&lt;500),4,IF(AND(Sheet1!I336&gt;=500,Sheet1!I336&lt;600),5,IF(AND(Sheet1!I336&gt;=600,Sheet1!I336&lt;800),6,IF(Sheet1!I336&gt;=800,7)))))))</f>
        <v>5</v>
      </c>
      <c r="E201">
        <f>IF(Sheet1!J336&lt;200,1,IF(AND(Sheet1!J336&gt;=200,Sheet1!J336&lt;300),2,IF(AND(Sheet1!J336&gt;=300,Sheet1!J336&lt;400),3,IF(AND(Sheet1!J336&gt;=400,Sheet1!J336&lt;500),4,IF(AND(Sheet1!J336&gt;=500,Sheet1!J336&lt;600),5,IF(AND(Sheet1!J336&gt;=600,Sheet1!J336&lt;800),6,IF(Sheet1!J336&gt;=800,7)))))))</f>
        <v>6</v>
      </c>
      <c r="F201">
        <f>IF(Sheet1!K336&lt;200,1,IF(AND(Sheet1!K336&gt;=200,Sheet1!K336&lt;300),2,IF(AND(Sheet1!K336&gt;=300,Sheet1!K336&lt;400),3,IF(AND(Sheet1!K336&gt;=400,Sheet1!K336&lt;500),4,IF(AND(Sheet1!K336&gt;=500,Sheet1!K336&lt;600),5,IF(AND(Sheet1!K336&gt;=600,Sheet1!K336&lt;800),6,IF(Sheet1!K336&gt;=800,7)))))))</f>
        <v>7</v>
      </c>
      <c r="I201">
        <f t="shared" si="24"/>
        <v>1</v>
      </c>
      <c r="J201" t="str">
        <f t="shared" si="23"/>
        <v/>
      </c>
      <c r="K201" t="str">
        <f t="shared" si="23"/>
        <v/>
      </c>
      <c r="L201" t="str">
        <f t="shared" si="23"/>
        <v/>
      </c>
      <c r="M201">
        <f t="shared" si="23"/>
        <v>3</v>
      </c>
      <c r="N201">
        <f t="shared" si="23"/>
        <v>4</v>
      </c>
      <c r="O201">
        <f t="shared" si="23"/>
        <v>5</v>
      </c>
      <c r="Q201" s="2">
        <f t="shared" si="25"/>
        <v>1</v>
      </c>
      <c r="R201" s="2" t="str">
        <f t="shared" si="26"/>
        <v/>
      </c>
      <c r="S201" s="2">
        <f t="shared" si="27"/>
        <v>5</v>
      </c>
      <c r="T201" s="2">
        <f t="shared" si="28"/>
        <v>6</v>
      </c>
      <c r="U201" s="2">
        <f t="shared" si="29"/>
        <v>7</v>
      </c>
    </row>
    <row r="202" spans="1:21" x14ac:dyDescent="0.25">
      <c r="A202" t="s">
        <v>302</v>
      </c>
      <c r="B202">
        <f>IF(Sheet1!G337&lt;200,1,IF(AND(Sheet1!G337&gt;=200,Sheet1!G337&lt;300),2,IF(AND(Sheet1!G337&gt;=300,Sheet1!G337&lt;400),3,IF(AND(Sheet1!G337&gt;=400,Sheet1!G337&lt;500),4,IF(AND(Sheet1!G337&gt;=500,Sheet1!G337&lt;600),5,IF(AND(Sheet1!G337&gt;=600,Sheet1!G337&lt;800),6,IF(Sheet1!G337&gt;=800,7)))))))</f>
        <v>1</v>
      </c>
      <c r="C202">
        <f>IF(Sheet1!H337&lt;200,1,IF(AND(Sheet1!H337&gt;=200,Sheet1!H337&lt;300),2,IF(AND(Sheet1!H337&gt;=300,Sheet1!H337&lt;400),3,IF(AND(Sheet1!H337&gt;=400,Sheet1!H337&lt;500),4,IF(AND(Sheet1!H337&gt;=500,Sheet1!H337&lt;600),5,IF(AND(Sheet1!H337&gt;=600,Sheet1!H337&lt;800),6,IF(Sheet1!H337&gt;=800,7)))))))</f>
        <v>1</v>
      </c>
      <c r="D202">
        <f>IF(Sheet1!I337&lt;200,1,IF(AND(Sheet1!I337&gt;=200,Sheet1!I337&lt;300),2,IF(AND(Sheet1!I337&gt;=300,Sheet1!I337&lt;400),3,IF(AND(Sheet1!I337&gt;=400,Sheet1!I337&lt;500),4,IF(AND(Sheet1!I337&gt;=500,Sheet1!I337&lt;600),5,IF(AND(Sheet1!I337&gt;=600,Sheet1!I337&lt;800),6,IF(Sheet1!I337&gt;=800,7)))))))</f>
        <v>5</v>
      </c>
      <c r="E202">
        <f>IF(Sheet1!J337&lt;200,1,IF(AND(Sheet1!J337&gt;=200,Sheet1!J337&lt;300),2,IF(AND(Sheet1!J337&gt;=300,Sheet1!J337&lt;400),3,IF(AND(Sheet1!J337&gt;=400,Sheet1!J337&lt;500),4,IF(AND(Sheet1!J337&gt;=500,Sheet1!J337&lt;600),5,IF(AND(Sheet1!J337&gt;=600,Sheet1!J337&lt;800),6,IF(Sheet1!J337&gt;=800,7)))))))</f>
        <v>6</v>
      </c>
      <c r="F202">
        <f>IF(Sheet1!K337&lt;200,1,IF(AND(Sheet1!K337&gt;=200,Sheet1!K337&lt;300),2,IF(AND(Sheet1!K337&gt;=300,Sheet1!K337&lt;400),3,IF(AND(Sheet1!K337&gt;=400,Sheet1!K337&lt;500),4,IF(AND(Sheet1!K337&gt;=500,Sheet1!K337&lt;600),5,IF(AND(Sheet1!K337&gt;=600,Sheet1!K337&lt;800),6,IF(Sheet1!K337&gt;=800,7)))))))</f>
        <v>7</v>
      </c>
      <c r="I202">
        <f t="shared" si="24"/>
        <v>1</v>
      </c>
      <c r="J202" t="str">
        <f t="shared" si="23"/>
        <v/>
      </c>
      <c r="K202" t="str">
        <f t="shared" si="23"/>
        <v/>
      </c>
      <c r="L202" t="str">
        <f t="shared" si="23"/>
        <v/>
      </c>
      <c r="M202">
        <f t="shared" si="23"/>
        <v>3</v>
      </c>
      <c r="N202">
        <f t="shared" si="23"/>
        <v>4</v>
      </c>
      <c r="O202">
        <f t="shared" si="23"/>
        <v>5</v>
      </c>
      <c r="Q202" s="2">
        <f t="shared" si="25"/>
        <v>1</v>
      </c>
      <c r="R202" s="2" t="str">
        <f t="shared" si="26"/>
        <v/>
      </c>
      <c r="S202" s="2">
        <f t="shared" si="27"/>
        <v>5</v>
      </c>
      <c r="T202" s="2">
        <f t="shared" si="28"/>
        <v>6</v>
      </c>
      <c r="U202" s="2">
        <f t="shared" si="29"/>
        <v>7</v>
      </c>
    </row>
    <row r="203" spans="1:21" x14ac:dyDescent="0.25">
      <c r="A203" t="s">
        <v>278</v>
      </c>
      <c r="B203">
        <f>IF(Sheet1!G199&lt;200,1,IF(AND(Sheet1!G199&gt;=200,Sheet1!G199&lt;300),2,IF(AND(Sheet1!G199&gt;=300,Sheet1!G199&lt;400),3,IF(AND(Sheet1!G199&gt;=400,Sheet1!G199&lt;500),4,IF(AND(Sheet1!G199&gt;=500,Sheet1!G199&lt;600),5,IF(AND(Sheet1!G199&gt;=600,Sheet1!G199&lt;800),6,IF(Sheet1!G199&gt;=800,7)))))))</f>
        <v>1</v>
      </c>
      <c r="C203">
        <f>IF(Sheet1!H199&lt;200,1,IF(AND(Sheet1!H199&gt;=200,Sheet1!H199&lt;300),2,IF(AND(Sheet1!H199&gt;=300,Sheet1!H199&lt;400),3,IF(AND(Sheet1!H199&gt;=400,Sheet1!H199&lt;500),4,IF(AND(Sheet1!H199&gt;=500,Sheet1!H199&lt;600),5,IF(AND(Sheet1!H199&gt;=600,Sheet1!H199&lt;800),6,IF(Sheet1!H199&gt;=800,7)))))))</f>
        <v>3</v>
      </c>
      <c r="D203">
        <f>IF(Sheet1!I199&lt;200,1,IF(AND(Sheet1!I199&gt;=200,Sheet1!I199&lt;300),2,IF(AND(Sheet1!I199&gt;=300,Sheet1!I199&lt;400),3,IF(AND(Sheet1!I199&gt;=400,Sheet1!I199&lt;500),4,IF(AND(Sheet1!I199&gt;=500,Sheet1!I199&lt;600),5,IF(AND(Sheet1!I199&gt;=600,Sheet1!I199&lt;800),6,IF(Sheet1!I199&gt;=800,7)))))))</f>
        <v>6</v>
      </c>
      <c r="E203">
        <f>IF(Sheet1!J199&lt;200,1,IF(AND(Sheet1!J199&gt;=200,Sheet1!J199&lt;300),2,IF(AND(Sheet1!J199&gt;=300,Sheet1!J199&lt;400),3,IF(AND(Sheet1!J199&gt;=400,Sheet1!J199&lt;500),4,IF(AND(Sheet1!J199&gt;=500,Sheet1!J199&lt;600),5,IF(AND(Sheet1!J199&gt;=600,Sheet1!J199&lt;800),6,IF(Sheet1!J199&gt;=800,7)))))))</f>
        <v>6</v>
      </c>
      <c r="F203">
        <f>IF(Sheet1!K199&lt;200,1,IF(AND(Sheet1!K199&gt;=200,Sheet1!K199&lt;300),2,IF(AND(Sheet1!K199&gt;=300,Sheet1!K199&lt;400),3,IF(AND(Sheet1!K199&gt;=400,Sheet1!K199&lt;500),4,IF(AND(Sheet1!K199&gt;=500,Sheet1!K199&lt;600),5,IF(AND(Sheet1!K199&gt;=600,Sheet1!K199&lt;800),6,IF(Sheet1!K199&gt;=800,7)))))))</f>
        <v>6</v>
      </c>
      <c r="I203">
        <f t="shared" si="24"/>
        <v>1</v>
      </c>
      <c r="J203" t="str">
        <f t="shared" si="23"/>
        <v/>
      </c>
      <c r="K203">
        <f t="shared" si="23"/>
        <v>2</v>
      </c>
      <c r="L203" t="str">
        <f t="shared" si="23"/>
        <v/>
      </c>
      <c r="M203" t="str">
        <f t="shared" si="23"/>
        <v/>
      </c>
      <c r="N203">
        <f t="shared" si="23"/>
        <v>3</v>
      </c>
      <c r="O203" t="str">
        <f t="shared" si="23"/>
        <v/>
      </c>
      <c r="Q203" s="2">
        <f t="shared" si="25"/>
        <v>1</v>
      </c>
      <c r="R203" s="2">
        <f t="shared" si="26"/>
        <v>3</v>
      </c>
      <c r="S203" s="2">
        <f t="shared" si="27"/>
        <v>6</v>
      </c>
      <c r="T203" s="2" t="str">
        <f t="shared" si="28"/>
        <v/>
      </c>
      <c r="U203" s="2" t="str">
        <f t="shared" si="29"/>
        <v/>
      </c>
    </row>
    <row r="204" spans="1:21" x14ac:dyDescent="0.25">
      <c r="A204" t="s">
        <v>228</v>
      </c>
      <c r="B204">
        <f>IF(Sheet1!G140&lt;200,1,IF(AND(Sheet1!G140&gt;=200,Sheet1!G140&lt;300),2,IF(AND(Sheet1!G140&gt;=300,Sheet1!G140&lt;400),3,IF(AND(Sheet1!G140&gt;=400,Sheet1!G140&lt;500),4,IF(AND(Sheet1!G140&gt;=500,Sheet1!G140&lt;600),5,IF(AND(Sheet1!G140&gt;=600,Sheet1!G140&lt;800),6,IF(Sheet1!G140&gt;=800,7)))))))</f>
        <v>2</v>
      </c>
      <c r="C204">
        <f>IF(Sheet1!H140&lt;200,1,IF(AND(Sheet1!H140&gt;=200,Sheet1!H140&lt;300),2,IF(AND(Sheet1!H140&gt;=300,Sheet1!H140&lt;400),3,IF(AND(Sheet1!H140&gt;=400,Sheet1!H140&lt;500),4,IF(AND(Sheet1!H140&gt;=500,Sheet1!H140&lt;600),5,IF(AND(Sheet1!H140&gt;=600,Sheet1!H140&lt;800),6,IF(Sheet1!H140&gt;=800,7)))))))</f>
        <v>2</v>
      </c>
      <c r="D204">
        <f>IF(Sheet1!I140&lt;200,1,IF(AND(Sheet1!I140&gt;=200,Sheet1!I140&lt;300),2,IF(AND(Sheet1!I140&gt;=300,Sheet1!I140&lt;400),3,IF(AND(Sheet1!I140&gt;=400,Sheet1!I140&lt;500),4,IF(AND(Sheet1!I140&gt;=500,Sheet1!I140&lt;600),5,IF(AND(Sheet1!I140&gt;=600,Sheet1!I140&lt;800),6,IF(Sheet1!I140&gt;=800,7)))))))</f>
        <v>2</v>
      </c>
      <c r="E204">
        <f>IF(Sheet1!J140&lt;200,1,IF(AND(Sheet1!J140&gt;=200,Sheet1!J140&lt;300),2,IF(AND(Sheet1!J140&gt;=300,Sheet1!J140&lt;400),3,IF(AND(Sheet1!J140&gt;=400,Sheet1!J140&lt;500),4,IF(AND(Sheet1!J140&gt;=500,Sheet1!J140&lt;600),5,IF(AND(Sheet1!J140&gt;=600,Sheet1!J140&lt;800),6,IF(Sheet1!J140&gt;=800,7)))))))</f>
        <v>3</v>
      </c>
      <c r="F204">
        <f>IF(Sheet1!K140&lt;200,1,IF(AND(Sheet1!K140&gt;=200,Sheet1!K140&lt;300),2,IF(AND(Sheet1!K140&gt;=300,Sheet1!K140&lt;400),3,IF(AND(Sheet1!K140&gt;=400,Sheet1!K140&lt;500),4,IF(AND(Sheet1!K140&gt;=500,Sheet1!K140&lt;600),5,IF(AND(Sheet1!K140&gt;=600,Sheet1!K140&lt;800),6,IF(Sheet1!K140&gt;=800,7)))))))</f>
        <v>5</v>
      </c>
      <c r="I204" t="str">
        <f t="shared" si="24"/>
        <v/>
      </c>
      <c r="J204">
        <f t="shared" si="23"/>
        <v>1</v>
      </c>
      <c r="K204">
        <f t="shared" si="23"/>
        <v>4</v>
      </c>
      <c r="L204" t="str">
        <f t="shared" si="23"/>
        <v/>
      </c>
      <c r="M204">
        <f t="shared" si="23"/>
        <v>5</v>
      </c>
      <c r="N204" t="str">
        <f t="shared" si="23"/>
        <v/>
      </c>
      <c r="O204" t="str">
        <f t="shared" si="23"/>
        <v/>
      </c>
      <c r="Q204" s="2">
        <f t="shared" si="25"/>
        <v>2</v>
      </c>
      <c r="R204" s="2" t="str">
        <f t="shared" si="26"/>
        <v/>
      </c>
      <c r="S204" s="2" t="str">
        <f t="shared" si="27"/>
        <v/>
      </c>
      <c r="T204" s="2">
        <f t="shared" si="28"/>
        <v>3</v>
      </c>
      <c r="U204" s="2">
        <f t="shared" si="29"/>
        <v>5</v>
      </c>
    </row>
    <row r="205" spans="1:21" x14ac:dyDescent="0.25">
      <c r="A205" t="s">
        <v>19</v>
      </c>
      <c r="B205">
        <f>IF(Sheet1!G347&lt;200,1,IF(AND(Sheet1!G347&gt;=200,Sheet1!G347&lt;300),2,IF(AND(Sheet1!G347&gt;=300,Sheet1!G347&lt;400),3,IF(AND(Sheet1!G347&gt;=400,Sheet1!G347&lt;500),4,IF(AND(Sheet1!G347&gt;=500,Sheet1!G347&lt;600),5,IF(AND(Sheet1!G347&gt;=600,Sheet1!G347&lt;800),6,IF(Sheet1!G347&gt;=800,7)))))))</f>
        <v>1</v>
      </c>
      <c r="C205">
        <f>IF(Sheet1!H347&lt;200,1,IF(AND(Sheet1!H347&gt;=200,Sheet1!H347&lt;300),2,IF(AND(Sheet1!H347&gt;=300,Sheet1!H347&lt;400),3,IF(AND(Sheet1!H347&gt;=400,Sheet1!H347&lt;500),4,IF(AND(Sheet1!H347&gt;=500,Sheet1!H347&lt;600),5,IF(AND(Sheet1!H347&gt;=600,Sheet1!H347&lt;800),6,IF(Sheet1!H347&gt;=800,7)))))))</f>
        <v>1</v>
      </c>
      <c r="D205">
        <f>IF(Sheet1!I347&lt;200,1,IF(AND(Sheet1!I347&gt;=200,Sheet1!I347&lt;300),2,IF(AND(Sheet1!I347&gt;=300,Sheet1!I347&lt;400),3,IF(AND(Sheet1!I347&gt;=400,Sheet1!I347&lt;500),4,IF(AND(Sheet1!I347&gt;=500,Sheet1!I347&lt;600),5,IF(AND(Sheet1!I347&gt;=600,Sheet1!I347&lt;800),6,IF(Sheet1!I347&gt;=800,7)))))))</f>
        <v>1</v>
      </c>
      <c r="E205">
        <f>IF(Sheet1!J347&lt;200,1,IF(AND(Sheet1!J347&gt;=200,Sheet1!J347&lt;300),2,IF(AND(Sheet1!J347&gt;=300,Sheet1!J347&lt;400),3,IF(AND(Sheet1!J347&gt;=400,Sheet1!J347&lt;500),4,IF(AND(Sheet1!J347&gt;=500,Sheet1!J347&lt;600),5,IF(AND(Sheet1!J347&gt;=600,Sheet1!J347&lt;800),6,IF(Sheet1!J347&gt;=800,7)))))))</f>
        <v>1</v>
      </c>
      <c r="F205">
        <f>IF(Sheet1!K347&lt;200,1,IF(AND(Sheet1!K347&gt;=200,Sheet1!K347&lt;300),2,IF(AND(Sheet1!K347&gt;=300,Sheet1!K347&lt;400),3,IF(AND(Sheet1!K347&gt;=400,Sheet1!K347&lt;500),4,IF(AND(Sheet1!K347&gt;=500,Sheet1!K347&lt;600),5,IF(AND(Sheet1!K347&gt;=600,Sheet1!K347&lt;800),6,IF(Sheet1!K347&gt;=800,7)))))))</f>
        <v>1</v>
      </c>
      <c r="I205">
        <f t="shared" si="24"/>
        <v>1</v>
      </c>
      <c r="J205" t="str">
        <f t="shared" si="23"/>
        <v/>
      </c>
      <c r="K205" t="str">
        <f t="shared" si="23"/>
        <v/>
      </c>
      <c r="L205" t="str">
        <f t="shared" si="23"/>
        <v/>
      </c>
      <c r="M205" t="str">
        <f t="shared" si="23"/>
        <v/>
      </c>
      <c r="N205" t="str">
        <f t="shared" si="23"/>
        <v/>
      </c>
      <c r="O205" t="str">
        <f t="shared" si="23"/>
        <v/>
      </c>
      <c r="Q205" s="2">
        <f t="shared" si="25"/>
        <v>1</v>
      </c>
      <c r="R205" s="2" t="str">
        <f t="shared" si="26"/>
        <v/>
      </c>
      <c r="S205" s="2" t="str">
        <f t="shared" si="27"/>
        <v/>
      </c>
      <c r="T205" s="2" t="str">
        <f t="shared" si="28"/>
        <v/>
      </c>
      <c r="U205" s="2" t="str">
        <f t="shared" si="29"/>
        <v/>
      </c>
    </row>
    <row r="206" spans="1:21" x14ac:dyDescent="0.25">
      <c r="A206" t="s">
        <v>344</v>
      </c>
      <c r="B206">
        <f>IF(Sheet1!G21&lt;200,1,IF(AND(Sheet1!G21&gt;=200,Sheet1!G21&lt;300),2,IF(AND(Sheet1!G21&gt;=300,Sheet1!G21&lt;400),3,IF(AND(Sheet1!G21&gt;=400,Sheet1!G21&lt;500),4,IF(AND(Sheet1!G21&gt;=500,Sheet1!G21&lt;600),5,IF(AND(Sheet1!G21&gt;=600,Sheet1!G21&lt;800),6,IF(Sheet1!G21&gt;=800,7)))))))</f>
        <v>1</v>
      </c>
      <c r="C206">
        <f>IF(Sheet1!H21&lt;200,1,IF(AND(Sheet1!H21&gt;=200,Sheet1!H21&lt;300),2,IF(AND(Sheet1!H21&gt;=300,Sheet1!H21&lt;400),3,IF(AND(Sheet1!H21&gt;=400,Sheet1!H21&lt;500),4,IF(AND(Sheet1!H21&gt;=500,Sheet1!H21&lt;600),5,IF(AND(Sheet1!H21&gt;=600,Sheet1!H21&lt;800),6,IF(Sheet1!H21&gt;=800,7)))))))</f>
        <v>6</v>
      </c>
      <c r="D206">
        <f>IF(Sheet1!I21&lt;200,1,IF(AND(Sheet1!I21&gt;=200,Sheet1!I21&lt;300),2,IF(AND(Sheet1!I21&gt;=300,Sheet1!I21&lt;400),3,IF(AND(Sheet1!I21&gt;=400,Sheet1!I21&lt;500),4,IF(AND(Sheet1!I21&gt;=500,Sheet1!I21&lt;600),5,IF(AND(Sheet1!I21&gt;=600,Sheet1!I21&lt;800),6,IF(Sheet1!I21&gt;=800,7)))))))</f>
        <v>7</v>
      </c>
      <c r="E206">
        <f>IF(Sheet1!J21&lt;200,1,IF(AND(Sheet1!J21&gt;=200,Sheet1!J21&lt;300),2,IF(AND(Sheet1!J21&gt;=300,Sheet1!J21&lt;400),3,IF(AND(Sheet1!J21&gt;=400,Sheet1!J21&lt;500),4,IF(AND(Sheet1!J21&gt;=500,Sheet1!J21&lt;600),5,IF(AND(Sheet1!J21&gt;=600,Sheet1!J21&lt;800),6,IF(Sheet1!J21&gt;=800,7)))))))</f>
        <v>7</v>
      </c>
      <c r="F206">
        <f>IF(Sheet1!K21&lt;200,1,IF(AND(Sheet1!K21&gt;=200,Sheet1!K21&lt;300),2,IF(AND(Sheet1!K21&gt;=300,Sheet1!K21&lt;400),3,IF(AND(Sheet1!K21&gt;=400,Sheet1!K21&lt;500),4,IF(AND(Sheet1!K21&gt;=500,Sheet1!K21&lt;600),5,IF(AND(Sheet1!K21&gt;=600,Sheet1!K21&lt;800),6,IF(Sheet1!K21&gt;=800,7)))))))</f>
        <v>7</v>
      </c>
      <c r="I206">
        <f t="shared" si="24"/>
        <v>1</v>
      </c>
      <c r="J206" t="str">
        <f t="shared" si="23"/>
        <v/>
      </c>
      <c r="K206" t="str">
        <f t="shared" si="23"/>
        <v/>
      </c>
      <c r="L206" t="str">
        <f t="shared" si="23"/>
        <v/>
      </c>
      <c r="M206" t="str">
        <f t="shared" si="23"/>
        <v/>
      </c>
      <c r="N206">
        <f t="shared" si="23"/>
        <v>2</v>
      </c>
      <c r="O206">
        <f t="shared" si="23"/>
        <v>3</v>
      </c>
      <c r="Q206" s="2">
        <f t="shared" si="25"/>
        <v>1</v>
      </c>
      <c r="R206" s="2">
        <f t="shared" si="26"/>
        <v>6</v>
      </c>
      <c r="S206" s="2">
        <f t="shared" si="27"/>
        <v>7</v>
      </c>
      <c r="T206" s="2" t="str">
        <f t="shared" si="28"/>
        <v/>
      </c>
      <c r="U206" s="2" t="str">
        <f t="shared" si="29"/>
        <v/>
      </c>
    </row>
    <row r="207" spans="1:21" x14ac:dyDescent="0.25">
      <c r="A207" t="s">
        <v>247</v>
      </c>
      <c r="B207">
        <f>IF(Sheet1!G81&lt;200,1,IF(AND(Sheet1!G81&gt;=200,Sheet1!G81&lt;300),2,IF(AND(Sheet1!G81&gt;=300,Sheet1!G81&lt;400),3,IF(AND(Sheet1!G81&gt;=400,Sheet1!G81&lt;500),4,IF(AND(Sheet1!G81&gt;=500,Sheet1!G81&lt;600),5,IF(AND(Sheet1!G81&gt;=600,Sheet1!G81&lt;800),6,IF(Sheet1!G81&gt;=800,7)))))))</f>
        <v>4</v>
      </c>
      <c r="C207">
        <f>IF(Sheet1!H81&lt;200,1,IF(AND(Sheet1!H81&gt;=200,Sheet1!H81&lt;300),2,IF(AND(Sheet1!H81&gt;=300,Sheet1!H81&lt;400),3,IF(AND(Sheet1!H81&gt;=400,Sheet1!H81&lt;500),4,IF(AND(Sheet1!H81&gt;=500,Sheet1!H81&lt;600),5,IF(AND(Sheet1!H81&gt;=600,Sheet1!H81&lt;800),6,IF(Sheet1!H81&gt;=800,7)))))))</f>
        <v>5</v>
      </c>
      <c r="D207">
        <f>IF(Sheet1!I81&lt;200,1,IF(AND(Sheet1!I81&gt;=200,Sheet1!I81&lt;300),2,IF(AND(Sheet1!I81&gt;=300,Sheet1!I81&lt;400),3,IF(AND(Sheet1!I81&gt;=400,Sheet1!I81&lt;500),4,IF(AND(Sheet1!I81&gt;=500,Sheet1!I81&lt;600),5,IF(AND(Sheet1!I81&gt;=600,Sheet1!I81&lt;800),6,IF(Sheet1!I81&gt;=800,7)))))))</f>
        <v>5</v>
      </c>
      <c r="E207">
        <f>IF(Sheet1!J81&lt;200,1,IF(AND(Sheet1!J81&gt;=200,Sheet1!J81&lt;300),2,IF(AND(Sheet1!J81&gt;=300,Sheet1!J81&lt;400),3,IF(AND(Sheet1!J81&gt;=400,Sheet1!J81&lt;500),4,IF(AND(Sheet1!J81&gt;=500,Sheet1!J81&lt;600),5,IF(AND(Sheet1!J81&gt;=600,Sheet1!J81&lt;800),6,IF(Sheet1!J81&gt;=800,7)))))))</f>
        <v>5</v>
      </c>
      <c r="F207">
        <f>IF(Sheet1!K81&lt;200,1,IF(AND(Sheet1!K81&gt;=200,Sheet1!K81&lt;300),2,IF(AND(Sheet1!K81&gt;=300,Sheet1!K81&lt;400),3,IF(AND(Sheet1!K81&gt;=400,Sheet1!K81&lt;500),4,IF(AND(Sheet1!K81&gt;=500,Sheet1!K81&lt;600),5,IF(AND(Sheet1!K81&gt;=600,Sheet1!K81&lt;800),6,IF(Sheet1!K81&gt;=800,7)))))))</f>
        <v>5</v>
      </c>
      <c r="I207" t="str">
        <f t="shared" si="24"/>
        <v/>
      </c>
      <c r="J207" t="str">
        <f t="shared" si="23"/>
        <v/>
      </c>
      <c r="K207" t="str">
        <f t="shared" si="23"/>
        <v/>
      </c>
      <c r="L207">
        <f t="shared" si="23"/>
        <v>1</v>
      </c>
      <c r="M207">
        <f t="shared" si="23"/>
        <v>2</v>
      </c>
      <c r="N207" t="str">
        <f t="shared" si="23"/>
        <v/>
      </c>
      <c r="O207" t="str">
        <f t="shared" si="23"/>
        <v/>
      </c>
      <c r="Q207" s="2">
        <f t="shared" si="25"/>
        <v>4</v>
      </c>
      <c r="R207" s="2">
        <f t="shared" si="26"/>
        <v>5</v>
      </c>
      <c r="S207" s="2" t="str">
        <f t="shared" si="27"/>
        <v/>
      </c>
      <c r="T207" s="2" t="str">
        <f t="shared" si="28"/>
        <v/>
      </c>
      <c r="U207" s="2" t="str">
        <f t="shared" si="29"/>
        <v/>
      </c>
    </row>
    <row r="208" spans="1:21" x14ac:dyDescent="0.25">
      <c r="A208" t="s">
        <v>225</v>
      </c>
      <c r="B208">
        <f>IF(Sheet1!G65&lt;200,1,IF(AND(Sheet1!G65&gt;=200,Sheet1!G65&lt;300),2,IF(AND(Sheet1!G65&gt;=300,Sheet1!G65&lt;400),3,IF(AND(Sheet1!G65&gt;=400,Sheet1!G65&lt;500),4,IF(AND(Sheet1!G65&gt;=500,Sheet1!G65&lt;600),5,IF(AND(Sheet1!G65&gt;=600,Sheet1!G65&lt;800),6,IF(Sheet1!G65&gt;=800,7)))))))</f>
        <v>5</v>
      </c>
      <c r="C208">
        <f>IF(Sheet1!H65&lt;200,1,IF(AND(Sheet1!H65&gt;=200,Sheet1!H65&lt;300),2,IF(AND(Sheet1!H65&gt;=300,Sheet1!H65&lt;400),3,IF(AND(Sheet1!H65&gt;=400,Sheet1!H65&lt;500),4,IF(AND(Sheet1!H65&gt;=500,Sheet1!H65&lt;600),5,IF(AND(Sheet1!H65&gt;=600,Sheet1!H65&lt;800),6,IF(Sheet1!H65&gt;=800,7)))))))</f>
        <v>5</v>
      </c>
      <c r="D208">
        <f>IF(Sheet1!I65&lt;200,1,IF(AND(Sheet1!I65&gt;=200,Sheet1!I65&lt;300),2,IF(AND(Sheet1!I65&gt;=300,Sheet1!I65&lt;400),3,IF(AND(Sheet1!I65&gt;=400,Sheet1!I65&lt;500),4,IF(AND(Sheet1!I65&gt;=500,Sheet1!I65&lt;600),5,IF(AND(Sheet1!I65&gt;=600,Sheet1!I65&lt;800),6,IF(Sheet1!I65&gt;=800,7)))))))</f>
        <v>5</v>
      </c>
      <c r="E208">
        <f>IF(Sheet1!J65&lt;200,1,IF(AND(Sheet1!J65&gt;=200,Sheet1!J65&lt;300),2,IF(AND(Sheet1!J65&gt;=300,Sheet1!J65&lt;400),3,IF(AND(Sheet1!J65&gt;=400,Sheet1!J65&lt;500),4,IF(AND(Sheet1!J65&gt;=500,Sheet1!J65&lt;600),5,IF(AND(Sheet1!J65&gt;=600,Sheet1!J65&lt;800),6,IF(Sheet1!J65&gt;=800,7)))))))</f>
        <v>5</v>
      </c>
      <c r="F208">
        <f>IF(Sheet1!K65&lt;200,1,IF(AND(Sheet1!K65&gt;=200,Sheet1!K65&lt;300),2,IF(AND(Sheet1!K65&gt;=300,Sheet1!K65&lt;400),3,IF(AND(Sheet1!K65&gt;=400,Sheet1!K65&lt;500),4,IF(AND(Sheet1!K65&gt;=500,Sheet1!K65&lt;600),5,IF(AND(Sheet1!K65&gt;=600,Sheet1!K65&lt;800),6,IF(Sheet1!K65&gt;=800,7)))))))</f>
        <v>5</v>
      </c>
      <c r="I208" t="str">
        <f t="shared" si="24"/>
        <v/>
      </c>
      <c r="J208" t="str">
        <f t="shared" si="23"/>
        <v/>
      </c>
      <c r="K208" t="str">
        <f t="shared" si="23"/>
        <v/>
      </c>
      <c r="L208" t="str">
        <f t="shared" si="23"/>
        <v/>
      </c>
      <c r="M208">
        <f t="shared" si="23"/>
        <v>1</v>
      </c>
      <c r="N208" t="str">
        <f t="shared" si="23"/>
        <v/>
      </c>
      <c r="O208" t="str">
        <f t="shared" si="23"/>
        <v/>
      </c>
      <c r="Q208" s="2">
        <f t="shared" si="25"/>
        <v>5</v>
      </c>
      <c r="R208" s="2" t="str">
        <f t="shared" si="26"/>
        <v/>
      </c>
      <c r="S208" s="2" t="str">
        <f t="shared" si="27"/>
        <v/>
      </c>
      <c r="T208" s="2" t="str">
        <f t="shared" si="28"/>
        <v/>
      </c>
      <c r="U208" s="2" t="str">
        <f t="shared" si="29"/>
        <v/>
      </c>
    </row>
    <row r="209" spans="1:21" x14ac:dyDescent="0.25">
      <c r="A209" t="s">
        <v>284</v>
      </c>
      <c r="B209">
        <f>IF(Sheet1!G51&lt;200,1,IF(AND(Sheet1!G51&gt;=200,Sheet1!G51&lt;300),2,IF(AND(Sheet1!G51&gt;=300,Sheet1!G51&lt;400),3,IF(AND(Sheet1!G51&gt;=400,Sheet1!G51&lt;500),4,IF(AND(Sheet1!G51&gt;=500,Sheet1!G51&lt;600),5,IF(AND(Sheet1!G51&gt;=600,Sheet1!G51&lt;800),6,IF(Sheet1!G51&gt;=800,7)))))))</f>
        <v>5</v>
      </c>
      <c r="C209">
        <f>IF(Sheet1!H51&lt;200,1,IF(AND(Sheet1!H51&gt;=200,Sheet1!H51&lt;300),2,IF(AND(Sheet1!H51&gt;=300,Sheet1!H51&lt;400),3,IF(AND(Sheet1!H51&gt;=400,Sheet1!H51&lt;500),4,IF(AND(Sheet1!H51&gt;=500,Sheet1!H51&lt;600),5,IF(AND(Sheet1!H51&gt;=600,Sheet1!H51&lt;800),6,IF(Sheet1!H51&gt;=800,7)))))))</f>
        <v>7</v>
      </c>
      <c r="D209">
        <f>IF(Sheet1!I51&lt;200,1,IF(AND(Sheet1!I51&gt;=200,Sheet1!I51&lt;300),2,IF(AND(Sheet1!I51&gt;=300,Sheet1!I51&lt;400),3,IF(AND(Sheet1!I51&gt;=400,Sheet1!I51&lt;500),4,IF(AND(Sheet1!I51&gt;=500,Sheet1!I51&lt;600),5,IF(AND(Sheet1!I51&gt;=600,Sheet1!I51&lt;800),6,IF(Sheet1!I51&gt;=800,7)))))))</f>
        <v>7</v>
      </c>
      <c r="E209">
        <f>IF(Sheet1!J51&lt;200,1,IF(AND(Sheet1!J51&gt;=200,Sheet1!J51&lt;300),2,IF(AND(Sheet1!J51&gt;=300,Sheet1!J51&lt;400),3,IF(AND(Sheet1!J51&gt;=400,Sheet1!J51&lt;500),4,IF(AND(Sheet1!J51&gt;=500,Sheet1!J51&lt;600),5,IF(AND(Sheet1!J51&gt;=600,Sheet1!J51&lt;800),6,IF(Sheet1!J51&gt;=800,7)))))))</f>
        <v>7</v>
      </c>
      <c r="F209">
        <f>IF(Sheet1!K51&lt;200,1,IF(AND(Sheet1!K51&gt;=200,Sheet1!K51&lt;300),2,IF(AND(Sheet1!K51&gt;=300,Sheet1!K51&lt;400),3,IF(AND(Sheet1!K51&gt;=400,Sheet1!K51&lt;500),4,IF(AND(Sheet1!K51&gt;=500,Sheet1!K51&lt;600),5,IF(AND(Sheet1!K51&gt;=600,Sheet1!K51&lt;800),6,IF(Sheet1!K51&gt;=800,7)))))))</f>
        <v>7</v>
      </c>
      <c r="I209" t="str">
        <f t="shared" si="24"/>
        <v/>
      </c>
      <c r="J209" t="str">
        <f t="shared" si="23"/>
        <v/>
      </c>
      <c r="K209" t="str">
        <f t="shared" si="23"/>
        <v/>
      </c>
      <c r="L209" t="str">
        <f t="shared" si="23"/>
        <v/>
      </c>
      <c r="M209">
        <f t="shared" si="23"/>
        <v>1</v>
      </c>
      <c r="N209" t="str">
        <f t="shared" si="23"/>
        <v/>
      </c>
      <c r="O209">
        <f t="shared" si="23"/>
        <v>2</v>
      </c>
      <c r="Q209" s="2">
        <f t="shared" si="25"/>
        <v>5</v>
      </c>
      <c r="R209" s="2">
        <f t="shared" si="26"/>
        <v>7</v>
      </c>
      <c r="S209" s="2" t="str">
        <f t="shared" si="27"/>
        <v/>
      </c>
      <c r="T209" s="2" t="str">
        <f t="shared" si="28"/>
        <v/>
      </c>
      <c r="U209" s="2" t="str">
        <f t="shared" si="29"/>
        <v/>
      </c>
    </row>
    <row r="210" spans="1:21" x14ac:dyDescent="0.25">
      <c r="A210" t="s">
        <v>285</v>
      </c>
      <c r="B210">
        <f>IF(Sheet1!G52&lt;200,1,IF(AND(Sheet1!G52&gt;=200,Sheet1!G52&lt;300),2,IF(AND(Sheet1!G52&gt;=300,Sheet1!G52&lt;400),3,IF(AND(Sheet1!G52&gt;=400,Sheet1!G52&lt;500),4,IF(AND(Sheet1!G52&gt;=500,Sheet1!G52&lt;600),5,IF(AND(Sheet1!G52&gt;=600,Sheet1!G52&lt;800),6,IF(Sheet1!G52&gt;=800,7)))))))</f>
        <v>5</v>
      </c>
      <c r="C210">
        <f>IF(Sheet1!H52&lt;200,1,IF(AND(Sheet1!H52&gt;=200,Sheet1!H52&lt;300),2,IF(AND(Sheet1!H52&gt;=300,Sheet1!H52&lt;400),3,IF(AND(Sheet1!H52&gt;=400,Sheet1!H52&lt;500),4,IF(AND(Sheet1!H52&gt;=500,Sheet1!H52&lt;600),5,IF(AND(Sheet1!H52&gt;=600,Sheet1!H52&lt;800),6,IF(Sheet1!H52&gt;=800,7)))))))</f>
        <v>7</v>
      </c>
      <c r="D210">
        <f>IF(Sheet1!I52&lt;200,1,IF(AND(Sheet1!I52&gt;=200,Sheet1!I52&lt;300),2,IF(AND(Sheet1!I52&gt;=300,Sheet1!I52&lt;400),3,IF(AND(Sheet1!I52&gt;=400,Sheet1!I52&lt;500),4,IF(AND(Sheet1!I52&gt;=500,Sheet1!I52&lt;600),5,IF(AND(Sheet1!I52&gt;=600,Sheet1!I52&lt;800),6,IF(Sheet1!I52&gt;=800,7)))))))</f>
        <v>7</v>
      </c>
      <c r="E210">
        <f>IF(Sheet1!J52&lt;200,1,IF(AND(Sheet1!J52&gt;=200,Sheet1!J52&lt;300),2,IF(AND(Sheet1!J52&gt;=300,Sheet1!J52&lt;400),3,IF(AND(Sheet1!J52&gt;=400,Sheet1!J52&lt;500),4,IF(AND(Sheet1!J52&gt;=500,Sheet1!J52&lt;600),5,IF(AND(Sheet1!J52&gt;=600,Sheet1!J52&lt;800),6,IF(Sheet1!J52&gt;=800,7)))))))</f>
        <v>7</v>
      </c>
      <c r="F210">
        <f>IF(Sheet1!K52&lt;200,1,IF(AND(Sheet1!K52&gt;=200,Sheet1!K52&lt;300),2,IF(AND(Sheet1!K52&gt;=300,Sheet1!K52&lt;400),3,IF(AND(Sheet1!K52&gt;=400,Sheet1!K52&lt;500),4,IF(AND(Sheet1!K52&gt;=500,Sheet1!K52&lt;600),5,IF(AND(Sheet1!K52&gt;=600,Sheet1!K52&lt;800),6,IF(Sheet1!K52&gt;=800,7)))))))</f>
        <v>7</v>
      </c>
      <c r="I210" t="str">
        <f t="shared" si="24"/>
        <v/>
      </c>
      <c r="J210" t="str">
        <f t="shared" si="23"/>
        <v/>
      </c>
      <c r="K210" t="str">
        <f t="shared" si="23"/>
        <v/>
      </c>
      <c r="L210" t="str">
        <f t="shared" si="23"/>
        <v/>
      </c>
      <c r="M210">
        <f t="shared" si="23"/>
        <v>1</v>
      </c>
      <c r="N210" t="str">
        <f t="shared" si="23"/>
        <v/>
      </c>
      <c r="O210">
        <f t="shared" si="23"/>
        <v>2</v>
      </c>
      <c r="Q210" s="2">
        <f t="shared" si="25"/>
        <v>5</v>
      </c>
      <c r="R210" s="2">
        <f t="shared" si="26"/>
        <v>7</v>
      </c>
      <c r="S210" s="2" t="str">
        <f t="shared" si="27"/>
        <v/>
      </c>
      <c r="T210" s="2" t="str">
        <f t="shared" si="28"/>
        <v/>
      </c>
      <c r="U210" s="2" t="str">
        <f t="shared" si="29"/>
        <v/>
      </c>
    </row>
    <row r="211" spans="1:21" x14ac:dyDescent="0.25">
      <c r="A211" t="s">
        <v>158</v>
      </c>
      <c r="B211">
        <f>IF(Sheet1!G125&lt;200,1,IF(AND(Sheet1!G125&gt;=200,Sheet1!G125&lt;300),2,IF(AND(Sheet1!G125&gt;=300,Sheet1!G125&lt;400),3,IF(AND(Sheet1!G125&gt;=400,Sheet1!G125&lt;500),4,IF(AND(Sheet1!G125&gt;=500,Sheet1!G125&lt;600),5,IF(AND(Sheet1!G125&gt;=600,Sheet1!G125&lt;800),6,IF(Sheet1!G125&gt;=800,7)))))))</f>
        <v>3</v>
      </c>
      <c r="C211">
        <f>IF(Sheet1!H125&lt;200,1,IF(AND(Sheet1!H125&gt;=200,Sheet1!H125&lt;300),2,IF(AND(Sheet1!H125&gt;=300,Sheet1!H125&lt;400),3,IF(AND(Sheet1!H125&gt;=400,Sheet1!H125&lt;500),4,IF(AND(Sheet1!H125&gt;=500,Sheet1!H125&lt;600),5,IF(AND(Sheet1!H125&gt;=600,Sheet1!H125&lt;800),6,IF(Sheet1!H125&gt;=800,7)))))))</f>
        <v>3</v>
      </c>
      <c r="D211">
        <f>IF(Sheet1!I125&lt;200,1,IF(AND(Sheet1!I125&gt;=200,Sheet1!I125&lt;300),2,IF(AND(Sheet1!I125&gt;=300,Sheet1!I125&lt;400),3,IF(AND(Sheet1!I125&gt;=400,Sheet1!I125&lt;500),4,IF(AND(Sheet1!I125&gt;=500,Sheet1!I125&lt;600),5,IF(AND(Sheet1!I125&gt;=600,Sheet1!I125&lt;800),6,IF(Sheet1!I125&gt;=800,7)))))))</f>
        <v>3</v>
      </c>
      <c r="E211">
        <f>IF(Sheet1!J125&lt;200,1,IF(AND(Sheet1!J125&gt;=200,Sheet1!J125&lt;300),2,IF(AND(Sheet1!J125&gt;=300,Sheet1!J125&lt;400),3,IF(AND(Sheet1!J125&gt;=400,Sheet1!J125&lt;500),4,IF(AND(Sheet1!J125&gt;=500,Sheet1!J125&lt;600),5,IF(AND(Sheet1!J125&gt;=600,Sheet1!J125&lt;800),6,IF(Sheet1!J125&gt;=800,7)))))))</f>
        <v>3</v>
      </c>
      <c r="F211">
        <f>IF(Sheet1!K125&lt;200,1,IF(AND(Sheet1!K125&gt;=200,Sheet1!K125&lt;300),2,IF(AND(Sheet1!K125&gt;=300,Sheet1!K125&lt;400),3,IF(AND(Sheet1!K125&gt;=400,Sheet1!K125&lt;500),4,IF(AND(Sheet1!K125&gt;=500,Sheet1!K125&lt;600),5,IF(AND(Sheet1!K125&gt;=600,Sheet1!K125&lt;800),6,IF(Sheet1!K125&gt;=800,7)))))))</f>
        <v>3</v>
      </c>
      <c r="I211" t="str">
        <f t="shared" si="24"/>
        <v/>
      </c>
      <c r="J211" t="str">
        <f t="shared" si="23"/>
        <v/>
      </c>
      <c r="K211">
        <f t="shared" si="23"/>
        <v>1</v>
      </c>
      <c r="L211" t="str">
        <f t="shared" si="23"/>
        <v/>
      </c>
      <c r="M211" t="str">
        <f t="shared" si="23"/>
        <v/>
      </c>
      <c r="N211" t="str">
        <f t="shared" si="23"/>
        <v/>
      </c>
      <c r="O211" t="str">
        <f t="shared" si="23"/>
        <v/>
      </c>
      <c r="Q211" s="2">
        <f t="shared" si="25"/>
        <v>3</v>
      </c>
      <c r="R211" s="2" t="str">
        <f t="shared" si="26"/>
        <v/>
      </c>
      <c r="S211" s="2" t="str">
        <f t="shared" si="27"/>
        <v/>
      </c>
      <c r="T211" s="2" t="str">
        <f t="shared" si="28"/>
        <v/>
      </c>
      <c r="U211" s="2" t="str">
        <f t="shared" si="29"/>
        <v/>
      </c>
    </row>
    <row r="212" spans="1:21" x14ac:dyDescent="0.25">
      <c r="A212" t="s">
        <v>337</v>
      </c>
      <c r="B212">
        <f>IF(Sheet1!G28&lt;200,1,IF(AND(Sheet1!G28&gt;=200,Sheet1!G28&lt;300),2,IF(AND(Sheet1!G28&gt;=300,Sheet1!G28&lt;400),3,IF(AND(Sheet1!G28&gt;=400,Sheet1!G28&lt;500),4,IF(AND(Sheet1!G28&gt;=500,Sheet1!G28&lt;600),5,IF(AND(Sheet1!G28&gt;=600,Sheet1!G28&lt;800),6,IF(Sheet1!G28&gt;=800,7)))))))</f>
        <v>6</v>
      </c>
      <c r="C212">
        <f>IF(Sheet1!H28&lt;200,1,IF(AND(Sheet1!H28&gt;=200,Sheet1!H28&lt;300),2,IF(AND(Sheet1!H28&gt;=300,Sheet1!H28&lt;400),3,IF(AND(Sheet1!H28&gt;=400,Sheet1!H28&lt;500),4,IF(AND(Sheet1!H28&gt;=500,Sheet1!H28&lt;600),5,IF(AND(Sheet1!H28&gt;=600,Sheet1!H28&lt;800),6,IF(Sheet1!H28&gt;=800,7)))))))</f>
        <v>7</v>
      </c>
      <c r="D212">
        <f>IF(Sheet1!I28&lt;200,1,IF(AND(Sheet1!I28&gt;=200,Sheet1!I28&lt;300),2,IF(AND(Sheet1!I28&gt;=300,Sheet1!I28&lt;400),3,IF(AND(Sheet1!I28&gt;=400,Sheet1!I28&lt;500),4,IF(AND(Sheet1!I28&gt;=500,Sheet1!I28&lt;600),5,IF(AND(Sheet1!I28&gt;=600,Sheet1!I28&lt;800),6,IF(Sheet1!I28&gt;=800,7)))))))</f>
        <v>7</v>
      </c>
      <c r="E212">
        <f>IF(Sheet1!J28&lt;200,1,IF(AND(Sheet1!J28&gt;=200,Sheet1!J28&lt;300),2,IF(AND(Sheet1!J28&gt;=300,Sheet1!J28&lt;400),3,IF(AND(Sheet1!J28&gt;=400,Sheet1!J28&lt;500),4,IF(AND(Sheet1!J28&gt;=500,Sheet1!J28&lt;600),5,IF(AND(Sheet1!J28&gt;=600,Sheet1!J28&lt;800),6,IF(Sheet1!J28&gt;=800,7)))))))</f>
        <v>7</v>
      </c>
      <c r="F212">
        <f>IF(Sheet1!K28&lt;200,1,IF(AND(Sheet1!K28&gt;=200,Sheet1!K28&lt;300),2,IF(AND(Sheet1!K28&gt;=300,Sheet1!K28&lt;400),3,IF(AND(Sheet1!K28&gt;=400,Sheet1!K28&lt;500),4,IF(AND(Sheet1!K28&gt;=500,Sheet1!K28&lt;600),5,IF(AND(Sheet1!K28&gt;=600,Sheet1!K28&lt;800),6,IF(Sheet1!K28&gt;=800,7)))))))</f>
        <v>7</v>
      </c>
      <c r="I212" t="str">
        <f t="shared" si="24"/>
        <v/>
      </c>
      <c r="J212" t="str">
        <f t="shared" si="23"/>
        <v/>
      </c>
      <c r="K212" t="str">
        <f t="shared" si="23"/>
        <v/>
      </c>
      <c r="L212" t="str">
        <f t="shared" si="23"/>
        <v/>
      </c>
      <c r="M212" t="str">
        <f t="shared" si="23"/>
        <v/>
      </c>
      <c r="N212">
        <f t="shared" si="23"/>
        <v>1</v>
      </c>
      <c r="O212">
        <f t="shared" si="23"/>
        <v>2</v>
      </c>
      <c r="Q212" s="2">
        <f t="shared" si="25"/>
        <v>6</v>
      </c>
      <c r="R212" s="2">
        <f t="shared" si="26"/>
        <v>7</v>
      </c>
      <c r="S212" s="2" t="str">
        <f t="shared" si="27"/>
        <v/>
      </c>
      <c r="T212" s="2" t="str">
        <f t="shared" si="28"/>
        <v/>
      </c>
      <c r="U212" s="2" t="str">
        <f t="shared" si="29"/>
        <v/>
      </c>
    </row>
    <row r="213" spans="1:21" x14ac:dyDescent="0.25">
      <c r="A213" t="s">
        <v>191</v>
      </c>
      <c r="B213">
        <f>IF(Sheet1!G132&lt;200,1,IF(AND(Sheet1!G132&gt;=200,Sheet1!G132&lt;300),2,IF(AND(Sheet1!G132&gt;=300,Sheet1!G132&lt;400),3,IF(AND(Sheet1!G132&gt;=400,Sheet1!G132&lt;500),4,IF(AND(Sheet1!G132&gt;=500,Sheet1!G132&lt;600),5,IF(AND(Sheet1!G132&gt;=600,Sheet1!G132&lt;800),6,IF(Sheet1!G132&gt;=800,7)))))))</f>
        <v>2</v>
      </c>
      <c r="C213">
        <f>IF(Sheet1!H132&lt;200,1,IF(AND(Sheet1!H132&gt;=200,Sheet1!H132&lt;300),2,IF(AND(Sheet1!H132&gt;=300,Sheet1!H132&lt;400),3,IF(AND(Sheet1!H132&gt;=400,Sheet1!H132&lt;500),4,IF(AND(Sheet1!H132&gt;=500,Sheet1!H132&lt;600),5,IF(AND(Sheet1!H132&gt;=600,Sheet1!H132&lt;800),6,IF(Sheet1!H132&gt;=800,7)))))))</f>
        <v>3</v>
      </c>
      <c r="D213">
        <f>IF(Sheet1!I132&lt;200,1,IF(AND(Sheet1!I132&gt;=200,Sheet1!I132&lt;300),2,IF(AND(Sheet1!I132&gt;=300,Sheet1!I132&lt;400),3,IF(AND(Sheet1!I132&gt;=400,Sheet1!I132&lt;500),4,IF(AND(Sheet1!I132&gt;=500,Sheet1!I132&lt;600),5,IF(AND(Sheet1!I132&gt;=600,Sheet1!I132&lt;800),6,IF(Sheet1!I132&gt;=800,7)))))))</f>
        <v>4</v>
      </c>
      <c r="E213">
        <f>IF(Sheet1!J132&lt;200,1,IF(AND(Sheet1!J132&gt;=200,Sheet1!J132&lt;300),2,IF(AND(Sheet1!J132&gt;=300,Sheet1!J132&lt;400),3,IF(AND(Sheet1!J132&gt;=400,Sheet1!J132&lt;500),4,IF(AND(Sheet1!J132&gt;=500,Sheet1!J132&lt;600),5,IF(AND(Sheet1!J132&gt;=600,Sheet1!J132&lt;800),6,IF(Sheet1!J132&gt;=800,7)))))))</f>
        <v>4</v>
      </c>
      <c r="F213">
        <f>IF(Sheet1!K132&lt;200,1,IF(AND(Sheet1!K132&gt;=200,Sheet1!K132&lt;300),2,IF(AND(Sheet1!K132&gt;=300,Sheet1!K132&lt;400),3,IF(AND(Sheet1!K132&gt;=400,Sheet1!K132&lt;500),4,IF(AND(Sheet1!K132&gt;=500,Sheet1!K132&lt;600),5,IF(AND(Sheet1!K132&gt;=600,Sheet1!K132&lt;800),6,IF(Sheet1!K132&gt;=800,7)))))))</f>
        <v>4</v>
      </c>
      <c r="I213" t="str">
        <f t="shared" si="24"/>
        <v/>
      </c>
      <c r="J213">
        <f t="shared" si="23"/>
        <v>1</v>
      </c>
      <c r="K213">
        <f t="shared" si="23"/>
        <v>2</v>
      </c>
      <c r="L213">
        <f t="shared" si="23"/>
        <v>3</v>
      </c>
      <c r="M213" t="str">
        <f t="shared" si="23"/>
        <v/>
      </c>
      <c r="N213" t="str">
        <f t="shared" si="23"/>
        <v/>
      </c>
      <c r="O213" t="str">
        <f t="shared" si="23"/>
        <v/>
      </c>
      <c r="Q213" s="2">
        <f t="shared" si="25"/>
        <v>2</v>
      </c>
      <c r="R213" s="2">
        <f t="shared" si="26"/>
        <v>3</v>
      </c>
      <c r="S213" s="2">
        <f t="shared" si="27"/>
        <v>4</v>
      </c>
      <c r="T213" s="2" t="str">
        <f t="shared" si="28"/>
        <v/>
      </c>
      <c r="U213" s="2" t="str">
        <f t="shared" si="29"/>
        <v/>
      </c>
    </row>
    <row r="214" spans="1:21" x14ac:dyDescent="0.25">
      <c r="A214" t="s">
        <v>167</v>
      </c>
      <c r="B214">
        <f>IF(Sheet1!G161&lt;200,1,IF(AND(Sheet1!G161&gt;=200,Sheet1!G161&lt;300),2,IF(AND(Sheet1!G161&gt;=300,Sheet1!G161&lt;400),3,IF(AND(Sheet1!G161&gt;=400,Sheet1!G161&lt;500),4,IF(AND(Sheet1!G161&gt;=500,Sheet1!G161&lt;600),5,IF(AND(Sheet1!G161&gt;=600,Sheet1!G161&lt;800),6,IF(Sheet1!G161&gt;=800,7)))))))</f>
        <v>2</v>
      </c>
      <c r="C214">
        <f>IF(Sheet1!H161&lt;200,1,IF(AND(Sheet1!H161&gt;=200,Sheet1!H161&lt;300),2,IF(AND(Sheet1!H161&gt;=300,Sheet1!H161&lt;400),3,IF(AND(Sheet1!H161&gt;=400,Sheet1!H161&lt;500),4,IF(AND(Sheet1!H161&gt;=500,Sheet1!H161&lt;600),5,IF(AND(Sheet1!H161&gt;=600,Sheet1!H161&lt;800),6,IF(Sheet1!H161&gt;=800,7)))))))</f>
        <v>2</v>
      </c>
      <c r="D214">
        <f>IF(Sheet1!I161&lt;200,1,IF(AND(Sheet1!I161&gt;=200,Sheet1!I161&lt;300),2,IF(AND(Sheet1!I161&gt;=300,Sheet1!I161&lt;400),3,IF(AND(Sheet1!I161&gt;=400,Sheet1!I161&lt;500),4,IF(AND(Sheet1!I161&gt;=500,Sheet1!I161&lt;600),5,IF(AND(Sheet1!I161&gt;=600,Sheet1!I161&lt;800),6,IF(Sheet1!I161&gt;=800,7)))))))</f>
        <v>2</v>
      </c>
      <c r="E214">
        <f>IF(Sheet1!J161&lt;200,1,IF(AND(Sheet1!J161&gt;=200,Sheet1!J161&lt;300),2,IF(AND(Sheet1!J161&gt;=300,Sheet1!J161&lt;400),3,IF(AND(Sheet1!J161&gt;=400,Sheet1!J161&lt;500),4,IF(AND(Sheet1!J161&gt;=500,Sheet1!J161&lt;600),5,IF(AND(Sheet1!J161&gt;=600,Sheet1!J161&lt;800),6,IF(Sheet1!J161&gt;=800,7)))))))</f>
        <v>3</v>
      </c>
      <c r="F214">
        <f>IF(Sheet1!K161&lt;200,1,IF(AND(Sheet1!K161&gt;=200,Sheet1!K161&lt;300),2,IF(AND(Sheet1!K161&gt;=300,Sheet1!K161&lt;400),3,IF(AND(Sheet1!K161&gt;=400,Sheet1!K161&lt;500),4,IF(AND(Sheet1!K161&gt;=500,Sheet1!K161&lt;600),5,IF(AND(Sheet1!K161&gt;=600,Sheet1!K161&lt;800),6,IF(Sheet1!K161&gt;=800,7)))))))</f>
        <v>3</v>
      </c>
      <c r="I214" t="str">
        <f t="shared" si="24"/>
        <v/>
      </c>
      <c r="J214">
        <f t="shared" si="23"/>
        <v>1</v>
      </c>
      <c r="K214">
        <f t="shared" si="23"/>
        <v>4</v>
      </c>
      <c r="L214" t="str">
        <f t="shared" si="23"/>
        <v/>
      </c>
      <c r="M214" t="str">
        <f t="shared" si="23"/>
        <v/>
      </c>
      <c r="N214" t="str">
        <f t="shared" si="23"/>
        <v/>
      </c>
      <c r="O214" t="str">
        <f t="shared" si="23"/>
        <v/>
      </c>
      <c r="Q214" s="2">
        <f t="shared" si="25"/>
        <v>2</v>
      </c>
      <c r="R214" s="2" t="str">
        <f t="shared" si="26"/>
        <v/>
      </c>
      <c r="S214" s="2" t="str">
        <f t="shared" si="27"/>
        <v/>
      </c>
      <c r="T214" s="2">
        <f t="shared" si="28"/>
        <v>3</v>
      </c>
      <c r="U214" s="2" t="str">
        <f t="shared" si="29"/>
        <v/>
      </c>
    </row>
    <row r="215" spans="1:21" x14ac:dyDescent="0.25">
      <c r="A215" t="s">
        <v>82</v>
      </c>
      <c r="B215">
        <f>IF(Sheet1!G197&lt;200,1,IF(AND(Sheet1!G197&gt;=200,Sheet1!G197&lt;300),2,IF(AND(Sheet1!G197&gt;=300,Sheet1!G197&lt;400),3,IF(AND(Sheet1!G197&gt;=400,Sheet1!G197&lt;500),4,IF(AND(Sheet1!G197&gt;=500,Sheet1!G197&lt;600),5,IF(AND(Sheet1!G197&gt;=600,Sheet1!G197&lt;800),6,IF(Sheet1!G197&gt;=800,7)))))))</f>
        <v>1</v>
      </c>
      <c r="C215">
        <f>IF(Sheet1!H197&lt;200,1,IF(AND(Sheet1!H197&gt;=200,Sheet1!H197&lt;300),2,IF(AND(Sheet1!H197&gt;=300,Sheet1!H197&lt;400),3,IF(AND(Sheet1!H197&gt;=400,Sheet1!H197&lt;500),4,IF(AND(Sheet1!H197&gt;=500,Sheet1!H197&lt;600),5,IF(AND(Sheet1!H197&gt;=600,Sheet1!H197&lt;800),6,IF(Sheet1!H197&gt;=800,7)))))))</f>
        <v>2</v>
      </c>
      <c r="D215">
        <f>IF(Sheet1!I197&lt;200,1,IF(AND(Sheet1!I197&gt;=200,Sheet1!I197&lt;300),2,IF(AND(Sheet1!I197&gt;=300,Sheet1!I197&lt;400),3,IF(AND(Sheet1!I197&gt;=400,Sheet1!I197&lt;500),4,IF(AND(Sheet1!I197&gt;=500,Sheet1!I197&lt;600),5,IF(AND(Sheet1!I197&gt;=600,Sheet1!I197&lt;800),6,IF(Sheet1!I197&gt;=800,7)))))))</f>
        <v>2</v>
      </c>
      <c r="E215">
        <f>IF(Sheet1!J197&lt;200,1,IF(AND(Sheet1!J197&gt;=200,Sheet1!J197&lt;300),2,IF(AND(Sheet1!J197&gt;=300,Sheet1!J197&lt;400),3,IF(AND(Sheet1!J197&gt;=400,Sheet1!J197&lt;500),4,IF(AND(Sheet1!J197&gt;=500,Sheet1!J197&lt;600),5,IF(AND(Sheet1!J197&gt;=600,Sheet1!J197&lt;800),6,IF(Sheet1!J197&gt;=800,7)))))))</f>
        <v>2</v>
      </c>
      <c r="F215">
        <f>IF(Sheet1!K197&lt;200,1,IF(AND(Sheet1!K197&gt;=200,Sheet1!K197&lt;300),2,IF(AND(Sheet1!K197&gt;=300,Sheet1!K197&lt;400),3,IF(AND(Sheet1!K197&gt;=400,Sheet1!K197&lt;500),4,IF(AND(Sheet1!K197&gt;=500,Sheet1!K197&lt;600),5,IF(AND(Sheet1!K197&gt;=600,Sheet1!K197&lt;800),6,IF(Sheet1!K197&gt;=800,7)))))))</f>
        <v>2</v>
      </c>
      <c r="I215">
        <f t="shared" si="24"/>
        <v>1</v>
      </c>
      <c r="J215">
        <f t="shared" si="23"/>
        <v>2</v>
      </c>
      <c r="K215" t="str">
        <f t="shared" si="23"/>
        <v/>
      </c>
      <c r="L215" t="str">
        <f t="shared" si="23"/>
        <v/>
      </c>
      <c r="M215" t="str">
        <f t="shared" si="23"/>
        <v/>
      </c>
      <c r="N215" t="str">
        <f t="shared" si="23"/>
        <v/>
      </c>
      <c r="O215" t="str">
        <f t="shared" si="23"/>
        <v/>
      </c>
      <c r="Q215" s="2">
        <f t="shared" si="25"/>
        <v>1</v>
      </c>
      <c r="R215" s="2">
        <f t="shared" si="26"/>
        <v>2</v>
      </c>
      <c r="S215" s="2" t="str">
        <f t="shared" si="27"/>
        <v/>
      </c>
      <c r="T215" s="2" t="str">
        <f t="shared" si="28"/>
        <v/>
      </c>
      <c r="U215" s="2" t="str">
        <f t="shared" si="29"/>
        <v/>
      </c>
    </row>
    <row r="216" spans="1:21" x14ac:dyDescent="0.25">
      <c r="A216" t="s">
        <v>77</v>
      </c>
      <c r="B216">
        <f>IF(Sheet1!G308&lt;200,1,IF(AND(Sheet1!G308&gt;=200,Sheet1!G308&lt;300),2,IF(AND(Sheet1!G308&gt;=300,Sheet1!G308&lt;400),3,IF(AND(Sheet1!G308&gt;=400,Sheet1!G308&lt;500),4,IF(AND(Sheet1!G308&gt;=500,Sheet1!G308&lt;600),5,IF(AND(Sheet1!G308&gt;=600,Sheet1!G308&lt;800),6,IF(Sheet1!G308&gt;=800,7)))))))</f>
        <v>1</v>
      </c>
      <c r="C216">
        <f>IF(Sheet1!H308&lt;200,1,IF(AND(Sheet1!H308&gt;=200,Sheet1!H308&lt;300),2,IF(AND(Sheet1!H308&gt;=300,Sheet1!H308&lt;400),3,IF(AND(Sheet1!H308&gt;=400,Sheet1!H308&lt;500),4,IF(AND(Sheet1!H308&gt;=500,Sheet1!H308&lt;600),5,IF(AND(Sheet1!H308&gt;=600,Sheet1!H308&lt;800),6,IF(Sheet1!H308&gt;=800,7)))))))</f>
        <v>1</v>
      </c>
      <c r="D216">
        <f>IF(Sheet1!I308&lt;200,1,IF(AND(Sheet1!I308&gt;=200,Sheet1!I308&lt;300),2,IF(AND(Sheet1!I308&gt;=300,Sheet1!I308&lt;400),3,IF(AND(Sheet1!I308&gt;=400,Sheet1!I308&lt;500),4,IF(AND(Sheet1!I308&gt;=500,Sheet1!I308&lt;600),5,IF(AND(Sheet1!I308&gt;=600,Sheet1!I308&lt;800),6,IF(Sheet1!I308&gt;=800,7)))))))</f>
        <v>1</v>
      </c>
      <c r="E216">
        <f>IF(Sheet1!J308&lt;200,1,IF(AND(Sheet1!J308&gt;=200,Sheet1!J308&lt;300),2,IF(AND(Sheet1!J308&gt;=300,Sheet1!J308&lt;400),3,IF(AND(Sheet1!J308&gt;=400,Sheet1!J308&lt;500),4,IF(AND(Sheet1!J308&gt;=500,Sheet1!J308&lt;600),5,IF(AND(Sheet1!J308&gt;=600,Sheet1!J308&lt;800),6,IF(Sheet1!J308&gt;=800,7)))))))</f>
        <v>1</v>
      </c>
      <c r="F216">
        <f>IF(Sheet1!K308&lt;200,1,IF(AND(Sheet1!K308&gt;=200,Sheet1!K308&lt;300),2,IF(AND(Sheet1!K308&gt;=300,Sheet1!K308&lt;400),3,IF(AND(Sheet1!K308&gt;=400,Sheet1!K308&lt;500),4,IF(AND(Sheet1!K308&gt;=500,Sheet1!K308&lt;600),5,IF(AND(Sheet1!K308&gt;=600,Sheet1!K308&lt;800),6,IF(Sheet1!K308&gt;=800,7)))))))</f>
        <v>1</v>
      </c>
      <c r="I216">
        <f t="shared" si="24"/>
        <v>1</v>
      </c>
      <c r="J216" t="str">
        <f t="shared" si="23"/>
        <v/>
      </c>
      <c r="K216" t="str">
        <f t="shared" si="23"/>
        <v/>
      </c>
      <c r="L216" t="str">
        <f t="shared" si="23"/>
        <v/>
      </c>
      <c r="M216" t="str">
        <f t="shared" si="23"/>
        <v/>
      </c>
      <c r="N216" t="str">
        <f t="shared" si="23"/>
        <v/>
      </c>
      <c r="O216" t="str">
        <f t="shared" si="23"/>
        <v/>
      </c>
      <c r="Q216" s="2">
        <f t="shared" si="25"/>
        <v>1</v>
      </c>
      <c r="R216" s="2" t="str">
        <f t="shared" si="26"/>
        <v/>
      </c>
      <c r="S216" s="2" t="str">
        <f t="shared" si="27"/>
        <v/>
      </c>
      <c r="T216" s="2" t="str">
        <f t="shared" si="28"/>
        <v/>
      </c>
      <c r="U216" s="2" t="str">
        <f t="shared" si="29"/>
        <v/>
      </c>
    </row>
    <row r="217" spans="1:21" x14ac:dyDescent="0.25">
      <c r="A217" t="s">
        <v>251</v>
      </c>
      <c r="B217">
        <f>IF(Sheet1!G49&lt;200,1,IF(AND(Sheet1!G49&gt;=200,Sheet1!G49&lt;300),2,IF(AND(Sheet1!G49&gt;=300,Sheet1!G49&lt;400),3,IF(AND(Sheet1!G49&gt;=400,Sheet1!G49&lt;500),4,IF(AND(Sheet1!G49&gt;=500,Sheet1!G49&lt;600),5,IF(AND(Sheet1!G49&gt;=600,Sheet1!G49&lt;800),6,IF(Sheet1!G49&gt;=800,7)))))))</f>
        <v>5</v>
      </c>
      <c r="C217">
        <f>IF(Sheet1!H49&lt;200,1,IF(AND(Sheet1!H49&gt;=200,Sheet1!H49&lt;300),2,IF(AND(Sheet1!H49&gt;=300,Sheet1!H49&lt;400),3,IF(AND(Sheet1!H49&gt;=400,Sheet1!H49&lt;500),4,IF(AND(Sheet1!H49&gt;=500,Sheet1!H49&lt;600),5,IF(AND(Sheet1!H49&gt;=600,Sheet1!H49&lt;800),6,IF(Sheet1!H49&gt;=800,7)))))))</f>
        <v>5</v>
      </c>
      <c r="D217">
        <f>IF(Sheet1!I49&lt;200,1,IF(AND(Sheet1!I49&gt;=200,Sheet1!I49&lt;300),2,IF(AND(Sheet1!I49&gt;=300,Sheet1!I49&lt;400),3,IF(AND(Sheet1!I49&gt;=400,Sheet1!I49&lt;500),4,IF(AND(Sheet1!I49&gt;=500,Sheet1!I49&lt;600),5,IF(AND(Sheet1!I49&gt;=600,Sheet1!I49&lt;800),6,IF(Sheet1!I49&gt;=800,7)))))))</f>
        <v>5</v>
      </c>
      <c r="E217">
        <f>IF(Sheet1!J49&lt;200,1,IF(AND(Sheet1!J49&gt;=200,Sheet1!J49&lt;300),2,IF(AND(Sheet1!J49&gt;=300,Sheet1!J49&lt;400),3,IF(AND(Sheet1!J49&gt;=400,Sheet1!J49&lt;500),4,IF(AND(Sheet1!J49&gt;=500,Sheet1!J49&lt;600),5,IF(AND(Sheet1!J49&gt;=600,Sheet1!J49&lt;800),6,IF(Sheet1!J49&gt;=800,7)))))))</f>
        <v>5</v>
      </c>
      <c r="F217">
        <f>IF(Sheet1!K49&lt;200,1,IF(AND(Sheet1!K49&gt;=200,Sheet1!K49&lt;300),2,IF(AND(Sheet1!K49&gt;=300,Sheet1!K49&lt;400),3,IF(AND(Sheet1!K49&gt;=400,Sheet1!K49&lt;500),4,IF(AND(Sheet1!K49&gt;=500,Sheet1!K49&lt;600),5,IF(AND(Sheet1!K49&gt;=600,Sheet1!K49&lt;800),6,IF(Sheet1!K49&gt;=800,7)))))))</f>
        <v>5</v>
      </c>
      <c r="I217" t="str">
        <f t="shared" si="24"/>
        <v/>
      </c>
      <c r="J217" t="str">
        <f t="shared" si="23"/>
        <v/>
      </c>
      <c r="K217" t="str">
        <f t="shared" si="23"/>
        <v/>
      </c>
      <c r="L217" t="str">
        <f t="shared" si="23"/>
        <v/>
      </c>
      <c r="M217">
        <f t="shared" si="23"/>
        <v>1</v>
      </c>
      <c r="N217" t="str">
        <f t="shared" si="23"/>
        <v/>
      </c>
      <c r="O217" t="str">
        <f t="shared" si="23"/>
        <v/>
      </c>
      <c r="Q217" s="2">
        <f t="shared" si="25"/>
        <v>5</v>
      </c>
      <c r="R217" s="2" t="str">
        <f t="shared" si="26"/>
        <v/>
      </c>
      <c r="S217" s="2" t="str">
        <f t="shared" si="27"/>
        <v/>
      </c>
      <c r="T217" s="2" t="str">
        <f t="shared" si="28"/>
        <v/>
      </c>
      <c r="U217" s="2" t="str">
        <f t="shared" si="29"/>
        <v/>
      </c>
    </row>
    <row r="218" spans="1:21" x14ac:dyDescent="0.25">
      <c r="A218" t="s">
        <v>67</v>
      </c>
      <c r="B218">
        <f>IF(Sheet1!G160&lt;200,1,IF(AND(Sheet1!G160&gt;=200,Sheet1!G160&lt;300),2,IF(AND(Sheet1!G160&gt;=300,Sheet1!G160&lt;400),3,IF(AND(Sheet1!G160&gt;=400,Sheet1!G160&lt;500),4,IF(AND(Sheet1!G160&gt;=500,Sheet1!G160&lt;600),5,IF(AND(Sheet1!G160&gt;=600,Sheet1!G160&lt;800),6,IF(Sheet1!G160&gt;=800,7)))))))</f>
        <v>3</v>
      </c>
      <c r="C218">
        <f>IF(Sheet1!H160&lt;200,1,IF(AND(Sheet1!H160&gt;=200,Sheet1!H160&lt;300),2,IF(AND(Sheet1!H160&gt;=300,Sheet1!H160&lt;400),3,IF(AND(Sheet1!H160&gt;=400,Sheet1!H160&lt;500),4,IF(AND(Sheet1!H160&gt;=500,Sheet1!H160&lt;600),5,IF(AND(Sheet1!H160&gt;=600,Sheet1!H160&lt;800),6,IF(Sheet1!H160&gt;=800,7)))))))</f>
        <v>3</v>
      </c>
      <c r="D218">
        <f>IF(Sheet1!I160&lt;200,1,IF(AND(Sheet1!I160&gt;=200,Sheet1!I160&lt;300),2,IF(AND(Sheet1!I160&gt;=300,Sheet1!I160&lt;400),3,IF(AND(Sheet1!I160&gt;=400,Sheet1!I160&lt;500),4,IF(AND(Sheet1!I160&gt;=500,Sheet1!I160&lt;600),5,IF(AND(Sheet1!I160&gt;=600,Sheet1!I160&lt;800),6,IF(Sheet1!I160&gt;=800,7)))))))</f>
        <v>2</v>
      </c>
      <c r="E218">
        <f>IF(Sheet1!J160&lt;200,1,IF(AND(Sheet1!J160&gt;=200,Sheet1!J160&lt;300),2,IF(AND(Sheet1!J160&gt;=300,Sheet1!J160&lt;400),3,IF(AND(Sheet1!J160&gt;=400,Sheet1!J160&lt;500),4,IF(AND(Sheet1!J160&gt;=500,Sheet1!J160&lt;600),5,IF(AND(Sheet1!J160&gt;=600,Sheet1!J160&lt;800),6,IF(Sheet1!J160&gt;=800,7)))))))</f>
        <v>4</v>
      </c>
      <c r="F218">
        <f>IF(Sheet1!K160&lt;200,1,IF(AND(Sheet1!K160&gt;=200,Sheet1!K160&lt;300),2,IF(AND(Sheet1!K160&gt;=300,Sheet1!K160&lt;400),3,IF(AND(Sheet1!K160&gt;=400,Sheet1!K160&lt;500),4,IF(AND(Sheet1!K160&gt;=500,Sheet1!K160&lt;600),5,IF(AND(Sheet1!K160&gt;=600,Sheet1!K160&lt;800),6,IF(Sheet1!K160&gt;=800,7)))))))</f>
        <v>1</v>
      </c>
      <c r="I218">
        <f t="shared" si="24"/>
        <v>5</v>
      </c>
      <c r="J218">
        <f t="shared" si="23"/>
        <v>3</v>
      </c>
      <c r="K218">
        <f t="shared" si="23"/>
        <v>1</v>
      </c>
      <c r="L218">
        <f t="shared" si="23"/>
        <v>4</v>
      </c>
      <c r="M218" t="str">
        <f t="shared" si="23"/>
        <v/>
      </c>
      <c r="N218" t="str">
        <f t="shared" si="23"/>
        <v/>
      </c>
      <c r="O218" t="str">
        <f t="shared" si="23"/>
        <v/>
      </c>
      <c r="Q218" s="2">
        <f t="shared" si="25"/>
        <v>3</v>
      </c>
      <c r="R218" s="2" t="str">
        <f t="shared" si="26"/>
        <v/>
      </c>
      <c r="S218" s="2" t="str">
        <f t="shared" si="27"/>
        <v/>
      </c>
      <c r="T218" s="2">
        <f t="shared" si="28"/>
        <v>4</v>
      </c>
      <c r="U218" s="2" t="str">
        <f t="shared" si="29"/>
        <v/>
      </c>
    </row>
    <row r="219" spans="1:21" x14ac:dyDescent="0.25">
      <c r="A219" t="s">
        <v>39</v>
      </c>
      <c r="B219">
        <f>IF(Sheet1!G325&lt;200,1,IF(AND(Sheet1!G325&gt;=200,Sheet1!G325&lt;300),2,IF(AND(Sheet1!G325&gt;=300,Sheet1!G325&lt;400),3,IF(AND(Sheet1!G325&gt;=400,Sheet1!G325&lt;500),4,IF(AND(Sheet1!G325&gt;=500,Sheet1!G325&lt;600),5,IF(AND(Sheet1!G325&gt;=600,Sheet1!G325&lt;800),6,IF(Sheet1!G325&gt;=800,7)))))))</f>
        <v>1</v>
      </c>
      <c r="C219">
        <f>IF(Sheet1!H325&lt;200,1,IF(AND(Sheet1!H325&gt;=200,Sheet1!H325&lt;300),2,IF(AND(Sheet1!H325&gt;=300,Sheet1!H325&lt;400),3,IF(AND(Sheet1!H325&gt;=400,Sheet1!H325&lt;500),4,IF(AND(Sheet1!H325&gt;=500,Sheet1!H325&lt;600),5,IF(AND(Sheet1!H325&gt;=600,Sheet1!H325&lt;800),6,IF(Sheet1!H325&gt;=800,7)))))))</f>
        <v>1</v>
      </c>
      <c r="D219">
        <f>IF(Sheet1!I325&lt;200,1,IF(AND(Sheet1!I325&gt;=200,Sheet1!I325&lt;300),2,IF(AND(Sheet1!I325&gt;=300,Sheet1!I325&lt;400),3,IF(AND(Sheet1!I325&gt;=400,Sheet1!I325&lt;500),4,IF(AND(Sheet1!I325&gt;=500,Sheet1!I325&lt;600),5,IF(AND(Sheet1!I325&gt;=600,Sheet1!I325&lt;800),6,IF(Sheet1!I325&gt;=800,7)))))))</f>
        <v>1</v>
      </c>
      <c r="E219">
        <f>IF(Sheet1!J325&lt;200,1,IF(AND(Sheet1!J325&gt;=200,Sheet1!J325&lt;300),2,IF(AND(Sheet1!J325&gt;=300,Sheet1!J325&lt;400),3,IF(AND(Sheet1!J325&gt;=400,Sheet1!J325&lt;500),4,IF(AND(Sheet1!J325&gt;=500,Sheet1!J325&lt;600),5,IF(AND(Sheet1!J325&gt;=600,Sheet1!J325&lt;800),6,IF(Sheet1!J325&gt;=800,7)))))))</f>
        <v>1</v>
      </c>
      <c r="F219">
        <f>IF(Sheet1!K325&lt;200,1,IF(AND(Sheet1!K325&gt;=200,Sheet1!K325&lt;300),2,IF(AND(Sheet1!K325&gt;=300,Sheet1!K325&lt;400),3,IF(AND(Sheet1!K325&gt;=400,Sheet1!K325&lt;500),4,IF(AND(Sheet1!K325&gt;=500,Sheet1!K325&lt;600),5,IF(AND(Sheet1!K325&gt;=600,Sheet1!K325&lt;800),6,IF(Sheet1!K325&gt;=800,7)))))))</f>
        <v>1</v>
      </c>
      <c r="I219">
        <f t="shared" si="24"/>
        <v>1</v>
      </c>
      <c r="J219" t="str">
        <f t="shared" si="23"/>
        <v/>
      </c>
      <c r="K219" t="str">
        <f t="shared" si="23"/>
        <v/>
      </c>
      <c r="L219" t="str">
        <f t="shared" si="23"/>
        <v/>
      </c>
      <c r="M219" t="str">
        <f t="shared" si="23"/>
        <v/>
      </c>
      <c r="N219" t="str">
        <f t="shared" si="23"/>
        <v/>
      </c>
      <c r="O219" t="str">
        <f t="shared" si="23"/>
        <v/>
      </c>
      <c r="Q219" s="2">
        <f t="shared" si="25"/>
        <v>1</v>
      </c>
      <c r="R219" s="2" t="str">
        <f t="shared" si="26"/>
        <v/>
      </c>
      <c r="S219" s="2" t="str">
        <f t="shared" si="27"/>
        <v/>
      </c>
      <c r="T219" s="2" t="str">
        <f t="shared" si="28"/>
        <v/>
      </c>
      <c r="U219" s="2" t="str">
        <f t="shared" si="29"/>
        <v/>
      </c>
    </row>
    <row r="220" spans="1:21" x14ac:dyDescent="0.25">
      <c r="A220" t="s">
        <v>140</v>
      </c>
      <c r="B220">
        <f>IF(Sheet1!G152&lt;200,1,IF(AND(Sheet1!G152&gt;=200,Sheet1!G152&lt;300),2,IF(AND(Sheet1!G152&gt;=300,Sheet1!G152&lt;400),3,IF(AND(Sheet1!G152&gt;=400,Sheet1!G152&lt;500),4,IF(AND(Sheet1!G152&gt;=500,Sheet1!G152&lt;600),5,IF(AND(Sheet1!G152&gt;=600,Sheet1!G152&lt;800),6,IF(Sheet1!G152&gt;=800,7)))))))</f>
        <v>2</v>
      </c>
      <c r="C220">
        <f>IF(Sheet1!H152&lt;200,1,IF(AND(Sheet1!H152&gt;=200,Sheet1!H152&lt;300),2,IF(AND(Sheet1!H152&gt;=300,Sheet1!H152&lt;400),3,IF(AND(Sheet1!H152&gt;=400,Sheet1!H152&lt;500),4,IF(AND(Sheet1!H152&gt;=500,Sheet1!H152&lt;600),5,IF(AND(Sheet1!H152&gt;=600,Sheet1!H152&lt;800),6,IF(Sheet1!H152&gt;=800,7)))))))</f>
        <v>2</v>
      </c>
      <c r="D220">
        <f>IF(Sheet1!I152&lt;200,1,IF(AND(Sheet1!I152&gt;=200,Sheet1!I152&lt;300),2,IF(AND(Sheet1!I152&gt;=300,Sheet1!I152&lt;400),3,IF(AND(Sheet1!I152&gt;=400,Sheet1!I152&lt;500),4,IF(AND(Sheet1!I152&gt;=500,Sheet1!I152&lt;600),5,IF(AND(Sheet1!I152&gt;=600,Sheet1!I152&lt;800),6,IF(Sheet1!I152&gt;=800,7)))))))</f>
        <v>2</v>
      </c>
      <c r="E220">
        <f>IF(Sheet1!J152&lt;200,1,IF(AND(Sheet1!J152&gt;=200,Sheet1!J152&lt;300),2,IF(AND(Sheet1!J152&gt;=300,Sheet1!J152&lt;400),3,IF(AND(Sheet1!J152&gt;=400,Sheet1!J152&lt;500),4,IF(AND(Sheet1!J152&gt;=500,Sheet1!J152&lt;600),5,IF(AND(Sheet1!J152&gt;=600,Sheet1!J152&lt;800),6,IF(Sheet1!J152&gt;=800,7)))))))</f>
        <v>3</v>
      </c>
      <c r="F220">
        <f>IF(Sheet1!K152&lt;200,1,IF(AND(Sheet1!K152&gt;=200,Sheet1!K152&lt;300),2,IF(AND(Sheet1!K152&gt;=300,Sheet1!K152&lt;400),3,IF(AND(Sheet1!K152&gt;=400,Sheet1!K152&lt;500),4,IF(AND(Sheet1!K152&gt;=500,Sheet1!K152&lt;600),5,IF(AND(Sheet1!K152&gt;=600,Sheet1!K152&lt;800),6,IF(Sheet1!K152&gt;=800,7)))))))</f>
        <v>3</v>
      </c>
      <c r="I220" t="str">
        <f t="shared" si="24"/>
        <v/>
      </c>
      <c r="J220">
        <f t="shared" si="23"/>
        <v>1</v>
      </c>
      <c r="K220">
        <f t="shared" si="23"/>
        <v>4</v>
      </c>
      <c r="L220" t="str">
        <f t="shared" si="23"/>
        <v/>
      </c>
      <c r="M220" t="str">
        <f t="shared" si="23"/>
        <v/>
      </c>
      <c r="N220" t="str">
        <f t="shared" si="23"/>
        <v/>
      </c>
      <c r="O220" t="str">
        <f t="shared" si="23"/>
        <v/>
      </c>
      <c r="Q220" s="2">
        <f t="shared" si="25"/>
        <v>2</v>
      </c>
      <c r="R220" s="2" t="str">
        <f t="shared" si="26"/>
        <v/>
      </c>
      <c r="S220" s="2" t="str">
        <f t="shared" si="27"/>
        <v/>
      </c>
      <c r="T220" s="2">
        <f t="shared" si="28"/>
        <v>3</v>
      </c>
      <c r="U220" s="2" t="str">
        <f t="shared" si="29"/>
        <v/>
      </c>
    </row>
    <row r="221" spans="1:21" x14ac:dyDescent="0.25">
      <c r="A221" t="s">
        <v>232</v>
      </c>
      <c r="B221">
        <f>IF(Sheet1!G74&lt;200,1,IF(AND(Sheet1!G74&gt;=200,Sheet1!G74&lt;300),2,IF(AND(Sheet1!G74&gt;=300,Sheet1!G74&lt;400),3,IF(AND(Sheet1!G74&gt;=400,Sheet1!G74&lt;500),4,IF(AND(Sheet1!G74&gt;=500,Sheet1!G74&lt;600),5,IF(AND(Sheet1!G74&gt;=600,Sheet1!G74&lt;800),6,IF(Sheet1!G74&gt;=800,7)))))))</f>
        <v>4</v>
      </c>
      <c r="C221">
        <f>IF(Sheet1!H74&lt;200,1,IF(AND(Sheet1!H74&gt;=200,Sheet1!H74&lt;300),2,IF(AND(Sheet1!H74&gt;=300,Sheet1!H74&lt;400),3,IF(AND(Sheet1!H74&gt;=400,Sheet1!H74&lt;500),4,IF(AND(Sheet1!H74&gt;=500,Sheet1!H74&lt;600),5,IF(AND(Sheet1!H74&gt;=600,Sheet1!H74&lt;800),6,IF(Sheet1!H74&gt;=800,7)))))))</f>
        <v>5</v>
      </c>
      <c r="D221">
        <f>IF(Sheet1!I74&lt;200,1,IF(AND(Sheet1!I74&gt;=200,Sheet1!I74&lt;300),2,IF(AND(Sheet1!I74&gt;=300,Sheet1!I74&lt;400),3,IF(AND(Sheet1!I74&gt;=400,Sheet1!I74&lt;500),4,IF(AND(Sheet1!I74&gt;=500,Sheet1!I74&lt;600),5,IF(AND(Sheet1!I74&gt;=600,Sheet1!I74&lt;800),6,IF(Sheet1!I74&gt;=800,7)))))))</f>
        <v>5</v>
      </c>
      <c r="E221">
        <f>IF(Sheet1!J74&lt;200,1,IF(AND(Sheet1!J74&gt;=200,Sheet1!J74&lt;300),2,IF(AND(Sheet1!J74&gt;=300,Sheet1!J74&lt;400),3,IF(AND(Sheet1!J74&gt;=400,Sheet1!J74&lt;500),4,IF(AND(Sheet1!J74&gt;=500,Sheet1!J74&lt;600),5,IF(AND(Sheet1!J74&gt;=600,Sheet1!J74&lt;800),6,IF(Sheet1!J74&gt;=800,7)))))))</f>
        <v>5</v>
      </c>
      <c r="F221">
        <f>IF(Sheet1!K74&lt;200,1,IF(AND(Sheet1!K74&gt;=200,Sheet1!K74&lt;300),2,IF(AND(Sheet1!K74&gt;=300,Sheet1!K74&lt;400),3,IF(AND(Sheet1!K74&gt;=400,Sheet1!K74&lt;500),4,IF(AND(Sheet1!K74&gt;=500,Sheet1!K74&lt;600),5,IF(AND(Sheet1!K74&gt;=600,Sheet1!K74&lt;800),6,IF(Sheet1!K74&gt;=800,7)))))))</f>
        <v>5</v>
      </c>
      <c r="I221" t="str">
        <f t="shared" si="24"/>
        <v/>
      </c>
      <c r="J221" t="str">
        <f t="shared" si="23"/>
        <v/>
      </c>
      <c r="K221" t="str">
        <f t="shared" si="23"/>
        <v/>
      </c>
      <c r="L221">
        <f t="shared" si="23"/>
        <v>1</v>
      </c>
      <c r="M221">
        <f t="shared" si="23"/>
        <v>2</v>
      </c>
      <c r="N221" t="str">
        <f t="shared" si="23"/>
        <v/>
      </c>
      <c r="O221" t="str">
        <f t="shared" si="23"/>
        <v/>
      </c>
      <c r="Q221" s="2">
        <f t="shared" si="25"/>
        <v>4</v>
      </c>
      <c r="R221" s="2">
        <f t="shared" si="26"/>
        <v>5</v>
      </c>
      <c r="S221" s="2" t="str">
        <f t="shared" si="27"/>
        <v/>
      </c>
      <c r="T221" s="2" t="str">
        <f t="shared" si="28"/>
        <v/>
      </c>
      <c r="U221" s="2" t="str">
        <f t="shared" si="29"/>
        <v/>
      </c>
    </row>
    <row r="222" spans="1:21" x14ac:dyDescent="0.25">
      <c r="A222" t="s">
        <v>222</v>
      </c>
      <c r="B222">
        <f>IF(Sheet1!G75&lt;200,1,IF(AND(Sheet1!G75&gt;=200,Sheet1!G75&lt;300),2,IF(AND(Sheet1!G75&gt;=300,Sheet1!G75&lt;400),3,IF(AND(Sheet1!G75&gt;=400,Sheet1!G75&lt;500),4,IF(AND(Sheet1!G75&gt;=500,Sheet1!G75&lt;600),5,IF(AND(Sheet1!G75&gt;=600,Sheet1!G75&lt;800),6,IF(Sheet1!G75&gt;=800,7)))))))</f>
        <v>4</v>
      </c>
      <c r="C222">
        <f>IF(Sheet1!H75&lt;200,1,IF(AND(Sheet1!H75&gt;=200,Sheet1!H75&lt;300),2,IF(AND(Sheet1!H75&gt;=300,Sheet1!H75&lt;400),3,IF(AND(Sheet1!H75&gt;=400,Sheet1!H75&lt;500),4,IF(AND(Sheet1!H75&gt;=500,Sheet1!H75&lt;600),5,IF(AND(Sheet1!H75&gt;=600,Sheet1!H75&lt;800),6,IF(Sheet1!H75&gt;=800,7)))))))</f>
        <v>4</v>
      </c>
      <c r="D222">
        <f>IF(Sheet1!I75&lt;200,1,IF(AND(Sheet1!I75&gt;=200,Sheet1!I75&lt;300),2,IF(AND(Sheet1!I75&gt;=300,Sheet1!I75&lt;400),3,IF(AND(Sheet1!I75&gt;=400,Sheet1!I75&lt;500),4,IF(AND(Sheet1!I75&gt;=500,Sheet1!I75&lt;600),5,IF(AND(Sheet1!I75&gt;=600,Sheet1!I75&lt;800),6,IF(Sheet1!I75&gt;=800,7)))))))</f>
        <v>5</v>
      </c>
      <c r="E222">
        <f>IF(Sheet1!J75&lt;200,1,IF(AND(Sheet1!J75&gt;=200,Sheet1!J75&lt;300),2,IF(AND(Sheet1!J75&gt;=300,Sheet1!J75&lt;400),3,IF(AND(Sheet1!J75&gt;=400,Sheet1!J75&lt;500),4,IF(AND(Sheet1!J75&gt;=500,Sheet1!J75&lt;600),5,IF(AND(Sheet1!J75&gt;=600,Sheet1!J75&lt;800),6,IF(Sheet1!J75&gt;=800,7)))))))</f>
        <v>5</v>
      </c>
      <c r="F222">
        <f>IF(Sheet1!K75&lt;200,1,IF(AND(Sheet1!K75&gt;=200,Sheet1!K75&lt;300),2,IF(AND(Sheet1!K75&gt;=300,Sheet1!K75&lt;400),3,IF(AND(Sheet1!K75&gt;=400,Sheet1!K75&lt;500),4,IF(AND(Sheet1!K75&gt;=500,Sheet1!K75&lt;600),5,IF(AND(Sheet1!K75&gt;=600,Sheet1!K75&lt;800),6,IF(Sheet1!K75&gt;=800,7)))))))</f>
        <v>5</v>
      </c>
      <c r="I222" t="str">
        <f t="shared" si="24"/>
        <v/>
      </c>
      <c r="J222" t="str">
        <f t="shared" si="23"/>
        <v/>
      </c>
      <c r="K222" t="str">
        <f t="shared" ref="J222:O264" si="30">IFERROR(MATCH(K$1,$B222:$F222,0),"")</f>
        <v/>
      </c>
      <c r="L222">
        <f t="shared" si="30"/>
        <v>1</v>
      </c>
      <c r="M222">
        <f t="shared" si="30"/>
        <v>3</v>
      </c>
      <c r="N222" t="str">
        <f t="shared" si="30"/>
        <v/>
      </c>
      <c r="O222" t="str">
        <f t="shared" si="30"/>
        <v/>
      </c>
      <c r="Q222" s="2">
        <f t="shared" si="25"/>
        <v>4</v>
      </c>
      <c r="R222" s="2" t="str">
        <f t="shared" si="26"/>
        <v/>
      </c>
      <c r="S222" s="2">
        <f t="shared" si="27"/>
        <v>5</v>
      </c>
      <c r="T222" s="2" t="str">
        <f t="shared" si="28"/>
        <v/>
      </c>
      <c r="U222" s="2" t="str">
        <f t="shared" si="29"/>
        <v/>
      </c>
    </row>
    <row r="223" spans="1:21" x14ac:dyDescent="0.25">
      <c r="A223" t="s">
        <v>292</v>
      </c>
      <c r="B223">
        <f>IF(Sheet1!G32&lt;200,1,IF(AND(Sheet1!G32&gt;=200,Sheet1!G32&lt;300),2,IF(AND(Sheet1!G32&gt;=300,Sheet1!G32&lt;400),3,IF(AND(Sheet1!G32&gt;=400,Sheet1!G32&lt;500),4,IF(AND(Sheet1!G32&gt;=500,Sheet1!G32&lt;600),5,IF(AND(Sheet1!G32&gt;=600,Sheet1!G32&lt;800),6,IF(Sheet1!G32&gt;=800,7)))))))</f>
        <v>6</v>
      </c>
      <c r="C223">
        <f>IF(Sheet1!H32&lt;200,1,IF(AND(Sheet1!H32&gt;=200,Sheet1!H32&lt;300),2,IF(AND(Sheet1!H32&gt;=300,Sheet1!H32&lt;400),3,IF(AND(Sheet1!H32&gt;=400,Sheet1!H32&lt;500),4,IF(AND(Sheet1!H32&gt;=500,Sheet1!H32&lt;600),5,IF(AND(Sheet1!H32&gt;=600,Sheet1!H32&lt;800),6,IF(Sheet1!H32&gt;=800,7)))))))</f>
        <v>6</v>
      </c>
      <c r="D223">
        <f>IF(Sheet1!I32&lt;200,1,IF(AND(Sheet1!I32&gt;=200,Sheet1!I32&lt;300),2,IF(AND(Sheet1!I32&gt;=300,Sheet1!I32&lt;400),3,IF(AND(Sheet1!I32&gt;=400,Sheet1!I32&lt;500),4,IF(AND(Sheet1!I32&gt;=500,Sheet1!I32&lt;600),5,IF(AND(Sheet1!I32&gt;=600,Sheet1!I32&lt;800),6,IF(Sheet1!I32&gt;=800,7)))))))</f>
        <v>7</v>
      </c>
      <c r="E223">
        <f>IF(Sheet1!J32&lt;200,1,IF(AND(Sheet1!J32&gt;=200,Sheet1!J32&lt;300),2,IF(AND(Sheet1!J32&gt;=300,Sheet1!J32&lt;400),3,IF(AND(Sheet1!J32&gt;=400,Sheet1!J32&lt;500),4,IF(AND(Sheet1!J32&gt;=500,Sheet1!J32&lt;600),5,IF(AND(Sheet1!J32&gt;=600,Sheet1!J32&lt;800),6,IF(Sheet1!J32&gt;=800,7)))))))</f>
        <v>7</v>
      </c>
      <c r="F223">
        <f>IF(Sheet1!K32&lt;200,1,IF(AND(Sheet1!K32&gt;=200,Sheet1!K32&lt;300),2,IF(AND(Sheet1!K32&gt;=300,Sheet1!K32&lt;400),3,IF(AND(Sheet1!K32&gt;=400,Sheet1!K32&lt;500),4,IF(AND(Sheet1!K32&gt;=500,Sheet1!K32&lt;600),5,IF(AND(Sheet1!K32&gt;=600,Sheet1!K32&lt;800),6,IF(Sheet1!K32&gt;=800,7)))))))</f>
        <v>7</v>
      </c>
      <c r="I223" t="str">
        <f t="shared" si="24"/>
        <v/>
      </c>
      <c r="J223" t="str">
        <f t="shared" si="30"/>
        <v/>
      </c>
      <c r="K223" t="str">
        <f t="shared" si="30"/>
        <v/>
      </c>
      <c r="L223" t="str">
        <f t="shared" si="30"/>
        <v/>
      </c>
      <c r="M223" t="str">
        <f t="shared" si="30"/>
        <v/>
      </c>
      <c r="N223">
        <f t="shared" si="30"/>
        <v>1</v>
      </c>
      <c r="O223">
        <f t="shared" si="30"/>
        <v>3</v>
      </c>
      <c r="Q223" s="2">
        <f t="shared" si="25"/>
        <v>6</v>
      </c>
      <c r="R223" s="2" t="str">
        <f t="shared" si="26"/>
        <v/>
      </c>
      <c r="S223" s="2">
        <f t="shared" si="27"/>
        <v>7</v>
      </c>
      <c r="T223" s="2" t="str">
        <f t="shared" si="28"/>
        <v/>
      </c>
      <c r="U223" s="2" t="str">
        <f t="shared" si="29"/>
        <v/>
      </c>
    </row>
    <row r="224" spans="1:21" x14ac:dyDescent="0.25">
      <c r="A224" t="s">
        <v>161</v>
      </c>
      <c r="B224">
        <f>IF(Sheet1!G186&lt;200,1,IF(AND(Sheet1!G186&gt;=200,Sheet1!G186&lt;300),2,IF(AND(Sheet1!G186&gt;=300,Sheet1!G186&lt;400),3,IF(AND(Sheet1!G186&gt;=400,Sheet1!G186&lt;500),4,IF(AND(Sheet1!G186&gt;=500,Sheet1!G186&lt;600),5,IF(AND(Sheet1!G186&gt;=600,Sheet1!G186&lt;800),6,IF(Sheet1!G186&gt;=800,7)))))))</f>
        <v>2</v>
      </c>
      <c r="C224">
        <f>IF(Sheet1!H186&lt;200,1,IF(AND(Sheet1!H186&gt;=200,Sheet1!H186&lt;300),2,IF(AND(Sheet1!H186&gt;=300,Sheet1!H186&lt;400),3,IF(AND(Sheet1!H186&gt;=400,Sheet1!H186&lt;500),4,IF(AND(Sheet1!H186&gt;=500,Sheet1!H186&lt;600),5,IF(AND(Sheet1!H186&gt;=600,Sheet1!H186&lt;800),6,IF(Sheet1!H186&gt;=800,7)))))))</f>
        <v>3</v>
      </c>
      <c r="D224">
        <f>IF(Sheet1!I186&lt;200,1,IF(AND(Sheet1!I186&gt;=200,Sheet1!I186&lt;300),2,IF(AND(Sheet1!I186&gt;=300,Sheet1!I186&lt;400),3,IF(AND(Sheet1!I186&gt;=400,Sheet1!I186&lt;500),4,IF(AND(Sheet1!I186&gt;=500,Sheet1!I186&lt;600),5,IF(AND(Sheet1!I186&gt;=600,Sheet1!I186&lt;800),6,IF(Sheet1!I186&gt;=800,7)))))))</f>
        <v>3</v>
      </c>
      <c r="E224">
        <f>IF(Sheet1!J186&lt;200,1,IF(AND(Sheet1!J186&gt;=200,Sheet1!J186&lt;300),2,IF(AND(Sheet1!J186&gt;=300,Sheet1!J186&lt;400),3,IF(AND(Sheet1!J186&gt;=400,Sheet1!J186&lt;500),4,IF(AND(Sheet1!J186&gt;=500,Sheet1!J186&lt;600),5,IF(AND(Sheet1!J186&gt;=600,Sheet1!J186&lt;800),6,IF(Sheet1!J186&gt;=800,7)))))))</f>
        <v>3</v>
      </c>
      <c r="F224">
        <f>IF(Sheet1!K186&lt;200,1,IF(AND(Sheet1!K186&gt;=200,Sheet1!K186&lt;300),2,IF(AND(Sheet1!K186&gt;=300,Sheet1!K186&lt;400),3,IF(AND(Sheet1!K186&gt;=400,Sheet1!K186&lt;500),4,IF(AND(Sheet1!K186&gt;=500,Sheet1!K186&lt;600),5,IF(AND(Sheet1!K186&gt;=600,Sheet1!K186&lt;800),6,IF(Sheet1!K186&gt;=800,7)))))))</f>
        <v>3</v>
      </c>
      <c r="I224" t="str">
        <f t="shared" si="24"/>
        <v/>
      </c>
      <c r="J224">
        <f t="shared" si="30"/>
        <v>1</v>
      </c>
      <c r="K224">
        <f t="shared" si="30"/>
        <v>2</v>
      </c>
      <c r="L224" t="str">
        <f t="shared" si="30"/>
        <v/>
      </c>
      <c r="M224" t="str">
        <f t="shared" si="30"/>
        <v/>
      </c>
      <c r="N224" t="str">
        <f t="shared" si="30"/>
        <v/>
      </c>
      <c r="O224" t="str">
        <f t="shared" si="30"/>
        <v/>
      </c>
      <c r="Q224" s="2">
        <f t="shared" si="25"/>
        <v>2</v>
      </c>
      <c r="R224" s="2">
        <f t="shared" si="26"/>
        <v>3</v>
      </c>
      <c r="S224" s="2" t="str">
        <f t="shared" si="27"/>
        <v/>
      </c>
      <c r="T224" s="2" t="str">
        <f t="shared" si="28"/>
        <v/>
      </c>
      <c r="U224" s="2" t="str">
        <f t="shared" si="29"/>
        <v/>
      </c>
    </row>
    <row r="225" spans="1:21" x14ac:dyDescent="0.25">
      <c r="A225" t="s">
        <v>171</v>
      </c>
      <c r="B225">
        <f>IF(Sheet1!G184&lt;200,1,IF(AND(Sheet1!G184&gt;=200,Sheet1!G184&lt;300),2,IF(AND(Sheet1!G184&gt;=300,Sheet1!G184&lt;400),3,IF(AND(Sheet1!G184&gt;=400,Sheet1!G184&lt;500),4,IF(AND(Sheet1!G184&gt;=500,Sheet1!G184&lt;600),5,IF(AND(Sheet1!G184&gt;=600,Sheet1!G184&lt;800),6,IF(Sheet1!G184&gt;=800,7)))))))</f>
        <v>2</v>
      </c>
      <c r="C225">
        <f>IF(Sheet1!H184&lt;200,1,IF(AND(Sheet1!H184&gt;=200,Sheet1!H184&lt;300),2,IF(AND(Sheet1!H184&gt;=300,Sheet1!H184&lt;400),3,IF(AND(Sheet1!H184&gt;=400,Sheet1!H184&lt;500),4,IF(AND(Sheet1!H184&gt;=500,Sheet1!H184&lt;600),5,IF(AND(Sheet1!H184&gt;=600,Sheet1!H184&lt;800),6,IF(Sheet1!H184&gt;=800,7)))))))</f>
        <v>3</v>
      </c>
      <c r="D225">
        <f>IF(Sheet1!I184&lt;200,1,IF(AND(Sheet1!I184&gt;=200,Sheet1!I184&lt;300),2,IF(AND(Sheet1!I184&gt;=300,Sheet1!I184&lt;400),3,IF(AND(Sheet1!I184&gt;=400,Sheet1!I184&lt;500),4,IF(AND(Sheet1!I184&gt;=500,Sheet1!I184&lt;600),5,IF(AND(Sheet1!I184&gt;=600,Sheet1!I184&lt;800),6,IF(Sheet1!I184&gt;=800,7)))))))</f>
        <v>3</v>
      </c>
      <c r="E225">
        <f>IF(Sheet1!J184&lt;200,1,IF(AND(Sheet1!J184&gt;=200,Sheet1!J184&lt;300),2,IF(AND(Sheet1!J184&gt;=300,Sheet1!J184&lt;400),3,IF(AND(Sheet1!J184&gt;=400,Sheet1!J184&lt;500),4,IF(AND(Sheet1!J184&gt;=500,Sheet1!J184&lt;600),5,IF(AND(Sheet1!J184&gt;=600,Sheet1!J184&lt;800),6,IF(Sheet1!J184&gt;=800,7)))))))</f>
        <v>3</v>
      </c>
      <c r="F225">
        <f>IF(Sheet1!K184&lt;200,1,IF(AND(Sheet1!K184&gt;=200,Sheet1!K184&lt;300),2,IF(AND(Sheet1!K184&gt;=300,Sheet1!K184&lt;400),3,IF(AND(Sheet1!K184&gt;=400,Sheet1!K184&lt;500),4,IF(AND(Sheet1!K184&gt;=500,Sheet1!K184&lt;600),5,IF(AND(Sheet1!K184&gt;=600,Sheet1!K184&lt;800),6,IF(Sheet1!K184&gt;=800,7)))))))</f>
        <v>3</v>
      </c>
      <c r="I225" t="str">
        <f t="shared" si="24"/>
        <v/>
      </c>
      <c r="J225">
        <f t="shared" si="30"/>
        <v>1</v>
      </c>
      <c r="K225">
        <f t="shared" si="30"/>
        <v>2</v>
      </c>
      <c r="L225" t="str">
        <f t="shared" si="30"/>
        <v/>
      </c>
      <c r="M225" t="str">
        <f t="shared" si="30"/>
        <v/>
      </c>
      <c r="N225" t="str">
        <f t="shared" si="30"/>
        <v/>
      </c>
      <c r="O225" t="str">
        <f t="shared" si="30"/>
        <v/>
      </c>
      <c r="Q225" s="2">
        <f t="shared" si="25"/>
        <v>2</v>
      </c>
      <c r="R225" s="2">
        <f t="shared" si="26"/>
        <v>3</v>
      </c>
      <c r="S225" s="2" t="str">
        <f t="shared" si="27"/>
        <v/>
      </c>
      <c r="T225" s="2" t="str">
        <f t="shared" si="28"/>
        <v/>
      </c>
      <c r="U225" s="2" t="str">
        <f t="shared" si="29"/>
        <v/>
      </c>
    </row>
    <row r="226" spans="1:21" x14ac:dyDescent="0.25">
      <c r="A226" t="s">
        <v>26</v>
      </c>
      <c r="B226">
        <f>IF(Sheet1!G298&lt;200,1,IF(AND(Sheet1!G298&gt;=200,Sheet1!G298&lt;300),2,IF(AND(Sheet1!G298&gt;=300,Sheet1!G298&lt;400),3,IF(AND(Sheet1!G298&gt;=400,Sheet1!G298&lt;500),4,IF(AND(Sheet1!G298&gt;=500,Sheet1!G298&lt;600),5,IF(AND(Sheet1!G298&gt;=600,Sheet1!G298&lt;800),6,IF(Sheet1!G298&gt;=800,7)))))))</f>
        <v>1</v>
      </c>
      <c r="C226">
        <f>IF(Sheet1!H298&lt;200,1,IF(AND(Sheet1!H298&gt;=200,Sheet1!H298&lt;300),2,IF(AND(Sheet1!H298&gt;=300,Sheet1!H298&lt;400),3,IF(AND(Sheet1!H298&gt;=400,Sheet1!H298&lt;500),4,IF(AND(Sheet1!H298&gt;=500,Sheet1!H298&lt;600),5,IF(AND(Sheet1!H298&gt;=600,Sheet1!H298&lt;800),6,IF(Sheet1!H298&gt;=800,7)))))))</f>
        <v>1</v>
      </c>
      <c r="D226">
        <f>IF(Sheet1!I298&lt;200,1,IF(AND(Sheet1!I298&gt;=200,Sheet1!I298&lt;300),2,IF(AND(Sheet1!I298&gt;=300,Sheet1!I298&lt;400),3,IF(AND(Sheet1!I298&gt;=400,Sheet1!I298&lt;500),4,IF(AND(Sheet1!I298&gt;=500,Sheet1!I298&lt;600),5,IF(AND(Sheet1!I298&gt;=600,Sheet1!I298&lt;800),6,IF(Sheet1!I298&gt;=800,7)))))))</f>
        <v>1</v>
      </c>
      <c r="E226">
        <f>IF(Sheet1!J298&lt;200,1,IF(AND(Sheet1!J298&gt;=200,Sheet1!J298&lt;300),2,IF(AND(Sheet1!J298&gt;=300,Sheet1!J298&lt;400),3,IF(AND(Sheet1!J298&gt;=400,Sheet1!J298&lt;500),4,IF(AND(Sheet1!J298&gt;=500,Sheet1!J298&lt;600),5,IF(AND(Sheet1!J298&gt;=600,Sheet1!J298&lt;800),6,IF(Sheet1!J298&gt;=800,7)))))))</f>
        <v>1</v>
      </c>
      <c r="F226">
        <f>IF(Sheet1!K298&lt;200,1,IF(AND(Sheet1!K298&gt;=200,Sheet1!K298&lt;300),2,IF(AND(Sheet1!K298&gt;=300,Sheet1!K298&lt;400),3,IF(AND(Sheet1!K298&gt;=400,Sheet1!K298&lt;500),4,IF(AND(Sheet1!K298&gt;=500,Sheet1!K298&lt;600),5,IF(AND(Sheet1!K298&gt;=600,Sheet1!K298&lt;800),6,IF(Sheet1!K298&gt;=800,7)))))))</f>
        <v>1</v>
      </c>
      <c r="I226">
        <f t="shared" si="24"/>
        <v>1</v>
      </c>
      <c r="J226" t="str">
        <f t="shared" si="30"/>
        <v/>
      </c>
      <c r="K226" t="str">
        <f t="shared" si="30"/>
        <v/>
      </c>
      <c r="L226" t="str">
        <f t="shared" si="30"/>
        <v/>
      </c>
      <c r="M226" t="str">
        <f t="shared" si="30"/>
        <v/>
      </c>
      <c r="N226" t="str">
        <f t="shared" si="30"/>
        <v/>
      </c>
      <c r="O226" t="str">
        <f t="shared" si="30"/>
        <v/>
      </c>
      <c r="Q226" s="2">
        <f t="shared" si="25"/>
        <v>1</v>
      </c>
      <c r="R226" s="2" t="str">
        <f t="shared" si="26"/>
        <v/>
      </c>
      <c r="S226" s="2" t="str">
        <f t="shared" si="27"/>
        <v/>
      </c>
      <c r="T226" s="2" t="str">
        <f t="shared" si="28"/>
        <v/>
      </c>
      <c r="U226" s="2" t="str">
        <f t="shared" si="29"/>
        <v/>
      </c>
    </row>
    <row r="227" spans="1:21" x14ac:dyDescent="0.25">
      <c r="A227" t="s">
        <v>329</v>
      </c>
      <c r="B227">
        <f>IF(Sheet1!G19&lt;200,1,IF(AND(Sheet1!G19&gt;=200,Sheet1!G19&lt;300),2,IF(AND(Sheet1!G19&gt;=300,Sheet1!G19&lt;400),3,IF(AND(Sheet1!G19&gt;=400,Sheet1!G19&lt;500),4,IF(AND(Sheet1!G19&gt;=500,Sheet1!G19&lt;600),5,IF(AND(Sheet1!G19&gt;=600,Sheet1!G19&lt;800),6,IF(Sheet1!G19&gt;=800,7)))))))</f>
        <v>7</v>
      </c>
      <c r="C227">
        <f>IF(Sheet1!H19&lt;200,1,IF(AND(Sheet1!H19&gt;=200,Sheet1!H19&lt;300),2,IF(AND(Sheet1!H19&gt;=300,Sheet1!H19&lt;400),3,IF(AND(Sheet1!H19&gt;=400,Sheet1!H19&lt;500),4,IF(AND(Sheet1!H19&gt;=500,Sheet1!H19&lt;600),5,IF(AND(Sheet1!H19&gt;=600,Sheet1!H19&lt;800),6,IF(Sheet1!H19&gt;=800,7)))))))</f>
        <v>7</v>
      </c>
      <c r="D227">
        <f>IF(Sheet1!I19&lt;200,1,IF(AND(Sheet1!I19&gt;=200,Sheet1!I19&lt;300),2,IF(AND(Sheet1!I19&gt;=300,Sheet1!I19&lt;400),3,IF(AND(Sheet1!I19&gt;=400,Sheet1!I19&lt;500),4,IF(AND(Sheet1!I19&gt;=500,Sheet1!I19&lt;600),5,IF(AND(Sheet1!I19&gt;=600,Sheet1!I19&lt;800),6,IF(Sheet1!I19&gt;=800,7)))))))</f>
        <v>7</v>
      </c>
      <c r="E227">
        <f>IF(Sheet1!J19&lt;200,1,IF(AND(Sheet1!J19&gt;=200,Sheet1!J19&lt;300),2,IF(AND(Sheet1!J19&gt;=300,Sheet1!J19&lt;400),3,IF(AND(Sheet1!J19&gt;=400,Sheet1!J19&lt;500),4,IF(AND(Sheet1!J19&gt;=500,Sheet1!J19&lt;600),5,IF(AND(Sheet1!J19&gt;=600,Sheet1!J19&lt;800),6,IF(Sheet1!J19&gt;=800,7)))))))</f>
        <v>7</v>
      </c>
      <c r="F227">
        <f>IF(Sheet1!K19&lt;200,1,IF(AND(Sheet1!K19&gt;=200,Sheet1!K19&lt;300),2,IF(AND(Sheet1!K19&gt;=300,Sheet1!K19&lt;400),3,IF(AND(Sheet1!K19&gt;=400,Sheet1!K19&lt;500),4,IF(AND(Sheet1!K19&gt;=500,Sheet1!K19&lt;600),5,IF(AND(Sheet1!K19&gt;=600,Sheet1!K19&lt;800),6,IF(Sheet1!K19&gt;=800,7)))))))</f>
        <v>7</v>
      </c>
      <c r="I227" t="str">
        <f t="shared" si="24"/>
        <v/>
      </c>
      <c r="J227" t="str">
        <f t="shared" si="30"/>
        <v/>
      </c>
      <c r="K227" t="str">
        <f t="shared" si="30"/>
        <v/>
      </c>
      <c r="L227" t="str">
        <f t="shared" si="30"/>
        <v/>
      </c>
      <c r="M227" t="str">
        <f t="shared" si="30"/>
        <v/>
      </c>
      <c r="N227" t="str">
        <f t="shared" si="30"/>
        <v/>
      </c>
      <c r="O227">
        <f t="shared" si="30"/>
        <v>1</v>
      </c>
      <c r="Q227" s="2">
        <f t="shared" si="25"/>
        <v>7</v>
      </c>
      <c r="R227" s="2" t="str">
        <f t="shared" si="26"/>
        <v/>
      </c>
      <c r="S227" s="2" t="str">
        <f t="shared" si="27"/>
        <v/>
      </c>
      <c r="T227" s="2" t="str">
        <f t="shared" si="28"/>
        <v/>
      </c>
      <c r="U227" s="2" t="str">
        <f t="shared" si="29"/>
        <v/>
      </c>
    </row>
    <row r="228" spans="1:21" x14ac:dyDescent="0.25">
      <c r="A228" t="s">
        <v>128</v>
      </c>
      <c r="B228">
        <f>IF(Sheet1!G233&lt;200,1,IF(AND(Sheet1!G233&gt;=200,Sheet1!G233&lt;300),2,IF(AND(Sheet1!G233&gt;=300,Sheet1!G233&lt;400),3,IF(AND(Sheet1!G233&gt;=400,Sheet1!G233&lt;500),4,IF(AND(Sheet1!G233&gt;=500,Sheet1!G233&lt;600),5,IF(AND(Sheet1!G233&gt;=600,Sheet1!G233&lt;800),6,IF(Sheet1!G233&gt;=800,7)))))))</f>
        <v>2</v>
      </c>
      <c r="C228">
        <f>IF(Sheet1!H233&lt;200,1,IF(AND(Sheet1!H233&gt;=200,Sheet1!H233&lt;300),2,IF(AND(Sheet1!H233&gt;=300,Sheet1!H233&lt;400),3,IF(AND(Sheet1!H233&gt;=400,Sheet1!H233&lt;500),4,IF(AND(Sheet1!H233&gt;=500,Sheet1!H233&lt;600),5,IF(AND(Sheet1!H233&gt;=600,Sheet1!H233&lt;800),6,IF(Sheet1!H233&gt;=800,7)))))))</f>
        <v>2</v>
      </c>
      <c r="D228">
        <f>IF(Sheet1!I233&lt;200,1,IF(AND(Sheet1!I233&gt;=200,Sheet1!I233&lt;300),2,IF(AND(Sheet1!I233&gt;=300,Sheet1!I233&lt;400),3,IF(AND(Sheet1!I233&gt;=400,Sheet1!I233&lt;500),4,IF(AND(Sheet1!I233&gt;=500,Sheet1!I233&lt;600),5,IF(AND(Sheet1!I233&gt;=600,Sheet1!I233&lt;800),6,IF(Sheet1!I233&gt;=800,7)))))))</f>
        <v>2</v>
      </c>
      <c r="E228">
        <f>IF(Sheet1!J233&lt;200,1,IF(AND(Sheet1!J233&gt;=200,Sheet1!J233&lt;300),2,IF(AND(Sheet1!J233&gt;=300,Sheet1!J233&lt;400),3,IF(AND(Sheet1!J233&gt;=400,Sheet1!J233&lt;500),4,IF(AND(Sheet1!J233&gt;=500,Sheet1!J233&lt;600),5,IF(AND(Sheet1!J233&gt;=600,Sheet1!J233&lt;800),6,IF(Sheet1!J233&gt;=800,7)))))))</f>
        <v>2</v>
      </c>
      <c r="F228">
        <f>IF(Sheet1!K233&lt;200,1,IF(AND(Sheet1!K233&gt;=200,Sheet1!K233&lt;300),2,IF(AND(Sheet1!K233&gt;=300,Sheet1!K233&lt;400),3,IF(AND(Sheet1!K233&gt;=400,Sheet1!K233&lt;500),4,IF(AND(Sheet1!K233&gt;=500,Sheet1!K233&lt;600),5,IF(AND(Sheet1!K233&gt;=600,Sheet1!K233&lt;800),6,IF(Sheet1!K233&gt;=800,7)))))))</f>
        <v>2</v>
      </c>
      <c r="I228" t="str">
        <f t="shared" si="24"/>
        <v/>
      </c>
      <c r="J228">
        <f t="shared" si="30"/>
        <v>1</v>
      </c>
      <c r="K228" t="str">
        <f t="shared" si="30"/>
        <v/>
      </c>
      <c r="L228" t="str">
        <f t="shared" si="30"/>
        <v/>
      </c>
      <c r="M228" t="str">
        <f t="shared" si="30"/>
        <v/>
      </c>
      <c r="N228" t="str">
        <f t="shared" si="30"/>
        <v/>
      </c>
      <c r="O228" t="str">
        <f t="shared" si="30"/>
        <v/>
      </c>
      <c r="Q228" s="2">
        <f t="shared" si="25"/>
        <v>2</v>
      </c>
      <c r="R228" s="2" t="str">
        <f t="shared" si="26"/>
        <v/>
      </c>
      <c r="S228" s="2" t="str">
        <f t="shared" si="27"/>
        <v/>
      </c>
      <c r="T228" s="2" t="str">
        <f t="shared" si="28"/>
        <v/>
      </c>
      <c r="U228" s="2" t="str">
        <f t="shared" si="29"/>
        <v/>
      </c>
    </row>
    <row r="229" spans="1:21" x14ac:dyDescent="0.25">
      <c r="A229" t="s">
        <v>81</v>
      </c>
      <c r="B229">
        <f>IF(Sheet1!G225&lt;200,1,IF(AND(Sheet1!G225&gt;=200,Sheet1!G225&lt;300),2,IF(AND(Sheet1!G225&gt;=300,Sheet1!G225&lt;400),3,IF(AND(Sheet1!G225&gt;=400,Sheet1!G225&lt;500),4,IF(AND(Sheet1!G225&gt;=500,Sheet1!G225&lt;600),5,IF(AND(Sheet1!G225&gt;=600,Sheet1!G225&lt;800),6,IF(Sheet1!G225&gt;=800,7)))))))</f>
        <v>1</v>
      </c>
      <c r="C229">
        <f>IF(Sheet1!H225&lt;200,1,IF(AND(Sheet1!H225&gt;=200,Sheet1!H225&lt;300),2,IF(AND(Sheet1!H225&gt;=300,Sheet1!H225&lt;400),3,IF(AND(Sheet1!H225&gt;=400,Sheet1!H225&lt;500),4,IF(AND(Sheet1!H225&gt;=500,Sheet1!H225&lt;600),5,IF(AND(Sheet1!H225&gt;=600,Sheet1!H225&lt;800),6,IF(Sheet1!H225&gt;=800,7)))))))</f>
        <v>1</v>
      </c>
      <c r="D229">
        <f>IF(Sheet1!I225&lt;200,1,IF(AND(Sheet1!I225&gt;=200,Sheet1!I225&lt;300),2,IF(AND(Sheet1!I225&gt;=300,Sheet1!I225&lt;400),3,IF(AND(Sheet1!I225&gt;=400,Sheet1!I225&lt;500),4,IF(AND(Sheet1!I225&gt;=500,Sheet1!I225&lt;600),5,IF(AND(Sheet1!I225&gt;=600,Sheet1!I225&lt;800),6,IF(Sheet1!I225&gt;=800,7)))))))</f>
        <v>1</v>
      </c>
      <c r="E229">
        <f>IF(Sheet1!J225&lt;200,1,IF(AND(Sheet1!J225&gt;=200,Sheet1!J225&lt;300),2,IF(AND(Sheet1!J225&gt;=300,Sheet1!J225&lt;400),3,IF(AND(Sheet1!J225&gt;=400,Sheet1!J225&lt;500),4,IF(AND(Sheet1!J225&gt;=500,Sheet1!J225&lt;600),5,IF(AND(Sheet1!J225&gt;=600,Sheet1!J225&lt;800),6,IF(Sheet1!J225&gt;=800,7)))))))</f>
        <v>1</v>
      </c>
      <c r="F229">
        <f>IF(Sheet1!K225&lt;200,1,IF(AND(Sheet1!K225&gt;=200,Sheet1!K225&lt;300),2,IF(AND(Sheet1!K225&gt;=300,Sheet1!K225&lt;400),3,IF(AND(Sheet1!K225&gt;=400,Sheet1!K225&lt;500),4,IF(AND(Sheet1!K225&gt;=500,Sheet1!K225&lt;600),5,IF(AND(Sheet1!K225&gt;=600,Sheet1!K225&lt;800),6,IF(Sheet1!K225&gt;=800,7)))))))</f>
        <v>2</v>
      </c>
      <c r="I229">
        <f t="shared" si="24"/>
        <v>1</v>
      </c>
      <c r="J229">
        <f t="shared" si="30"/>
        <v>5</v>
      </c>
      <c r="K229" t="str">
        <f t="shared" si="30"/>
        <v/>
      </c>
      <c r="L229" t="str">
        <f t="shared" si="30"/>
        <v/>
      </c>
      <c r="M229" t="str">
        <f t="shared" si="30"/>
        <v/>
      </c>
      <c r="N229" t="str">
        <f t="shared" si="30"/>
        <v/>
      </c>
      <c r="O229" t="str">
        <f t="shared" si="30"/>
        <v/>
      </c>
      <c r="Q229" s="2">
        <f t="shared" si="25"/>
        <v>1</v>
      </c>
      <c r="R229" s="2" t="str">
        <f t="shared" si="26"/>
        <v/>
      </c>
      <c r="S229" s="2" t="str">
        <f t="shared" si="27"/>
        <v/>
      </c>
      <c r="T229" s="2" t="str">
        <f t="shared" si="28"/>
        <v/>
      </c>
      <c r="U229" s="2">
        <f t="shared" si="29"/>
        <v>2</v>
      </c>
    </row>
    <row r="230" spans="1:21" x14ac:dyDescent="0.25">
      <c r="A230" t="s">
        <v>244</v>
      </c>
      <c r="B230">
        <f>IF(Sheet1!G127&lt;200,1,IF(AND(Sheet1!G127&gt;=200,Sheet1!G127&lt;300),2,IF(AND(Sheet1!G127&gt;=300,Sheet1!G127&lt;400),3,IF(AND(Sheet1!G127&gt;=400,Sheet1!G127&lt;500),4,IF(AND(Sheet1!G127&gt;=500,Sheet1!G127&lt;600),5,IF(AND(Sheet1!G127&gt;=600,Sheet1!G127&lt;800),6,IF(Sheet1!G127&gt;=800,7)))))))</f>
        <v>3</v>
      </c>
      <c r="C230">
        <f>IF(Sheet1!H127&lt;200,1,IF(AND(Sheet1!H127&gt;=200,Sheet1!H127&lt;300),2,IF(AND(Sheet1!H127&gt;=300,Sheet1!H127&lt;400),3,IF(AND(Sheet1!H127&gt;=400,Sheet1!H127&lt;500),4,IF(AND(Sheet1!H127&gt;=500,Sheet1!H127&lt;600),5,IF(AND(Sheet1!H127&gt;=600,Sheet1!H127&lt;800),6,IF(Sheet1!H127&gt;=800,7)))))))</f>
        <v>3</v>
      </c>
      <c r="D230">
        <f>IF(Sheet1!I127&lt;200,1,IF(AND(Sheet1!I127&gt;=200,Sheet1!I127&lt;300),2,IF(AND(Sheet1!I127&gt;=300,Sheet1!I127&lt;400),3,IF(AND(Sheet1!I127&gt;=400,Sheet1!I127&lt;500),4,IF(AND(Sheet1!I127&gt;=500,Sheet1!I127&lt;600),5,IF(AND(Sheet1!I127&gt;=600,Sheet1!I127&lt;800),6,IF(Sheet1!I127&gt;=800,7)))))))</f>
        <v>3</v>
      </c>
      <c r="E230">
        <f>IF(Sheet1!J127&lt;200,1,IF(AND(Sheet1!J127&gt;=200,Sheet1!J127&lt;300),2,IF(AND(Sheet1!J127&gt;=300,Sheet1!J127&lt;400),3,IF(AND(Sheet1!J127&gt;=400,Sheet1!J127&lt;500),4,IF(AND(Sheet1!J127&gt;=500,Sheet1!J127&lt;600),5,IF(AND(Sheet1!J127&gt;=600,Sheet1!J127&lt;800),6,IF(Sheet1!J127&gt;=800,7)))))))</f>
        <v>5</v>
      </c>
      <c r="F230">
        <f>IF(Sheet1!K127&lt;200,1,IF(AND(Sheet1!K127&gt;=200,Sheet1!K127&lt;300),2,IF(AND(Sheet1!K127&gt;=300,Sheet1!K127&lt;400),3,IF(AND(Sheet1!K127&gt;=400,Sheet1!K127&lt;500),4,IF(AND(Sheet1!K127&gt;=500,Sheet1!K127&lt;600),5,IF(AND(Sheet1!K127&gt;=600,Sheet1!K127&lt;800),6,IF(Sheet1!K127&gt;=800,7)))))))</f>
        <v>5</v>
      </c>
      <c r="I230" t="str">
        <f t="shared" si="24"/>
        <v/>
      </c>
      <c r="J230" t="str">
        <f t="shared" si="30"/>
        <v/>
      </c>
      <c r="K230">
        <f t="shared" si="30"/>
        <v>1</v>
      </c>
      <c r="L230" t="str">
        <f t="shared" si="30"/>
        <v/>
      </c>
      <c r="M230">
        <f t="shared" si="30"/>
        <v>4</v>
      </c>
      <c r="N230" t="str">
        <f t="shared" si="30"/>
        <v/>
      </c>
      <c r="O230" t="str">
        <f t="shared" si="30"/>
        <v/>
      </c>
      <c r="Q230" s="2">
        <f t="shared" si="25"/>
        <v>3</v>
      </c>
      <c r="R230" s="2" t="str">
        <f t="shared" si="26"/>
        <v/>
      </c>
      <c r="S230" s="2" t="str">
        <f t="shared" si="27"/>
        <v/>
      </c>
      <c r="T230" s="2">
        <f t="shared" si="28"/>
        <v>5</v>
      </c>
      <c r="U230" s="2" t="str">
        <f t="shared" si="29"/>
        <v/>
      </c>
    </row>
    <row r="231" spans="1:21" x14ac:dyDescent="0.25">
      <c r="A231" t="s">
        <v>296</v>
      </c>
      <c r="B231">
        <f>IF(Sheet1!G204&lt;200,1,IF(AND(Sheet1!G204&gt;=200,Sheet1!G204&lt;300),2,IF(AND(Sheet1!G204&gt;=300,Sheet1!G204&lt;400),3,IF(AND(Sheet1!G204&gt;=400,Sheet1!G204&lt;500),4,IF(AND(Sheet1!G204&gt;=500,Sheet1!G204&lt;600),5,IF(AND(Sheet1!G204&gt;=600,Sheet1!G204&lt;800),6,IF(Sheet1!G204&gt;=800,7)))))))</f>
        <v>1</v>
      </c>
      <c r="C231">
        <f>IF(Sheet1!H204&lt;200,1,IF(AND(Sheet1!H204&gt;=200,Sheet1!H204&lt;300),2,IF(AND(Sheet1!H204&gt;=300,Sheet1!H204&lt;400),3,IF(AND(Sheet1!H204&gt;=400,Sheet1!H204&lt;500),4,IF(AND(Sheet1!H204&gt;=500,Sheet1!H204&lt;600),5,IF(AND(Sheet1!H204&gt;=600,Sheet1!H204&lt;800),6,IF(Sheet1!H204&gt;=800,7)))))))</f>
        <v>5</v>
      </c>
      <c r="D231">
        <f>IF(Sheet1!I204&lt;200,1,IF(AND(Sheet1!I204&gt;=200,Sheet1!I204&lt;300),2,IF(AND(Sheet1!I204&gt;=300,Sheet1!I204&lt;400),3,IF(AND(Sheet1!I204&gt;=400,Sheet1!I204&lt;500),4,IF(AND(Sheet1!I204&gt;=500,Sheet1!I204&lt;600),5,IF(AND(Sheet1!I204&gt;=600,Sheet1!I204&lt;800),6,IF(Sheet1!I204&gt;=800,7)))))))</f>
        <v>6</v>
      </c>
      <c r="E231">
        <f>IF(Sheet1!J204&lt;200,1,IF(AND(Sheet1!J204&gt;=200,Sheet1!J204&lt;300),2,IF(AND(Sheet1!J204&gt;=300,Sheet1!J204&lt;400),3,IF(AND(Sheet1!J204&gt;=400,Sheet1!J204&lt;500),4,IF(AND(Sheet1!J204&gt;=500,Sheet1!J204&lt;600),5,IF(AND(Sheet1!J204&gt;=600,Sheet1!J204&lt;800),6,IF(Sheet1!J204&gt;=800,7)))))))</f>
        <v>7</v>
      </c>
      <c r="F231">
        <f>IF(Sheet1!K204&lt;200,1,IF(AND(Sheet1!K204&gt;=200,Sheet1!K204&lt;300),2,IF(AND(Sheet1!K204&gt;=300,Sheet1!K204&lt;400),3,IF(AND(Sheet1!K204&gt;=400,Sheet1!K204&lt;500),4,IF(AND(Sheet1!K204&gt;=500,Sheet1!K204&lt;600),5,IF(AND(Sheet1!K204&gt;=600,Sheet1!K204&lt;800),6,IF(Sheet1!K204&gt;=800,7)))))))</f>
        <v>7</v>
      </c>
      <c r="I231">
        <f t="shared" si="24"/>
        <v>1</v>
      </c>
      <c r="J231" t="str">
        <f t="shared" si="30"/>
        <v/>
      </c>
      <c r="K231" t="str">
        <f t="shared" si="30"/>
        <v/>
      </c>
      <c r="L231" t="str">
        <f t="shared" si="30"/>
        <v/>
      </c>
      <c r="M231">
        <f t="shared" si="30"/>
        <v>2</v>
      </c>
      <c r="N231">
        <f t="shared" si="30"/>
        <v>3</v>
      </c>
      <c r="O231">
        <f t="shared" si="30"/>
        <v>4</v>
      </c>
      <c r="Q231" s="2">
        <f t="shared" si="25"/>
        <v>1</v>
      </c>
      <c r="R231" s="2">
        <f t="shared" si="26"/>
        <v>5</v>
      </c>
      <c r="S231" s="2">
        <f t="shared" si="27"/>
        <v>6</v>
      </c>
      <c r="T231" s="2">
        <f t="shared" si="28"/>
        <v>7</v>
      </c>
      <c r="U231" s="2" t="str">
        <f t="shared" si="29"/>
        <v/>
      </c>
    </row>
    <row r="232" spans="1:21" x14ac:dyDescent="0.25">
      <c r="A232" t="s">
        <v>91</v>
      </c>
      <c r="B232">
        <f>IF(Sheet1!G220&lt;200,1,IF(AND(Sheet1!G220&gt;=200,Sheet1!G220&lt;300),2,IF(AND(Sheet1!G220&gt;=300,Sheet1!G220&lt;400),3,IF(AND(Sheet1!G220&gt;=400,Sheet1!G220&lt;500),4,IF(AND(Sheet1!G220&gt;=500,Sheet1!G220&lt;600),5,IF(AND(Sheet1!G220&gt;=600,Sheet1!G220&lt;800),6,IF(Sheet1!G220&gt;=800,7)))))))</f>
        <v>1</v>
      </c>
      <c r="C232">
        <f>IF(Sheet1!H220&lt;200,1,IF(AND(Sheet1!H220&gt;=200,Sheet1!H220&lt;300),2,IF(AND(Sheet1!H220&gt;=300,Sheet1!H220&lt;400),3,IF(AND(Sheet1!H220&gt;=400,Sheet1!H220&lt;500),4,IF(AND(Sheet1!H220&gt;=500,Sheet1!H220&lt;600),5,IF(AND(Sheet1!H220&gt;=600,Sheet1!H220&lt;800),6,IF(Sheet1!H220&gt;=800,7)))))))</f>
        <v>1</v>
      </c>
      <c r="D232">
        <f>IF(Sheet1!I220&lt;200,1,IF(AND(Sheet1!I220&gt;=200,Sheet1!I220&lt;300),2,IF(AND(Sheet1!I220&gt;=300,Sheet1!I220&lt;400),3,IF(AND(Sheet1!I220&gt;=400,Sheet1!I220&lt;500),4,IF(AND(Sheet1!I220&gt;=500,Sheet1!I220&lt;600),5,IF(AND(Sheet1!I220&gt;=600,Sheet1!I220&lt;800),6,IF(Sheet1!I220&gt;=800,7)))))))</f>
        <v>1</v>
      </c>
      <c r="E232">
        <f>IF(Sheet1!J220&lt;200,1,IF(AND(Sheet1!J220&gt;=200,Sheet1!J220&lt;300),2,IF(AND(Sheet1!J220&gt;=300,Sheet1!J220&lt;400),3,IF(AND(Sheet1!J220&gt;=400,Sheet1!J220&lt;500),4,IF(AND(Sheet1!J220&gt;=500,Sheet1!J220&lt;600),5,IF(AND(Sheet1!J220&gt;=600,Sheet1!J220&lt;800),6,IF(Sheet1!J220&gt;=800,7)))))))</f>
        <v>1</v>
      </c>
      <c r="F232">
        <f>IF(Sheet1!K220&lt;200,1,IF(AND(Sheet1!K220&gt;=200,Sheet1!K220&lt;300),2,IF(AND(Sheet1!K220&gt;=300,Sheet1!K220&lt;400),3,IF(AND(Sheet1!K220&gt;=400,Sheet1!K220&lt;500),4,IF(AND(Sheet1!K220&gt;=500,Sheet1!K220&lt;600),5,IF(AND(Sheet1!K220&gt;=600,Sheet1!K220&lt;800),6,IF(Sheet1!K220&gt;=800,7)))))))</f>
        <v>2</v>
      </c>
      <c r="I232">
        <f t="shared" si="24"/>
        <v>1</v>
      </c>
      <c r="J232">
        <f t="shared" si="30"/>
        <v>5</v>
      </c>
      <c r="K232" t="str">
        <f t="shared" si="30"/>
        <v/>
      </c>
      <c r="L232" t="str">
        <f t="shared" si="30"/>
        <v/>
      </c>
      <c r="M232" t="str">
        <f t="shared" si="30"/>
        <v/>
      </c>
      <c r="N232" t="str">
        <f t="shared" si="30"/>
        <v/>
      </c>
      <c r="O232" t="str">
        <f t="shared" si="30"/>
        <v/>
      </c>
      <c r="Q232" s="2">
        <f t="shared" si="25"/>
        <v>1</v>
      </c>
      <c r="R232" s="2" t="str">
        <f t="shared" si="26"/>
        <v/>
      </c>
      <c r="S232" s="2" t="str">
        <f t="shared" si="27"/>
        <v/>
      </c>
      <c r="T232" s="2" t="str">
        <f t="shared" si="28"/>
        <v/>
      </c>
      <c r="U232" s="2">
        <f t="shared" si="29"/>
        <v>2</v>
      </c>
    </row>
    <row r="233" spans="1:21" x14ac:dyDescent="0.25">
      <c r="A233" t="s">
        <v>21</v>
      </c>
      <c r="B233">
        <f>IF(Sheet1!G343&lt;200,1,IF(AND(Sheet1!G343&gt;=200,Sheet1!G343&lt;300),2,IF(AND(Sheet1!G343&gt;=300,Sheet1!G343&lt;400),3,IF(AND(Sheet1!G343&gt;=400,Sheet1!G343&lt;500),4,IF(AND(Sheet1!G343&gt;=500,Sheet1!G343&lt;600),5,IF(AND(Sheet1!G343&gt;=600,Sheet1!G343&lt;800),6,IF(Sheet1!G343&gt;=800,7)))))))</f>
        <v>1</v>
      </c>
      <c r="C233">
        <f>IF(Sheet1!H343&lt;200,1,IF(AND(Sheet1!H343&gt;=200,Sheet1!H343&lt;300),2,IF(AND(Sheet1!H343&gt;=300,Sheet1!H343&lt;400),3,IF(AND(Sheet1!H343&gt;=400,Sheet1!H343&lt;500),4,IF(AND(Sheet1!H343&gt;=500,Sheet1!H343&lt;600),5,IF(AND(Sheet1!H343&gt;=600,Sheet1!H343&lt;800),6,IF(Sheet1!H343&gt;=800,7)))))))</f>
        <v>1</v>
      </c>
      <c r="D233">
        <f>IF(Sheet1!I343&lt;200,1,IF(AND(Sheet1!I343&gt;=200,Sheet1!I343&lt;300),2,IF(AND(Sheet1!I343&gt;=300,Sheet1!I343&lt;400),3,IF(AND(Sheet1!I343&gt;=400,Sheet1!I343&lt;500),4,IF(AND(Sheet1!I343&gt;=500,Sheet1!I343&lt;600),5,IF(AND(Sheet1!I343&gt;=600,Sheet1!I343&lt;800),6,IF(Sheet1!I343&gt;=800,7)))))))</f>
        <v>1</v>
      </c>
      <c r="E233">
        <f>IF(Sheet1!J343&lt;200,1,IF(AND(Sheet1!J343&gt;=200,Sheet1!J343&lt;300),2,IF(AND(Sheet1!J343&gt;=300,Sheet1!J343&lt;400),3,IF(AND(Sheet1!J343&gt;=400,Sheet1!J343&lt;500),4,IF(AND(Sheet1!J343&gt;=500,Sheet1!J343&lt;600),5,IF(AND(Sheet1!J343&gt;=600,Sheet1!J343&lt;800),6,IF(Sheet1!J343&gt;=800,7)))))))</f>
        <v>1</v>
      </c>
      <c r="F233">
        <f>IF(Sheet1!K343&lt;200,1,IF(AND(Sheet1!K343&gt;=200,Sheet1!K343&lt;300),2,IF(AND(Sheet1!K343&gt;=300,Sheet1!K343&lt;400),3,IF(AND(Sheet1!K343&gt;=400,Sheet1!K343&lt;500),4,IF(AND(Sheet1!K343&gt;=500,Sheet1!K343&lt;600),5,IF(AND(Sheet1!K343&gt;=600,Sheet1!K343&lt;800),6,IF(Sheet1!K343&gt;=800,7)))))))</f>
        <v>1</v>
      </c>
      <c r="I233">
        <f t="shared" si="24"/>
        <v>1</v>
      </c>
      <c r="J233" t="str">
        <f t="shared" si="30"/>
        <v/>
      </c>
      <c r="K233" t="str">
        <f t="shared" si="30"/>
        <v/>
      </c>
      <c r="L233" t="str">
        <f t="shared" si="30"/>
        <v/>
      </c>
      <c r="M233" t="str">
        <f t="shared" si="30"/>
        <v/>
      </c>
      <c r="N233" t="str">
        <f t="shared" si="30"/>
        <v/>
      </c>
      <c r="O233" t="str">
        <f t="shared" si="30"/>
        <v/>
      </c>
      <c r="Q233" s="2">
        <f t="shared" si="25"/>
        <v>1</v>
      </c>
      <c r="R233" s="2" t="str">
        <f t="shared" si="26"/>
        <v/>
      </c>
      <c r="S233" s="2" t="str">
        <f t="shared" si="27"/>
        <v/>
      </c>
      <c r="T233" s="2" t="str">
        <f t="shared" si="28"/>
        <v/>
      </c>
      <c r="U233" s="2" t="str">
        <f t="shared" si="29"/>
        <v/>
      </c>
    </row>
    <row r="234" spans="1:21" x14ac:dyDescent="0.25">
      <c r="A234" t="s">
        <v>14</v>
      </c>
      <c r="B234">
        <f>IF(Sheet1!G346&lt;200,1,IF(AND(Sheet1!G346&gt;=200,Sheet1!G346&lt;300),2,IF(AND(Sheet1!G346&gt;=300,Sheet1!G346&lt;400),3,IF(AND(Sheet1!G346&gt;=400,Sheet1!G346&lt;500),4,IF(AND(Sheet1!G346&gt;=500,Sheet1!G346&lt;600),5,IF(AND(Sheet1!G346&gt;=600,Sheet1!G346&lt;800),6,IF(Sheet1!G346&gt;=800,7)))))))</f>
        <v>1</v>
      </c>
      <c r="C234">
        <f>IF(Sheet1!H346&lt;200,1,IF(AND(Sheet1!H346&gt;=200,Sheet1!H346&lt;300),2,IF(AND(Sheet1!H346&gt;=300,Sheet1!H346&lt;400),3,IF(AND(Sheet1!H346&gt;=400,Sheet1!H346&lt;500),4,IF(AND(Sheet1!H346&gt;=500,Sheet1!H346&lt;600),5,IF(AND(Sheet1!H346&gt;=600,Sheet1!H346&lt;800),6,IF(Sheet1!H346&gt;=800,7)))))))</f>
        <v>1</v>
      </c>
      <c r="D234">
        <f>IF(Sheet1!I346&lt;200,1,IF(AND(Sheet1!I346&gt;=200,Sheet1!I346&lt;300),2,IF(AND(Sheet1!I346&gt;=300,Sheet1!I346&lt;400),3,IF(AND(Sheet1!I346&gt;=400,Sheet1!I346&lt;500),4,IF(AND(Sheet1!I346&gt;=500,Sheet1!I346&lt;600),5,IF(AND(Sheet1!I346&gt;=600,Sheet1!I346&lt;800),6,IF(Sheet1!I346&gt;=800,7)))))))</f>
        <v>1</v>
      </c>
      <c r="E234">
        <f>IF(Sheet1!J346&lt;200,1,IF(AND(Sheet1!J346&gt;=200,Sheet1!J346&lt;300),2,IF(AND(Sheet1!J346&gt;=300,Sheet1!J346&lt;400),3,IF(AND(Sheet1!J346&gt;=400,Sheet1!J346&lt;500),4,IF(AND(Sheet1!J346&gt;=500,Sheet1!J346&lt;600),5,IF(AND(Sheet1!J346&gt;=600,Sheet1!J346&lt;800),6,IF(Sheet1!J346&gt;=800,7)))))))</f>
        <v>1</v>
      </c>
      <c r="F234">
        <f>IF(Sheet1!K346&lt;200,1,IF(AND(Sheet1!K346&gt;=200,Sheet1!K346&lt;300),2,IF(AND(Sheet1!K346&gt;=300,Sheet1!K346&lt;400),3,IF(AND(Sheet1!K346&gt;=400,Sheet1!K346&lt;500),4,IF(AND(Sheet1!K346&gt;=500,Sheet1!K346&lt;600),5,IF(AND(Sheet1!K346&gt;=600,Sheet1!K346&lt;800),6,IF(Sheet1!K346&gt;=800,7)))))))</f>
        <v>1</v>
      </c>
      <c r="I234">
        <f t="shared" si="24"/>
        <v>1</v>
      </c>
      <c r="J234" t="str">
        <f t="shared" si="30"/>
        <v/>
      </c>
      <c r="K234" t="str">
        <f t="shared" si="30"/>
        <v/>
      </c>
      <c r="L234" t="str">
        <f t="shared" si="30"/>
        <v/>
      </c>
      <c r="M234" t="str">
        <f t="shared" si="30"/>
        <v/>
      </c>
      <c r="N234" t="str">
        <f t="shared" si="30"/>
        <v/>
      </c>
      <c r="O234" t="str">
        <f t="shared" si="30"/>
        <v/>
      </c>
      <c r="Q234" s="2">
        <f t="shared" si="25"/>
        <v>1</v>
      </c>
      <c r="R234" s="2" t="str">
        <f t="shared" si="26"/>
        <v/>
      </c>
      <c r="S234" s="2" t="str">
        <f t="shared" si="27"/>
        <v/>
      </c>
      <c r="T234" s="2" t="str">
        <f t="shared" si="28"/>
        <v/>
      </c>
      <c r="U234" s="2" t="str">
        <f t="shared" si="29"/>
        <v/>
      </c>
    </row>
    <row r="235" spans="1:21" x14ac:dyDescent="0.25">
      <c r="A235" t="s">
        <v>68</v>
      </c>
      <c r="B235">
        <f>IF(Sheet1!G342&lt;200,1,IF(AND(Sheet1!G342&gt;=200,Sheet1!G342&lt;300),2,IF(AND(Sheet1!G342&gt;=300,Sheet1!G342&lt;400),3,IF(AND(Sheet1!G342&gt;=400,Sheet1!G342&lt;500),4,IF(AND(Sheet1!G342&gt;=500,Sheet1!G342&lt;600),5,IF(AND(Sheet1!G342&gt;=600,Sheet1!G342&lt;800),6,IF(Sheet1!G342&gt;=800,7)))))))</f>
        <v>1</v>
      </c>
      <c r="C235">
        <f>IF(Sheet1!H342&lt;200,1,IF(AND(Sheet1!H342&gt;=200,Sheet1!H342&lt;300),2,IF(AND(Sheet1!H342&gt;=300,Sheet1!H342&lt;400),3,IF(AND(Sheet1!H342&gt;=400,Sheet1!H342&lt;500),4,IF(AND(Sheet1!H342&gt;=500,Sheet1!H342&lt;600),5,IF(AND(Sheet1!H342&gt;=600,Sheet1!H342&lt;800),6,IF(Sheet1!H342&gt;=800,7)))))))</f>
        <v>1</v>
      </c>
      <c r="D235">
        <f>IF(Sheet1!I342&lt;200,1,IF(AND(Sheet1!I342&gt;=200,Sheet1!I342&lt;300),2,IF(AND(Sheet1!I342&gt;=300,Sheet1!I342&lt;400),3,IF(AND(Sheet1!I342&gt;=400,Sheet1!I342&lt;500),4,IF(AND(Sheet1!I342&gt;=500,Sheet1!I342&lt;600),5,IF(AND(Sheet1!I342&gt;=600,Sheet1!I342&lt;800),6,IF(Sheet1!I342&gt;=800,7)))))))</f>
        <v>1</v>
      </c>
      <c r="E235">
        <f>IF(Sheet1!J342&lt;200,1,IF(AND(Sheet1!J342&gt;=200,Sheet1!J342&lt;300),2,IF(AND(Sheet1!J342&gt;=300,Sheet1!J342&lt;400),3,IF(AND(Sheet1!J342&gt;=400,Sheet1!J342&lt;500),4,IF(AND(Sheet1!J342&gt;=500,Sheet1!J342&lt;600),5,IF(AND(Sheet1!J342&gt;=600,Sheet1!J342&lt;800),6,IF(Sheet1!J342&gt;=800,7)))))))</f>
        <v>1</v>
      </c>
      <c r="F235">
        <f>IF(Sheet1!K342&lt;200,1,IF(AND(Sheet1!K342&gt;=200,Sheet1!K342&lt;300),2,IF(AND(Sheet1!K342&gt;=300,Sheet1!K342&lt;400),3,IF(AND(Sheet1!K342&gt;=400,Sheet1!K342&lt;500),4,IF(AND(Sheet1!K342&gt;=500,Sheet1!K342&lt;600),5,IF(AND(Sheet1!K342&gt;=600,Sheet1!K342&lt;800),6,IF(Sheet1!K342&gt;=800,7)))))))</f>
        <v>1</v>
      </c>
      <c r="I235">
        <f t="shared" si="24"/>
        <v>1</v>
      </c>
      <c r="J235" t="str">
        <f t="shared" si="30"/>
        <v/>
      </c>
      <c r="K235" t="str">
        <f t="shared" si="30"/>
        <v/>
      </c>
      <c r="L235" t="str">
        <f t="shared" si="30"/>
        <v/>
      </c>
      <c r="M235" t="str">
        <f t="shared" si="30"/>
        <v/>
      </c>
      <c r="N235" t="str">
        <f t="shared" si="30"/>
        <v/>
      </c>
      <c r="O235" t="str">
        <f t="shared" si="30"/>
        <v/>
      </c>
      <c r="Q235" s="2">
        <f t="shared" si="25"/>
        <v>1</v>
      </c>
      <c r="R235" s="2" t="str">
        <f t="shared" si="26"/>
        <v/>
      </c>
      <c r="S235" s="2" t="str">
        <f t="shared" si="27"/>
        <v/>
      </c>
      <c r="T235" s="2" t="str">
        <f t="shared" si="28"/>
        <v/>
      </c>
      <c r="U235" s="2" t="str">
        <f t="shared" si="29"/>
        <v/>
      </c>
    </row>
    <row r="236" spans="1:21" x14ac:dyDescent="0.25">
      <c r="A236" t="s">
        <v>12</v>
      </c>
      <c r="B236">
        <f>IF(Sheet1!G351&lt;200,1,IF(AND(Sheet1!G351&gt;=200,Sheet1!G351&lt;300),2,IF(AND(Sheet1!G351&gt;=300,Sheet1!G351&lt;400),3,IF(AND(Sheet1!G351&gt;=400,Sheet1!G351&lt;500),4,IF(AND(Sheet1!G351&gt;=500,Sheet1!G351&lt;600),5,IF(AND(Sheet1!G351&gt;=600,Sheet1!G351&lt;800),6,IF(Sheet1!G351&gt;=800,7)))))))</f>
        <v>1</v>
      </c>
      <c r="C236">
        <f>IF(Sheet1!H351&lt;200,1,IF(AND(Sheet1!H351&gt;=200,Sheet1!H351&lt;300),2,IF(AND(Sheet1!H351&gt;=300,Sheet1!H351&lt;400),3,IF(AND(Sheet1!H351&gt;=400,Sheet1!H351&lt;500),4,IF(AND(Sheet1!H351&gt;=500,Sheet1!H351&lt;600),5,IF(AND(Sheet1!H351&gt;=600,Sheet1!H351&lt;800),6,IF(Sheet1!H351&gt;=800,7)))))))</f>
        <v>1</v>
      </c>
      <c r="D236">
        <f>IF(Sheet1!I351&lt;200,1,IF(AND(Sheet1!I351&gt;=200,Sheet1!I351&lt;300),2,IF(AND(Sheet1!I351&gt;=300,Sheet1!I351&lt;400),3,IF(AND(Sheet1!I351&gt;=400,Sheet1!I351&lt;500),4,IF(AND(Sheet1!I351&gt;=500,Sheet1!I351&lt;600),5,IF(AND(Sheet1!I351&gt;=600,Sheet1!I351&lt;800),6,IF(Sheet1!I351&gt;=800,7)))))))</f>
        <v>1</v>
      </c>
      <c r="E236">
        <f>IF(Sheet1!J351&lt;200,1,IF(AND(Sheet1!J351&gt;=200,Sheet1!J351&lt;300),2,IF(AND(Sheet1!J351&gt;=300,Sheet1!J351&lt;400),3,IF(AND(Sheet1!J351&gt;=400,Sheet1!J351&lt;500),4,IF(AND(Sheet1!J351&gt;=500,Sheet1!J351&lt;600),5,IF(AND(Sheet1!J351&gt;=600,Sheet1!J351&lt;800),6,IF(Sheet1!J351&gt;=800,7)))))))</f>
        <v>1</v>
      </c>
      <c r="F236">
        <f>IF(Sheet1!K351&lt;200,1,IF(AND(Sheet1!K351&gt;=200,Sheet1!K351&lt;300),2,IF(AND(Sheet1!K351&gt;=300,Sheet1!K351&lt;400),3,IF(AND(Sheet1!K351&gt;=400,Sheet1!K351&lt;500),4,IF(AND(Sheet1!K351&gt;=500,Sheet1!K351&lt;600),5,IF(AND(Sheet1!K351&gt;=600,Sheet1!K351&lt;800),6,IF(Sheet1!K351&gt;=800,7)))))))</f>
        <v>1</v>
      </c>
      <c r="I236">
        <f t="shared" si="24"/>
        <v>1</v>
      </c>
      <c r="J236" t="str">
        <f t="shared" si="30"/>
        <v/>
      </c>
      <c r="K236" t="str">
        <f t="shared" si="30"/>
        <v/>
      </c>
      <c r="L236" t="str">
        <f t="shared" si="30"/>
        <v/>
      </c>
      <c r="M236" t="str">
        <f t="shared" si="30"/>
        <v/>
      </c>
      <c r="N236" t="str">
        <f t="shared" si="30"/>
        <v/>
      </c>
      <c r="O236" t="str">
        <f t="shared" si="30"/>
        <v/>
      </c>
      <c r="Q236" s="2">
        <f t="shared" si="25"/>
        <v>1</v>
      </c>
      <c r="R236" s="2" t="str">
        <f t="shared" si="26"/>
        <v/>
      </c>
      <c r="S236" s="2" t="str">
        <f t="shared" si="27"/>
        <v/>
      </c>
      <c r="T236" s="2" t="str">
        <f t="shared" si="28"/>
        <v/>
      </c>
      <c r="U236" s="2" t="str">
        <f t="shared" si="29"/>
        <v/>
      </c>
    </row>
    <row r="237" spans="1:21" x14ac:dyDescent="0.25">
      <c r="A237" t="s">
        <v>136</v>
      </c>
      <c r="B237">
        <f>IF(Sheet1!G145&lt;200,1,IF(AND(Sheet1!G145&gt;=200,Sheet1!G145&lt;300),2,IF(AND(Sheet1!G145&gt;=300,Sheet1!G145&lt;400),3,IF(AND(Sheet1!G145&gt;=400,Sheet1!G145&lt;500),4,IF(AND(Sheet1!G145&gt;=500,Sheet1!G145&lt;600),5,IF(AND(Sheet1!G145&gt;=600,Sheet1!G145&lt;800),6,IF(Sheet1!G145&gt;=800,7)))))))</f>
        <v>2</v>
      </c>
      <c r="C237">
        <f>IF(Sheet1!H145&lt;200,1,IF(AND(Sheet1!H145&gt;=200,Sheet1!H145&lt;300),2,IF(AND(Sheet1!H145&gt;=300,Sheet1!H145&lt;400),3,IF(AND(Sheet1!H145&gt;=400,Sheet1!H145&lt;500),4,IF(AND(Sheet1!H145&gt;=500,Sheet1!H145&lt;600),5,IF(AND(Sheet1!H145&gt;=600,Sheet1!H145&lt;800),6,IF(Sheet1!H145&gt;=800,7)))))))</f>
        <v>2</v>
      </c>
      <c r="D237">
        <f>IF(Sheet1!I145&lt;200,1,IF(AND(Sheet1!I145&gt;=200,Sheet1!I145&lt;300),2,IF(AND(Sheet1!I145&gt;=300,Sheet1!I145&lt;400),3,IF(AND(Sheet1!I145&gt;=400,Sheet1!I145&lt;500),4,IF(AND(Sheet1!I145&gt;=500,Sheet1!I145&lt;600),5,IF(AND(Sheet1!I145&gt;=600,Sheet1!I145&lt;800),6,IF(Sheet1!I145&gt;=800,7)))))))</f>
        <v>2</v>
      </c>
      <c r="E237">
        <f>IF(Sheet1!J145&lt;200,1,IF(AND(Sheet1!J145&gt;=200,Sheet1!J145&lt;300),2,IF(AND(Sheet1!J145&gt;=300,Sheet1!J145&lt;400),3,IF(AND(Sheet1!J145&gt;=400,Sheet1!J145&lt;500),4,IF(AND(Sheet1!J145&gt;=500,Sheet1!J145&lt;600),5,IF(AND(Sheet1!J145&gt;=600,Sheet1!J145&lt;800),6,IF(Sheet1!J145&gt;=800,7)))))))</f>
        <v>2</v>
      </c>
      <c r="F237">
        <f>IF(Sheet1!K145&lt;200,1,IF(AND(Sheet1!K145&gt;=200,Sheet1!K145&lt;300),2,IF(AND(Sheet1!K145&gt;=300,Sheet1!K145&lt;400),3,IF(AND(Sheet1!K145&gt;=400,Sheet1!K145&lt;500),4,IF(AND(Sheet1!K145&gt;=500,Sheet1!K145&lt;600),5,IF(AND(Sheet1!K145&gt;=600,Sheet1!K145&lt;800),6,IF(Sheet1!K145&gt;=800,7)))))))</f>
        <v>2</v>
      </c>
      <c r="I237" t="str">
        <f t="shared" si="24"/>
        <v/>
      </c>
      <c r="J237">
        <f t="shared" si="30"/>
        <v>1</v>
      </c>
      <c r="K237" t="str">
        <f t="shared" si="30"/>
        <v/>
      </c>
      <c r="L237" t="str">
        <f t="shared" si="30"/>
        <v/>
      </c>
      <c r="M237" t="str">
        <f t="shared" si="30"/>
        <v/>
      </c>
      <c r="N237" t="str">
        <f t="shared" si="30"/>
        <v/>
      </c>
      <c r="O237" t="str">
        <f t="shared" si="30"/>
        <v/>
      </c>
      <c r="Q237" s="2">
        <f t="shared" si="25"/>
        <v>2</v>
      </c>
      <c r="R237" s="2" t="str">
        <f t="shared" si="26"/>
        <v/>
      </c>
      <c r="S237" s="2" t="str">
        <f t="shared" si="27"/>
        <v/>
      </c>
      <c r="T237" s="2" t="str">
        <f t="shared" si="28"/>
        <v/>
      </c>
      <c r="U237" s="2" t="str">
        <f t="shared" si="29"/>
        <v/>
      </c>
    </row>
    <row r="238" spans="1:21" x14ac:dyDescent="0.25">
      <c r="A238" t="s">
        <v>49</v>
      </c>
      <c r="B238">
        <f>IF(Sheet1!G305&lt;200,1,IF(AND(Sheet1!G305&gt;=200,Sheet1!G305&lt;300),2,IF(AND(Sheet1!G305&gt;=300,Sheet1!G305&lt;400),3,IF(AND(Sheet1!G305&gt;=400,Sheet1!G305&lt;500),4,IF(AND(Sheet1!G305&gt;=500,Sheet1!G305&lt;600),5,IF(AND(Sheet1!G305&gt;=600,Sheet1!G305&lt;800),6,IF(Sheet1!G305&gt;=800,7)))))))</f>
        <v>1</v>
      </c>
      <c r="C238">
        <f>IF(Sheet1!H305&lt;200,1,IF(AND(Sheet1!H305&gt;=200,Sheet1!H305&lt;300),2,IF(AND(Sheet1!H305&gt;=300,Sheet1!H305&lt;400),3,IF(AND(Sheet1!H305&gt;=400,Sheet1!H305&lt;500),4,IF(AND(Sheet1!H305&gt;=500,Sheet1!H305&lt;600),5,IF(AND(Sheet1!H305&gt;=600,Sheet1!H305&lt;800),6,IF(Sheet1!H305&gt;=800,7)))))))</f>
        <v>1</v>
      </c>
      <c r="D238">
        <f>IF(Sheet1!I305&lt;200,1,IF(AND(Sheet1!I305&gt;=200,Sheet1!I305&lt;300),2,IF(AND(Sheet1!I305&gt;=300,Sheet1!I305&lt;400),3,IF(AND(Sheet1!I305&gt;=400,Sheet1!I305&lt;500),4,IF(AND(Sheet1!I305&gt;=500,Sheet1!I305&lt;600),5,IF(AND(Sheet1!I305&gt;=600,Sheet1!I305&lt;800),6,IF(Sheet1!I305&gt;=800,7)))))))</f>
        <v>1</v>
      </c>
      <c r="E238">
        <f>IF(Sheet1!J305&lt;200,1,IF(AND(Sheet1!J305&gt;=200,Sheet1!J305&lt;300),2,IF(AND(Sheet1!J305&gt;=300,Sheet1!J305&lt;400),3,IF(AND(Sheet1!J305&gt;=400,Sheet1!J305&lt;500),4,IF(AND(Sheet1!J305&gt;=500,Sheet1!J305&lt;600),5,IF(AND(Sheet1!J305&gt;=600,Sheet1!J305&lt;800),6,IF(Sheet1!J305&gt;=800,7)))))))</f>
        <v>1</v>
      </c>
      <c r="F238">
        <f>IF(Sheet1!K305&lt;200,1,IF(AND(Sheet1!K305&gt;=200,Sheet1!K305&lt;300),2,IF(AND(Sheet1!K305&gt;=300,Sheet1!K305&lt;400),3,IF(AND(Sheet1!K305&gt;=400,Sheet1!K305&lt;500),4,IF(AND(Sheet1!K305&gt;=500,Sheet1!K305&lt;600),5,IF(AND(Sheet1!K305&gt;=600,Sheet1!K305&lt;800),6,IF(Sheet1!K305&gt;=800,7)))))))</f>
        <v>1</v>
      </c>
      <c r="I238">
        <f t="shared" si="24"/>
        <v>1</v>
      </c>
      <c r="J238" t="str">
        <f t="shared" si="30"/>
        <v/>
      </c>
      <c r="K238" t="str">
        <f t="shared" si="30"/>
        <v/>
      </c>
      <c r="L238" t="str">
        <f t="shared" si="30"/>
        <v/>
      </c>
      <c r="M238" t="str">
        <f t="shared" si="30"/>
        <v/>
      </c>
      <c r="N238" t="str">
        <f t="shared" si="30"/>
        <v/>
      </c>
      <c r="O238" t="str">
        <f t="shared" si="30"/>
        <v/>
      </c>
      <c r="Q238" s="2">
        <f t="shared" si="25"/>
        <v>1</v>
      </c>
      <c r="R238" s="2" t="str">
        <f t="shared" si="26"/>
        <v/>
      </c>
      <c r="S238" s="2" t="str">
        <f t="shared" si="27"/>
        <v/>
      </c>
      <c r="T238" s="2" t="str">
        <f t="shared" si="28"/>
        <v/>
      </c>
      <c r="U238" s="2" t="str">
        <f t="shared" si="29"/>
        <v/>
      </c>
    </row>
    <row r="239" spans="1:21" x14ac:dyDescent="0.25">
      <c r="A239" t="s">
        <v>188</v>
      </c>
      <c r="B239">
        <f>IF(Sheet1!G107&lt;200,1,IF(AND(Sheet1!G107&gt;=200,Sheet1!G107&lt;300),2,IF(AND(Sheet1!G107&gt;=300,Sheet1!G107&lt;400),3,IF(AND(Sheet1!G107&gt;=400,Sheet1!G107&lt;500),4,IF(AND(Sheet1!G107&gt;=500,Sheet1!G107&lt;600),5,IF(AND(Sheet1!G107&gt;=600,Sheet1!G107&lt;800),6,IF(Sheet1!G107&gt;=800,7)))))))</f>
        <v>3</v>
      </c>
      <c r="C239">
        <f>IF(Sheet1!H107&lt;200,1,IF(AND(Sheet1!H107&gt;=200,Sheet1!H107&lt;300),2,IF(AND(Sheet1!H107&gt;=300,Sheet1!H107&lt;400),3,IF(AND(Sheet1!H107&gt;=400,Sheet1!H107&lt;500),4,IF(AND(Sheet1!H107&gt;=500,Sheet1!H107&lt;600),5,IF(AND(Sheet1!H107&gt;=600,Sheet1!H107&lt;800),6,IF(Sheet1!H107&gt;=800,7)))))))</f>
        <v>3</v>
      </c>
      <c r="D239">
        <f>IF(Sheet1!I107&lt;200,1,IF(AND(Sheet1!I107&gt;=200,Sheet1!I107&lt;300),2,IF(AND(Sheet1!I107&gt;=300,Sheet1!I107&lt;400),3,IF(AND(Sheet1!I107&gt;=400,Sheet1!I107&lt;500),4,IF(AND(Sheet1!I107&gt;=500,Sheet1!I107&lt;600),5,IF(AND(Sheet1!I107&gt;=600,Sheet1!I107&lt;800),6,IF(Sheet1!I107&gt;=800,7)))))))</f>
        <v>3</v>
      </c>
      <c r="E239">
        <f>IF(Sheet1!J107&lt;200,1,IF(AND(Sheet1!J107&gt;=200,Sheet1!J107&lt;300),2,IF(AND(Sheet1!J107&gt;=300,Sheet1!J107&lt;400),3,IF(AND(Sheet1!J107&gt;=400,Sheet1!J107&lt;500),4,IF(AND(Sheet1!J107&gt;=500,Sheet1!J107&lt;600),5,IF(AND(Sheet1!J107&gt;=600,Sheet1!J107&lt;800),6,IF(Sheet1!J107&gt;=800,7)))))))</f>
        <v>3</v>
      </c>
      <c r="F239">
        <f>IF(Sheet1!K107&lt;200,1,IF(AND(Sheet1!K107&gt;=200,Sheet1!K107&lt;300),2,IF(AND(Sheet1!K107&gt;=300,Sheet1!K107&lt;400),3,IF(AND(Sheet1!K107&gt;=400,Sheet1!K107&lt;500),4,IF(AND(Sheet1!K107&gt;=500,Sheet1!K107&lt;600),5,IF(AND(Sheet1!K107&gt;=600,Sheet1!K107&lt;800),6,IF(Sheet1!K107&gt;=800,7)))))))</f>
        <v>4</v>
      </c>
      <c r="I239" t="str">
        <f t="shared" si="24"/>
        <v/>
      </c>
      <c r="J239" t="str">
        <f t="shared" si="30"/>
        <v/>
      </c>
      <c r="K239">
        <f t="shared" si="30"/>
        <v>1</v>
      </c>
      <c r="L239">
        <f t="shared" si="30"/>
        <v>5</v>
      </c>
      <c r="M239" t="str">
        <f t="shared" si="30"/>
        <v/>
      </c>
      <c r="N239" t="str">
        <f t="shared" si="30"/>
        <v/>
      </c>
      <c r="O239" t="str">
        <f t="shared" si="30"/>
        <v/>
      </c>
      <c r="Q239" s="2">
        <f t="shared" si="25"/>
        <v>3</v>
      </c>
      <c r="R239" s="2" t="str">
        <f t="shared" si="26"/>
        <v/>
      </c>
      <c r="S239" s="2" t="str">
        <f t="shared" si="27"/>
        <v/>
      </c>
      <c r="T239" s="2" t="str">
        <f t="shared" si="28"/>
        <v/>
      </c>
      <c r="U239" s="2">
        <f t="shared" si="29"/>
        <v>4</v>
      </c>
    </row>
    <row r="240" spans="1:21" x14ac:dyDescent="0.25">
      <c r="A240" t="s">
        <v>221</v>
      </c>
      <c r="B240">
        <f>IF(Sheet1!G101&lt;200,1,IF(AND(Sheet1!G101&gt;=200,Sheet1!G101&lt;300),2,IF(AND(Sheet1!G101&gt;=300,Sheet1!G101&lt;400),3,IF(AND(Sheet1!G101&gt;=400,Sheet1!G101&lt;500),4,IF(AND(Sheet1!G101&gt;=500,Sheet1!G101&lt;600),5,IF(AND(Sheet1!G101&gt;=600,Sheet1!G101&lt;800),6,IF(Sheet1!G101&gt;=800,7)))))))</f>
        <v>3</v>
      </c>
      <c r="C240">
        <f>IF(Sheet1!H101&lt;200,1,IF(AND(Sheet1!H101&gt;=200,Sheet1!H101&lt;300),2,IF(AND(Sheet1!H101&gt;=300,Sheet1!H101&lt;400),3,IF(AND(Sheet1!H101&gt;=400,Sheet1!H101&lt;500),4,IF(AND(Sheet1!H101&gt;=500,Sheet1!H101&lt;600),5,IF(AND(Sheet1!H101&gt;=600,Sheet1!H101&lt;800),6,IF(Sheet1!H101&gt;=800,7)))))))</f>
        <v>4</v>
      </c>
      <c r="D240">
        <f>IF(Sheet1!I101&lt;200,1,IF(AND(Sheet1!I101&gt;=200,Sheet1!I101&lt;300),2,IF(AND(Sheet1!I101&gt;=300,Sheet1!I101&lt;400),3,IF(AND(Sheet1!I101&gt;=400,Sheet1!I101&lt;500),4,IF(AND(Sheet1!I101&gt;=500,Sheet1!I101&lt;600),5,IF(AND(Sheet1!I101&gt;=600,Sheet1!I101&lt;800),6,IF(Sheet1!I101&gt;=800,7)))))))</f>
        <v>4</v>
      </c>
      <c r="E240">
        <f>IF(Sheet1!J101&lt;200,1,IF(AND(Sheet1!J101&gt;=200,Sheet1!J101&lt;300),2,IF(AND(Sheet1!J101&gt;=300,Sheet1!J101&lt;400),3,IF(AND(Sheet1!J101&gt;=400,Sheet1!J101&lt;500),4,IF(AND(Sheet1!J101&gt;=500,Sheet1!J101&lt;600),5,IF(AND(Sheet1!J101&gt;=600,Sheet1!J101&lt;800),6,IF(Sheet1!J101&gt;=800,7)))))))</f>
        <v>5</v>
      </c>
      <c r="F240">
        <f>IF(Sheet1!K101&lt;200,1,IF(AND(Sheet1!K101&gt;=200,Sheet1!K101&lt;300),2,IF(AND(Sheet1!K101&gt;=300,Sheet1!K101&lt;400),3,IF(AND(Sheet1!K101&gt;=400,Sheet1!K101&lt;500),4,IF(AND(Sheet1!K101&gt;=500,Sheet1!K101&lt;600),5,IF(AND(Sheet1!K101&gt;=600,Sheet1!K101&lt;800),6,IF(Sheet1!K101&gt;=800,7)))))))</f>
        <v>5</v>
      </c>
      <c r="I240" t="str">
        <f t="shared" si="24"/>
        <v/>
      </c>
      <c r="J240" t="str">
        <f t="shared" si="30"/>
        <v/>
      </c>
      <c r="K240">
        <f t="shared" si="30"/>
        <v>1</v>
      </c>
      <c r="L240">
        <f t="shared" si="30"/>
        <v>2</v>
      </c>
      <c r="M240">
        <f t="shared" si="30"/>
        <v>4</v>
      </c>
      <c r="N240" t="str">
        <f t="shared" si="30"/>
        <v/>
      </c>
      <c r="O240" t="str">
        <f t="shared" si="30"/>
        <v/>
      </c>
      <c r="Q240" s="2">
        <f t="shared" si="25"/>
        <v>3</v>
      </c>
      <c r="R240" s="2">
        <f t="shared" si="26"/>
        <v>4</v>
      </c>
      <c r="S240" s="2" t="str">
        <f t="shared" si="27"/>
        <v/>
      </c>
      <c r="T240" s="2">
        <f t="shared" si="28"/>
        <v>5</v>
      </c>
      <c r="U240" s="2" t="str">
        <f t="shared" si="29"/>
        <v/>
      </c>
    </row>
    <row r="241" spans="1:21" x14ac:dyDescent="0.25">
      <c r="A241" t="s">
        <v>345</v>
      </c>
      <c r="B241">
        <f>IF(Sheet1!G39&lt;200,1,IF(AND(Sheet1!G39&gt;=200,Sheet1!G39&lt;300),2,IF(AND(Sheet1!G39&gt;=300,Sheet1!G39&lt;400),3,IF(AND(Sheet1!G39&gt;=400,Sheet1!G39&lt;500),4,IF(AND(Sheet1!G39&gt;=500,Sheet1!G39&lt;600),5,IF(AND(Sheet1!G39&gt;=600,Sheet1!G39&lt;800),6,IF(Sheet1!G39&gt;=800,7)))))))</f>
        <v>6</v>
      </c>
      <c r="C241">
        <f>IF(Sheet1!H39&lt;200,1,IF(AND(Sheet1!H39&gt;=200,Sheet1!H39&lt;300),2,IF(AND(Sheet1!H39&gt;=300,Sheet1!H39&lt;400),3,IF(AND(Sheet1!H39&gt;=400,Sheet1!H39&lt;500),4,IF(AND(Sheet1!H39&gt;=500,Sheet1!H39&lt;600),5,IF(AND(Sheet1!H39&gt;=600,Sheet1!H39&lt;800),6,IF(Sheet1!H39&gt;=800,7)))))))</f>
        <v>7</v>
      </c>
      <c r="D241">
        <f>IF(Sheet1!I39&lt;200,1,IF(AND(Sheet1!I39&gt;=200,Sheet1!I39&lt;300),2,IF(AND(Sheet1!I39&gt;=300,Sheet1!I39&lt;400),3,IF(AND(Sheet1!I39&gt;=400,Sheet1!I39&lt;500),4,IF(AND(Sheet1!I39&gt;=500,Sheet1!I39&lt;600),5,IF(AND(Sheet1!I39&gt;=600,Sheet1!I39&lt;800),6,IF(Sheet1!I39&gt;=800,7)))))))</f>
        <v>7</v>
      </c>
      <c r="E241">
        <f>IF(Sheet1!J39&lt;200,1,IF(AND(Sheet1!J39&gt;=200,Sheet1!J39&lt;300),2,IF(AND(Sheet1!J39&gt;=300,Sheet1!J39&lt;400),3,IF(AND(Sheet1!J39&gt;=400,Sheet1!J39&lt;500),4,IF(AND(Sheet1!J39&gt;=500,Sheet1!J39&lt;600),5,IF(AND(Sheet1!J39&gt;=600,Sheet1!J39&lt;800),6,IF(Sheet1!J39&gt;=800,7)))))))</f>
        <v>7</v>
      </c>
      <c r="F241">
        <f>IF(Sheet1!K39&lt;200,1,IF(AND(Sheet1!K39&gt;=200,Sheet1!K39&lt;300),2,IF(AND(Sheet1!K39&gt;=300,Sheet1!K39&lt;400),3,IF(AND(Sheet1!K39&gt;=400,Sheet1!K39&lt;500),4,IF(AND(Sheet1!K39&gt;=500,Sheet1!K39&lt;600),5,IF(AND(Sheet1!K39&gt;=600,Sheet1!K39&lt;800),6,IF(Sheet1!K39&gt;=800,7)))))))</f>
        <v>7</v>
      </c>
      <c r="I241" t="str">
        <f t="shared" si="24"/>
        <v/>
      </c>
      <c r="J241" t="str">
        <f t="shared" si="30"/>
        <v/>
      </c>
      <c r="K241" t="str">
        <f t="shared" si="30"/>
        <v/>
      </c>
      <c r="L241" t="str">
        <f t="shared" si="30"/>
        <v/>
      </c>
      <c r="M241" t="str">
        <f t="shared" si="30"/>
        <v/>
      </c>
      <c r="N241">
        <f t="shared" si="30"/>
        <v>1</v>
      </c>
      <c r="O241">
        <f t="shared" si="30"/>
        <v>2</v>
      </c>
      <c r="Q241" s="2">
        <f t="shared" si="25"/>
        <v>6</v>
      </c>
      <c r="R241" s="2">
        <f t="shared" si="26"/>
        <v>7</v>
      </c>
      <c r="S241" s="2" t="str">
        <f t="shared" si="27"/>
        <v/>
      </c>
      <c r="T241" s="2" t="str">
        <f t="shared" si="28"/>
        <v/>
      </c>
      <c r="U241" s="2" t="str">
        <f t="shared" si="29"/>
        <v/>
      </c>
    </row>
    <row r="242" spans="1:21" x14ac:dyDescent="0.25">
      <c r="A242" t="s">
        <v>168</v>
      </c>
      <c r="B242">
        <f>IF(Sheet1!G158&lt;200,1,IF(AND(Sheet1!G158&gt;=200,Sheet1!G158&lt;300),2,IF(AND(Sheet1!G158&gt;=300,Sheet1!G158&lt;400),3,IF(AND(Sheet1!G158&gt;=400,Sheet1!G158&lt;500),4,IF(AND(Sheet1!G158&gt;=500,Sheet1!G158&lt;600),5,IF(AND(Sheet1!G158&gt;=600,Sheet1!G158&lt;800),6,IF(Sheet1!G158&gt;=800,7)))))))</f>
        <v>2</v>
      </c>
      <c r="C242">
        <f>IF(Sheet1!H158&lt;200,1,IF(AND(Sheet1!H158&gt;=200,Sheet1!H158&lt;300),2,IF(AND(Sheet1!H158&gt;=300,Sheet1!H158&lt;400),3,IF(AND(Sheet1!H158&gt;=400,Sheet1!H158&lt;500),4,IF(AND(Sheet1!H158&gt;=500,Sheet1!H158&lt;600),5,IF(AND(Sheet1!H158&gt;=600,Sheet1!H158&lt;800),6,IF(Sheet1!H158&gt;=800,7)))))))</f>
        <v>2</v>
      </c>
      <c r="D242">
        <f>IF(Sheet1!I158&lt;200,1,IF(AND(Sheet1!I158&gt;=200,Sheet1!I158&lt;300),2,IF(AND(Sheet1!I158&gt;=300,Sheet1!I158&lt;400),3,IF(AND(Sheet1!I158&gt;=400,Sheet1!I158&lt;500),4,IF(AND(Sheet1!I158&gt;=500,Sheet1!I158&lt;600),5,IF(AND(Sheet1!I158&gt;=600,Sheet1!I158&lt;800),6,IF(Sheet1!I158&gt;=800,7)))))))</f>
        <v>3</v>
      </c>
      <c r="E242">
        <f>IF(Sheet1!J158&lt;200,1,IF(AND(Sheet1!J158&gt;=200,Sheet1!J158&lt;300),2,IF(AND(Sheet1!J158&gt;=300,Sheet1!J158&lt;400),3,IF(AND(Sheet1!J158&gt;=400,Sheet1!J158&lt;500),4,IF(AND(Sheet1!J158&gt;=500,Sheet1!J158&lt;600),5,IF(AND(Sheet1!J158&gt;=600,Sheet1!J158&lt;800),6,IF(Sheet1!J158&gt;=800,7)))))))</f>
        <v>3</v>
      </c>
      <c r="F242">
        <f>IF(Sheet1!K158&lt;200,1,IF(AND(Sheet1!K158&gt;=200,Sheet1!K158&lt;300),2,IF(AND(Sheet1!K158&gt;=300,Sheet1!K158&lt;400),3,IF(AND(Sheet1!K158&gt;=400,Sheet1!K158&lt;500),4,IF(AND(Sheet1!K158&gt;=500,Sheet1!K158&lt;600),5,IF(AND(Sheet1!K158&gt;=600,Sheet1!K158&lt;800),6,IF(Sheet1!K158&gt;=800,7)))))))</f>
        <v>3</v>
      </c>
      <c r="I242" t="str">
        <f t="shared" si="24"/>
        <v/>
      </c>
      <c r="J242">
        <f t="shared" si="30"/>
        <v>1</v>
      </c>
      <c r="K242">
        <f t="shared" si="30"/>
        <v>3</v>
      </c>
      <c r="L242" t="str">
        <f t="shared" si="30"/>
        <v/>
      </c>
      <c r="M242" t="str">
        <f t="shared" si="30"/>
        <v/>
      </c>
      <c r="N242" t="str">
        <f t="shared" si="30"/>
        <v/>
      </c>
      <c r="O242" t="str">
        <f t="shared" si="30"/>
        <v/>
      </c>
      <c r="Q242" s="2">
        <f t="shared" si="25"/>
        <v>2</v>
      </c>
      <c r="R242" s="2" t="str">
        <f t="shared" si="26"/>
        <v/>
      </c>
      <c r="S242" s="2">
        <f t="shared" si="27"/>
        <v>3</v>
      </c>
      <c r="T242" s="2" t="str">
        <f t="shared" si="28"/>
        <v/>
      </c>
      <c r="U242" s="2" t="str">
        <f t="shared" si="29"/>
        <v/>
      </c>
    </row>
    <row r="243" spans="1:21" x14ac:dyDescent="0.25">
      <c r="A243" t="s">
        <v>314</v>
      </c>
      <c r="B243">
        <f>IF(Sheet1!G93&lt;200,1,IF(AND(Sheet1!G93&gt;=200,Sheet1!G93&lt;300),2,IF(AND(Sheet1!G93&gt;=300,Sheet1!G93&lt;400),3,IF(AND(Sheet1!G93&gt;=400,Sheet1!G93&lt;500),4,IF(AND(Sheet1!G93&gt;=500,Sheet1!G93&lt;600),5,IF(AND(Sheet1!G93&gt;=600,Sheet1!G93&lt;800),6,IF(Sheet1!G93&gt;=800,7)))))))</f>
        <v>3</v>
      </c>
      <c r="C243">
        <f>IF(Sheet1!H93&lt;200,1,IF(AND(Sheet1!H93&gt;=200,Sheet1!H93&lt;300),2,IF(AND(Sheet1!H93&gt;=300,Sheet1!H93&lt;400),3,IF(AND(Sheet1!H93&gt;=400,Sheet1!H93&lt;500),4,IF(AND(Sheet1!H93&gt;=500,Sheet1!H93&lt;600),5,IF(AND(Sheet1!H93&gt;=600,Sheet1!H93&lt;800),6,IF(Sheet1!H93&gt;=800,7)))))))</f>
        <v>5</v>
      </c>
      <c r="D243">
        <f>IF(Sheet1!I93&lt;200,1,IF(AND(Sheet1!I93&gt;=200,Sheet1!I93&lt;300),2,IF(AND(Sheet1!I93&gt;=300,Sheet1!I93&lt;400),3,IF(AND(Sheet1!I93&gt;=400,Sheet1!I93&lt;500),4,IF(AND(Sheet1!I93&gt;=500,Sheet1!I93&lt;600),5,IF(AND(Sheet1!I93&gt;=600,Sheet1!I93&lt;800),6,IF(Sheet1!I93&gt;=800,7)))))))</f>
        <v>7</v>
      </c>
      <c r="E243">
        <f>IF(Sheet1!J93&lt;200,1,IF(AND(Sheet1!J93&gt;=200,Sheet1!J93&lt;300),2,IF(AND(Sheet1!J93&gt;=300,Sheet1!J93&lt;400),3,IF(AND(Sheet1!J93&gt;=400,Sheet1!J93&lt;500),4,IF(AND(Sheet1!J93&gt;=500,Sheet1!J93&lt;600),5,IF(AND(Sheet1!J93&gt;=600,Sheet1!J93&lt;800),6,IF(Sheet1!J93&gt;=800,7)))))))</f>
        <v>7</v>
      </c>
      <c r="F243">
        <f>IF(Sheet1!K93&lt;200,1,IF(AND(Sheet1!K93&gt;=200,Sheet1!K93&lt;300),2,IF(AND(Sheet1!K93&gt;=300,Sheet1!K93&lt;400),3,IF(AND(Sheet1!K93&gt;=400,Sheet1!K93&lt;500),4,IF(AND(Sheet1!K93&gt;=500,Sheet1!K93&lt;600),5,IF(AND(Sheet1!K93&gt;=600,Sheet1!K93&lt;800),6,IF(Sheet1!K93&gt;=800,7)))))))</f>
        <v>7</v>
      </c>
      <c r="I243" t="str">
        <f t="shared" si="24"/>
        <v/>
      </c>
      <c r="J243" t="str">
        <f t="shared" si="30"/>
        <v/>
      </c>
      <c r="K243">
        <f t="shared" si="30"/>
        <v>1</v>
      </c>
      <c r="L243" t="str">
        <f t="shared" si="30"/>
        <v/>
      </c>
      <c r="M243">
        <f t="shared" si="30"/>
        <v>2</v>
      </c>
      <c r="N243" t="str">
        <f t="shared" si="30"/>
        <v/>
      </c>
      <c r="O243">
        <f t="shared" si="30"/>
        <v>3</v>
      </c>
      <c r="Q243" s="2">
        <f t="shared" si="25"/>
        <v>3</v>
      </c>
      <c r="R243" s="2">
        <f t="shared" si="26"/>
        <v>5</v>
      </c>
      <c r="S243" s="2">
        <f t="shared" si="27"/>
        <v>7</v>
      </c>
      <c r="T243" s="2" t="str">
        <f t="shared" si="28"/>
        <v/>
      </c>
      <c r="U243" s="2" t="str">
        <f t="shared" si="29"/>
        <v/>
      </c>
    </row>
    <row r="244" spans="1:21" x14ac:dyDescent="0.25">
      <c r="A244" t="s">
        <v>145</v>
      </c>
      <c r="B244">
        <f>IF(Sheet1!G213&lt;200,1,IF(AND(Sheet1!G213&gt;=200,Sheet1!G213&lt;300),2,IF(AND(Sheet1!G213&gt;=300,Sheet1!G213&lt;400),3,IF(AND(Sheet1!G213&gt;=400,Sheet1!G213&lt;500),4,IF(AND(Sheet1!G213&gt;=500,Sheet1!G213&lt;600),5,IF(AND(Sheet1!G213&gt;=600,Sheet1!G213&lt;800),6,IF(Sheet1!G213&gt;=800,7)))))))</f>
        <v>2</v>
      </c>
      <c r="C244">
        <f>IF(Sheet1!H213&lt;200,1,IF(AND(Sheet1!H213&gt;=200,Sheet1!H213&lt;300),2,IF(AND(Sheet1!H213&gt;=300,Sheet1!H213&lt;400),3,IF(AND(Sheet1!H213&gt;=400,Sheet1!H213&lt;500),4,IF(AND(Sheet1!H213&gt;=500,Sheet1!H213&lt;600),5,IF(AND(Sheet1!H213&gt;=600,Sheet1!H213&lt;800),6,IF(Sheet1!H213&gt;=800,7)))))))</f>
        <v>2</v>
      </c>
      <c r="D244">
        <f>IF(Sheet1!I213&lt;200,1,IF(AND(Sheet1!I213&gt;=200,Sheet1!I213&lt;300),2,IF(AND(Sheet1!I213&gt;=300,Sheet1!I213&lt;400),3,IF(AND(Sheet1!I213&gt;=400,Sheet1!I213&lt;500),4,IF(AND(Sheet1!I213&gt;=500,Sheet1!I213&lt;600),5,IF(AND(Sheet1!I213&gt;=600,Sheet1!I213&lt;800),6,IF(Sheet1!I213&gt;=800,7)))))))</f>
        <v>1</v>
      </c>
      <c r="E244">
        <f>IF(Sheet1!J213&lt;200,1,IF(AND(Sheet1!J213&gt;=200,Sheet1!J213&lt;300),2,IF(AND(Sheet1!J213&gt;=300,Sheet1!J213&lt;400),3,IF(AND(Sheet1!J213&gt;=400,Sheet1!J213&lt;500),4,IF(AND(Sheet1!J213&gt;=500,Sheet1!J213&lt;600),5,IF(AND(Sheet1!J213&gt;=600,Sheet1!J213&lt;800),6,IF(Sheet1!J213&gt;=800,7)))))))</f>
        <v>3</v>
      </c>
      <c r="F244">
        <f>IF(Sheet1!K213&lt;200,1,IF(AND(Sheet1!K213&gt;=200,Sheet1!K213&lt;300),2,IF(AND(Sheet1!K213&gt;=300,Sheet1!K213&lt;400),3,IF(AND(Sheet1!K213&gt;=400,Sheet1!K213&lt;500),4,IF(AND(Sheet1!K213&gt;=500,Sheet1!K213&lt;600),5,IF(AND(Sheet1!K213&gt;=600,Sheet1!K213&lt;800),6,IF(Sheet1!K213&gt;=800,7)))))))</f>
        <v>3</v>
      </c>
      <c r="I244">
        <f t="shared" si="24"/>
        <v>3</v>
      </c>
      <c r="J244">
        <f t="shared" si="30"/>
        <v>1</v>
      </c>
      <c r="K244">
        <f t="shared" si="30"/>
        <v>4</v>
      </c>
      <c r="L244" t="str">
        <f t="shared" si="30"/>
        <v/>
      </c>
      <c r="M244" t="str">
        <f t="shared" si="30"/>
        <v/>
      </c>
      <c r="N244" t="str">
        <f t="shared" si="30"/>
        <v/>
      </c>
      <c r="O244" t="str">
        <f t="shared" si="30"/>
        <v/>
      </c>
      <c r="Q244" s="2">
        <f t="shared" si="25"/>
        <v>2</v>
      </c>
      <c r="R244" s="2" t="str">
        <f t="shared" si="26"/>
        <v/>
      </c>
      <c r="S244" s="2" t="str">
        <f t="shared" si="27"/>
        <v/>
      </c>
      <c r="T244" s="2">
        <f t="shared" si="28"/>
        <v>3</v>
      </c>
      <c r="U244" s="2" t="str">
        <f t="shared" si="29"/>
        <v/>
      </c>
    </row>
    <row r="245" spans="1:21" x14ac:dyDescent="0.25">
      <c r="A245" t="s">
        <v>209</v>
      </c>
      <c r="B245">
        <f>IF(Sheet1!G334&lt;200,1,IF(AND(Sheet1!G334&gt;=200,Sheet1!G334&lt;300),2,IF(AND(Sheet1!G334&gt;=300,Sheet1!G334&lt;400),3,IF(AND(Sheet1!G334&gt;=400,Sheet1!G334&lt;500),4,IF(AND(Sheet1!G334&gt;=500,Sheet1!G334&lt;600),5,IF(AND(Sheet1!G334&gt;=600,Sheet1!G334&lt;800),6,IF(Sheet1!G334&gt;=800,7)))))))</f>
        <v>1</v>
      </c>
      <c r="C245">
        <f>IF(Sheet1!H334&lt;200,1,IF(AND(Sheet1!H334&gt;=200,Sheet1!H334&lt;300),2,IF(AND(Sheet1!H334&gt;=300,Sheet1!H334&lt;400),3,IF(AND(Sheet1!H334&gt;=400,Sheet1!H334&lt;500),4,IF(AND(Sheet1!H334&gt;=500,Sheet1!H334&lt;600),5,IF(AND(Sheet1!H334&gt;=600,Sheet1!H334&lt;800),6,IF(Sheet1!H334&gt;=800,7)))))))</f>
        <v>1</v>
      </c>
      <c r="D245">
        <f>IF(Sheet1!I334&lt;200,1,IF(AND(Sheet1!I334&gt;=200,Sheet1!I334&lt;300),2,IF(AND(Sheet1!I334&gt;=300,Sheet1!I334&lt;400),3,IF(AND(Sheet1!I334&gt;=400,Sheet1!I334&lt;500),4,IF(AND(Sheet1!I334&gt;=500,Sheet1!I334&lt;600),5,IF(AND(Sheet1!I334&gt;=600,Sheet1!I334&lt;800),6,IF(Sheet1!I334&gt;=800,7)))))))</f>
        <v>2</v>
      </c>
      <c r="E245">
        <f>IF(Sheet1!J334&lt;200,1,IF(AND(Sheet1!J334&gt;=200,Sheet1!J334&lt;300),2,IF(AND(Sheet1!J334&gt;=300,Sheet1!J334&lt;400),3,IF(AND(Sheet1!J334&gt;=400,Sheet1!J334&lt;500),4,IF(AND(Sheet1!J334&gt;=500,Sheet1!J334&lt;600),5,IF(AND(Sheet1!J334&gt;=600,Sheet1!J334&lt;800),6,IF(Sheet1!J334&gt;=800,7)))))))</f>
        <v>4</v>
      </c>
      <c r="F245">
        <f>IF(Sheet1!K334&lt;200,1,IF(AND(Sheet1!K334&gt;=200,Sheet1!K334&lt;300),2,IF(AND(Sheet1!K334&gt;=300,Sheet1!K334&lt;400),3,IF(AND(Sheet1!K334&gt;=400,Sheet1!K334&lt;500),4,IF(AND(Sheet1!K334&gt;=500,Sheet1!K334&lt;600),5,IF(AND(Sheet1!K334&gt;=600,Sheet1!K334&lt;800),6,IF(Sheet1!K334&gt;=800,7)))))))</f>
        <v>4</v>
      </c>
      <c r="I245">
        <f t="shared" ref="I245:I308" si="31">IFERROR(MATCH(I$1,$B245:$F245,0),"")</f>
        <v>1</v>
      </c>
      <c r="J245">
        <f t="shared" si="30"/>
        <v>3</v>
      </c>
      <c r="K245" t="str">
        <f t="shared" si="30"/>
        <v/>
      </c>
      <c r="L245">
        <f t="shared" si="30"/>
        <v>4</v>
      </c>
      <c r="M245" t="str">
        <f t="shared" si="30"/>
        <v/>
      </c>
      <c r="N245" t="str">
        <f t="shared" si="30"/>
        <v/>
      </c>
      <c r="O245" t="str">
        <f t="shared" si="30"/>
        <v/>
      </c>
      <c r="Q245" s="2">
        <f t="shared" si="25"/>
        <v>1</v>
      </c>
      <c r="R245" s="2" t="str">
        <f t="shared" si="26"/>
        <v/>
      </c>
      <c r="S245" s="2">
        <f t="shared" si="27"/>
        <v>2</v>
      </c>
      <c r="T245" s="2">
        <f t="shared" si="28"/>
        <v>4</v>
      </c>
      <c r="U245" s="2" t="str">
        <f t="shared" si="29"/>
        <v/>
      </c>
    </row>
    <row r="246" spans="1:21" x14ac:dyDescent="0.25">
      <c r="A246" t="s">
        <v>356</v>
      </c>
      <c r="B246">
        <f>IF(Sheet1!G29&lt;200,1,IF(AND(Sheet1!G29&gt;=200,Sheet1!G29&lt;300),2,IF(AND(Sheet1!G29&gt;=300,Sheet1!G29&lt;400),3,IF(AND(Sheet1!G29&gt;=400,Sheet1!G29&lt;500),4,IF(AND(Sheet1!G29&gt;=500,Sheet1!G29&lt;600),5,IF(AND(Sheet1!G29&gt;=600,Sheet1!G29&lt;800),6,IF(Sheet1!G29&gt;=800,7)))))))</f>
        <v>4</v>
      </c>
      <c r="C246">
        <f>IF(Sheet1!H29&lt;200,1,IF(AND(Sheet1!H29&gt;=200,Sheet1!H29&lt;300),2,IF(AND(Sheet1!H29&gt;=300,Sheet1!H29&lt;400),3,IF(AND(Sheet1!H29&gt;=400,Sheet1!H29&lt;500),4,IF(AND(Sheet1!H29&gt;=500,Sheet1!H29&lt;600),5,IF(AND(Sheet1!H29&gt;=600,Sheet1!H29&lt;800),6,IF(Sheet1!H29&gt;=800,7)))))))</f>
        <v>7</v>
      </c>
      <c r="D246">
        <f>IF(Sheet1!I29&lt;200,1,IF(AND(Sheet1!I29&gt;=200,Sheet1!I29&lt;300),2,IF(AND(Sheet1!I29&gt;=300,Sheet1!I29&lt;400),3,IF(AND(Sheet1!I29&gt;=400,Sheet1!I29&lt;500),4,IF(AND(Sheet1!I29&gt;=500,Sheet1!I29&lt;600),5,IF(AND(Sheet1!I29&gt;=600,Sheet1!I29&lt;800),6,IF(Sheet1!I29&gt;=800,7)))))))</f>
        <v>7</v>
      </c>
      <c r="E246">
        <f>IF(Sheet1!J29&lt;200,1,IF(AND(Sheet1!J29&gt;=200,Sheet1!J29&lt;300),2,IF(AND(Sheet1!J29&gt;=300,Sheet1!J29&lt;400),3,IF(AND(Sheet1!J29&gt;=400,Sheet1!J29&lt;500),4,IF(AND(Sheet1!J29&gt;=500,Sheet1!J29&lt;600),5,IF(AND(Sheet1!J29&gt;=600,Sheet1!J29&lt;800),6,IF(Sheet1!J29&gt;=800,7)))))))</f>
        <v>7</v>
      </c>
      <c r="F246">
        <f>IF(Sheet1!K29&lt;200,1,IF(AND(Sheet1!K29&gt;=200,Sheet1!K29&lt;300),2,IF(AND(Sheet1!K29&gt;=300,Sheet1!K29&lt;400),3,IF(AND(Sheet1!K29&gt;=400,Sheet1!K29&lt;500),4,IF(AND(Sheet1!K29&gt;=500,Sheet1!K29&lt;600),5,IF(AND(Sheet1!K29&gt;=600,Sheet1!K29&lt;800),6,IF(Sheet1!K29&gt;=800,7)))))))</f>
        <v>7</v>
      </c>
      <c r="I246" t="str">
        <f t="shared" si="31"/>
        <v/>
      </c>
      <c r="J246" t="str">
        <f t="shared" si="30"/>
        <v/>
      </c>
      <c r="K246" t="str">
        <f t="shared" si="30"/>
        <v/>
      </c>
      <c r="L246">
        <f t="shared" si="30"/>
        <v>1</v>
      </c>
      <c r="M246" t="str">
        <f t="shared" si="30"/>
        <v/>
      </c>
      <c r="N246" t="str">
        <f t="shared" si="30"/>
        <v/>
      </c>
      <c r="O246">
        <f t="shared" si="30"/>
        <v>2</v>
      </c>
      <c r="Q246" s="2">
        <f t="shared" si="25"/>
        <v>4</v>
      </c>
      <c r="R246" s="2">
        <f t="shared" si="26"/>
        <v>7</v>
      </c>
      <c r="S246" s="2" t="str">
        <f t="shared" si="27"/>
        <v/>
      </c>
      <c r="T246" s="2" t="str">
        <f t="shared" si="28"/>
        <v/>
      </c>
      <c r="U246" s="2" t="str">
        <f t="shared" si="29"/>
        <v/>
      </c>
    </row>
    <row r="247" spans="1:21" x14ac:dyDescent="0.25">
      <c r="A247" t="s">
        <v>312</v>
      </c>
      <c r="B247">
        <f>IF(Sheet1!G141&lt;200,1,IF(AND(Sheet1!G141&gt;=200,Sheet1!G141&lt;300),2,IF(AND(Sheet1!G141&gt;=300,Sheet1!G141&lt;400),3,IF(AND(Sheet1!G141&gt;=400,Sheet1!G141&lt;500),4,IF(AND(Sheet1!G141&gt;=500,Sheet1!G141&lt;600),5,IF(AND(Sheet1!G141&gt;=600,Sheet1!G141&lt;800),6,IF(Sheet1!G141&gt;=800,7)))))))</f>
        <v>2</v>
      </c>
      <c r="C247">
        <f>IF(Sheet1!H141&lt;200,1,IF(AND(Sheet1!H141&gt;=200,Sheet1!H141&lt;300),2,IF(AND(Sheet1!H141&gt;=300,Sheet1!H141&lt;400),3,IF(AND(Sheet1!H141&gt;=400,Sheet1!H141&lt;500),4,IF(AND(Sheet1!H141&gt;=500,Sheet1!H141&lt;600),5,IF(AND(Sheet1!H141&gt;=600,Sheet1!H141&lt;800),6,IF(Sheet1!H141&gt;=800,7)))))))</f>
        <v>7</v>
      </c>
      <c r="D247">
        <f>IF(Sheet1!I141&lt;200,1,IF(AND(Sheet1!I141&gt;=200,Sheet1!I141&lt;300),2,IF(AND(Sheet1!I141&gt;=300,Sheet1!I141&lt;400),3,IF(AND(Sheet1!I141&gt;=400,Sheet1!I141&lt;500),4,IF(AND(Sheet1!I141&gt;=500,Sheet1!I141&lt;600),5,IF(AND(Sheet1!I141&gt;=600,Sheet1!I141&lt;800),6,IF(Sheet1!I141&gt;=800,7)))))))</f>
        <v>7</v>
      </c>
      <c r="E247">
        <f>IF(Sheet1!J141&lt;200,1,IF(AND(Sheet1!J141&gt;=200,Sheet1!J141&lt;300),2,IF(AND(Sheet1!J141&gt;=300,Sheet1!J141&lt;400),3,IF(AND(Sheet1!J141&gt;=400,Sheet1!J141&lt;500),4,IF(AND(Sheet1!J141&gt;=500,Sheet1!J141&lt;600),5,IF(AND(Sheet1!J141&gt;=600,Sheet1!J141&lt;800),6,IF(Sheet1!J141&gt;=800,7)))))))</f>
        <v>7</v>
      </c>
      <c r="F247">
        <f>IF(Sheet1!K141&lt;200,1,IF(AND(Sheet1!K141&gt;=200,Sheet1!K141&lt;300),2,IF(AND(Sheet1!K141&gt;=300,Sheet1!K141&lt;400),3,IF(AND(Sheet1!K141&gt;=400,Sheet1!K141&lt;500),4,IF(AND(Sheet1!K141&gt;=500,Sheet1!K141&lt;600),5,IF(AND(Sheet1!K141&gt;=600,Sheet1!K141&lt;800),6,IF(Sheet1!K141&gt;=800,7)))))))</f>
        <v>7</v>
      </c>
      <c r="I247" t="str">
        <f t="shared" si="31"/>
        <v/>
      </c>
      <c r="J247">
        <f t="shared" si="30"/>
        <v>1</v>
      </c>
      <c r="K247" t="str">
        <f t="shared" si="30"/>
        <v/>
      </c>
      <c r="L247" t="str">
        <f t="shared" si="30"/>
        <v/>
      </c>
      <c r="M247" t="str">
        <f t="shared" si="30"/>
        <v/>
      </c>
      <c r="N247" t="str">
        <f t="shared" si="30"/>
        <v/>
      </c>
      <c r="O247">
        <f t="shared" si="30"/>
        <v>2</v>
      </c>
      <c r="Q247" s="2">
        <f t="shared" si="25"/>
        <v>2</v>
      </c>
      <c r="R247" s="2">
        <f t="shared" si="26"/>
        <v>7</v>
      </c>
      <c r="S247" s="2" t="str">
        <f t="shared" si="27"/>
        <v/>
      </c>
      <c r="T247" s="2" t="str">
        <f t="shared" si="28"/>
        <v/>
      </c>
      <c r="U247" s="2" t="str">
        <f t="shared" si="29"/>
        <v/>
      </c>
    </row>
    <row r="248" spans="1:21" x14ac:dyDescent="0.25">
      <c r="A248" t="s">
        <v>309</v>
      </c>
      <c r="B248">
        <f>IF(Sheet1!G105&lt;200,1,IF(AND(Sheet1!G105&gt;=200,Sheet1!G105&lt;300),2,IF(AND(Sheet1!G105&gt;=300,Sheet1!G105&lt;400),3,IF(AND(Sheet1!G105&gt;=400,Sheet1!G105&lt;500),4,IF(AND(Sheet1!G105&gt;=500,Sheet1!G105&lt;600),5,IF(AND(Sheet1!G105&gt;=600,Sheet1!G105&lt;800),6,IF(Sheet1!G105&gt;=800,7)))))))</f>
        <v>3</v>
      </c>
      <c r="C248">
        <f>IF(Sheet1!H105&lt;200,1,IF(AND(Sheet1!H105&gt;=200,Sheet1!H105&lt;300),2,IF(AND(Sheet1!H105&gt;=300,Sheet1!H105&lt;400),3,IF(AND(Sheet1!H105&gt;=400,Sheet1!H105&lt;500),4,IF(AND(Sheet1!H105&gt;=500,Sheet1!H105&lt;600),5,IF(AND(Sheet1!H105&gt;=600,Sheet1!H105&lt;800),6,IF(Sheet1!H105&gt;=800,7)))))))</f>
        <v>3</v>
      </c>
      <c r="D248">
        <f>IF(Sheet1!I105&lt;200,1,IF(AND(Sheet1!I105&gt;=200,Sheet1!I105&lt;300),2,IF(AND(Sheet1!I105&gt;=300,Sheet1!I105&lt;400),3,IF(AND(Sheet1!I105&gt;=400,Sheet1!I105&lt;500),4,IF(AND(Sheet1!I105&gt;=500,Sheet1!I105&lt;600),5,IF(AND(Sheet1!I105&gt;=600,Sheet1!I105&lt;800),6,IF(Sheet1!I105&gt;=800,7)))))))</f>
        <v>4</v>
      </c>
      <c r="E248">
        <f>IF(Sheet1!J105&lt;200,1,IF(AND(Sheet1!J105&gt;=200,Sheet1!J105&lt;300),2,IF(AND(Sheet1!J105&gt;=300,Sheet1!J105&lt;400),3,IF(AND(Sheet1!J105&gt;=400,Sheet1!J105&lt;500),4,IF(AND(Sheet1!J105&gt;=500,Sheet1!J105&lt;600),5,IF(AND(Sheet1!J105&gt;=600,Sheet1!J105&lt;800),6,IF(Sheet1!J105&gt;=800,7)))))))</f>
        <v>7</v>
      </c>
      <c r="F248">
        <f>IF(Sheet1!K105&lt;200,1,IF(AND(Sheet1!K105&gt;=200,Sheet1!K105&lt;300),2,IF(AND(Sheet1!K105&gt;=300,Sheet1!K105&lt;400),3,IF(AND(Sheet1!K105&gt;=400,Sheet1!K105&lt;500),4,IF(AND(Sheet1!K105&gt;=500,Sheet1!K105&lt;600),5,IF(AND(Sheet1!K105&gt;=600,Sheet1!K105&lt;800),6,IF(Sheet1!K105&gt;=800,7)))))))</f>
        <v>7</v>
      </c>
      <c r="I248" t="str">
        <f t="shared" si="31"/>
        <v/>
      </c>
      <c r="J248" t="str">
        <f t="shared" si="30"/>
        <v/>
      </c>
      <c r="K248">
        <f t="shared" si="30"/>
        <v>1</v>
      </c>
      <c r="L248">
        <f t="shared" si="30"/>
        <v>3</v>
      </c>
      <c r="M248" t="str">
        <f t="shared" si="30"/>
        <v/>
      </c>
      <c r="N248" t="str">
        <f t="shared" si="30"/>
        <v/>
      </c>
      <c r="O248">
        <f t="shared" si="30"/>
        <v>4</v>
      </c>
      <c r="Q248" s="2">
        <f t="shared" si="25"/>
        <v>3</v>
      </c>
      <c r="R248" s="2" t="str">
        <f t="shared" si="26"/>
        <v/>
      </c>
      <c r="S248" s="2">
        <f t="shared" si="27"/>
        <v>4</v>
      </c>
      <c r="T248" s="2">
        <f t="shared" si="28"/>
        <v>7</v>
      </c>
      <c r="U248" s="2" t="str">
        <f t="shared" si="29"/>
        <v/>
      </c>
    </row>
    <row r="249" spans="1:21" x14ac:dyDescent="0.25">
      <c r="A249" t="s">
        <v>275</v>
      </c>
      <c r="B249">
        <f>IF(Sheet1!G329&lt;200,1,IF(AND(Sheet1!G329&gt;=200,Sheet1!G329&lt;300),2,IF(AND(Sheet1!G329&gt;=300,Sheet1!G329&lt;400),3,IF(AND(Sheet1!G329&gt;=400,Sheet1!G329&lt;500),4,IF(AND(Sheet1!G329&gt;=500,Sheet1!G329&lt;600),5,IF(AND(Sheet1!G329&gt;=600,Sheet1!G329&lt;800),6,IF(Sheet1!G329&gt;=800,7)))))))</f>
        <v>1</v>
      </c>
      <c r="C249">
        <f>IF(Sheet1!H329&lt;200,1,IF(AND(Sheet1!H329&gt;=200,Sheet1!H329&lt;300),2,IF(AND(Sheet1!H329&gt;=300,Sheet1!H329&lt;400),3,IF(AND(Sheet1!H329&gt;=400,Sheet1!H329&lt;500),4,IF(AND(Sheet1!H329&gt;=500,Sheet1!H329&lt;600),5,IF(AND(Sheet1!H329&gt;=600,Sheet1!H329&lt;800),6,IF(Sheet1!H329&gt;=800,7)))))))</f>
        <v>1</v>
      </c>
      <c r="D249">
        <f>IF(Sheet1!I329&lt;200,1,IF(AND(Sheet1!I329&gt;=200,Sheet1!I329&lt;300),2,IF(AND(Sheet1!I329&gt;=300,Sheet1!I329&lt;400),3,IF(AND(Sheet1!I329&gt;=400,Sheet1!I329&lt;500),4,IF(AND(Sheet1!I329&gt;=500,Sheet1!I329&lt;600),5,IF(AND(Sheet1!I329&gt;=600,Sheet1!I329&lt;800),6,IF(Sheet1!I329&gt;=800,7)))))))</f>
        <v>5</v>
      </c>
      <c r="E249">
        <f>IF(Sheet1!J329&lt;200,1,IF(AND(Sheet1!J329&gt;=200,Sheet1!J329&lt;300),2,IF(AND(Sheet1!J329&gt;=300,Sheet1!J329&lt;400),3,IF(AND(Sheet1!J329&gt;=400,Sheet1!J329&lt;500),4,IF(AND(Sheet1!J329&gt;=500,Sheet1!J329&lt;600),5,IF(AND(Sheet1!J329&gt;=600,Sheet1!J329&lt;800),6,IF(Sheet1!J329&gt;=800,7)))))))</f>
        <v>6</v>
      </c>
      <c r="F249">
        <f>IF(Sheet1!K329&lt;200,1,IF(AND(Sheet1!K329&gt;=200,Sheet1!K329&lt;300),2,IF(AND(Sheet1!K329&gt;=300,Sheet1!K329&lt;400),3,IF(AND(Sheet1!K329&gt;=400,Sheet1!K329&lt;500),4,IF(AND(Sheet1!K329&gt;=500,Sheet1!K329&lt;600),5,IF(AND(Sheet1!K329&gt;=600,Sheet1!K329&lt;800),6,IF(Sheet1!K329&gt;=800,7)))))))</f>
        <v>6</v>
      </c>
      <c r="I249">
        <f t="shared" si="31"/>
        <v>1</v>
      </c>
      <c r="J249" t="str">
        <f t="shared" si="30"/>
        <v/>
      </c>
      <c r="K249" t="str">
        <f t="shared" si="30"/>
        <v/>
      </c>
      <c r="L249" t="str">
        <f t="shared" si="30"/>
        <v/>
      </c>
      <c r="M249">
        <f t="shared" si="30"/>
        <v>3</v>
      </c>
      <c r="N249">
        <f t="shared" si="30"/>
        <v>4</v>
      </c>
      <c r="O249" t="str">
        <f t="shared" si="30"/>
        <v/>
      </c>
      <c r="Q249" s="2">
        <f t="shared" si="25"/>
        <v>1</v>
      </c>
      <c r="R249" s="2" t="str">
        <f t="shared" si="26"/>
        <v/>
      </c>
      <c r="S249" s="2">
        <f t="shared" si="27"/>
        <v>5</v>
      </c>
      <c r="T249" s="2">
        <f t="shared" si="28"/>
        <v>6</v>
      </c>
      <c r="U249" s="2" t="str">
        <f t="shared" si="29"/>
        <v/>
      </c>
    </row>
    <row r="250" spans="1:21" x14ac:dyDescent="0.25">
      <c r="A250" t="s">
        <v>205</v>
      </c>
      <c r="B250">
        <f>IF(Sheet1!G258&lt;200,1,IF(AND(Sheet1!G258&gt;=200,Sheet1!G258&lt;300),2,IF(AND(Sheet1!G258&gt;=300,Sheet1!G258&lt;400),3,IF(AND(Sheet1!G258&gt;=400,Sheet1!G258&lt;500),4,IF(AND(Sheet1!G258&gt;=500,Sheet1!G258&lt;600),5,IF(AND(Sheet1!G258&gt;=600,Sheet1!G258&lt;800),6,IF(Sheet1!G258&gt;=800,7)))))))</f>
        <v>1</v>
      </c>
      <c r="C250">
        <f>IF(Sheet1!H258&lt;200,1,IF(AND(Sheet1!H258&gt;=200,Sheet1!H258&lt;300),2,IF(AND(Sheet1!H258&gt;=300,Sheet1!H258&lt;400),3,IF(AND(Sheet1!H258&gt;=400,Sheet1!H258&lt;500),4,IF(AND(Sheet1!H258&gt;=500,Sheet1!H258&lt;600),5,IF(AND(Sheet1!H258&gt;=600,Sheet1!H258&lt;800),6,IF(Sheet1!H258&gt;=800,7)))))))</f>
        <v>1</v>
      </c>
      <c r="D250">
        <f>IF(Sheet1!I258&lt;200,1,IF(AND(Sheet1!I258&gt;=200,Sheet1!I258&lt;300),2,IF(AND(Sheet1!I258&gt;=300,Sheet1!I258&lt;400),3,IF(AND(Sheet1!I258&gt;=400,Sheet1!I258&lt;500),4,IF(AND(Sheet1!I258&gt;=500,Sheet1!I258&lt;600),5,IF(AND(Sheet1!I258&gt;=600,Sheet1!I258&lt;800),6,IF(Sheet1!I258&gt;=800,7)))))))</f>
        <v>2</v>
      </c>
      <c r="E250">
        <f>IF(Sheet1!J258&lt;200,1,IF(AND(Sheet1!J258&gt;=200,Sheet1!J258&lt;300),2,IF(AND(Sheet1!J258&gt;=300,Sheet1!J258&lt;400),3,IF(AND(Sheet1!J258&gt;=400,Sheet1!J258&lt;500),4,IF(AND(Sheet1!J258&gt;=500,Sheet1!J258&lt;600),5,IF(AND(Sheet1!J258&gt;=600,Sheet1!J258&lt;800),6,IF(Sheet1!J258&gt;=800,7)))))))</f>
        <v>2</v>
      </c>
      <c r="F250">
        <f>IF(Sheet1!K258&lt;200,1,IF(AND(Sheet1!K258&gt;=200,Sheet1!K258&lt;300),2,IF(AND(Sheet1!K258&gt;=300,Sheet1!K258&lt;400),3,IF(AND(Sheet1!K258&gt;=400,Sheet1!K258&lt;500),4,IF(AND(Sheet1!K258&gt;=500,Sheet1!K258&lt;600),5,IF(AND(Sheet1!K258&gt;=600,Sheet1!K258&lt;800),6,IF(Sheet1!K258&gt;=800,7)))))))</f>
        <v>4</v>
      </c>
      <c r="I250">
        <f t="shared" si="31"/>
        <v>1</v>
      </c>
      <c r="J250">
        <f t="shared" si="30"/>
        <v>3</v>
      </c>
      <c r="K250" t="str">
        <f t="shared" si="30"/>
        <v/>
      </c>
      <c r="L250">
        <f t="shared" si="30"/>
        <v>5</v>
      </c>
      <c r="M250" t="str">
        <f t="shared" si="30"/>
        <v/>
      </c>
      <c r="N250" t="str">
        <f t="shared" si="30"/>
        <v/>
      </c>
      <c r="O250" t="str">
        <f t="shared" si="30"/>
        <v/>
      </c>
      <c r="Q250" s="2">
        <f t="shared" si="25"/>
        <v>1</v>
      </c>
      <c r="R250" s="2" t="str">
        <f t="shared" si="26"/>
        <v/>
      </c>
      <c r="S250" s="2">
        <f t="shared" si="27"/>
        <v>2</v>
      </c>
      <c r="T250" s="2" t="str">
        <f t="shared" si="28"/>
        <v/>
      </c>
      <c r="U250" s="2">
        <f t="shared" si="29"/>
        <v>4</v>
      </c>
    </row>
    <row r="251" spans="1:21" x14ac:dyDescent="0.25">
      <c r="A251" t="s">
        <v>208</v>
      </c>
      <c r="B251">
        <f>IF(Sheet1!G95&lt;200,1,IF(AND(Sheet1!G95&gt;=200,Sheet1!G95&lt;300),2,IF(AND(Sheet1!G95&gt;=300,Sheet1!G95&lt;400),3,IF(AND(Sheet1!G95&gt;=400,Sheet1!G95&lt;500),4,IF(AND(Sheet1!G95&gt;=500,Sheet1!G95&lt;600),5,IF(AND(Sheet1!G95&gt;=600,Sheet1!G95&lt;800),6,IF(Sheet1!G95&gt;=800,7)))))))</f>
        <v>3</v>
      </c>
      <c r="C251">
        <f>IF(Sheet1!H95&lt;200,1,IF(AND(Sheet1!H95&gt;=200,Sheet1!H95&lt;300),2,IF(AND(Sheet1!H95&gt;=300,Sheet1!H95&lt;400),3,IF(AND(Sheet1!H95&gt;=400,Sheet1!H95&lt;500),4,IF(AND(Sheet1!H95&gt;=500,Sheet1!H95&lt;600),5,IF(AND(Sheet1!H95&gt;=600,Sheet1!H95&lt;800),6,IF(Sheet1!H95&gt;=800,7)))))))</f>
        <v>3</v>
      </c>
      <c r="D251">
        <f>IF(Sheet1!I95&lt;200,1,IF(AND(Sheet1!I95&gt;=200,Sheet1!I95&lt;300),2,IF(AND(Sheet1!I95&gt;=300,Sheet1!I95&lt;400),3,IF(AND(Sheet1!I95&gt;=400,Sheet1!I95&lt;500),4,IF(AND(Sheet1!I95&gt;=500,Sheet1!I95&lt;600),5,IF(AND(Sheet1!I95&gt;=600,Sheet1!I95&lt;800),6,IF(Sheet1!I95&gt;=800,7)))))))</f>
        <v>3</v>
      </c>
      <c r="E251">
        <f>IF(Sheet1!J95&lt;200,1,IF(AND(Sheet1!J95&gt;=200,Sheet1!J95&lt;300),2,IF(AND(Sheet1!J95&gt;=300,Sheet1!J95&lt;400),3,IF(AND(Sheet1!J95&gt;=400,Sheet1!J95&lt;500),4,IF(AND(Sheet1!J95&gt;=500,Sheet1!J95&lt;600),5,IF(AND(Sheet1!J95&gt;=600,Sheet1!J95&lt;800),6,IF(Sheet1!J95&gt;=800,7)))))))</f>
        <v>4</v>
      </c>
      <c r="F251">
        <f>IF(Sheet1!K95&lt;200,1,IF(AND(Sheet1!K95&gt;=200,Sheet1!K95&lt;300),2,IF(AND(Sheet1!K95&gt;=300,Sheet1!K95&lt;400),3,IF(AND(Sheet1!K95&gt;=400,Sheet1!K95&lt;500),4,IF(AND(Sheet1!K95&gt;=500,Sheet1!K95&lt;600),5,IF(AND(Sheet1!K95&gt;=600,Sheet1!K95&lt;800),6,IF(Sheet1!K95&gt;=800,7)))))))</f>
        <v>4</v>
      </c>
      <c r="I251" t="str">
        <f t="shared" si="31"/>
        <v/>
      </c>
      <c r="J251" t="str">
        <f t="shared" si="30"/>
        <v/>
      </c>
      <c r="K251">
        <f t="shared" si="30"/>
        <v>1</v>
      </c>
      <c r="L251">
        <f t="shared" si="30"/>
        <v>4</v>
      </c>
      <c r="M251" t="str">
        <f t="shared" si="30"/>
        <v/>
      </c>
      <c r="N251" t="str">
        <f t="shared" si="30"/>
        <v/>
      </c>
      <c r="O251" t="str">
        <f t="shared" si="30"/>
        <v/>
      </c>
      <c r="Q251" s="2">
        <f t="shared" si="25"/>
        <v>3</v>
      </c>
      <c r="R251" s="2" t="str">
        <f t="shared" si="26"/>
        <v/>
      </c>
      <c r="S251" s="2" t="str">
        <f t="shared" si="27"/>
        <v/>
      </c>
      <c r="T251" s="2">
        <f t="shared" si="28"/>
        <v>4</v>
      </c>
      <c r="U251" s="2" t="str">
        <f t="shared" si="29"/>
        <v/>
      </c>
    </row>
    <row r="252" spans="1:21" x14ac:dyDescent="0.25">
      <c r="A252" t="s">
        <v>181</v>
      </c>
      <c r="B252">
        <f>IF(Sheet1!G116&lt;200,1,IF(AND(Sheet1!G116&gt;=200,Sheet1!G116&lt;300),2,IF(AND(Sheet1!G116&gt;=300,Sheet1!G116&lt;400),3,IF(AND(Sheet1!G116&gt;=400,Sheet1!G116&lt;500),4,IF(AND(Sheet1!G116&gt;=500,Sheet1!G116&lt;600),5,IF(AND(Sheet1!G116&gt;=600,Sheet1!G116&lt;800),6,IF(Sheet1!G116&gt;=800,7)))))))</f>
        <v>3</v>
      </c>
      <c r="C252">
        <f>IF(Sheet1!H116&lt;200,1,IF(AND(Sheet1!H116&gt;=200,Sheet1!H116&lt;300),2,IF(AND(Sheet1!H116&gt;=300,Sheet1!H116&lt;400),3,IF(AND(Sheet1!H116&gt;=400,Sheet1!H116&lt;500),4,IF(AND(Sheet1!H116&gt;=500,Sheet1!H116&lt;600),5,IF(AND(Sheet1!H116&gt;=600,Sheet1!H116&lt;800),6,IF(Sheet1!H116&gt;=800,7)))))))</f>
        <v>3</v>
      </c>
      <c r="D252">
        <f>IF(Sheet1!I116&lt;200,1,IF(AND(Sheet1!I116&gt;=200,Sheet1!I116&lt;300),2,IF(AND(Sheet1!I116&gt;=300,Sheet1!I116&lt;400),3,IF(AND(Sheet1!I116&gt;=400,Sheet1!I116&lt;500),4,IF(AND(Sheet1!I116&gt;=500,Sheet1!I116&lt;600),5,IF(AND(Sheet1!I116&gt;=600,Sheet1!I116&lt;800),6,IF(Sheet1!I116&gt;=800,7)))))))</f>
        <v>3</v>
      </c>
      <c r="E252">
        <f>IF(Sheet1!J116&lt;200,1,IF(AND(Sheet1!J116&gt;=200,Sheet1!J116&lt;300),2,IF(AND(Sheet1!J116&gt;=300,Sheet1!J116&lt;400),3,IF(AND(Sheet1!J116&gt;=400,Sheet1!J116&lt;500),4,IF(AND(Sheet1!J116&gt;=500,Sheet1!J116&lt;600),5,IF(AND(Sheet1!J116&gt;=600,Sheet1!J116&lt;800),6,IF(Sheet1!J116&gt;=800,7)))))))</f>
        <v>4</v>
      </c>
      <c r="F252">
        <f>IF(Sheet1!K116&lt;200,1,IF(AND(Sheet1!K116&gt;=200,Sheet1!K116&lt;300),2,IF(AND(Sheet1!K116&gt;=300,Sheet1!K116&lt;400),3,IF(AND(Sheet1!K116&gt;=400,Sheet1!K116&lt;500),4,IF(AND(Sheet1!K116&gt;=500,Sheet1!K116&lt;600),5,IF(AND(Sheet1!K116&gt;=600,Sheet1!K116&lt;800),6,IF(Sheet1!K116&gt;=800,7)))))))</f>
        <v>4</v>
      </c>
      <c r="I252" t="str">
        <f t="shared" si="31"/>
        <v/>
      </c>
      <c r="J252" t="str">
        <f t="shared" si="30"/>
        <v/>
      </c>
      <c r="K252">
        <f t="shared" si="30"/>
        <v>1</v>
      </c>
      <c r="L252">
        <f t="shared" si="30"/>
        <v>4</v>
      </c>
      <c r="M252" t="str">
        <f t="shared" si="30"/>
        <v/>
      </c>
      <c r="N252" t="str">
        <f t="shared" si="30"/>
        <v/>
      </c>
      <c r="O252" t="str">
        <f t="shared" si="30"/>
        <v/>
      </c>
      <c r="Q252" s="2">
        <f t="shared" si="25"/>
        <v>3</v>
      </c>
      <c r="R252" s="2" t="str">
        <f t="shared" si="26"/>
        <v/>
      </c>
      <c r="S252" s="2" t="str">
        <f t="shared" si="27"/>
        <v/>
      </c>
      <c r="T252" s="2">
        <f t="shared" si="28"/>
        <v>4</v>
      </c>
      <c r="U252" s="2" t="str">
        <f t="shared" si="29"/>
        <v/>
      </c>
    </row>
    <row r="253" spans="1:21" x14ac:dyDescent="0.25">
      <c r="A253" t="s">
        <v>216</v>
      </c>
      <c r="B253">
        <f>IF(Sheet1!G70&lt;200,1,IF(AND(Sheet1!G70&gt;=200,Sheet1!G70&lt;300),2,IF(AND(Sheet1!G70&gt;=300,Sheet1!G70&lt;400),3,IF(AND(Sheet1!G70&gt;=400,Sheet1!G70&lt;500),4,IF(AND(Sheet1!G70&gt;=500,Sheet1!G70&lt;600),5,IF(AND(Sheet1!G70&gt;=600,Sheet1!G70&lt;800),6,IF(Sheet1!G70&gt;=800,7)))))))</f>
        <v>4</v>
      </c>
      <c r="C253">
        <f>IF(Sheet1!H70&lt;200,1,IF(AND(Sheet1!H70&gt;=200,Sheet1!H70&lt;300),2,IF(AND(Sheet1!H70&gt;=300,Sheet1!H70&lt;400),3,IF(AND(Sheet1!H70&gt;=400,Sheet1!H70&lt;500),4,IF(AND(Sheet1!H70&gt;=500,Sheet1!H70&lt;600),5,IF(AND(Sheet1!H70&gt;=600,Sheet1!H70&lt;800),6,IF(Sheet1!H70&gt;=800,7)))))))</f>
        <v>4</v>
      </c>
      <c r="D253">
        <f>IF(Sheet1!I70&lt;200,1,IF(AND(Sheet1!I70&gt;=200,Sheet1!I70&lt;300),2,IF(AND(Sheet1!I70&gt;=300,Sheet1!I70&lt;400),3,IF(AND(Sheet1!I70&gt;=400,Sheet1!I70&lt;500),4,IF(AND(Sheet1!I70&gt;=500,Sheet1!I70&lt;600),5,IF(AND(Sheet1!I70&gt;=600,Sheet1!I70&lt;800),6,IF(Sheet1!I70&gt;=800,7)))))))</f>
        <v>4</v>
      </c>
      <c r="E253">
        <f>IF(Sheet1!J70&lt;200,1,IF(AND(Sheet1!J70&gt;=200,Sheet1!J70&lt;300),2,IF(AND(Sheet1!J70&gt;=300,Sheet1!J70&lt;400),3,IF(AND(Sheet1!J70&gt;=400,Sheet1!J70&lt;500),4,IF(AND(Sheet1!J70&gt;=500,Sheet1!J70&lt;600),5,IF(AND(Sheet1!J70&gt;=600,Sheet1!J70&lt;800),6,IF(Sheet1!J70&gt;=800,7)))))))</f>
        <v>4</v>
      </c>
      <c r="F253">
        <f>IF(Sheet1!K70&lt;200,1,IF(AND(Sheet1!K70&gt;=200,Sheet1!K70&lt;300),2,IF(AND(Sheet1!K70&gt;=300,Sheet1!K70&lt;400),3,IF(AND(Sheet1!K70&gt;=400,Sheet1!K70&lt;500),4,IF(AND(Sheet1!K70&gt;=500,Sheet1!K70&lt;600),5,IF(AND(Sheet1!K70&gt;=600,Sheet1!K70&lt;800),6,IF(Sheet1!K70&gt;=800,7)))))))</f>
        <v>4</v>
      </c>
      <c r="I253" t="str">
        <f t="shared" si="31"/>
        <v/>
      </c>
      <c r="J253" t="str">
        <f t="shared" si="30"/>
        <v/>
      </c>
      <c r="K253" t="str">
        <f t="shared" si="30"/>
        <v/>
      </c>
      <c r="L253">
        <f t="shared" si="30"/>
        <v>1</v>
      </c>
      <c r="M253" t="str">
        <f t="shared" si="30"/>
        <v/>
      </c>
      <c r="N253" t="str">
        <f t="shared" si="30"/>
        <v/>
      </c>
      <c r="O253" t="str">
        <f t="shared" si="30"/>
        <v/>
      </c>
      <c r="Q253" s="2">
        <f t="shared" si="25"/>
        <v>4</v>
      </c>
      <c r="R253" s="2" t="str">
        <f t="shared" si="26"/>
        <v/>
      </c>
      <c r="S253" s="2" t="str">
        <f t="shared" si="27"/>
        <v/>
      </c>
      <c r="T253" s="2" t="str">
        <f t="shared" si="28"/>
        <v/>
      </c>
      <c r="U253" s="2" t="str">
        <f t="shared" si="29"/>
        <v/>
      </c>
    </row>
    <row r="254" spans="1:21" x14ac:dyDescent="0.25">
      <c r="A254" t="s">
        <v>358</v>
      </c>
      <c r="B254">
        <f>IF(Sheet1!G54&lt;200,1,IF(AND(Sheet1!G54&gt;=200,Sheet1!G54&lt;300),2,IF(AND(Sheet1!G54&gt;=300,Sheet1!G54&lt;400),3,IF(AND(Sheet1!G54&gt;=400,Sheet1!G54&lt;500),4,IF(AND(Sheet1!G54&gt;=500,Sheet1!G54&lt;600),5,IF(AND(Sheet1!G54&gt;=600,Sheet1!G54&lt;800),6,IF(Sheet1!G54&gt;=800,7)))))))</f>
        <v>5</v>
      </c>
      <c r="C254">
        <f>IF(Sheet1!H54&lt;200,1,IF(AND(Sheet1!H54&gt;=200,Sheet1!H54&lt;300),2,IF(AND(Sheet1!H54&gt;=300,Sheet1!H54&lt;400),3,IF(AND(Sheet1!H54&gt;=400,Sheet1!H54&lt;500),4,IF(AND(Sheet1!H54&gt;=500,Sheet1!H54&lt;600),5,IF(AND(Sheet1!H54&gt;=600,Sheet1!H54&lt;800),6,IF(Sheet1!H54&gt;=800,7)))))))</f>
        <v>6</v>
      </c>
      <c r="D254">
        <f>IF(Sheet1!I54&lt;200,1,IF(AND(Sheet1!I54&gt;=200,Sheet1!I54&lt;300),2,IF(AND(Sheet1!I54&gt;=300,Sheet1!I54&lt;400),3,IF(AND(Sheet1!I54&gt;=400,Sheet1!I54&lt;500),4,IF(AND(Sheet1!I54&gt;=500,Sheet1!I54&lt;600),5,IF(AND(Sheet1!I54&gt;=600,Sheet1!I54&lt;800),6,IF(Sheet1!I54&gt;=800,7)))))))</f>
        <v>6</v>
      </c>
      <c r="E254">
        <f>IF(Sheet1!J54&lt;200,1,IF(AND(Sheet1!J54&gt;=200,Sheet1!J54&lt;300),2,IF(AND(Sheet1!J54&gt;=300,Sheet1!J54&lt;400),3,IF(AND(Sheet1!J54&gt;=400,Sheet1!J54&lt;500),4,IF(AND(Sheet1!J54&gt;=500,Sheet1!J54&lt;600),5,IF(AND(Sheet1!J54&gt;=600,Sheet1!J54&lt;800),6,IF(Sheet1!J54&gt;=800,7)))))))</f>
        <v>7</v>
      </c>
      <c r="F254">
        <f>IF(Sheet1!K54&lt;200,1,IF(AND(Sheet1!K54&gt;=200,Sheet1!K54&lt;300),2,IF(AND(Sheet1!K54&gt;=300,Sheet1!K54&lt;400),3,IF(AND(Sheet1!K54&gt;=400,Sheet1!K54&lt;500),4,IF(AND(Sheet1!K54&gt;=500,Sheet1!K54&lt;600),5,IF(AND(Sheet1!K54&gt;=600,Sheet1!K54&lt;800),6,IF(Sheet1!K54&gt;=800,7)))))))</f>
        <v>7</v>
      </c>
      <c r="I254" t="str">
        <f t="shared" si="31"/>
        <v/>
      </c>
      <c r="J254" t="str">
        <f t="shared" si="30"/>
        <v/>
      </c>
      <c r="K254" t="str">
        <f t="shared" si="30"/>
        <v/>
      </c>
      <c r="L254" t="str">
        <f t="shared" si="30"/>
        <v/>
      </c>
      <c r="M254">
        <f t="shared" si="30"/>
        <v>1</v>
      </c>
      <c r="N254">
        <f t="shared" si="30"/>
        <v>2</v>
      </c>
      <c r="O254">
        <f t="shared" si="30"/>
        <v>4</v>
      </c>
      <c r="Q254" s="2">
        <f t="shared" si="25"/>
        <v>5</v>
      </c>
      <c r="R254" s="2">
        <f t="shared" si="26"/>
        <v>6</v>
      </c>
      <c r="S254" s="2" t="str">
        <f t="shared" si="27"/>
        <v/>
      </c>
      <c r="T254" s="2">
        <f t="shared" si="28"/>
        <v>7</v>
      </c>
      <c r="U254" s="2" t="str">
        <f t="shared" si="29"/>
        <v/>
      </c>
    </row>
    <row r="255" spans="1:21" x14ac:dyDescent="0.25">
      <c r="A255" t="s">
        <v>101</v>
      </c>
      <c r="B255">
        <f>IF(Sheet1!G259&lt;200,1,IF(AND(Sheet1!G259&gt;=200,Sheet1!G259&lt;300),2,IF(AND(Sheet1!G259&gt;=300,Sheet1!G259&lt;400),3,IF(AND(Sheet1!G259&gt;=400,Sheet1!G259&lt;500),4,IF(AND(Sheet1!G259&gt;=500,Sheet1!G259&lt;600),5,IF(AND(Sheet1!G259&gt;=600,Sheet1!G259&lt;800),6,IF(Sheet1!G259&gt;=800,7)))))))</f>
        <v>1</v>
      </c>
      <c r="C255">
        <f>IF(Sheet1!H259&lt;200,1,IF(AND(Sheet1!H259&gt;=200,Sheet1!H259&lt;300),2,IF(AND(Sheet1!H259&gt;=300,Sheet1!H259&lt;400),3,IF(AND(Sheet1!H259&gt;=400,Sheet1!H259&lt;500),4,IF(AND(Sheet1!H259&gt;=500,Sheet1!H259&lt;600),5,IF(AND(Sheet1!H259&gt;=600,Sheet1!H259&lt;800),6,IF(Sheet1!H259&gt;=800,7)))))))</f>
        <v>1</v>
      </c>
      <c r="D255">
        <f>IF(Sheet1!I259&lt;200,1,IF(AND(Sheet1!I259&gt;=200,Sheet1!I259&lt;300),2,IF(AND(Sheet1!I259&gt;=300,Sheet1!I259&lt;400),3,IF(AND(Sheet1!I259&gt;=400,Sheet1!I259&lt;500),4,IF(AND(Sheet1!I259&gt;=500,Sheet1!I259&lt;600),5,IF(AND(Sheet1!I259&gt;=600,Sheet1!I259&lt;800),6,IF(Sheet1!I259&gt;=800,7)))))))</f>
        <v>2</v>
      </c>
      <c r="E255">
        <f>IF(Sheet1!J259&lt;200,1,IF(AND(Sheet1!J259&gt;=200,Sheet1!J259&lt;300),2,IF(AND(Sheet1!J259&gt;=300,Sheet1!J259&lt;400),3,IF(AND(Sheet1!J259&gt;=400,Sheet1!J259&lt;500),4,IF(AND(Sheet1!J259&gt;=500,Sheet1!J259&lt;600),5,IF(AND(Sheet1!J259&gt;=600,Sheet1!J259&lt;800),6,IF(Sheet1!J259&gt;=800,7)))))))</f>
        <v>2</v>
      </c>
      <c r="F255">
        <f>IF(Sheet1!K259&lt;200,1,IF(AND(Sheet1!K259&gt;=200,Sheet1!K259&lt;300),2,IF(AND(Sheet1!K259&gt;=300,Sheet1!K259&lt;400),3,IF(AND(Sheet1!K259&gt;=400,Sheet1!K259&lt;500),4,IF(AND(Sheet1!K259&gt;=500,Sheet1!K259&lt;600),5,IF(AND(Sheet1!K259&gt;=600,Sheet1!K259&lt;800),6,IF(Sheet1!K259&gt;=800,7)))))))</f>
        <v>2</v>
      </c>
      <c r="I255">
        <f t="shared" si="31"/>
        <v>1</v>
      </c>
      <c r="J255">
        <f t="shared" si="30"/>
        <v>3</v>
      </c>
      <c r="K255" t="str">
        <f t="shared" si="30"/>
        <v/>
      </c>
      <c r="L255" t="str">
        <f t="shared" si="30"/>
        <v/>
      </c>
      <c r="M255" t="str">
        <f t="shared" si="30"/>
        <v/>
      </c>
      <c r="N255" t="str">
        <f t="shared" si="30"/>
        <v/>
      </c>
      <c r="O255" t="str">
        <f t="shared" si="30"/>
        <v/>
      </c>
      <c r="Q255" s="2">
        <f t="shared" si="25"/>
        <v>1</v>
      </c>
      <c r="R255" s="2" t="str">
        <f t="shared" si="26"/>
        <v/>
      </c>
      <c r="S255" s="2">
        <f t="shared" si="27"/>
        <v>2</v>
      </c>
      <c r="T255" s="2" t="str">
        <f t="shared" si="28"/>
        <v/>
      </c>
      <c r="U255" s="2" t="str">
        <f t="shared" si="29"/>
        <v/>
      </c>
    </row>
    <row r="256" spans="1:21" x14ac:dyDescent="0.25">
      <c r="A256" t="s">
        <v>162</v>
      </c>
      <c r="B256">
        <f>IF(Sheet1!G175&lt;200,1,IF(AND(Sheet1!G175&gt;=200,Sheet1!G175&lt;300),2,IF(AND(Sheet1!G175&gt;=300,Sheet1!G175&lt;400),3,IF(AND(Sheet1!G175&gt;=400,Sheet1!G175&lt;500),4,IF(AND(Sheet1!G175&gt;=500,Sheet1!G175&lt;600),5,IF(AND(Sheet1!G175&gt;=600,Sheet1!G175&lt;800),6,IF(Sheet1!G175&gt;=800,7)))))))</f>
        <v>2</v>
      </c>
      <c r="C256">
        <f>IF(Sheet1!H175&lt;200,1,IF(AND(Sheet1!H175&gt;=200,Sheet1!H175&lt;300),2,IF(AND(Sheet1!H175&gt;=300,Sheet1!H175&lt;400),3,IF(AND(Sheet1!H175&gt;=400,Sheet1!H175&lt;500),4,IF(AND(Sheet1!H175&gt;=500,Sheet1!H175&lt;600),5,IF(AND(Sheet1!H175&gt;=600,Sheet1!H175&lt;800),6,IF(Sheet1!H175&gt;=800,7)))))))</f>
        <v>2</v>
      </c>
      <c r="D256">
        <f>IF(Sheet1!I175&lt;200,1,IF(AND(Sheet1!I175&gt;=200,Sheet1!I175&lt;300),2,IF(AND(Sheet1!I175&gt;=300,Sheet1!I175&lt;400),3,IF(AND(Sheet1!I175&gt;=400,Sheet1!I175&lt;500),4,IF(AND(Sheet1!I175&gt;=500,Sheet1!I175&lt;600),5,IF(AND(Sheet1!I175&gt;=600,Sheet1!I175&lt;800),6,IF(Sheet1!I175&gt;=800,7)))))))</f>
        <v>2</v>
      </c>
      <c r="E256">
        <f>IF(Sheet1!J175&lt;200,1,IF(AND(Sheet1!J175&gt;=200,Sheet1!J175&lt;300),2,IF(AND(Sheet1!J175&gt;=300,Sheet1!J175&lt;400),3,IF(AND(Sheet1!J175&gt;=400,Sheet1!J175&lt;500),4,IF(AND(Sheet1!J175&gt;=500,Sheet1!J175&lt;600),5,IF(AND(Sheet1!J175&gt;=600,Sheet1!J175&lt;800),6,IF(Sheet1!J175&gt;=800,7)))))))</f>
        <v>3</v>
      </c>
      <c r="F256">
        <f>IF(Sheet1!K175&lt;200,1,IF(AND(Sheet1!K175&gt;=200,Sheet1!K175&lt;300),2,IF(AND(Sheet1!K175&gt;=300,Sheet1!K175&lt;400),3,IF(AND(Sheet1!K175&gt;=400,Sheet1!K175&lt;500),4,IF(AND(Sheet1!K175&gt;=500,Sheet1!K175&lt;600),5,IF(AND(Sheet1!K175&gt;=600,Sheet1!K175&lt;800),6,IF(Sheet1!K175&gt;=800,7)))))))</f>
        <v>3</v>
      </c>
      <c r="I256" t="str">
        <f t="shared" si="31"/>
        <v/>
      </c>
      <c r="J256">
        <f t="shared" si="30"/>
        <v>1</v>
      </c>
      <c r="K256">
        <f t="shared" si="30"/>
        <v>4</v>
      </c>
      <c r="L256" t="str">
        <f t="shared" si="30"/>
        <v/>
      </c>
      <c r="M256" t="str">
        <f t="shared" si="30"/>
        <v/>
      </c>
      <c r="N256" t="str">
        <f t="shared" si="30"/>
        <v/>
      </c>
      <c r="O256" t="str">
        <f t="shared" si="30"/>
        <v/>
      </c>
      <c r="Q256" s="2">
        <f t="shared" si="25"/>
        <v>2</v>
      </c>
      <c r="R256" s="2" t="str">
        <f t="shared" si="26"/>
        <v/>
      </c>
      <c r="S256" s="2" t="str">
        <f t="shared" si="27"/>
        <v/>
      </c>
      <c r="T256" s="2">
        <f t="shared" si="28"/>
        <v>3</v>
      </c>
      <c r="U256" s="2" t="str">
        <f t="shared" si="29"/>
        <v/>
      </c>
    </row>
    <row r="257" spans="1:21" x14ac:dyDescent="0.25">
      <c r="A257" t="s">
        <v>267</v>
      </c>
      <c r="B257">
        <f>IF(Sheet1!G40&lt;200,1,IF(AND(Sheet1!G40&gt;=200,Sheet1!G40&lt;300),2,IF(AND(Sheet1!G40&gt;=300,Sheet1!G40&lt;400),3,IF(AND(Sheet1!G40&gt;=400,Sheet1!G40&lt;500),4,IF(AND(Sheet1!G40&gt;=500,Sheet1!G40&lt;600),5,IF(AND(Sheet1!G40&gt;=600,Sheet1!G40&lt;800),6,IF(Sheet1!G40&gt;=800,7)))))))</f>
        <v>6</v>
      </c>
      <c r="C257">
        <f>IF(Sheet1!H40&lt;200,1,IF(AND(Sheet1!H40&gt;=200,Sheet1!H40&lt;300),2,IF(AND(Sheet1!H40&gt;=300,Sheet1!H40&lt;400),3,IF(AND(Sheet1!H40&gt;=400,Sheet1!H40&lt;500),4,IF(AND(Sheet1!H40&gt;=500,Sheet1!H40&lt;600),5,IF(AND(Sheet1!H40&gt;=600,Sheet1!H40&lt;800),6,IF(Sheet1!H40&gt;=800,7)))))))</f>
        <v>6</v>
      </c>
      <c r="D257">
        <f>IF(Sheet1!I40&lt;200,1,IF(AND(Sheet1!I40&gt;=200,Sheet1!I40&lt;300),2,IF(AND(Sheet1!I40&gt;=300,Sheet1!I40&lt;400),3,IF(AND(Sheet1!I40&gt;=400,Sheet1!I40&lt;500),4,IF(AND(Sheet1!I40&gt;=500,Sheet1!I40&lt;600),5,IF(AND(Sheet1!I40&gt;=600,Sheet1!I40&lt;800),6,IF(Sheet1!I40&gt;=800,7)))))))</f>
        <v>6</v>
      </c>
      <c r="E257">
        <f>IF(Sheet1!J40&lt;200,1,IF(AND(Sheet1!J40&gt;=200,Sheet1!J40&lt;300),2,IF(AND(Sheet1!J40&gt;=300,Sheet1!J40&lt;400),3,IF(AND(Sheet1!J40&gt;=400,Sheet1!J40&lt;500),4,IF(AND(Sheet1!J40&gt;=500,Sheet1!J40&lt;600),5,IF(AND(Sheet1!J40&gt;=600,Sheet1!J40&lt;800),6,IF(Sheet1!J40&gt;=800,7)))))))</f>
        <v>6</v>
      </c>
      <c r="F257">
        <f>IF(Sheet1!K40&lt;200,1,IF(AND(Sheet1!K40&gt;=200,Sheet1!K40&lt;300),2,IF(AND(Sheet1!K40&gt;=300,Sheet1!K40&lt;400),3,IF(AND(Sheet1!K40&gt;=400,Sheet1!K40&lt;500),4,IF(AND(Sheet1!K40&gt;=500,Sheet1!K40&lt;600),5,IF(AND(Sheet1!K40&gt;=600,Sheet1!K40&lt;800),6,IF(Sheet1!K40&gt;=800,7)))))))</f>
        <v>6</v>
      </c>
      <c r="I257" t="str">
        <f t="shared" si="31"/>
        <v/>
      </c>
      <c r="J257" t="str">
        <f t="shared" si="30"/>
        <v/>
      </c>
      <c r="K257" t="str">
        <f t="shared" si="30"/>
        <v/>
      </c>
      <c r="L257" t="str">
        <f t="shared" si="30"/>
        <v/>
      </c>
      <c r="M257" t="str">
        <f t="shared" si="30"/>
        <v/>
      </c>
      <c r="N257">
        <f t="shared" si="30"/>
        <v>1</v>
      </c>
      <c r="O257" t="str">
        <f t="shared" si="30"/>
        <v/>
      </c>
      <c r="Q257" s="2">
        <f t="shared" si="25"/>
        <v>6</v>
      </c>
      <c r="R257" s="2" t="str">
        <f t="shared" si="26"/>
        <v/>
      </c>
      <c r="S257" s="2" t="str">
        <f t="shared" si="27"/>
        <v/>
      </c>
      <c r="T257" s="2" t="str">
        <f t="shared" si="28"/>
        <v/>
      </c>
      <c r="U257" s="2" t="str">
        <f t="shared" si="29"/>
        <v/>
      </c>
    </row>
    <row r="258" spans="1:21" x14ac:dyDescent="0.25">
      <c r="A258" t="s">
        <v>211</v>
      </c>
      <c r="B258">
        <f>IF(Sheet1!G92&lt;200,1,IF(AND(Sheet1!G92&gt;=200,Sheet1!G92&lt;300),2,IF(AND(Sheet1!G92&gt;=300,Sheet1!G92&lt;400),3,IF(AND(Sheet1!G92&gt;=400,Sheet1!G92&lt;500),4,IF(AND(Sheet1!G92&gt;=500,Sheet1!G92&lt;600),5,IF(AND(Sheet1!G92&gt;=600,Sheet1!G92&lt;800),6,IF(Sheet1!G92&gt;=800,7)))))))</f>
        <v>4</v>
      </c>
      <c r="C258">
        <f>IF(Sheet1!H92&lt;200,1,IF(AND(Sheet1!H92&gt;=200,Sheet1!H92&lt;300),2,IF(AND(Sheet1!H92&gt;=300,Sheet1!H92&lt;400),3,IF(AND(Sheet1!H92&gt;=400,Sheet1!H92&lt;500),4,IF(AND(Sheet1!H92&gt;=500,Sheet1!H92&lt;600),5,IF(AND(Sheet1!H92&gt;=600,Sheet1!H92&lt;800),6,IF(Sheet1!H92&gt;=800,7)))))))</f>
        <v>4</v>
      </c>
      <c r="D258">
        <f>IF(Sheet1!I92&lt;200,1,IF(AND(Sheet1!I92&gt;=200,Sheet1!I92&lt;300),2,IF(AND(Sheet1!I92&gt;=300,Sheet1!I92&lt;400),3,IF(AND(Sheet1!I92&gt;=400,Sheet1!I92&lt;500),4,IF(AND(Sheet1!I92&gt;=500,Sheet1!I92&lt;600),5,IF(AND(Sheet1!I92&gt;=600,Sheet1!I92&lt;800),6,IF(Sheet1!I92&gt;=800,7)))))))</f>
        <v>4</v>
      </c>
      <c r="E258">
        <f>IF(Sheet1!J92&lt;200,1,IF(AND(Sheet1!J92&gt;=200,Sheet1!J92&lt;300),2,IF(AND(Sheet1!J92&gt;=300,Sheet1!J92&lt;400),3,IF(AND(Sheet1!J92&gt;=400,Sheet1!J92&lt;500),4,IF(AND(Sheet1!J92&gt;=500,Sheet1!J92&lt;600),5,IF(AND(Sheet1!J92&gt;=600,Sheet1!J92&lt;800),6,IF(Sheet1!J92&gt;=800,7)))))))</f>
        <v>4</v>
      </c>
      <c r="F258">
        <f>IF(Sheet1!K92&lt;200,1,IF(AND(Sheet1!K92&gt;=200,Sheet1!K92&lt;300),2,IF(AND(Sheet1!K92&gt;=300,Sheet1!K92&lt;400),3,IF(AND(Sheet1!K92&gt;=400,Sheet1!K92&lt;500),4,IF(AND(Sheet1!K92&gt;=500,Sheet1!K92&lt;600),5,IF(AND(Sheet1!K92&gt;=600,Sheet1!K92&lt;800),6,IF(Sheet1!K92&gt;=800,7)))))))</f>
        <v>4</v>
      </c>
      <c r="I258" t="str">
        <f t="shared" si="31"/>
        <v/>
      </c>
      <c r="J258" t="str">
        <f t="shared" si="30"/>
        <v/>
      </c>
      <c r="K258" t="str">
        <f t="shared" si="30"/>
        <v/>
      </c>
      <c r="L258">
        <f t="shared" si="30"/>
        <v>1</v>
      </c>
      <c r="M258" t="str">
        <f t="shared" si="30"/>
        <v/>
      </c>
      <c r="N258" t="str">
        <f t="shared" si="30"/>
        <v/>
      </c>
      <c r="O258" t="str">
        <f t="shared" si="30"/>
        <v/>
      </c>
      <c r="Q258" s="2">
        <f t="shared" si="25"/>
        <v>4</v>
      </c>
      <c r="R258" s="2" t="str">
        <f t="shared" si="26"/>
        <v/>
      </c>
      <c r="S258" s="2" t="str">
        <f t="shared" si="27"/>
        <v/>
      </c>
      <c r="T258" s="2" t="str">
        <f t="shared" si="28"/>
        <v/>
      </c>
      <c r="U258" s="2" t="str">
        <f t="shared" si="29"/>
        <v/>
      </c>
    </row>
    <row r="259" spans="1:21" x14ac:dyDescent="0.25">
      <c r="A259" t="s">
        <v>131</v>
      </c>
      <c r="B259">
        <f>IF(Sheet1!G256&lt;200,1,IF(AND(Sheet1!G256&gt;=200,Sheet1!G256&lt;300),2,IF(AND(Sheet1!G256&gt;=300,Sheet1!G256&lt;400),3,IF(AND(Sheet1!G256&gt;=400,Sheet1!G256&lt;500),4,IF(AND(Sheet1!G256&gt;=500,Sheet1!G256&lt;600),5,IF(AND(Sheet1!G256&gt;=600,Sheet1!G256&lt;800),6,IF(Sheet1!G256&gt;=800,7)))))))</f>
        <v>2</v>
      </c>
      <c r="C259">
        <f>IF(Sheet1!H256&lt;200,1,IF(AND(Sheet1!H256&gt;=200,Sheet1!H256&lt;300),2,IF(AND(Sheet1!H256&gt;=300,Sheet1!H256&lt;400),3,IF(AND(Sheet1!H256&gt;=400,Sheet1!H256&lt;500),4,IF(AND(Sheet1!H256&gt;=500,Sheet1!H256&lt;600),5,IF(AND(Sheet1!H256&gt;=600,Sheet1!H256&lt;800),6,IF(Sheet1!H256&gt;=800,7)))))))</f>
        <v>2</v>
      </c>
      <c r="D259">
        <f>IF(Sheet1!I256&lt;200,1,IF(AND(Sheet1!I256&gt;=200,Sheet1!I256&lt;300),2,IF(AND(Sheet1!I256&gt;=300,Sheet1!I256&lt;400),3,IF(AND(Sheet1!I256&gt;=400,Sheet1!I256&lt;500),4,IF(AND(Sheet1!I256&gt;=500,Sheet1!I256&lt;600),5,IF(AND(Sheet1!I256&gt;=600,Sheet1!I256&lt;800),6,IF(Sheet1!I256&gt;=800,7)))))))</f>
        <v>2</v>
      </c>
      <c r="E259">
        <f>IF(Sheet1!J256&lt;200,1,IF(AND(Sheet1!J256&gt;=200,Sheet1!J256&lt;300),2,IF(AND(Sheet1!J256&gt;=300,Sheet1!J256&lt;400),3,IF(AND(Sheet1!J256&gt;=400,Sheet1!J256&lt;500),4,IF(AND(Sheet1!J256&gt;=500,Sheet1!J256&lt;600),5,IF(AND(Sheet1!J256&gt;=600,Sheet1!J256&lt;800),6,IF(Sheet1!J256&gt;=800,7)))))))</f>
        <v>2</v>
      </c>
      <c r="F259">
        <f>IF(Sheet1!K256&lt;200,1,IF(AND(Sheet1!K256&gt;=200,Sheet1!K256&lt;300),2,IF(AND(Sheet1!K256&gt;=300,Sheet1!K256&lt;400),3,IF(AND(Sheet1!K256&gt;=400,Sheet1!K256&lt;500),4,IF(AND(Sheet1!K256&gt;=500,Sheet1!K256&lt;600),5,IF(AND(Sheet1!K256&gt;=600,Sheet1!K256&lt;800),6,IF(Sheet1!K256&gt;=800,7)))))))</f>
        <v>2</v>
      </c>
      <c r="I259" t="str">
        <f t="shared" si="31"/>
        <v/>
      </c>
      <c r="J259">
        <f t="shared" si="30"/>
        <v>1</v>
      </c>
      <c r="K259" t="str">
        <f t="shared" si="30"/>
        <v/>
      </c>
      <c r="L259" t="str">
        <f t="shared" si="30"/>
        <v/>
      </c>
      <c r="M259" t="str">
        <f t="shared" si="30"/>
        <v/>
      </c>
      <c r="N259" t="str">
        <f t="shared" si="30"/>
        <v/>
      </c>
      <c r="O259" t="str">
        <f t="shared" si="30"/>
        <v/>
      </c>
      <c r="Q259" s="2">
        <f t="shared" ref="Q259:Q322" si="32">B259</f>
        <v>2</v>
      </c>
      <c r="R259" s="2" t="str">
        <f t="shared" ref="R259:R322" si="33">IF(C259&gt;B259,C259,"")</f>
        <v/>
      </c>
      <c r="S259" s="2" t="str">
        <f t="shared" ref="S259:S322" si="34">IF(D259&gt;C259,D259,"")</f>
        <v/>
      </c>
      <c r="T259" s="2" t="str">
        <f t="shared" ref="T259:T322" si="35">IF(E259&gt;D259,E259,"")</f>
        <v/>
      </c>
      <c r="U259" s="2" t="str">
        <f t="shared" ref="U259:U322" si="36">IF(F259&gt;E259,F259,"")</f>
        <v/>
      </c>
    </row>
    <row r="260" spans="1:21" x14ac:dyDescent="0.25">
      <c r="A260" t="s">
        <v>132</v>
      </c>
      <c r="B260">
        <f>IF(Sheet1!G257&lt;200,1,IF(AND(Sheet1!G257&gt;=200,Sheet1!G257&lt;300),2,IF(AND(Sheet1!G257&gt;=300,Sheet1!G257&lt;400),3,IF(AND(Sheet1!G257&gt;=400,Sheet1!G257&lt;500),4,IF(AND(Sheet1!G257&gt;=500,Sheet1!G257&lt;600),5,IF(AND(Sheet1!G257&gt;=600,Sheet1!G257&lt;800),6,IF(Sheet1!G257&gt;=800,7)))))))</f>
        <v>2</v>
      </c>
      <c r="C260">
        <f>IF(Sheet1!H257&lt;200,1,IF(AND(Sheet1!H257&gt;=200,Sheet1!H257&lt;300),2,IF(AND(Sheet1!H257&gt;=300,Sheet1!H257&lt;400),3,IF(AND(Sheet1!H257&gt;=400,Sheet1!H257&lt;500),4,IF(AND(Sheet1!H257&gt;=500,Sheet1!H257&lt;600),5,IF(AND(Sheet1!H257&gt;=600,Sheet1!H257&lt;800),6,IF(Sheet1!H257&gt;=800,7)))))))</f>
        <v>2</v>
      </c>
      <c r="D260">
        <f>IF(Sheet1!I257&lt;200,1,IF(AND(Sheet1!I257&gt;=200,Sheet1!I257&lt;300),2,IF(AND(Sheet1!I257&gt;=300,Sheet1!I257&lt;400),3,IF(AND(Sheet1!I257&gt;=400,Sheet1!I257&lt;500),4,IF(AND(Sheet1!I257&gt;=500,Sheet1!I257&lt;600),5,IF(AND(Sheet1!I257&gt;=600,Sheet1!I257&lt;800),6,IF(Sheet1!I257&gt;=800,7)))))))</f>
        <v>2</v>
      </c>
      <c r="E260">
        <f>IF(Sheet1!J257&lt;200,1,IF(AND(Sheet1!J257&gt;=200,Sheet1!J257&lt;300),2,IF(AND(Sheet1!J257&gt;=300,Sheet1!J257&lt;400),3,IF(AND(Sheet1!J257&gt;=400,Sheet1!J257&lt;500),4,IF(AND(Sheet1!J257&gt;=500,Sheet1!J257&lt;600),5,IF(AND(Sheet1!J257&gt;=600,Sheet1!J257&lt;800),6,IF(Sheet1!J257&gt;=800,7)))))))</f>
        <v>2</v>
      </c>
      <c r="F260">
        <f>IF(Sheet1!K257&lt;200,1,IF(AND(Sheet1!K257&gt;=200,Sheet1!K257&lt;300),2,IF(AND(Sheet1!K257&gt;=300,Sheet1!K257&lt;400),3,IF(AND(Sheet1!K257&gt;=400,Sheet1!K257&lt;500),4,IF(AND(Sheet1!K257&gt;=500,Sheet1!K257&lt;600),5,IF(AND(Sheet1!K257&gt;=600,Sheet1!K257&lt;800),6,IF(Sheet1!K257&gt;=800,7)))))))</f>
        <v>2</v>
      </c>
      <c r="I260" t="str">
        <f t="shared" si="31"/>
        <v/>
      </c>
      <c r="J260">
        <f t="shared" si="30"/>
        <v>1</v>
      </c>
      <c r="K260" t="str">
        <f t="shared" si="30"/>
        <v/>
      </c>
      <c r="L260" t="str">
        <f t="shared" si="30"/>
        <v/>
      </c>
      <c r="M260" t="str">
        <f t="shared" si="30"/>
        <v/>
      </c>
      <c r="N260" t="str">
        <f t="shared" si="30"/>
        <v/>
      </c>
      <c r="O260" t="str">
        <f t="shared" si="30"/>
        <v/>
      </c>
      <c r="Q260" s="2">
        <f t="shared" si="32"/>
        <v>2</v>
      </c>
      <c r="R260" s="2" t="str">
        <f t="shared" si="33"/>
        <v/>
      </c>
      <c r="S260" s="2" t="str">
        <f t="shared" si="34"/>
        <v/>
      </c>
      <c r="T260" s="2" t="str">
        <f t="shared" si="35"/>
        <v/>
      </c>
      <c r="U260" s="2" t="str">
        <f t="shared" si="36"/>
        <v/>
      </c>
    </row>
    <row r="261" spans="1:21" x14ac:dyDescent="0.25">
      <c r="A261" t="s">
        <v>350</v>
      </c>
      <c r="B261">
        <f>IF(Sheet1!G35&lt;200,1,IF(AND(Sheet1!G35&gt;=200,Sheet1!G35&lt;300),2,IF(AND(Sheet1!G35&gt;=300,Sheet1!G35&lt;400),3,IF(AND(Sheet1!G35&gt;=400,Sheet1!G35&lt;500),4,IF(AND(Sheet1!G35&gt;=500,Sheet1!G35&lt;600),5,IF(AND(Sheet1!G35&gt;=600,Sheet1!G35&lt;800),6,IF(Sheet1!G35&gt;=800,7)))))))</f>
        <v>6</v>
      </c>
      <c r="C261">
        <f>IF(Sheet1!H35&lt;200,1,IF(AND(Sheet1!H35&gt;=200,Sheet1!H35&lt;300),2,IF(AND(Sheet1!H35&gt;=300,Sheet1!H35&lt;400),3,IF(AND(Sheet1!H35&gt;=400,Sheet1!H35&lt;500),4,IF(AND(Sheet1!H35&gt;=500,Sheet1!H35&lt;600),5,IF(AND(Sheet1!H35&gt;=600,Sheet1!H35&lt;800),6,IF(Sheet1!H35&gt;=800,7)))))))</f>
        <v>7</v>
      </c>
      <c r="D261">
        <f>IF(Sheet1!I35&lt;200,1,IF(AND(Sheet1!I35&gt;=200,Sheet1!I35&lt;300),2,IF(AND(Sheet1!I35&gt;=300,Sheet1!I35&lt;400),3,IF(AND(Sheet1!I35&gt;=400,Sheet1!I35&lt;500),4,IF(AND(Sheet1!I35&gt;=500,Sheet1!I35&lt;600),5,IF(AND(Sheet1!I35&gt;=600,Sheet1!I35&lt;800),6,IF(Sheet1!I35&gt;=800,7)))))))</f>
        <v>7</v>
      </c>
      <c r="E261">
        <f>IF(Sheet1!J35&lt;200,1,IF(AND(Sheet1!J35&gt;=200,Sheet1!J35&lt;300),2,IF(AND(Sheet1!J35&gt;=300,Sheet1!J35&lt;400),3,IF(AND(Sheet1!J35&gt;=400,Sheet1!J35&lt;500),4,IF(AND(Sheet1!J35&gt;=500,Sheet1!J35&lt;600),5,IF(AND(Sheet1!J35&gt;=600,Sheet1!J35&lt;800),6,IF(Sheet1!J35&gt;=800,7)))))))</f>
        <v>7</v>
      </c>
      <c r="F261">
        <f>IF(Sheet1!K35&lt;200,1,IF(AND(Sheet1!K35&gt;=200,Sheet1!K35&lt;300),2,IF(AND(Sheet1!K35&gt;=300,Sheet1!K35&lt;400),3,IF(AND(Sheet1!K35&gt;=400,Sheet1!K35&lt;500),4,IF(AND(Sheet1!K35&gt;=500,Sheet1!K35&lt;600),5,IF(AND(Sheet1!K35&gt;=600,Sheet1!K35&lt;800),6,IF(Sheet1!K35&gt;=800,7)))))))</f>
        <v>7</v>
      </c>
      <c r="I261" t="str">
        <f t="shared" si="31"/>
        <v/>
      </c>
      <c r="J261" t="str">
        <f t="shared" si="30"/>
        <v/>
      </c>
      <c r="K261" t="str">
        <f t="shared" si="30"/>
        <v/>
      </c>
      <c r="L261" t="str">
        <f t="shared" si="30"/>
        <v/>
      </c>
      <c r="M261" t="str">
        <f t="shared" si="30"/>
        <v/>
      </c>
      <c r="N261">
        <f t="shared" si="30"/>
        <v>1</v>
      </c>
      <c r="O261">
        <f t="shared" si="30"/>
        <v>2</v>
      </c>
      <c r="Q261" s="2">
        <f t="shared" si="32"/>
        <v>6</v>
      </c>
      <c r="R261" s="2">
        <f t="shared" si="33"/>
        <v>7</v>
      </c>
      <c r="S261" s="2" t="str">
        <f t="shared" si="34"/>
        <v/>
      </c>
      <c r="T261" s="2" t="str">
        <f t="shared" si="35"/>
        <v/>
      </c>
      <c r="U261" s="2" t="str">
        <f t="shared" si="36"/>
        <v/>
      </c>
    </row>
    <row r="262" spans="1:21" x14ac:dyDescent="0.25">
      <c r="A262" t="s">
        <v>295</v>
      </c>
      <c r="B262">
        <f>IF(Sheet1!G90&lt;200,1,IF(AND(Sheet1!G90&gt;=200,Sheet1!G90&lt;300),2,IF(AND(Sheet1!G90&gt;=300,Sheet1!G90&lt;400),3,IF(AND(Sheet1!G90&gt;=400,Sheet1!G90&lt;500),4,IF(AND(Sheet1!G90&gt;=500,Sheet1!G90&lt;600),5,IF(AND(Sheet1!G90&gt;=600,Sheet1!G90&lt;800),6,IF(Sheet1!G90&gt;=800,7)))))))</f>
        <v>4</v>
      </c>
      <c r="C262">
        <f>IF(Sheet1!H90&lt;200,1,IF(AND(Sheet1!H90&gt;=200,Sheet1!H90&lt;300),2,IF(AND(Sheet1!H90&gt;=300,Sheet1!H90&lt;400),3,IF(AND(Sheet1!H90&gt;=400,Sheet1!H90&lt;500),4,IF(AND(Sheet1!H90&gt;=500,Sheet1!H90&lt;600),5,IF(AND(Sheet1!H90&gt;=600,Sheet1!H90&lt;800),6,IF(Sheet1!H90&gt;=800,7)))))))</f>
        <v>6</v>
      </c>
      <c r="D262">
        <f>IF(Sheet1!I90&lt;200,1,IF(AND(Sheet1!I90&gt;=200,Sheet1!I90&lt;300),2,IF(AND(Sheet1!I90&gt;=300,Sheet1!I90&lt;400),3,IF(AND(Sheet1!I90&gt;=400,Sheet1!I90&lt;500),4,IF(AND(Sheet1!I90&gt;=500,Sheet1!I90&lt;600),5,IF(AND(Sheet1!I90&gt;=600,Sheet1!I90&lt;800),6,IF(Sheet1!I90&gt;=800,7)))))))</f>
        <v>6</v>
      </c>
      <c r="E262">
        <f>IF(Sheet1!J90&lt;200,1,IF(AND(Sheet1!J90&gt;=200,Sheet1!J90&lt;300),2,IF(AND(Sheet1!J90&gt;=300,Sheet1!J90&lt;400),3,IF(AND(Sheet1!J90&gt;=400,Sheet1!J90&lt;500),4,IF(AND(Sheet1!J90&gt;=500,Sheet1!J90&lt;600),5,IF(AND(Sheet1!J90&gt;=600,Sheet1!J90&lt;800),6,IF(Sheet1!J90&gt;=800,7)))))))</f>
        <v>7</v>
      </c>
      <c r="F262">
        <f>IF(Sheet1!K90&lt;200,1,IF(AND(Sheet1!K90&gt;=200,Sheet1!K90&lt;300),2,IF(AND(Sheet1!K90&gt;=300,Sheet1!K90&lt;400),3,IF(AND(Sheet1!K90&gt;=400,Sheet1!K90&lt;500),4,IF(AND(Sheet1!K90&gt;=500,Sheet1!K90&lt;600),5,IF(AND(Sheet1!K90&gt;=600,Sheet1!K90&lt;800),6,IF(Sheet1!K90&gt;=800,7)))))))</f>
        <v>7</v>
      </c>
      <c r="I262" t="str">
        <f t="shared" si="31"/>
        <v/>
      </c>
      <c r="J262" t="str">
        <f t="shared" si="30"/>
        <v/>
      </c>
      <c r="K262" t="str">
        <f t="shared" si="30"/>
        <v/>
      </c>
      <c r="L262">
        <f t="shared" si="30"/>
        <v>1</v>
      </c>
      <c r="M262" t="str">
        <f t="shared" si="30"/>
        <v/>
      </c>
      <c r="N262">
        <f t="shared" si="30"/>
        <v>2</v>
      </c>
      <c r="O262">
        <f t="shared" si="30"/>
        <v>4</v>
      </c>
      <c r="Q262" s="2">
        <f t="shared" si="32"/>
        <v>4</v>
      </c>
      <c r="R262" s="2">
        <f t="shared" si="33"/>
        <v>6</v>
      </c>
      <c r="S262" s="2" t="str">
        <f t="shared" si="34"/>
        <v/>
      </c>
      <c r="T262" s="2">
        <f t="shared" si="35"/>
        <v>7</v>
      </c>
      <c r="U262" s="2" t="str">
        <f t="shared" si="36"/>
        <v/>
      </c>
    </row>
    <row r="263" spans="1:21" x14ac:dyDescent="0.25">
      <c r="A263" t="s">
        <v>330</v>
      </c>
      <c r="B263">
        <f>IF(Sheet1!G139&lt;200,1,IF(AND(Sheet1!G139&gt;=200,Sheet1!G139&lt;300),2,IF(AND(Sheet1!G139&gt;=300,Sheet1!G139&lt;400),3,IF(AND(Sheet1!G139&gt;=400,Sheet1!G139&lt;500),4,IF(AND(Sheet1!G139&gt;=500,Sheet1!G139&lt;600),5,IF(AND(Sheet1!G139&gt;=600,Sheet1!G139&lt;800),6,IF(Sheet1!G139&gt;=800,7)))))))</f>
        <v>2</v>
      </c>
      <c r="C263">
        <f>IF(Sheet1!H139&lt;200,1,IF(AND(Sheet1!H139&gt;=200,Sheet1!H139&lt;300),2,IF(AND(Sheet1!H139&gt;=300,Sheet1!H139&lt;400),3,IF(AND(Sheet1!H139&gt;=400,Sheet1!H139&lt;500),4,IF(AND(Sheet1!H139&gt;=500,Sheet1!H139&lt;600),5,IF(AND(Sheet1!H139&gt;=600,Sheet1!H139&lt;800),6,IF(Sheet1!H139&gt;=800,7)))))))</f>
        <v>3</v>
      </c>
      <c r="D263">
        <f>IF(Sheet1!I139&lt;200,1,IF(AND(Sheet1!I139&gt;=200,Sheet1!I139&lt;300),2,IF(AND(Sheet1!I139&gt;=300,Sheet1!I139&lt;400),3,IF(AND(Sheet1!I139&gt;=400,Sheet1!I139&lt;500),4,IF(AND(Sheet1!I139&gt;=500,Sheet1!I139&lt;600),5,IF(AND(Sheet1!I139&gt;=600,Sheet1!I139&lt;800),6,IF(Sheet1!I139&gt;=800,7)))))))</f>
        <v>6</v>
      </c>
      <c r="E263">
        <f>IF(Sheet1!J139&lt;200,1,IF(AND(Sheet1!J139&gt;=200,Sheet1!J139&lt;300),2,IF(AND(Sheet1!J139&gt;=300,Sheet1!J139&lt;400),3,IF(AND(Sheet1!J139&gt;=400,Sheet1!J139&lt;500),4,IF(AND(Sheet1!J139&gt;=500,Sheet1!J139&lt;600),5,IF(AND(Sheet1!J139&gt;=600,Sheet1!J139&lt;800),6,IF(Sheet1!J139&gt;=800,7)))))))</f>
        <v>7</v>
      </c>
      <c r="F263">
        <f>IF(Sheet1!K139&lt;200,1,IF(AND(Sheet1!K139&gt;=200,Sheet1!K139&lt;300),2,IF(AND(Sheet1!K139&gt;=300,Sheet1!K139&lt;400),3,IF(AND(Sheet1!K139&gt;=400,Sheet1!K139&lt;500),4,IF(AND(Sheet1!K139&gt;=500,Sheet1!K139&lt;600),5,IF(AND(Sheet1!K139&gt;=600,Sheet1!K139&lt;800),6,IF(Sheet1!K139&gt;=800,7)))))))</f>
        <v>7</v>
      </c>
      <c r="I263" t="str">
        <f t="shared" si="31"/>
        <v/>
      </c>
      <c r="J263">
        <f t="shared" si="30"/>
        <v>1</v>
      </c>
      <c r="K263">
        <f t="shared" si="30"/>
        <v>2</v>
      </c>
      <c r="L263" t="str">
        <f t="shared" si="30"/>
        <v/>
      </c>
      <c r="M263" t="str">
        <f t="shared" si="30"/>
        <v/>
      </c>
      <c r="N263">
        <f t="shared" si="30"/>
        <v>3</v>
      </c>
      <c r="O263">
        <f t="shared" si="30"/>
        <v>4</v>
      </c>
      <c r="Q263" s="2">
        <f t="shared" si="32"/>
        <v>2</v>
      </c>
      <c r="R263" s="2">
        <f t="shared" si="33"/>
        <v>3</v>
      </c>
      <c r="S263" s="2">
        <f t="shared" si="34"/>
        <v>6</v>
      </c>
      <c r="T263" s="2">
        <f t="shared" si="35"/>
        <v>7</v>
      </c>
      <c r="U263" s="2" t="str">
        <f t="shared" si="36"/>
        <v/>
      </c>
    </row>
    <row r="264" spans="1:21" x14ac:dyDescent="0.25">
      <c r="A264" t="s">
        <v>260</v>
      </c>
      <c r="B264">
        <f>IF(Sheet1!G46&lt;200,1,IF(AND(Sheet1!G46&gt;=200,Sheet1!G46&lt;300),2,IF(AND(Sheet1!G46&gt;=300,Sheet1!G46&lt;400),3,IF(AND(Sheet1!G46&gt;=400,Sheet1!G46&lt;500),4,IF(AND(Sheet1!G46&gt;=500,Sheet1!G46&lt;600),5,IF(AND(Sheet1!G46&gt;=600,Sheet1!G46&lt;800),6,IF(Sheet1!G46&gt;=800,7)))))))</f>
        <v>6</v>
      </c>
      <c r="C264">
        <f>IF(Sheet1!H46&lt;200,1,IF(AND(Sheet1!H46&gt;=200,Sheet1!H46&lt;300),2,IF(AND(Sheet1!H46&gt;=300,Sheet1!H46&lt;400),3,IF(AND(Sheet1!H46&gt;=400,Sheet1!H46&lt;500),4,IF(AND(Sheet1!H46&gt;=500,Sheet1!H46&lt;600),5,IF(AND(Sheet1!H46&gt;=600,Sheet1!H46&lt;800),6,IF(Sheet1!H46&gt;=800,7)))))))</f>
        <v>6</v>
      </c>
      <c r="D264">
        <f>IF(Sheet1!I46&lt;200,1,IF(AND(Sheet1!I46&gt;=200,Sheet1!I46&lt;300),2,IF(AND(Sheet1!I46&gt;=300,Sheet1!I46&lt;400),3,IF(AND(Sheet1!I46&gt;=400,Sheet1!I46&lt;500),4,IF(AND(Sheet1!I46&gt;=500,Sheet1!I46&lt;600),5,IF(AND(Sheet1!I46&gt;=600,Sheet1!I46&lt;800),6,IF(Sheet1!I46&gt;=800,7)))))))</f>
        <v>6</v>
      </c>
      <c r="E264">
        <f>IF(Sheet1!J46&lt;200,1,IF(AND(Sheet1!J46&gt;=200,Sheet1!J46&lt;300),2,IF(AND(Sheet1!J46&gt;=300,Sheet1!J46&lt;400),3,IF(AND(Sheet1!J46&gt;=400,Sheet1!J46&lt;500),4,IF(AND(Sheet1!J46&gt;=500,Sheet1!J46&lt;600),5,IF(AND(Sheet1!J46&gt;=600,Sheet1!J46&lt;800),6,IF(Sheet1!J46&gt;=800,7)))))))</f>
        <v>6</v>
      </c>
      <c r="F264">
        <f>IF(Sheet1!K46&lt;200,1,IF(AND(Sheet1!K46&gt;=200,Sheet1!K46&lt;300),2,IF(AND(Sheet1!K46&gt;=300,Sheet1!K46&lt;400),3,IF(AND(Sheet1!K46&gt;=400,Sheet1!K46&lt;500),4,IF(AND(Sheet1!K46&gt;=500,Sheet1!K46&lt;600),5,IF(AND(Sheet1!K46&gt;=600,Sheet1!K46&lt;800),6,IF(Sheet1!K46&gt;=800,7)))))))</f>
        <v>6</v>
      </c>
      <c r="I264" t="str">
        <f t="shared" si="31"/>
        <v/>
      </c>
      <c r="J264" t="str">
        <f t="shared" si="30"/>
        <v/>
      </c>
      <c r="K264" t="str">
        <f t="shared" si="30"/>
        <v/>
      </c>
      <c r="L264" t="str">
        <f t="shared" si="30"/>
        <v/>
      </c>
      <c r="M264" t="str">
        <f t="shared" si="30"/>
        <v/>
      </c>
      <c r="N264">
        <f t="shared" ref="J264:O307" si="37">IFERROR(MATCH(N$1,$B264:$F264,0),"")</f>
        <v>1</v>
      </c>
      <c r="O264" t="str">
        <f t="shared" si="37"/>
        <v/>
      </c>
      <c r="Q264" s="2">
        <f t="shared" si="32"/>
        <v>6</v>
      </c>
      <c r="R264" s="2" t="str">
        <f t="shared" si="33"/>
        <v/>
      </c>
      <c r="S264" s="2" t="str">
        <f t="shared" si="34"/>
        <v/>
      </c>
      <c r="T264" s="2" t="str">
        <f t="shared" si="35"/>
        <v/>
      </c>
      <c r="U264" s="2" t="str">
        <f t="shared" si="36"/>
        <v/>
      </c>
    </row>
    <row r="265" spans="1:21" x14ac:dyDescent="0.25">
      <c r="A265" t="s">
        <v>338</v>
      </c>
      <c r="B265">
        <f>IF(Sheet1!G45&lt;200,1,IF(AND(Sheet1!G45&gt;=200,Sheet1!G45&lt;300),2,IF(AND(Sheet1!G45&gt;=300,Sheet1!G45&lt;400),3,IF(AND(Sheet1!G45&gt;=400,Sheet1!G45&lt;500),4,IF(AND(Sheet1!G45&gt;=500,Sheet1!G45&lt;600),5,IF(AND(Sheet1!G45&gt;=600,Sheet1!G45&lt;800),6,IF(Sheet1!G45&gt;=800,7)))))))</f>
        <v>2</v>
      </c>
      <c r="C265">
        <f>IF(Sheet1!H45&lt;200,1,IF(AND(Sheet1!H45&gt;=200,Sheet1!H45&lt;300),2,IF(AND(Sheet1!H45&gt;=300,Sheet1!H45&lt;400),3,IF(AND(Sheet1!H45&gt;=400,Sheet1!H45&lt;500),4,IF(AND(Sheet1!H45&gt;=500,Sheet1!H45&lt;600),5,IF(AND(Sheet1!H45&gt;=600,Sheet1!H45&lt;800),6,IF(Sheet1!H45&gt;=800,7)))))))</f>
        <v>7</v>
      </c>
      <c r="D265">
        <f>IF(Sheet1!I45&lt;200,1,IF(AND(Sheet1!I45&gt;=200,Sheet1!I45&lt;300),2,IF(AND(Sheet1!I45&gt;=300,Sheet1!I45&lt;400),3,IF(AND(Sheet1!I45&gt;=400,Sheet1!I45&lt;500),4,IF(AND(Sheet1!I45&gt;=500,Sheet1!I45&lt;600),5,IF(AND(Sheet1!I45&gt;=600,Sheet1!I45&lt;800),6,IF(Sheet1!I45&gt;=800,7)))))))</f>
        <v>7</v>
      </c>
      <c r="E265">
        <f>IF(Sheet1!J45&lt;200,1,IF(AND(Sheet1!J45&gt;=200,Sheet1!J45&lt;300),2,IF(AND(Sheet1!J45&gt;=300,Sheet1!J45&lt;400),3,IF(AND(Sheet1!J45&gt;=400,Sheet1!J45&lt;500),4,IF(AND(Sheet1!J45&gt;=500,Sheet1!J45&lt;600),5,IF(AND(Sheet1!J45&gt;=600,Sheet1!J45&lt;800),6,IF(Sheet1!J45&gt;=800,7)))))))</f>
        <v>7</v>
      </c>
      <c r="F265">
        <f>IF(Sheet1!K45&lt;200,1,IF(AND(Sheet1!K45&gt;=200,Sheet1!K45&lt;300),2,IF(AND(Sheet1!K45&gt;=300,Sheet1!K45&lt;400),3,IF(AND(Sheet1!K45&gt;=400,Sheet1!K45&lt;500),4,IF(AND(Sheet1!K45&gt;=500,Sheet1!K45&lt;600),5,IF(AND(Sheet1!K45&gt;=600,Sheet1!K45&lt;800),6,IF(Sheet1!K45&gt;=800,7)))))))</f>
        <v>7</v>
      </c>
      <c r="I265" t="str">
        <f t="shared" si="31"/>
        <v/>
      </c>
      <c r="J265">
        <f t="shared" si="37"/>
        <v>1</v>
      </c>
      <c r="K265" t="str">
        <f t="shared" si="37"/>
        <v/>
      </c>
      <c r="L265" t="str">
        <f t="shared" si="37"/>
        <v/>
      </c>
      <c r="M265" t="str">
        <f t="shared" si="37"/>
        <v/>
      </c>
      <c r="N265" t="str">
        <f t="shared" si="37"/>
        <v/>
      </c>
      <c r="O265">
        <f t="shared" si="37"/>
        <v>2</v>
      </c>
      <c r="Q265" s="2">
        <f t="shared" si="32"/>
        <v>2</v>
      </c>
      <c r="R265" s="2">
        <f t="shared" si="33"/>
        <v>7</v>
      </c>
      <c r="S265" s="2" t="str">
        <f t="shared" si="34"/>
        <v/>
      </c>
      <c r="T265" s="2" t="str">
        <f t="shared" si="35"/>
        <v/>
      </c>
      <c r="U265" s="2" t="str">
        <f t="shared" si="36"/>
        <v/>
      </c>
    </row>
    <row r="266" spans="1:21" x14ac:dyDescent="0.25">
      <c r="A266" t="s">
        <v>250</v>
      </c>
      <c r="B266">
        <f>IF(Sheet1!G73&lt;200,1,IF(AND(Sheet1!G73&gt;=200,Sheet1!G73&lt;300),2,IF(AND(Sheet1!G73&gt;=300,Sheet1!G73&lt;400),3,IF(AND(Sheet1!G73&gt;=400,Sheet1!G73&lt;500),4,IF(AND(Sheet1!G73&gt;=500,Sheet1!G73&lt;600),5,IF(AND(Sheet1!G73&gt;=600,Sheet1!G73&lt;800),6,IF(Sheet1!G73&gt;=800,7)))))))</f>
        <v>4</v>
      </c>
      <c r="C266">
        <f>IF(Sheet1!H73&lt;200,1,IF(AND(Sheet1!H73&gt;=200,Sheet1!H73&lt;300),2,IF(AND(Sheet1!H73&gt;=300,Sheet1!H73&lt;400),3,IF(AND(Sheet1!H73&gt;=400,Sheet1!H73&lt;500),4,IF(AND(Sheet1!H73&gt;=500,Sheet1!H73&lt;600),5,IF(AND(Sheet1!H73&gt;=600,Sheet1!H73&lt;800),6,IF(Sheet1!H73&gt;=800,7)))))))</f>
        <v>5</v>
      </c>
      <c r="D266">
        <f>IF(Sheet1!I73&lt;200,1,IF(AND(Sheet1!I73&gt;=200,Sheet1!I73&lt;300),2,IF(AND(Sheet1!I73&gt;=300,Sheet1!I73&lt;400),3,IF(AND(Sheet1!I73&gt;=400,Sheet1!I73&lt;500),4,IF(AND(Sheet1!I73&gt;=500,Sheet1!I73&lt;600),5,IF(AND(Sheet1!I73&gt;=600,Sheet1!I73&lt;800),6,IF(Sheet1!I73&gt;=800,7)))))))</f>
        <v>5</v>
      </c>
      <c r="E266">
        <f>IF(Sheet1!J73&lt;200,1,IF(AND(Sheet1!J73&gt;=200,Sheet1!J73&lt;300),2,IF(AND(Sheet1!J73&gt;=300,Sheet1!J73&lt;400),3,IF(AND(Sheet1!J73&gt;=400,Sheet1!J73&lt;500),4,IF(AND(Sheet1!J73&gt;=500,Sheet1!J73&lt;600),5,IF(AND(Sheet1!J73&gt;=600,Sheet1!J73&lt;800),6,IF(Sheet1!J73&gt;=800,7)))))))</f>
        <v>5</v>
      </c>
      <c r="F266">
        <f>IF(Sheet1!K73&lt;200,1,IF(AND(Sheet1!K73&gt;=200,Sheet1!K73&lt;300),2,IF(AND(Sheet1!K73&gt;=300,Sheet1!K73&lt;400),3,IF(AND(Sheet1!K73&gt;=400,Sheet1!K73&lt;500),4,IF(AND(Sheet1!K73&gt;=500,Sheet1!K73&lt;600),5,IF(AND(Sheet1!K73&gt;=600,Sheet1!K73&lt;800),6,IF(Sheet1!K73&gt;=800,7)))))))</f>
        <v>5</v>
      </c>
      <c r="I266" t="str">
        <f t="shared" si="31"/>
        <v/>
      </c>
      <c r="J266" t="str">
        <f t="shared" si="37"/>
        <v/>
      </c>
      <c r="K266" t="str">
        <f t="shared" si="37"/>
        <v/>
      </c>
      <c r="L266">
        <f t="shared" si="37"/>
        <v>1</v>
      </c>
      <c r="M266">
        <f t="shared" si="37"/>
        <v>2</v>
      </c>
      <c r="N266" t="str">
        <f t="shared" si="37"/>
        <v/>
      </c>
      <c r="O266" t="str">
        <f t="shared" si="37"/>
        <v/>
      </c>
      <c r="Q266" s="2">
        <f t="shared" si="32"/>
        <v>4</v>
      </c>
      <c r="R266" s="2">
        <f t="shared" si="33"/>
        <v>5</v>
      </c>
      <c r="S266" s="2" t="str">
        <f t="shared" si="34"/>
        <v/>
      </c>
      <c r="T266" s="2" t="str">
        <f t="shared" si="35"/>
        <v/>
      </c>
      <c r="U266" s="2" t="str">
        <f t="shared" si="36"/>
        <v/>
      </c>
    </row>
    <row r="267" spans="1:21" x14ac:dyDescent="0.25">
      <c r="A267" t="s">
        <v>294</v>
      </c>
      <c r="B267">
        <f>IF(Sheet1!G156&lt;200,1,IF(AND(Sheet1!G156&gt;=200,Sheet1!G156&lt;300),2,IF(AND(Sheet1!G156&gt;=300,Sheet1!G156&lt;400),3,IF(AND(Sheet1!G156&gt;=400,Sheet1!G156&lt;500),4,IF(AND(Sheet1!G156&gt;=500,Sheet1!G156&lt;600),5,IF(AND(Sheet1!G156&gt;=600,Sheet1!G156&lt;800),6,IF(Sheet1!G156&gt;=800,7)))))))</f>
        <v>2</v>
      </c>
      <c r="C267">
        <f>IF(Sheet1!H156&lt;200,1,IF(AND(Sheet1!H156&gt;=200,Sheet1!H156&lt;300),2,IF(AND(Sheet1!H156&gt;=300,Sheet1!H156&lt;400),3,IF(AND(Sheet1!H156&gt;=400,Sheet1!H156&lt;500),4,IF(AND(Sheet1!H156&gt;=500,Sheet1!H156&lt;600),5,IF(AND(Sheet1!H156&gt;=600,Sheet1!H156&lt;800),6,IF(Sheet1!H156&gt;=800,7)))))))</f>
        <v>4</v>
      </c>
      <c r="D267">
        <f>IF(Sheet1!I156&lt;200,1,IF(AND(Sheet1!I156&gt;=200,Sheet1!I156&lt;300),2,IF(AND(Sheet1!I156&gt;=300,Sheet1!I156&lt;400),3,IF(AND(Sheet1!I156&gt;=400,Sheet1!I156&lt;500),4,IF(AND(Sheet1!I156&gt;=500,Sheet1!I156&lt;600),5,IF(AND(Sheet1!I156&gt;=600,Sheet1!I156&lt;800),6,IF(Sheet1!I156&gt;=800,7)))))))</f>
        <v>7</v>
      </c>
      <c r="E267">
        <f>IF(Sheet1!J156&lt;200,1,IF(AND(Sheet1!J156&gt;=200,Sheet1!J156&lt;300),2,IF(AND(Sheet1!J156&gt;=300,Sheet1!J156&lt;400),3,IF(AND(Sheet1!J156&gt;=400,Sheet1!J156&lt;500),4,IF(AND(Sheet1!J156&gt;=500,Sheet1!J156&lt;600),5,IF(AND(Sheet1!J156&gt;=600,Sheet1!J156&lt;800),6,IF(Sheet1!J156&gt;=800,7)))))))</f>
        <v>7</v>
      </c>
      <c r="F267">
        <f>IF(Sheet1!K156&lt;200,1,IF(AND(Sheet1!K156&gt;=200,Sheet1!K156&lt;300),2,IF(AND(Sheet1!K156&gt;=300,Sheet1!K156&lt;400),3,IF(AND(Sheet1!K156&gt;=400,Sheet1!K156&lt;500),4,IF(AND(Sheet1!K156&gt;=500,Sheet1!K156&lt;600),5,IF(AND(Sheet1!K156&gt;=600,Sheet1!K156&lt;800),6,IF(Sheet1!K156&gt;=800,7)))))))</f>
        <v>7</v>
      </c>
      <c r="I267" t="str">
        <f t="shared" si="31"/>
        <v/>
      </c>
      <c r="J267">
        <f t="shared" si="37"/>
        <v>1</v>
      </c>
      <c r="K267" t="str">
        <f t="shared" si="37"/>
        <v/>
      </c>
      <c r="L267">
        <f t="shared" si="37"/>
        <v>2</v>
      </c>
      <c r="M267" t="str">
        <f t="shared" si="37"/>
        <v/>
      </c>
      <c r="N267" t="str">
        <f t="shared" si="37"/>
        <v/>
      </c>
      <c r="O267">
        <f t="shared" si="37"/>
        <v>3</v>
      </c>
      <c r="Q267" s="2">
        <f t="shared" si="32"/>
        <v>2</v>
      </c>
      <c r="R267" s="2">
        <f t="shared" si="33"/>
        <v>4</v>
      </c>
      <c r="S267" s="2">
        <f t="shared" si="34"/>
        <v>7</v>
      </c>
      <c r="T267" s="2" t="str">
        <f t="shared" si="35"/>
        <v/>
      </c>
      <c r="U267" s="2" t="str">
        <f t="shared" si="36"/>
        <v/>
      </c>
    </row>
    <row r="268" spans="1:21" x14ac:dyDescent="0.25">
      <c r="A268" t="s">
        <v>236</v>
      </c>
      <c r="B268">
        <f>IF(Sheet1!G172&lt;200,1,IF(AND(Sheet1!G172&gt;=200,Sheet1!G172&lt;300),2,IF(AND(Sheet1!G172&gt;=300,Sheet1!G172&lt;400),3,IF(AND(Sheet1!G172&gt;=400,Sheet1!G172&lt;500),4,IF(AND(Sheet1!G172&gt;=500,Sheet1!G172&lt;600),5,IF(AND(Sheet1!G172&gt;=600,Sheet1!G172&lt;800),6,IF(Sheet1!G172&gt;=800,7)))))))</f>
        <v>2</v>
      </c>
      <c r="C268">
        <f>IF(Sheet1!H172&lt;200,1,IF(AND(Sheet1!H172&gt;=200,Sheet1!H172&lt;300),2,IF(AND(Sheet1!H172&gt;=300,Sheet1!H172&lt;400),3,IF(AND(Sheet1!H172&gt;=400,Sheet1!H172&lt;500),4,IF(AND(Sheet1!H172&gt;=500,Sheet1!H172&lt;600),5,IF(AND(Sheet1!H172&gt;=600,Sheet1!H172&lt;800),6,IF(Sheet1!H172&gt;=800,7)))))))</f>
        <v>2</v>
      </c>
      <c r="D268">
        <f>IF(Sheet1!I172&lt;200,1,IF(AND(Sheet1!I172&gt;=200,Sheet1!I172&lt;300),2,IF(AND(Sheet1!I172&gt;=300,Sheet1!I172&lt;400),3,IF(AND(Sheet1!I172&gt;=400,Sheet1!I172&lt;500),4,IF(AND(Sheet1!I172&gt;=500,Sheet1!I172&lt;600),5,IF(AND(Sheet1!I172&gt;=600,Sheet1!I172&lt;800),6,IF(Sheet1!I172&gt;=800,7)))))))</f>
        <v>2</v>
      </c>
      <c r="E268">
        <f>IF(Sheet1!J172&lt;200,1,IF(AND(Sheet1!J172&gt;=200,Sheet1!J172&lt;300),2,IF(AND(Sheet1!J172&gt;=300,Sheet1!J172&lt;400),3,IF(AND(Sheet1!J172&gt;=400,Sheet1!J172&lt;500),4,IF(AND(Sheet1!J172&gt;=500,Sheet1!J172&lt;600),5,IF(AND(Sheet1!J172&gt;=600,Sheet1!J172&lt;800),6,IF(Sheet1!J172&gt;=800,7)))))))</f>
        <v>3</v>
      </c>
      <c r="F268">
        <f>IF(Sheet1!K172&lt;200,1,IF(AND(Sheet1!K172&gt;=200,Sheet1!K172&lt;300),2,IF(AND(Sheet1!K172&gt;=300,Sheet1!K172&lt;400),3,IF(AND(Sheet1!K172&gt;=400,Sheet1!K172&lt;500),4,IF(AND(Sheet1!K172&gt;=500,Sheet1!K172&lt;600),5,IF(AND(Sheet1!K172&gt;=600,Sheet1!K172&lt;800),6,IF(Sheet1!K172&gt;=800,7)))))))</f>
        <v>5</v>
      </c>
      <c r="I268" t="str">
        <f t="shared" si="31"/>
        <v/>
      </c>
      <c r="J268">
        <f t="shared" si="37"/>
        <v>1</v>
      </c>
      <c r="K268">
        <f t="shared" si="37"/>
        <v>4</v>
      </c>
      <c r="L268" t="str">
        <f t="shared" si="37"/>
        <v/>
      </c>
      <c r="M268">
        <f t="shared" si="37"/>
        <v>5</v>
      </c>
      <c r="N268" t="str">
        <f t="shared" si="37"/>
        <v/>
      </c>
      <c r="O268" t="str">
        <f t="shared" si="37"/>
        <v/>
      </c>
      <c r="Q268" s="2">
        <f t="shared" si="32"/>
        <v>2</v>
      </c>
      <c r="R268" s="2" t="str">
        <f t="shared" si="33"/>
        <v/>
      </c>
      <c r="S268" s="2" t="str">
        <f t="shared" si="34"/>
        <v/>
      </c>
      <c r="T268" s="2">
        <f t="shared" si="35"/>
        <v>3</v>
      </c>
      <c r="U268" s="2">
        <f t="shared" si="36"/>
        <v>5</v>
      </c>
    </row>
    <row r="269" spans="1:21" x14ac:dyDescent="0.25">
      <c r="A269" t="s">
        <v>141</v>
      </c>
      <c r="B269">
        <f>IF(Sheet1!G150&lt;200,1,IF(AND(Sheet1!G150&gt;=200,Sheet1!G150&lt;300),2,IF(AND(Sheet1!G150&gt;=300,Sheet1!G150&lt;400),3,IF(AND(Sheet1!G150&gt;=400,Sheet1!G150&lt;500),4,IF(AND(Sheet1!G150&gt;=500,Sheet1!G150&lt;600),5,IF(AND(Sheet1!G150&gt;=600,Sheet1!G150&lt;800),6,IF(Sheet1!G150&gt;=800,7)))))))</f>
        <v>2</v>
      </c>
      <c r="C269">
        <f>IF(Sheet1!H150&lt;200,1,IF(AND(Sheet1!H150&gt;=200,Sheet1!H150&lt;300),2,IF(AND(Sheet1!H150&gt;=300,Sheet1!H150&lt;400),3,IF(AND(Sheet1!H150&gt;=400,Sheet1!H150&lt;500),4,IF(AND(Sheet1!H150&gt;=500,Sheet1!H150&lt;600),5,IF(AND(Sheet1!H150&gt;=600,Sheet1!H150&lt;800),6,IF(Sheet1!H150&gt;=800,7)))))))</f>
        <v>2</v>
      </c>
      <c r="D269">
        <f>IF(Sheet1!I150&lt;200,1,IF(AND(Sheet1!I150&gt;=200,Sheet1!I150&lt;300),2,IF(AND(Sheet1!I150&gt;=300,Sheet1!I150&lt;400),3,IF(AND(Sheet1!I150&gt;=400,Sheet1!I150&lt;500),4,IF(AND(Sheet1!I150&gt;=500,Sheet1!I150&lt;600),5,IF(AND(Sheet1!I150&gt;=600,Sheet1!I150&lt;800),6,IF(Sheet1!I150&gt;=800,7)))))))</f>
        <v>2</v>
      </c>
      <c r="E269">
        <f>IF(Sheet1!J150&lt;200,1,IF(AND(Sheet1!J150&gt;=200,Sheet1!J150&lt;300),2,IF(AND(Sheet1!J150&gt;=300,Sheet1!J150&lt;400),3,IF(AND(Sheet1!J150&gt;=400,Sheet1!J150&lt;500),4,IF(AND(Sheet1!J150&gt;=500,Sheet1!J150&lt;600),5,IF(AND(Sheet1!J150&gt;=600,Sheet1!J150&lt;800),6,IF(Sheet1!J150&gt;=800,7)))))))</f>
        <v>3</v>
      </c>
      <c r="F269">
        <f>IF(Sheet1!K150&lt;200,1,IF(AND(Sheet1!K150&gt;=200,Sheet1!K150&lt;300),2,IF(AND(Sheet1!K150&gt;=300,Sheet1!K150&lt;400),3,IF(AND(Sheet1!K150&gt;=400,Sheet1!K150&lt;500),4,IF(AND(Sheet1!K150&gt;=500,Sheet1!K150&lt;600),5,IF(AND(Sheet1!K150&gt;=600,Sheet1!K150&lt;800),6,IF(Sheet1!K150&gt;=800,7)))))))</f>
        <v>3</v>
      </c>
      <c r="I269" t="str">
        <f t="shared" si="31"/>
        <v/>
      </c>
      <c r="J269">
        <f t="shared" si="37"/>
        <v>1</v>
      </c>
      <c r="K269">
        <f t="shared" si="37"/>
        <v>4</v>
      </c>
      <c r="L269" t="str">
        <f t="shared" si="37"/>
        <v/>
      </c>
      <c r="M269" t="str">
        <f t="shared" si="37"/>
        <v/>
      </c>
      <c r="N269" t="str">
        <f t="shared" si="37"/>
        <v/>
      </c>
      <c r="O269" t="str">
        <f t="shared" si="37"/>
        <v/>
      </c>
      <c r="Q269" s="2">
        <f t="shared" si="32"/>
        <v>2</v>
      </c>
      <c r="R269" s="2" t="str">
        <f t="shared" si="33"/>
        <v/>
      </c>
      <c r="S269" s="2" t="str">
        <f t="shared" si="34"/>
        <v/>
      </c>
      <c r="T269" s="2">
        <f t="shared" si="35"/>
        <v>3</v>
      </c>
      <c r="U269" s="2" t="str">
        <f t="shared" si="36"/>
        <v/>
      </c>
    </row>
    <row r="270" spans="1:21" x14ac:dyDescent="0.25">
      <c r="A270" t="s">
        <v>352</v>
      </c>
      <c r="B270">
        <f>IF(Sheet1!G15&lt;200,1,IF(AND(Sheet1!G15&gt;=200,Sheet1!G15&lt;300),2,IF(AND(Sheet1!G15&gt;=300,Sheet1!G15&lt;400),3,IF(AND(Sheet1!G15&gt;=400,Sheet1!G15&lt;500),4,IF(AND(Sheet1!G15&gt;=500,Sheet1!G15&lt;600),5,IF(AND(Sheet1!G15&gt;=600,Sheet1!G15&lt;800),6,IF(Sheet1!G15&gt;=800,7)))))))</f>
        <v>6</v>
      </c>
      <c r="C270">
        <f>IF(Sheet1!H15&lt;200,1,IF(AND(Sheet1!H15&gt;=200,Sheet1!H15&lt;300),2,IF(AND(Sheet1!H15&gt;=300,Sheet1!H15&lt;400),3,IF(AND(Sheet1!H15&gt;=400,Sheet1!H15&lt;500),4,IF(AND(Sheet1!H15&gt;=500,Sheet1!H15&lt;600),5,IF(AND(Sheet1!H15&gt;=600,Sheet1!H15&lt;800),6,IF(Sheet1!H15&gt;=800,7)))))))</f>
        <v>7</v>
      </c>
      <c r="D270">
        <f>IF(Sheet1!I15&lt;200,1,IF(AND(Sheet1!I15&gt;=200,Sheet1!I15&lt;300),2,IF(AND(Sheet1!I15&gt;=300,Sheet1!I15&lt;400),3,IF(AND(Sheet1!I15&gt;=400,Sheet1!I15&lt;500),4,IF(AND(Sheet1!I15&gt;=500,Sheet1!I15&lt;600),5,IF(AND(Sheet1!I15&gt;=600,Sheet1!I15&lt;800),6,IF(Sheet1!I15&gt;=800,7)))))))</f>
        <v>7</v>
      </c>
      <c r="E270">
        <f>IF(Sheet1!J15&lt;200,1,IF(AND(Sheet1!J15&gt;=200,Sheet1!J15&lt;300),2,IF(AND(Sheet1!J15&gt;=300,Sheet1!J15&lt;400),3,IF(AND(Sheet1!J15&gt;=400,Sheet1!J15&lt;500),4,IF(AND(Sheet1!J15&gt;=500,Sheet1!J15&lt;600),5,IF(AND(Sheet1!J15&gt;=600,Sheet1!J15&lt;800),6,IF(Sheet1!J15&gt;=800,7)))))))</f>
        <v>7</v>
      </c>
      <c r="F270">
        <f>IF(Sheet1!K15&lt;200,1,IF(AND(Sheet1!K15&gt;=200,Sheet1!K15&lt;300),2,IF(AND(Sheet1!K15&gt;=300,Sheet1!K15&lt;400),3,IF(AND(Sheet1!K15&gt;=400,Sheet1!K15&lt;500),4,IF(AND(Sheet1!K15&gt;=500,Sheet1!K15&lt;600),5,IF(AND(Sheet1!K15&gt;=600,Sheet1!K15&lt;800),6,IF(Sheet1!K15&gt;=800,7)))))))</f>
        <v>7</v>
      </c>
      <c r="I270" t="str">
        <f t="shared" si="31"/>
        <v/>
      </c>
      <c r="J270" t="str">
        <f t="shared" si="37"/>
        <v/>
      </c>
      <c r="K270" t="str">
        <f t="shared" si="37"/>
        <v/>
      </c>
      <c r="L270" t="str">
        <f t="shared" si="37"/>
        <v/>
      </c>
      <c r="M270" t="str">
        <f t="shared" si="37"/>
        <v/>
      </c>
      <c r="N270">
        <f t="shared" si="37"/>
        <v>1</v>
      </c>
      <c r="O270">
        <f t="shared" si="37"/>
        <v>2</v>
      </c>
      <c r="Q270" s="2">
        <f t="shared" si="32"/>
        <v>6</v>
      </c>
      <c r="R270" s="2">
        <f t="shared" si="33"/>
        <v>7</v>
      </c>
      <c r="S270" s="2" t="str">
        <f t="shared" si="34"/>
        <v/>
      </c>
      <c r="T270" s="2" t="str">
        <f t="shared" si="35"/>
        <v/>
      </c>
      <c r="U270" s="2" t="str">
        <f t="shared" si="36"/>
        <v/>
      </c>
    </row>
    <row r="271" spans="1:21" x14ac:dyDescent="0.25">
      <c r="A271" t="s">
        <v>182</v>
      </c>
      <c r="B271">
        <f>IF(Sheet1!G119&lt;200,1,IF(AND(Sheet1!G119&gt;=200,Sheet1!G119&lt;300),2,IF(AND(Sheet1!G119&gt;=300,Sheet1!G119&lt;400),3,IF(AND(Sheet1!G119&gt;=400,Sheet1!G119&lt;500),4,IF(AND(Sheet1!G119&gt;=500,Sheet1!G119&lt;600),5,IF(AND(Sheet1!G119&gt;=600,Sheet1!G119&lt;800),6,IF(Sheet1!G119&gt;=800,7)))))))</f>
        <v>3</v>
      </c>
      <c r="C271">
        <f>IF(Sheet1!H119&lt;200,1,IF(AND(Sheet1!H119&gt;=200,Sheet1!H119&lt;300),2,IF(AND(Sheet1!H119&gt;=300,Sheet1!H119&lt;400),3,IF(AND(Sheet1!H119&gt;=400,Sheet1!H119&lt;500),4,IF(AND(Sheet1!H119&gt;=500,Sheet1!H119&lt;600),5,IF(AND(Sheet1!H119&gt;=600,Sheet1!H119&lt;800),6,IF(Sheet1!H119&gt;=800,7)))))))</f>
        <v>3</v>
      </c>
      <c r="D271">
        <f>IF(Sheet1!I119&lt;200,1,IF(AND(Sheet1!I119&gt;=200,Sheet1!I119&lt;300),2,IF(AND(Sheet1!I119&gt;=300,Sheet1!I119&lt;400),3,IF(AND(Sheet1!I119&gt;=400,Sheet1!I119&lt;500),4,IF(AND(Sheet1!I119&gt;=500,Sheet1!I119&lt;600),5,IF(AND(Sheet1!I119&gt;=600,Sheet1!I119&lt;800),6,IF(Sheet1!I119&gt;=800,7)))))))</f>
        <v>3</v>
      </c>
      <c r="E271">
        <f>IF(Sheet1!J119&lt;200,1,IF(AND(Sheet1!J119&gt;=200,Sheet1!J119&lt;300),2,IF(AND(Sheet1!J119&gt;=300,Sheet1!J119&lt;400),3,IF(AND(Sheet1!J119&gt;=400,Sheet1!J119&lt;500),4,IF(AND(Sheet1!J119&gt;=500,Sheet1!J119&lt;600),5,IF(AND(Sheet1!J119&gt;=600,Sheet1!J119&lt;800),6,IF(Sheet1!J119&gt;=800,7)))))))</f>
        <v>3</v>
      </c>
      <c r="F271">
        <f>IF(Sheet1!K119&lt;200,1,IF(AND(Sheet1!K119&gt;=200,Sheet1!K119&lt;300),2,IF(AND(Sheet1!K119&gt;=300,Sheet1!K119&lt;400),3,IF(AND(Sheet1!K119&gt;=400,Sheet1!K119&lt;500),4,IF(AND(Sheet1!K119&gt;=500,Sheet1!K119&lt;600),5,IF(AND(Sheet1!K119&gt;=600,Sheet1!K119&lt;800),6,IF(Sheet1!K119&gt;=800,7)))))))</f>
        <v>4</v>
      </c>
      <c r="I271" t="str">
        <f t="shared" si="31"/>
        <v/>
      </c>
      <c r="J271" t="str">
        <f t="shared" si="37"/>
        <v/>
      </c>
      <c r="K271">
        <f t="shared" si="37"/>
        <v>1</v>
      </c>
      <c r="L271">
        <f t="shared" si="37"/>
        <v>5</v>
      </c>
      <c r="M271" t="str">
        <f t="shared" si="37"/>
        <v/>
      </c>
      <c r="N271" t="str">
        <f t="shared" si="37"/>
        <v/>
      </c>
      <c r="O271" t="str">
        <f t="shared" si="37"/>
        <v/>
      </c>
      <c r="Q271" s="2">
        <f t="shared" si="32"/>
        <v>3</v>
      </c>
      <c r="R271" s="2" t="str">
        <f t="shared" si="33"/>
        <v/>
      </c>
      <c r="S271" s="2" t="str">
        <f t="shared" si="34"/>
        <v/>
      </c>
      <c r="T271" s="2" t="str">
        <f t="shared" si="35"/>
        <v/>
      </c>
      <c r="U271" s="2">
        <f t="shared" si="36"/>
        <v>4</v>
      </c>
    </row>
    <row r="272" spans="1:21" x14ac:dyDescent="0.25">
      <c r="A272" t="s">
        <v>183</v>
      </c>
      <c r="B272">
        <f>IF(Sheet1!G91&lt;200,1,IF(AND(Sheet1!G91&gt;=200,Sheet1!G91&lt;300),2,IF(AND(Sheet1!G91&gt;=300,Sheet1!G91&lt;400),3,IF(AND(Sheet1!G91&gt;=400,Sheet1!G91&lt;500),4,IF(AND(Sheet1!G91&gt;=500,Sheet1!G91&lt;600),5,IF(AND(Sheet1!G91&gt;=600,Sheet1!G91&lt;800),6,IF(Sheet1!G91&gt;=800,7)))))))</f>
        <v>4</v>
      </c>
      <c r="C272">
        <f>IF(Sheet1!H91&lt;200,1,IF(AND(Sheet1!H91&gt;=200,Sheet1!H91&lt;300),2,IF(AND(Sheet1!H91&gt;=300,Sheet1!H91&lt;400),3,IF(AND(Sheet1!H91&gt;=400,Sheet1!H91&lt;500),4,IF(AND(Sheet1!H91&gt;=500,Sheet1!H91&lt;600),5,IF(AND(Sheet1!H91&gt;=600,Sheet1!H91&lt;800),6,IF(Sheet1!H91&gt;=800,7)))))))</f>
        <v>4</v>
      </c>
      <c r="D272">
        <f>IF(Sheet1!I91&lt;200,1,IF(AND(Sheet1!I91&gt;=200,Sheet1!I91&lt;300),2,IF(AND(Sheet1!I91&gt;=300,Sheet1!I91&lt;400),3,IF(AND(Sheet1!I91&gt;=400,Sheet1!I91&lt;500),4,IF(AND(Sheet1!I91&gt;=500,Sheet1!I91&lt;600),5,IF(AND(Sheet1!I91&gt;=600,Sheet1!I91&lt;800),6,IF(Sheet1!I91&gt;=800,7)))))))</f>
        <v>4</v>
      </c>
      <c r="E272">
        <f>IF(Sheet1!J91&lt;200,1,IF(AND(Sheet1!J91&gt;=200,Sheet1!J91&lt;300),2,IF(AND(Sheet1!J91&gt;=300,Sheet1!J91&lt;400),3,IF(AND(Sheet1!J91&gt;=400,Sheet1!J91&lt;500),4,IF(AND(Sheet1!J91&gt;=500,Sheet1!J91&lt;600),5,IF(AND(Sheet1!J91&gt;=600,Sheet1!J91&lt;800),6,IF(Sheet1!J91&gt;=800,7)))))))</f>
        <v>4</v>
      </c>
      <c r="F272">
        <f>IF(Sheet1!K91&lt;200,1,IF(AND(Sheet1!K91&gt;=200,Sheet1!K91&lt;300),2,IF(AND(Sheet1!K91&gt;=300,Sheet1!K91&lt;400),3,IF(AND(Sheet1!K91&gt;=400,Sheet1!K91&lt;500),4,IF(AND(Sheet1!K91&gt;=500,Sheet1!K91&lt;600),5,IF(AND(Sheet1!K91&gt;=600,Sheet1!K91&lt;800),6,IF(Sheet1!K91&gt;=800,7)))))))</f>
        <v>4</v>
      </c>
      <c r="I272" t="str">
        <f t="shared" si="31"/>
        <v/>
      </c>
      <c r="J272" t="str">
        <f t="shared" si="37"/>
        <v/>
      </c>
      <c r="K272" t="str">
        <f t="shared" si="37"/>
        <v/>
      </c>
      <c r="L272">
        <f t="shared" si="37"/>
        <v>1</v>
      </c>
      <c r="M272" t="str">
        <f t="shared" si="37"/>
        <v/>
      </c>
      <c r="N272" t="str">
        <f t="shared" si="37"/>
        <v/>
      </c>
      <c r="O272" t="str">
        <f t="shared" si="37"/>
        <v/>
      </c>
      <c r="Q272" s="2">
        <f t="shared" si="32"/>
        <v>4</v>
      </c>
      <c r="R272" s="2" t="str">
        <f t="shared" si="33"/>
        <v/>
      </c>
      <c r="S272" s="2" t="str">
        <f t="shared" si="34"/>
        <v/>
      </c>
      <c r="T272" s="2" t="str">
        <f t="shared" si="35"/>
        <v/>
      </c>
      <c r="U272" s="2" t="str">
        <f t="shared" si="36"/>
        <v/>
      </c>
    </row>
    <row r="273" spans="1:21" x14ac:dyDescent="0.25">
      <c r="A273" t="s">
        <v>130</v>
      </c>
      <c r="B273">
        <f>IF(Sheet1!G228&lt;200,1,IF(AND(Sheet1!G228&gt;=200,Sheet1!G228&lt;300),2,IF(AND(Sheet1!G228&gt;=300,Sheet1!G228&lt;400),3,IF(AND(Sheet1!G228&gt;=400,Sheet1!G228&lt;500),4,IF(AND(Sheet1!G228&gt;=500,Sheet1!G228&lt;600),5,IF(AND(Sheet1!G228&gt;=600,Sheet1!G228&lt;800),6,IF(Sheet1!G228&gt;=800,7)))))))</f>
        <v>1</v>
      </c>
      <c r="C273">
        <f>IF(Sheet1!H228&lt;200,1,IF(AND(Sheet1!H228&gt;=200,Sheet1!H228&lt;300),2,IF(AND(Sheet1!H228&gt;=300,Sheet1!H228&lt;400),3,IF(AND(Sheet1!H228&gt;=400,Sheet1!H228&lt;500),4,IF(AND(Sheet1!H228&gt;=500,Sheet1!H228&lt;600),5,IF(AND(Sheet1!H228&gt;=600,Sheet1!H228&lt;800),6,IF(Sheet1!H228&gt;=800,7)))))))</f>
        <v>1</v>
      </c>
      <c r="D273">
        <f>IF(Sheet1!I228&lt;200,1,IF(AND(Sheet1!I228&gt;=200,Sheet1!I228&lt;300),2,IF(AND(Sheet1!I228&gt;=300,Sheet1!I228&lt;400),3,IF(AND(Sheet1!I228&gt;=400,Sheet1!I228&lt;500),4,IF(AND(Sheet1!I228&gt;=500,Sheet1!I228&lt;600),5,IF(AND(Sheet1!I228&gt;=600,Sheet1!I228&lt;800),6,IF(Sheet1!I228&gt;=800,7)))))))</f>
        <v>2</v>
      </c>
      <c r="E273">
        <f>IF(Sheet1!J228&lt;200,1,IF(AND(Sheet1!J228&gt;=200,Sheet1!J228&lt;300),2,IF(AND(Sheet1!J228&gt;=300,Sheet1!J228&lt;400),3,IF(AND(Sheet1!J228&gt;=400,Sheet1!J228&lt;500),4,IF(AND(Sheet1!J228&gt;=500,Sheet1!J228&lt;600),5,IF(AND(Sheet1!J228&gt;=600,Sheet1!J228&lt;800),6,IF(Sheet1!J228&gt;=800,7)))))))</f>
        <v>2</v>
      </c>
      <c r="F273">
        <f>IF(Sheet1!K228&lt;200,1,IF(AND(Sheet1!K228&gt;=200,Sheet1!K228&lt;300),2,IF(AND(Sheet1!K228&gt;=300,Sheet1!K228&lt;400),3,IF(AND(Sheet1!K228&gt;=400,Sheet1!K228&lt;500),4,IF(AND(Sheet1!K228&gt;=500,Sheet1!K228&lt;600),5,IF(AND(Sheet1!K228&gt;=600,Sheet1!K228&lt;800),6,IF(Sheet1!K228&gt;=800,7)))))))</f>
        <v>2</v>
      </c>
      <c r="I273">
        <f t="shared" si="31"/>
        <v>1</v>
      </c>
      <c r="J273">
        <f t="shared" si="37"/>
        <v>3</v>
      </c>
      <c r="K273" t="str">
        <f t="shared" si="37"/>
        <v/>
      </c>
      <c r="L273" t="str">
        <f t="shared" si="37"/>
        <v/>
      </c>
      <c r="M273" t="str">
        <f t="shared" si="37"/>
        <v/>
      </c>
      <c r="N273" t="str">
        <f t="shared" si="37"/>
        <v/>
      </c>
      <c r="O273" t="str">
        <f t="shared" si="37"/>
        <v/>
      </c>
      <c r="Q273" s="2">
        <f t="shared" si="32"/>
        <v>1</v>
      </c>
      <c r="R273" s="2" t="str">
        <f t="shared" si="33"/>
        <v/>
      </c>
      <c r="S273" s="2">
        <f t="shared" si="34"/>
        <v>2</v>
      </c>
      <c r="T273" s="2" t="str">
        <f t="shared" si="35"/>
        <v/>
      </c>
      <c r="U273" s="2" t="str">
        <f t="shared" si="36"/>
        <v/>
      </c>
    </row>
    <row r="274" spans="1:21" x14ac:dyDescent="0.25">
      <c r="A274" t="s">
        <v>156</v>
      </c>
      <c r="B274">
        <f>IF(Sheet1!G316&lt;200,1,IF(AND(Sheet1!G316&gt;=200,Sheet1!G316&lt;300),2,IF(AND(Sheet1!G316&gt;=300,Sheet1!G316&lt;400),3,IF(AND(Sheet1!G316&gt;=400,Sheet1!G316&lt;500),4,IF(AND(Sheet1!G316&gt;=500,Sheet1!G316&lt;600),5,IF(AND(Sheet1!G316&gt;=600,Sheet1!G316&lt;800),6,IF(Sheet1!G316&gt;=800,7)))))))</f>
        <v>1</v>
      </c>
      <c r="C274">
        <f>IF(Sheet1!H316&lt;200,1,IF(AND(Sheet1!H316&gt;=200,Sheet1!H316&lt;300),2,IF(AND(Sheet1!H316&gt;=300,Sheet1!H316&lt;400),3,IF(AND(Sheet1!H316&gt;=400,Sheet1!H316&lt;500),4,IF(AND(Sheet1!H316&gt;=500,Sheet1!H316&lt;600),5,IF(AND(Sheet1!H316&gt;=600,Sheet1!H316&lt;800),6,IF(Sheet1!H316&gt;=800,7)))))))</f>
        <v>1</v>
      </c>
      <c r="D274">
        <f>IF(Sheet1!I316&lt;200,1,IF(AND(Sheet1!I316&gt;=200,Sheet1!I316&lt;300),2,IF(AND(Sheet1!I316&gt;=300,Sheet1!I316&lt;400),3,IF(AND(Sheet1!I316&gt;=400,Sheet1!I316&lt;500),4,IF(AND(Sheet1!I316&gt;=500,Sheet1!I316&lt;600),5,IF(AND(Sheet1!I316&gt;=600,Sheet1!I316&lt;800),6,IF(Sheet1!I316&gt;=800,7)))))))</f>
        <v>1</v>
      </c>
      <c r="E274">
        <f>IF(Sheet1!J316&lt;200,1,IF(AND(Sheet1!J316&gt;=200,Sheet1!J316&lt;300),2,IF(AND(Sheet1!J316&gt;=300,Sheet1!J316&lt;400),3,IF(AND(Sheet1!J316&gt;=400,Sheet1!J316&lt;500),4,IF(AND(Sheet1!J316&gt;=500,Sheet1!J316&lt;600),5,IF(AND(Sheet1!J316&gt;=600,Sheet1!J316&lt;800),6,IF(Sheet1!J316&gt;=800,7)))))))</f>
        <v>3</v>
      </c>
      <c r="F274">
        <f>IF(Sheet1!K316&lt;200,1,IF(AND(Sheet1!K316&gt;=200,Sheet1!K316&lt;300),2,IF(AND(Sheet1!K316&gt;=300,Sheet1!K316&lt;400),3,IF(AND(Sheet1!K316&gt;=400,Sheet1!K316&lt;500),4,IF(AND(Sheet1!K316&gt;=500,Sheet1!K316&lt;600),5,IF(AND(Sheet1!K316&gt;=600,Sheet1!K316&lt;800),6,IF(Sheet1!K316&gt;=800,7)))))))</f>
        <v>3</v>
      </c>
      <c r="I274">
        <f t="shared" si="31"/>
        <v>1</v>
      </c>
      <c r="J274" t="str">
        <f t="shared" si="37"/>
        <v/>
      </c>
      <c r="K274">
        <f t="shared" si="37"/>
        <v>4</v>
      </c>
      <c r="L274" t="str">
        <f t="shared" si="37"/>
        <v/>
      </c>
      <c r="M274" t="str">
        <f t="shared" si="37"/>
        <v/>
      </c>
      <c r="N274" t="str">
        <f t="shared" si="37"/>
        <v/>
      </c>
      <c r="O274" t="str">
        <f t="shared" si="37"/>
        <v/>
      </c>
      <c r="Q274" s="2">
        <f t="shared" si="32"/>
        <v>1</v>
      </c>
      <c r="R274" s="2" t="str">
        <f t="shared" si="33"/>
        <v/>
      </c>
      <c r="S274" s="2" t="str">
        <f t="shared" si="34"/>
        <v/>
      </c>
      <c r="T274" s="2">
        <f t="shared" si="35"/>
        <v>3</v>
      </c>
      <c r="U274" s="2" t="str">
        <f t="shared" si="36"/>
        <v/>
      </c>
    </row>
    <row r="275" spans="1:21" x14ac:dyDescent="0.25">
      <c r="A275" t="s">
        <v>311</v>
      </c>
      <c r="B275">
        <f>IF(Sheet1!G88&lt;200,1,IF(AND(Sheet1!G88&gt;=200,Sheet1!G88&lt;300),2,IF(AND(Sheet1!G88&gt;=300,Sheet1!G88&lt;400),3,IF(AND(Sheet1!G88&gt;=400,Sheet1!G88&lt;500),4,IF(AND(Sheet1!G88&gt;=500,Sheet1!G88&lt;600),5,IF(AND(Sheet1!G88&gt;=600,Sheet1!G88&lt;800),6,IF(Sheet1!G88&gt;=800,7)))))))</f>
        <v>4</v>
      </c>
      <c r="C275">
        <f>IF(Sheet1!H88&lt;200,1,IF(AND(Sheet1!H88&gt;=200,Sheet1!H88&lt;300),2,IF(AND(Sheet1!H88&gt;=300,Sheet1!H88&lt;400),3,IF(AND(Sheet1!H88&gt;=400,Sheet1!H88&lt;500),4,IF(AND(Sheet1!H88&gt;=500,Sheet1!H88&lt;600),5,IF(AND(Sheet1!H88&gt;=600,Sheet1!H88&lt;800),6,IF(Sheet1!H88&gt;=800,7)))))))</f>
        <v>6</v>
      </c>
      <c r="D275">
        <f>IF(Sheet1!I88&lt;200,1,IF(AND(Sheet1!I88&gt;=200,Sheet1!I88&lt;300),2,IF(AND(Sheet1!I88&gt;=300,Sheet1!I88&lt;400),3,IF(AND(Sheet1!I88&gt;=400,Sheet1!I88&lt;500),4,IF(AND(Sheet1!I88&gt;=500,Sheet1!I88&lt;600),5,IF(AND(Sheet1!I88&gt;=600,Sheet1!I88&lt;800),6,IF(Sheet1!I88&gt;=800,7)))))))</f>
        <v>6</v>
      </c>
      <c r="E275">
        <f>IF(Sheet1!J88&lt;200,1,IF(AND(Sheet1!J88&gt;=200,Sheet1!J88&lt;300),2,IF(AND(Sheet1!J88&gt;=300,Sheet1!J88&lt;400),3,IF(AND(Sheet1!J88&gt;=400,Sheet1!J88&lt;500),4,IF(AND(Sheet1!J88&gt;=500,Sheet1!J88&lt;600),5,IF(AND(Sheet1!J88&gt;=600,Sheet1!J88&lt;800),6,IF(Sheet1!J88&gt;=800,7)))))))</f>
        <v>7</v>
      </c>
      <c r="F275">
        <f>IF(Sheet1!K88&lt;200,1,IF(AND(Sheet1!K88&gt;=200,Sheet1!K88&lt;300),2,IF(AND(Sheet1!K88&gt;=300,Sheet1!K88&lt;400),3,IF(AND(Sheet1!K88&gt;=400,Sheet1!K88&lt;500),4,IF(AND(Sheet1!K88&gt;=500,Sheet1!K88&lt;600),5,IF(AND(Sheet1!K88&gt;=600,Sheet1!K88&lt;800),6,IF(Sheet1!K88&gt;=800,7)))))))</f>
        <v>7</v>
      </c>
      <c r="I275" t="str">
        <f t="shared" si="31"/>
        <v/>
      </c>
      <c r="J275" t="str">
        <f t="shared" si="37"/>
        <v/>
      </c>
      <c r="K275" t="str">
        <f t="shared" si="37"/>
        <v/>
      </c>
      <c r="L275">
        <f t="shared" si="37"/>
        <v>1</v>
      </c>
      <c r="M275" t="str">
        <f t="shared" si="37"/>
        <v/>
      </c>
      <c r="N275">
        <f t="shared" si="37"/>
        <v>2</v>
      </c>
      <c r="O275">
        <f t="shared" si="37"/>
        <v>4</v>
      </c>
      <c r="Q275" s="2">
        <f t="shared" si="32"/>
        <v>4</v>
      </c>
      <c r="R275" s="2">
        <f t="shared" si="33"/>
        <v>6</v>
      </c>
      <c r="S275" s="2" t="str">
        <f t="shared" si="34"/>
        <v/>
      </c>
      <c r="T275" s="2">
        <f t="shared" si="35"/>
        <v>7</v>
      </c>
      <c r="U275" s="2" t="str">
        <f t="shared" si="36"/>
        <v/>
      </c>
    </row>
    <row r="276" spans="1:21" x14ac:dyDescent="0.25">
      <c r="A276" t="s">
        <v>42</v>
      </c>
      <c r="B276">
        <f>IF(Sheet1!G321&lt;200,1,IF(AND(Sheet1!G321&gt;=200,Sheet1!G321&lt;300),2,IF(AND(Sheet1!G321&gt;=300,Sheet1!G321&lt;400),3,IF(AND(Sheet1!G321&gt;=400,Sheet1!G321&lt;500),4,IF(AND(Sheet1!G321&gt;=500,Sheet1!G321&lt;600),5,IF(AND(Sheet1!G321&gt;=600,Sheet1!G321&lt;800),6,IF(Sheet1!G321&gt;=800,7)))))))</f>
        <v>1</v>
      </c>
      <c r="C276">
        <f>IF(Sheet1!H321&lt;200,1,IF(AND(Sheet1!H321&gt;=200,Sheet1!H321&lt;300),2,IF(AND(Sheet1!H321&gt;=300,Sheet1!H321&lt;400),3,IF(AND(Sheet1!H321&gt;=400,Sheet1!H321&lt;500),4,IF(AND(Sheet1!H321&gt;=500,Sheet1!H321&lt;600),5,IF(AND(Sheet1!H321&gt;=600,Sheet1!H321&lt;800),6,IF(Sheet1!H321&gt;=800,7)))))))</f>
        <v>1</v>
      </c>
      <c r="D276">
        <f>IF(Sheet1!I321&lt;200,1,IF(AND(Sheet1!I321&gt;=200,Sheet1!I321&lt;300),2,IF(AND(Sheet1!I321&gt;=300,Sheet1!I321&lt;400),3,IF(AND(Sheet1!I321&gt;=400,Sheet1!I321&lt;500),4,IF(AND(Sheet1!I321&gt;=500,Sheet1!I321&lt;600),5,IF(AND(Sheet1!I321&gt;=600,Sheet1!I321&lt;800),6,IF(Sheet1!I321&gt;=800,7)))))))</f>
        <v>1</v>
      </c>
      <c r="E276">
        <f>IF(Sheet1!J321&lt;200,1,IF(AND(Sheet1!J321&gt;=200,Sheet1!J321&lt;300),2,IF(AND(Sheet1!J321&gt;=300,Sheet1!J321&lt;400),3,IF(AND(Sheet1!J321&gt;=400,Sheet1!J321&lt;500),4,IF(AND(Sheet1!J321&gt;=500,Sheet1!J321&lt;600),5,IF(AND(Sheet1!J321&gt;=600,Sheet1!J321&lt;800),6,IF(Sheet1!J321&gt;=800,7)))))))</f>
        <v>1</v>
      </c>
      <c r="F276">
        <f>IF(Sheet1!K321&lt;200,1,IF(AND(Sheet1!K321&gt;=200,Sheet1!K321&lt;300),2,IF(AND(Sheet1!K321&gt;=300,Sheet1!K321&lt;400),3,IF(AND(Sheet1!K321&gt;=400,Sheet1!K321&lt;500),4,IF(AND(Sheet1!K321&gt;=500,Sheet1!K321&lt;600),5,IF(AND(Sheet1!K321&gt;=600,Sheet1!K321&lt;800),6,IF(Sheet1!K321&gt;=800,7)))))))</f>
        <v>1</v>
      </c>
      <c r="I276">
        <f t="shared" si="31"/>
        <v>1</v>
      </c>
      <c r="J276" t="str">
        <f t="shared" si="37"/>
        <v/>
      </c>
      <c r="K276" t="str">
        <f t="shared" si="37"/>
        <v/>
      </c>
      <c r="L276" t="str">
        <f t="shared" si="37"/>
        <v/>
      </c>
      <c r="M276" t="str">
        <f t="shared" si="37"/>
        <v/>
      </c>
      <c r="N276" t="str">
        <f t="shared" si="37"/>
        <v/>
      </c>
      <c r="O276" t="str">
        <f t="shared" si="37"/>
        <v/>
      </c>
      <c r="Q276" s="2">
        <f t="shared" si="32"/>
        <v>1</v>
      </c>
      <c r="R276" s="2" t="str">
        <f t="shared" si="33"/>
        <v/>
      </c>
      <c r="S276" s="2" t="str">
        <f t="shared" si="34"/>
        <v/>
      </c>
      <c r="T276" s="2" t="str">
        <f t="shared" si="35"/>
        <v/>
      </c>
      <c r="U276" s="2" t="str">
        <f t="shared" si="36"/>
        <v/>
      </c>
    </row>
    <row r="277" spans="1:21" x14ac:dyDescent="0.25">
      <c r="A277" t="s">
        <v>87</v>
      </c>
      <c r="B277">
        <f>IF(Sheet1!G234&lt;200,1,IF(AND(Sheet1!G234&gt;=200,Sheet1!G234&lt;300),2,IF(AND(Sheet1!G234&gt;=300,Sheet1!G234&lt;400),3,IF(AND(Sheet1!G234&gt;=400,Sheet1!G234&lt;500),4,IF(AND(Sheet1!G234&gt;=500,Sheet1!G234&lt;600),5,IF(AND(Sheet1!G234&gt;=600,Sheet1!G234&lt;800),6,IF(Sheet1!G234&gt;=800,7)))))))</f>
        <v>1</v>
      </c>
      <c r="C277">
        <f>IF(Sheet1!H234&lt;200,1,IF(AND(Sheet1!H234&gt;=200,Sheet1!H234&lt;300),2,IF(AND(Sheet1!H234&gt;=300,Sheet1!H234&lt;400),3,IF(AND(Sheet1!H234&gt;=400,Sheet1!H234&lt;500),4,IF(AND(Sheet1!H234&gt;=500,Sheet1!H234&lt;600),5,IF(AND(Sheet1!H234&gt;=600,Sheet1!H234&lt;800),6,IF(Sheet1!H234&gt;=800,7)))))))</f>
        <v>1</v>
      </c>
      <c r="D277">
        <f>IF(Sheet1!I234&lt;200,1,IF(AND(Sheet1!I234&gt;=200,Sheet1!I234&lt;300),2,IF(AND(Sheet1!I234&gt;=300,Sheet1!I234&lt;400),3,IF(AND(Sheet1!I234&gt;=400,Sheet1!I234&lt;500),4,IF(AND(Sheet1!I234&gt;=500,Sheet1!I234&lt;600),5,IF(AND(Sheet1!I234&gt;=600,Sheet1!I234&lt;800),6,IF(Sheet1!I234&gt;=800,7)))))))</f>
        <v>1</v>
      </c>
      <c r="E277">
        <f>IF(Sheet1!J234&lt;200,1,IF(AND(Sheet1!J234&gt;=200,Sheet1!J234&lt;300),2,IF(AND(Sheet1!J234&gt;=300,Sheet1!J234&lt;400),3,IF(AND(Sheet1!J234&gt;=400,Sheet1!J234&lt;500),4,IF(AND(Sheet1!J234&gt;=500,Sheet1!J234&lt;600),5,IF(AND(Sheet1!J234&gt;=600,Sheet1!J234&lt;800),6,IF(Sheet1!J234&gt;=800,7)))))))</f>
        <v>2</v>
      </c>
      <c r="F277">
        <f>IF(Sheet1!K234&lt;200,1,IF(AND(Sheet1!K234&gt;=200,Sheet1!K234&lt;300),2,IF(AND(Sheet1!K234&gt;=300,Sheet1!K234&lt;400),3,IF(AND(Sheet1!K234&gt;=400,Sheet1!K234&lt;500),4,IF(AND(Sheet1!K234&gt;=500,Sheet1!K234&lt;600),5,IF(AND(Sheet1!K234&gt;=600,Sheet1!K234&lt;800),6,IF(Sheet1!K234&gt;=800,7)))))))</f>
        <v>2</v>
      </c>
      <c r="I277">
        <f t="shared" si="31"/>
        <v>1</v>
      </c>
      <c r="J277">
        <f t="shared" si="37"/>
        <v>4</v>
      </c>
      <c r="K277" t="str">
        <f t="shared" si="37"/>
        <v/>
      </c>
      <c r="L277" t="str">
        <f t="shared" si="37"/>
        <v/>
      </c>
      <c r="M277" t="str">
        <f t="shared" si="37"/>
        <v/>
      </c>
      <c r="N277" t="str">
        <f t="shared" si="37"/>
        <v/>
      </c>
      <c r="O277" t="str">
        <f t="shared" si="37"/>
        <v/>
      </c>
      <c r="Q277" s="2">
        <f t="shared" si="32"/>
        <v>1</v>
      </c>
      <c r="R277" s="2" t="str">
        <f t="shared" si="33"/>
        <v/>
      </c>
      <c r="S277" s="2" t="str">
        <f t="shared" si="34"/>
        <v/>
      </c>
      <c r="T277" s="2">
        <f t="shared" si="35"/>
        <v>2</v>
      </c>
      <c r="U277" s="2" t="str">
        <f t="shared" si="36"/>
        <v/>
      </c>
    </row>
    <row r="278" spans="1:21" x14ac:dyDescent="0.25">
      <c r="A278" t="s">
        <v>107</v>
      </c>
      <c r="B278">
        <f>IF(Sheet1!G238&lt;200,1,IF(AND(Sheet1!G238&gt;=200,Sheet1!G238&lt;300),2,IF(AND(Sheet1!G238&gt;=300,Sheet1!G238&lt;400),3,IF(AND(Sheet1!G238&gt;=400,Sheet1!G238&lt;500),4,IF(AND(Sheet1!G238&gt;=500,Sheet1!G238&lt;600),5,IF(AND(Sheet1!G238&gt;=600,Sheet1!G238&lt;800),6,IF(Sheet1!G238&gt;=800,7)))))))</f>
        <v>1</v>
      </c>
      <c r="C278">
        <f>IF(Sheet1!H238&lt;200,1,IF(AND(Sheet1!H238&gt;=200,Sheet1!H238&lt;300),2,IF(AND(Sheet1!H238&gt;=300,Sheet1!H238&lt;400),3,IF(AND(Sheet1!H238&gt;=400,Sheet1!H238&lt;500),4,IF(AND(Sheet1!H238&gt;=500,Sheet1!H238&lt;600),5,IF(AND(Sheet1!H238&gt;=600,Sheet1!H238&lt;800),6,IF(Sheet1!H238&gt;=800,7)))))))</f>
        <v>1</v>
      </c>
      <c r="D278">
        <f>IF(Sheet1!I238&lt;200,1,IF(AND(Sheet1!I238&gt;=200,Sheet1!I238&lt;300),2,IF(AND(Sheet1!I238&gt;=300,Sheet1!I238&lt;400),3,IF(AND(Sheet1!I238&gt;=400,Sheet1!I238&lt;500),4,IF(AND(Sheet1!I238&gt;=500,Sheet1!I238&lt;600),5,IF(AND(Sheet1!I238&gt;=600,Sheet1!I238&lt;800),6,IF(Sheet1!I238&gt;=800,7)))))))</f>
        <v>1</v>
      </c>
      <c r="E278">
        <f>IF(Sheet1!J238&lt;200,1,IF(AND(Sheet1!J238&gt;=200,Sheet1!J238&lt;300),2,IF(AND(Sheet1!J238&gt;=300,Sheet1!J238&lt;400),3,IF(AND(Sheet1!J238&gt;=400,Sheet1!J238&lt;500),4,IF(AND(Sheet1!J238&gt;=500,Sheet1!J238&lt;600),5,IF(AND(Sheet1!J238&gt;=600,Sheet1!J238&lt;800),6,IF(Sheet1!J238&gt;=800,7)))))))</f>
        <v>2</v>
      </c>
      <c r="F278">
        <f>IF(Sheet1!K238&lt;200,1,IF(AND(Sheet1!K238&gt;=200,Sheet1!K238&lt;300),2,IF(AND(Sheet1!K238&gt;=300,Sheet1!K238&lt;400),3,IF(AND(Sheet1!K238&gt;=400,Sheet1!K238&lt;500),4,IF(AND(Sheet1!K238&gt;=500,Sheet1!K238&lt;600),5,IF(AND(Sheet1!K238&gt;=600,Sheet1!K238&lt;800),6,IF(Sheet1!K238&gt;=800,7)))))))</f>
        <v>2</v>
      </c>
      <c r="I278">
        <f t="shared" si="31"/>
        <v>1</v>
      </c>
      <c r="J278">
        <f t="shared" si="37"/>
        <v>4</v>
      </c>
      <c r="K278" t="str">
        <f t="shared" si="37"/>
        <v/>
      </c>
      <c r="L278" t="str">
        <f t="shared" si="37"/>
        <v/>
      </c>
      <c r="M278" t="str">
        <f t="shared" si="37"/>
        <v/>
      </c>
      <c r="N278" t="str">
        <f t="shared" si="37"/>
        <v/>
      </c>
      <c r="O278" t="str">
        <f t="shared" si="37"/>
        <v/>
      </c>
      <c r="Q278" s="2">
        <f t="shared" si="32"/>
        <v>1</v>
      </c>
      <c r="R278" s="2" t="str">
        <f t="shared" si="33"/>
        <v/>
      </c>
      <c r="S278" s="2" t="str">
        <f t="shared" si="34"/>
        <v/>
      </c>
      <c r="T278" s="2">
        <f t="shared" si="35"/>
        <v>2</v>
      </c>
      <c r="U278" s="2" t="str">
        <f t="shared" si="36"/>
        <v/>
      </c>
    </row>
    <row r="279" spans="1:21" x14ac:dyDescent="0.25">
      <c r="A279" t="s">
        <v>347</v>
      </c>
      <c r="B279">
        <f>IF(Sheet1!G10&lt;200,1,IF(AND(Sheet1!G10&gt;=200,Sheet1!G10&lt;300),2,IF(AND(Sheet1!G10&gt;=300,Sheet1!G10&lt;400),3,IF(AND(Sheet1!G10&gt;=400,Sheet1!G10&lt;500),4,IF(AND(Sheet1!G10&gt;=500,Sheet1!G10&lt;600),5,IF(AND(Sheet1!G10&gt;=600,Sheet1!G10&lt;800),6,IF(Sheet1!G10&gt;=800,7)))))))</f>
        <v>7</v>
      </c>
      <c r="C279">
        <f>IF(Sheet1!H10&lt;200,1,IF(AND(Sheet1!H10&gt;=200,Sheet1!H10&lt;300),2,IF(AND(Sheet1!H10&gt;=300,Sheet1!H10&lt;400),3,IF(AND(Sheet1!H10&gt;=400,Sheet1!H10&lt;500),4,IF(AND(Sheet1!H10&gt;=500,Sheet1!H10&lt;600),5,IF(AND(Sheet1!H10&gt;=600,Sheet1!H10&lt;800),6,IF(Sheet1!H10&gt;=800,7)))))))</f>
        <v>7</v>
      </c>
      <c r="D279">
        <f>IF(Sheet1!I10&lt;200,1,IF(AND(Sheet1!I10&gt;=200,Sheet1!I10&lt;300),2,IF(AND(Sheet1!I10&gt;=300,Sheet1!I10&lt;400),3,IF(AND(Sheet1!I10&gt;=400,Sheet1!I10&lt;500),4,IF(AND(Sheet1!I10&gt;=500,Sheet1!I10&lt;600),5,IF(AND(Sheet1!I10&gt;=600,Sheet1!I10&lt;800),6,IF(Sheet1!I10&gt;=800,7)))))))</f>
        <v>7</v>
      </c>
      <c r="E279">
        <f>IF(Sheet1!J10&lt;200,1,IF(AND(Sheet1!J10&gt;=200,Sheet1!J10&lt;300),2,IF(AND(Sheet1!J10&gt;=300,Sheet1!J10&lt;400),3,IF(AND(Sheet1!J10&gt;=400,Sheet1!J10&lt;500),4,IF(AND(Sheet1!J10&gt;=500,Sheet1!J10&lt;600),5,IF(AND(Sheet1!J10&gt;=600,Sheet1!J10&lt;800),6,IF(Sheet1!J10&gt;=800,7)))))))</f>
        <v>7</v>
      </c>
      <c r="F279">
        <f>IF(Sheet1!K10&lt;200,1,IF(AND(Sheet1!K10&gt;=200,Sheet1!K10&lt;300),2,IF(AND(Sheet1!K10&gt;=300,Sheet1!K10&lt;400),3,IF(AND(Sheet1!K10&gt;=400,Sheet1!K10&lt;500),4,IF(AND(Sheet1!K10&gt;=500,Sheet1!K10&lt;600),5,IF(AND(Sheet1!K10&gt;=600,Sheet1!K10&lt;800),6,IF(Sheet1!K10&gt;=800,7)))))))</f>
        <v>7</v>
      </c>
      <c r="I279" t="str">
        <f t="shared" si="31"/>
        <v/>
      </c>
      <c r="J279" t="str">
        <f t="shared" si="37"/>
        <v/>
      </c>
      <c r="K279" t="str">
        <f t="shared" si="37"/>
        <v/>
      </c>
      <c r="L279" t="str">
        <f t="shared" si="37"/>
        <v/>
      </c>
      <c r="M279" t="str">
        <f t="shared" si="37"/>
        <v/>
      </c>
      <c r="N279" t="str">
        <f t="shared" si="37"/>
        <v/>
      </c>
      <c r="O279">
        <f t="shared" si="37"/>
        <v>1</v>
      </c>
      <c r="Q279" s="2">
        <f t="shared" si="32"/>
        <v>7</v>
      </c>
      <c r="R279" s="2" t="str">
        <f t="shared" si="33"/>
        <v/>
      </c>
      <c r="S279" s="2" t="str">
        <f t="shared" si="34"/>
        <v/>
      </c>
      <c r="T279" s="2" t="str">
        <f t="shared" si="35"/>
        <v/>
      </c>
      <c r="U279" s="2" t="str">
        <f t="shared" si="36"/>
        <v/>
      </c>
    </row>
    <row r="280" spans="1:21" x14ac:dyDescent="0.25">
      <c r="A280" t="s">
        <v>223</v>
      </c>
      <c r="B280">
        <f>IF(Sheet1!G115&lt;200,1,IF(AND(Sheet1!G115&gt;=200,Sheet1!G115&lt;300),2,IF(AND(Sheet1!G115&gt;=300,Sheet1!G115&lt;400),3,IF(AND(Sheet1!G115&gt;=400,Sheet1!G115&lt;500),4,IF(AND(Sheet1!G115&gt;=500,Sheet1!G115&lt;600),5,IF(AND(Sheet1!G115&gt;=600,Sheet1!G115&lt;800),6,IF(Sheet1!G115&gt;=800,7)))))))</f>
        <v>3</v>
      </c>
      <c r="C280">
        <f>IF(Sheet1!H115&lt;200,1,IF(AND(Sheet1!H115&gt;=200,Sheet1!H115&lt;300),2,IF(AND(Sheet1!H115&gt;=300,Sheet1!H115&lt;400),3,IF(AND(Sheet1!H115&gt;=400,Sheet1!H115&lt;500),4,IF(AND(Sheet1!H115&gt;=500,Sheet1!H115&lt;600),5,IF(AND(Sheet1!H115&gt;=600,Sheet1!H115&lt;800),6,IF(Sheet1!H115&gt;=800,7)))))))</f>
        <v>3</v>
      </c>
      <c r="D280">
        <f>IF(Sheet1!I115&lt;200,1,IF(AND(Sheet1!I115&gt;=200,Sheet1!I115&lt;300),2,IF(AND(Sheet1!I115&gt;=300,Sheet1!I115&lt;400),3,IF(AND(Sheet1!I115&gt;=400,Sheet1!I115&lt;500),4,IF(AND(Sheet1!I115&gt;=500,Sheet1!I115&lt;600),5,IF(AND(Sheet1!I115&gt;=600,Sheet1!I115&lt;800),6,IF(Sheet1!I115&gt;=800,7)))))))</f>
        <v>4</v>
      </c>
      <c r="E280">
        <f>IF(Sheet1!J115&lt;200,1,IF(AND(Sheet1!J115&gt;=200,Sheet1!J115&lt;300),2,IF(AND(Sheet1!J115&gt;=300,Sheet1!J115&lt;400),3,IF(AND(Sheet1!J115&gt;=400,Sheet1!J115&lt;500),4,IF(AND(Sheet1!J115&gt;=500,Sheet1!J115&lt;600),5,IF(AND(Sheet1!J115&gt;=600,Sheet1!J115&lt;800),6,IF(Sheet1!J115&gt;=800,7)))))))</f>
        <v>4</v>
      </c>
      <c r="F280">
        <f>IF(Sheet1!K115&lt;200,1,IF(AND(Sheet1!K115&gt;=200,Sheet1!K115&lt;300),2,IF(AND(Sheet1!K115&gt;=300,Sheet1!K115&lt;400),3,IF(AND(Sheet1!K115&gt;=400,Sheet1!K115&lt;500),4,IF(AND(Sheet1!K115&gt;=500,Sheet1!K115&lt;600),5,IF(AND(Sheet1!K115&gt;=600,Sheet1!K115&lt;800),6,IF(Sheet1!K115&gt;=800,7)))))))</f>
        <v>5</v>
      </c>
      <c r="I280" t="str">
        <f t="shared" si="31"/>
        <v/>
      </c>
      <c r="J280" t="str">
        <f t="shared" si="37"/>
        <v/>
      </c>
      <c r="K280">
        <f t="shared" si="37"/>
        <v>1</v>
      </c>
      <c r="L280">
        <f t="shared" si="37"/>
        <v>3</v>
      </c>
      <c r="M280">
        <f t="shared" si="37"/>
        <v>5</v>
      </c>
      <c r="N280" t="str">
        <f t="shared" si="37"/>
        <v/>
      </c>
      <c r="O280" t="str">
        <f t="shared" si="37"/>
        <v/>
      </c>
      <c r="Q280" s="2">
        <f t="shared" si="32"/>
        <v>3</v>
      </c>
      <c r="R280" s="2" t="str">
        <f t="shared" si="33"/>
        <v/>
      </c>
      <c r="S280" s="2">
        <f t="shared" si="34"/>
        <v>4</v>
      </c>
      <c r="T280" s="2" t="str">
        <f t="shared" si="35"/>
        <v/>
      </c>
      <c r="U280" s="2">
        <f t="shared" si="36"/>
        <v>5</v>
      </c>
    </row>
    <row r="281" spans="1:21" x14ac:dyDescent="0.25">
      <c r="A281" t="s">
        <v>192</v>
      </c>
      <c r="B281">
        <f>IF(Sheet1!G113&lt;200,1,IF(AND(Sheet1!G113&gt;=200,Sheet1!G113&lt;300),2,IF(AND(Sheet1!G113&gt;=300,Sheet1!G113&lt;400),3,IF(AND(Sheet1!G113&gt;=400,Sheet1!G113&lt;500),4,IF(AND(Sheet1!G113&gt;=500,Sheet1!G113&lt;600),5,IF(AND(Sheet1!G113&gt;=600,Sheet1!G113&lt;800),6,IF(Sheet1!G113&gt;=800,7)))))))</f>
        <v>3</v>
      </c>
      <c r="C281">
        <f>IF(Sheet1!H113&lt;200,1,IF(AND(Sheet1!H113&gt;=200,Sheet1!H113&lt;300),2,IF(AND(Sheet1!H113&gt;=300,Sheet1!H113&lt;400),3,IF(AND(Sheet1!H113&gt;=400,Sheet1!H113&lt;500),4,IF(AND(Sheet1!H113&gt;=500,Sheet1!H113&lt;600),5,IF(AND(Sheet1!H113&gt;=600,Sheet1!H113&lt;800),6,IF(Sheet1!H113&gt;=800,7)))))))</f>
        <v>3</v>
      </c>
      <c r="D281">
        <f>IF(Sheet1!I113&lt;200,1,IF(AND(Sheet1!I113&gt;=200,Sheet1!I113&lt;300),2,IF(AND(Sheet1!I113&gt;=300,Sheet1!I113&lt;400),3,IF(AND(Sheet1!I113&gt;=400,Sheet1!I113&lt;500),4,IF(AND(Sheet1!I113&gt;=500,Sheet1!I113&lt;600),5,IF(AND(Sheet1!I113&gt;=600,Sheet1!I113&lt;800),6,IF(Sheet1!I113&gt;=800,7)))))))</f>
        <v>3</v>
      </c>
      <c r="E281">
        <f>IF(Sheet1!J113&lt;200,1,IF(AND(Sheet1!J113&gt;=200,Sheet1!J113&lt;300),2,IF(AND(Sheet1!J113&gt;=300,Sheet1!J113&lt;400),3,IF(AND(Sheet1!J113&gt;=400,Sheet1!J113&lt;500),4,IF(AND(Sheet1!J113&gt;=500,Sheet1!J113&lt;600),5,IF(AND(Sheet1!J113&gt;=600,Sheet1!J113&lt;800),6,IF(Sheet1!J113&gt;=800,7)))))))</f>
        <v>3</v>
      </c>
      <c r="F281">
        <f>IF(Sheet1!K113&lt;200,1,IF(AND(Sheet1!K113&gt;=200,Sheet1!K113&lt;300),2,IF(AND(Sheet1!K113&gt;=300,Sheet1!K113&lt;400),3,IF(AND(Sheet1!K113&gt;=400,Sheet1!K113&lt;500),4,IF(AND(Sheet1!K113&gt;=500,Sheet1!K113&lt;600),5,IF(AND(Sheet1!K113&gt;=600,Sheet1!K113&lt;800),6,IF(Sheet1!K113&gt;=800,7)))))))</f>
        <v>4</v>
      </c>
      <c r="I281" t="str">
        <f t="shared" si="31"/>
        <v/>
      </c>
      <c r="J281" t="str">
        <f t="shared" si="37"/>
        <v/>
      </c>
      <c r="K281">
        <f t="shared" si="37"/>
        <v>1</v>
      </c>
      <c r="L281">
        <f t="shared" si="37"/>
        <v>5</v>
      </c>
      <c r="M281" t="str">
        <f t="shared" si="37"/>
        <v/>
      </c>
      <c r="N281" t="str">
        <f t="shared" si="37"/>
        <v/>
      </c>
      <c r="O281" t="str">
        <f t="shared" si="37"/>
        <v/>
      </c>
      <c r="Q281" s="2">
        <f t="shared" si="32"/>
        <v>3</v>
      </c>
      <c r="R281" s="2" t="str">
        <f t="shared" si="33"/>
        <v/>
      </c>
      <c r="S281" s="2" t="str">
        <f t="shared" si="34"/>
        <v/>
      </c>
      <c r="T281" s="2" t="str">
        <f t="shared" si="35"/>
        <v/>
      </c>
      <c r="U281" s="2">
        <f t="shared" si="36"/>
        <v>4</v>
      </c>
    </row>
    <row r="282" spans="1:21" x14ac:dyDescent="0.25">
      <c r="A282" t="s">
        <v>300</v>
      </c>
      <c r="B282">
        <f>IF(Sheet1!G25&lt;200,1,IF(AND(Sheet1!G25&gt;=200,Sheet1!G25&lt;300),2,IF(AND(Sheet1!G25&gt;=300,Sheet1!G25&lt;400),3,IF(AND(Sheet1!G25&gt;=400,Sheet1!G25&lt;500),4,IF(AND(Sheet1!G25&gt;=500,Sheet1!G25&lt;600),5,IF(AND(Sheet1!G25&gt;=600,Sheet1!G25&lt;800),6,IF(Sheet1!G25&gt;=800,7)))))))</f>
        <v>6</v>
      </c>
      <c r="C282">
        <f>IF(Sheet1!H25&lt;200,1,IF(AND(Sheet1!H25&gt;=200,Sheet1!H25&lt;300),2,IF(AND(Sheet1!H25&gt;=300,Sheet1!H25&lt;400),3,IF(AND(Sheet1!H25&gt;=400,Sheet1!H25&lt;500),4,IF(AND(Sheet1!H25&gt;=500,Sheet1!H25&lt;600),5,IF(AND(Sheet1!H25&gt;=600,Sheet1!H25&lt;800),6,IF(Sheet1!H25&gt;=800,7)))))))</f>
        <v>7</v>
      </c>
      <c r="D282">
        <f>IF(Sheet1!I25&lt;200,1,IF(AND(Sheet1!I25&gt;=200,Sheet1!I25&lt;300),2,IF(AND(Sheet1!I25&gt;=300,Sheet1!I25&lt;400),3,IF(AND(Sheet1!I25&gt;=400,Sheet1!I25&lt;500),4,IF(AND(Sheet1!I25&gt;=500,Sheet1!I25&lt;600),5,IF(AND(Sheet1!I25&gt;=600,Sheet1!I25&lt;800),6,IF(Sheet1!I25&gt;=800,7)))))))</f>
        <v>7</v>
      </c>
      <c r="E282">
        <f>IF(Sheet1!J25&lt;200,1,IF(AND(Sheet1!J25&gt;=200,Sheet1!J25&lt;300),2,IF(AND(Sheet1!J25&gt;=300,Sheet1!J25&lt;400),3,IF(AND(Sheet1!J25&gt;=400,Sheet1!J25&lt;500),4,IF(AND(Sheet1!J25&gt;=500,Sheet1!J25&lt;600),5,IF(AND(Sheet1!J25&gt;=600,Sheet1!J25&lt;800),6,IF(Sheet1!J25&gt;=800,7)))))))</f>
        <v>7</v>
      </c>
      <c r="F282">
        <f>IF(Sheet1!K25&lt;200,1,IF(AND(Sheet1!K25&gt;=200,Sheet1!K25&lt;300),2,IF(AND(Sheet1!K25&gt;=300,Sheet1!K25&lt;400),3,IF(AND(Sheet1!K25&gt;=400,Sheet1!K25&lt;500),4,IF(AND(Sheet1!K25&gt;=500,Sheet1!K25&lt;600),5,IF(AND(Sheet1!K25&gt;=600,Sheet1!K25&lt;800),6,IF(Sheet1!K25&gt;=800,7)))))))</f>
        <v>7</v>
      </c>
      <c r="I282" t="str">
        <f t="shared" si="31"/>
        <v/>
      </c>
      <c r="J282" t="str">
        <f t="shared" si="37"/>
        <v/>
      </c>
      <c r="K282" t="str">
        <f t="shared" si="37"/>
        <v/>
      </c>
      <c r="L282" t="str">
        <f t="shared" si="37"/>
        <v/>
      </c>
      <c r="M282" t="str">
        <f t="shared" si="37"/>
        <v/>
      </c>
      <c r="N282">
        <f t="shared" si="37"/>
        <v>1</v>
      </c>
      <c r="O282">
        <f t="shared" si="37"/>
        <v>2</v>
      </c>
      <c r="Q282" s="2">
        <f t="shared" si="32"/>
        <v>6</v>
      </c>
      <c r="R282" s="2">
        <f t="shared" si="33"/>
        <v>7</v>
      </c>
      <c r="S282" s="2" t="str">
        <f t="shared" si="34"/>
        <v/>
      </c>
      <c r="T282" s="2" t="str">
        <f t="shared" si="35"/>
        <v/>
      </c>
      <c r="U282" s="2" t="str">
        <f t="shared" si="36"/>
        <v/>
      </c>
    </row>
    <row r="283" spans="1:21" x14ac:dyDescent="0.25">
      <c r="A283" t="s">
        <v>113</v>
      </c>
      <c r="B283">
        <f>IF(Sheet1!G246&lt;200,1,IF(AND(Sheet1!G246&gt;=200,Sheet1!G246&lt;300),2,IF(AND(Sheet1!G246&gt;=300,Sheet1!G246&lt;400),3,IF(AND(Sheet1!G246&gt;=400,Sheet1!G246&lt;500),4,IF(AND(Sheet1!G246&gt;=500,Sheet1!G246&lt;600),5,IF(AND(Sheet1!G246&gt;=600,Sheet1!G246&lt;800),6,IF(Sheet1!G246&gt;=800,7)))))))</f>
        <v>2</v>
      </c>
      <c r="C283">
        <f>IF(Sheet1!H246&lt;200,1,IF(AND(Sheet1!H246&gt;=200,Sheet1!H246&lt;300),2,IF(AND(Sheet1!H246&gt;=300,Sheet1!H246&lt;400),3,IF(AND(Sheet1!H246&gt;=400,Sheet1!H246&lt;500),4,IF(AND(Sheet1!H246&gt;=500,Sheet1!H246&lt;600),5,IF(AND(Sheet1!H246&gt;=600,Sheet1!H246&lt;800),6,IF(Sheet1!H246&gt;=800,7)))))))</f>
        <v>2</v>
      </c>
      <c r="D283">
        <f>IF(Sheet1!I246&lt;200,1,IF(AND(Sheet1!I246&gt;=200,Sheet1!I246&lt;300),2,IF(AND(Sheet1!I246&gt;=300,Sheet1!I246&lt;400),3,IF(AND(Sheet1!I246&gt;=400,Sheet1!I246&lt;500),4,IF(AND(Sheet1!I246&gt;=500,Sheet1!I246&lt;600),5,IF(AND(Sheet1!I246&gt;=600,Sheet1!I246&lt;800),6,IF(Sheet1!I246&gt;=800,7)))))))</f>
        <v>2</v>
      </c>
      <c r="E283">
        <f>IF(Sheet1!J246&lt;200,1,IF(AND(Sheet1!J246&gt;=200,Sheet1!J246&lt;300),2,IF(AND(Sheet1!J246&gt;=300,Sheet1!J246&lt;400),3,IF(AND(Sheet1!J246&gt;=400,Sheet1!J246&lt;500),4,IF(AND(Sheet1!J246&gt;=500,Sheet1!J246&lt;600),5,IF(AND(Sheet1!J246&gt;=600,Sheet1!J246&lt;800),6,IF(Sheet1!J246&gt;=800,7)))))))</f>
        <v>2</v>
      </c>
      <c r="F283">
        <f>IF(Sheet1!K246&lt;200,1,IF(AND(Sheet1!K246&gt;=200,Sheet1!K246&lt;300),2,IF(AND(Sheet1!K246&gt;=300,Sheet1!K246&lt;400),3,IF(AND(Sheet1!K246&gt;=400,Sheet1!K246&lt;500),4,IF(AND(Sheet1!K246&gt;=500,Sheet1!K246&lt;600),5,IF(AND(Sheet1!K246&gt;=600,Sheet1!K246&lt;800),6,IF(Sheet1!K246&gt;=800,7)))))))</f>
        <v>2</v>
      </c>
      <c r="I283" t="str">
        <f t="shared" si="31"/>
        <v/>
      </c>
      <c r="J283">
        <f t="shared" si="37"/>
        <v>1</v>
      </c>
      <c r="K283" t="str">
        <f t="shared" si="37"/>
        <v/>
      </c>
      <c r="L283" t="str">
        <f t="shared" si="37"/>
        <v/>
      </c>
      <c r="M283" t="str">
        <f t="shared" si="37"/>
        <v/>
      </c>
      <c r="N283" t="str">
        <f t="shared" si="37"/>
        <v/>
      </c>
      <c r="O283" t="str">
        <f t="shared" si="37"/>
        <v/>
      </c>
      <c r="Q283" s="2">
        <f t="shared" si="32"/>
        <v>2</v>
      </c>
      <c r="R283" s="2" t="str">
        <f t="shared" si="33"/>
        <v/>
      </c>
      <c r="S283" s="2" t="str">
        <f t="shared" si="34"/>
        <v/>
      </c>
      <c r="T283" s="2" t="str">
        <f t="shared" si="35"/>
        <v/>
      </c>
      <c r="U283" s="2" t="str">
        <f t="shared" si="36"/>
        <v/>
      </c>
    </row>
    <row r="284" spans="1:21" x14ac:dyDescent="0.25">
      <c r="A284" t="s">
        <v>148</v>
      </c>
      <c r="B284">
        <f>IF(Sheet1!G222&lt;200,1,IF(AND(Sheet1!G222&gt;=200,Sheet1!G222&lt;300),2,IF(AND(Sheet1!G222&gt;=300,Sheet1!G222&lt;400),3,IF(AND(Sheet1!G222&gt;=400,Sheet1!G222&lt;500),4,IF(AND(Sheet1!G222&gt;=500,Sheet1!G222&lt;600),5,IF(AND(Sheet1!G222&gt;=600,Sheet1!G222&lt;800),6,IF(Sheet1!G222&gt;=800,7)))))))</f>
        <v>1</v>
      </c>
      <c r="C284">
        <f>IF(Sheet1!H222&lt;200,1,IF(AND(Sheet1!H222&gt;=200,Sheet1!H222&lt;300),2,IF(AND(Sheet1!H222&gt;=300,Sheet1!H222&lt;400),3,IF(AND(Sheet1!H222&gt;=400,Sheet1!H222&lt;500),4,IF(AND(Sheet1!H222&gt;=500,Sheet1!H222&lt;600),5,IF(AND(Sheet1!H222&gt;=600,Sheet1!H222&lt;800),6,IF(Sheet1!H222&gt;=800,7)))))))</f>
        <v>1</v>
      </c>
      <c r="D284">
        <f>IF(Sheet1!I222&lt;200,1,IF(AND(Sheet1!I222&gt;=200,Sheet1!I222&lt;300),2,IF(AND(Sheet1!I222&gt;=300,Sheet1!I222&lt;400),3,IF(AND(Sheet1!I222&gt;=400,Sheet1!I222&lt;500),4,IF(AND(Sheet1!I222&gt;=500,Sheet1!I222&lt;600),5,IF(AND(Sheet1!I222&gt;=600,Sheet1!I222&lt;800),6,IF(Sheet1!I222&gt;=800,7)))))))</f>
        <v>1</v>
      </c>
      <c r="E284">
        <f>IF(Sheet1!J222&lt;200,1,IF(AND(Sheet1!J222&gt;=200,Sheet1!J222&lt;300),2,IF(AND(Sheet1!J222&gt;=300,Sheet1!J222&lt;400),3,IF(AND(Sheet1!J222&gt;=400,Sheet1!J222&lt;500),4,IF(AND(Sheet1!J222&gt;=500,Sheet1!J222&lt;600),5,IF(AND(Sheet1!J222&gt;=600,Sheet1!J222&lt;800),6,IF(Sheet1!J222&gt;=800,7)))))))</f>
        <v>3</v>
      </c>
      <c r="F284">
        <f>IF(Sheet1!K222&lt;200,1,IF(AND(Sheet1!K222&gt;=200,Sheet1!K222&lt;300),2,IF(AND(Sheet1!K222&gt;=300,Sheet1!K222&lt;400),3,IF(AND(Sheet1!K222&gt;=400,Sheet1!K222&lt;500),4,IF(AND(Sheet1!K222&gt;=500,Sheet1!K222&lt;600),5,IF(AND(Sheet1!K222&gt;=600,Sheet1!K222&lt;800),6,IF(Sheet1!K222&gt;=800,7)))))))</f>
        <v>3</v>
      </c>
      <c r="I284">
        <f t="shared" si="31"/>
        <v>1</v>
      </c>
      <c r="J284" t="str">
        <f t="shared" si="37"/>
        <v/>
      </c>
      <c r="K284">
        <f t="shared" si="37"/>
        <v>4</v>
      </c>
      <c r="L284" t="str">
        <f t="shared" si="37"/>
        <v/>
      </c>
      <c r="M284" t="str">
        <f t="shared" si="37"/>
        <v/>
      </c>
      <c r="N284" t="str">
        <f t="shared" si="37"/>
        <v/>
      </c>
      <c r="O284" t="str">
        <f t="shared" si="37"/>
        <v/>
      </c>
      <c r="Q284" s="2">
        <f t="shared" si="32"/>
        <v>1</v>
      </c>
      <c r="R284" s="2" t="str">
        <f t="shared" si="33"/>
        <v/>
      </c>
      <c r="S284" s="2" t="str">
        <f t="shared" si="34"/>
        <v/>
      </c>
      <c r="T284" s="2">
        <f t="shared" si="35"/>
        <v>3</v>
      </c>
      <c r="U284" s="2" t="str">
        <f t="shared" si="36"/>
        <v/>
      </c>
    </row>
    <row r="285" spans="1:21" x14ac:dyDescent="0.25">
      <c r="A285" t="s">
        <v>326</v>
      </c>
      <c r="B285">
        <f>IF(Sheet1!G59&lt;200,1,IF(AND(Sheet1!G59&gt;=200,Sheet1!G59&lt;300),2,IF(AND(Sheet1!G59&gt;=300,Sheet1!G59&lt;400),3,IF(AND(Sheet1!G59&gt;=400,Sheet1!G59&lt;500),4,IF(AND(Sheet1!G59&gt;=500,Sheet1!G59&lt;600),5,IF(AND(Sheet1!G59&gt;=600,Sheet1!G59&lt;800),6,IF(Sheet1!G59&gt;=800,7)))))))</f>
        <v>5</v>
      </c>
      <c r="C285">
        <f>IF(Sheet1!H59&lt;200,1,IF(AND(Sheet1!H59&gt;=200,Sheet1!H59&lt;300),2,IF(AND(Sheet1!H59&gt;=300,Sheet1!H59&lt;400),3,IF(AND(Sheet1!H59&gt;=400,Sheet1!H59&lt;500),4,IF(AND(Sheet1!H59&gt;=500,Sheet1!H59&lt;600),5,IF(AND(Sheet1!H59&gt;=600,Sheet1!H59&lt;800),6,IF(Sheet1!H59&gt;=800,7)))))))</f>
        <v>6</v>
      </c>
      <c r="D285">
        <f>IF(Sheet1!I59&lt;200,1,IF(AND(Sheet1!I59&gt;=200,Sheet1!I59&lt;300),2,IF(AND(Sheet1!I59&gt;=300,Sheet1!I59&lt;400),3,IF(AND(Sheet1!I59&gt;=400,Sheet1!I59&lt;500),4,IF(AND(Sheet1!I59&gt;=500,Sheet1!I59&lt;600),5,IF(AND(Sheet1!I59&gt;=600,Sheet1!I59&lt;800),6,IF(Sheet1!I59&gt;=800,7)))))))</f>
        <v>7</v>
      </c>
      <c r="E285">
        <f>IF(Sheet1!J59&lt;200,1,IF(AND(Sheet1!J59&gt;=200,Sheet1!J59&lt;300),2,IF(AND(Sheet1!J59&gt;=300,Sheet1!J59&lt;400),3,IF(AND(Sheet1!J59&gt;=400,Sheet1!J59&lt;500),4,IF(AND(Sheet1!J59&gt;=500,Sheet1!J59&lt;600),5,IF(AND(Sheet1!J59&gt;=600,Sheet1!J59&lt;800),6,IF(Sheet1!J59&gt;=800,7)))))))</f>
        <v>7</v>
      </c>
      <c r="F285">
        <f>IF(Sheet1!K59&lt;200,1,IF(AND(Sheet1!K59&gt;=200,Sheet1!K59&lt;300),2,IF(AND(Sheet1!K59&gt;=300,Sheet1!K59&lt;400),3,IF(AND(Sheet1!K59&gt;=400,Sheet1!K59&lt;500),4,IF(AND(Sheet1!K59&gt;=500,Sheet1!K59&lt;600),5,IF(AND(Sheet1!K59&gt;=600,Sheet1!K59&lt;800),6,IF(Sheet1!K59&gt;=800,7)))))))</f>
        <v>7</v>
      </c>
      <c r="I285" t="str">
        <f t="shared" si="31"/>
        <v/>
      </c>
      <c r="J285" t="str">
        <f t="shared" si="37"/>
        <v/>
      </c>
      <c r="K285" t="str">
        <f t="shared" si="37"/>
        <v/>
      </c>
      <c r="L285" t="str">
        <f t="shared" si="37"/>
        <v/>
      </c>
      <c r="M285">
        <f t="shared" si="37"/>
        <v>1</v>
      </c>
      <c r="N285">
        <f t="shared" si="37"/>
        <v>2</v>
      </c>
      <c r="O285">
        <f t="shared" si="37"/>
        <v>3</v>
      </c>
      <c r="Q285" s="2">
        <f t="shared" si="32"/>
        <v>5</v>
      </c>
      <c r="R285" s="2">
        <f t="shared" si="33"/>
        <v>6</v>
      </c>
      <c r="S285" s="2">
        <f t="shared" si="34"/>
        <v>7</v>
      </c>
      <c r="T285" s="2" t="str">
        <f t="shared" si="35"/>
        <v/>
      </c>
      <c r="U285" s="2" t="str">
        <f t="shared" si="36"/>
        <v/>
      </c>
    </row>
    <row r="286" spans="1:21" x14ac:dyDescent="0.25">
      <c r="A286" t="s">
        <v>280</v>
      </c>
      <c r="B286">
        <f>IF(Sheet1!G72&lt;200,1,IF(AND(Sheet1!G72&gt;=200,Sheet1!G72&lt;300),2,IF(AND(Sheet1!G72&gt;=300,Sheet1!G72&lt;400),3,IF(AND(Sheet1!G72&gt;=400,Sheet1!G72&lt;500),4,IF(AND(Sheet1!G72&gt;=500,Sheet1!G72&lt;600),5,IF(AND(Sheet1!G72&gt;=600,Sheet1!G72&lt;800),6,IF(Sheet1!G72&gt;=800,7)))))))</f>
        <v>4</v>
      </c>
      <c r="C286">
        <f>IF(Sheet1!H72&lt;200,1,IF(AND(Sheet1!H72&gt;=200,Sheet1!H72&lt;300),2,IF(AND(Sheet1!H72&gt;=300,Sheet1!H72&lt;400),3,IF(AND(Sheet1!H72&gt;=400,Sheet1!H72&lt;500),4,IF(AND(Sheet1!H72&gt;=500,Sheet1!H72&lt;600),5,IF(AND(Sheet1!H72&gt;=600,Sheet1!H72&lt;800),6,IF(Sheet1!H72&gt;=800,7)))))))</f>
        <v>4</v>
      </c>
      <c r="D286">
        <f>IF(Sheet1!I72&lt;200,1,IF(AND(Sheet1!I72&gt;=200,Sheet1!I72&lt;300),2,IF(AND(Sheet1!I72&gt;=300,Sheet1!I72&lt;400),3,IF(AND(Sheet1!I72&gt;=400,Sheet1!I72&lt;500),4,IF(AND(Sheet1!I72&gt;=500,Sheet1!I72&lt;600),5,IF(AND(Sheet1!I72&gt;=600,Sheet1!I72&lt;800),6,IF(Sheet1!I72&gt;=800,7)))))))</f>
        <v>4</v>
      </c>
      <c r="E286">
        <f>IF(Sheet1!J72&lt;200,1,IF(AND(Sheet1!J72&gt;=200,Sheet1!J72&lt;300),2,IF(AND(Sheet1!J72&gt;=300,Sheet1!J72&lt;400),3,IF(AND(Sheet1!J72&gt;=400,Sheet1!J72&lt;500),4,IF(AND(Sheet1!J72&gt;=500,Sheet1!J72&lt;600),5,IF(AND(Sheet1!J72&gt;=600,Sheet1!J72&lt;800),6,IF(Sheet1!J72&gt;=800,7)))))))</f>
        <v>5</v>
      </c>
      <c r="F286">
        <f>IF(Sheet1!K72&lt;200,1,IF(AND(Sheet1!K72&gt;=200,Sheet1!K72&lt;300),2,IF(AND(Sheet1!K72&gt;=300,Sheet1!K72&lt;400),3,IF(AND(Sheet1!K72&gt;=400,Sheet1!K72&lt;500),4,IF(AND(Sheet1!K72&gt;=500,Sheet1!K72&lt;600),5,IF(AND(Sheet1!K72&gt;=600,Sheet1!K72&lt;800),6,IF(Sheet1!K72&gt;=800,7)))))))</f>
        <v>7</v>
      </c>
      <c r="I286" t="str">
        <f t="shared" si="31"/>
        <v/>
      </c>
      <c r="J286" t="str">
        <f t="shared" si="37"/>
        <v/>
      </c>
      <c r="K286" t="str">
        <f t="shared" si="37"/>
        <v/>
      </c>
      <c r="L286">
        <f t="shared" si="37"/>
        <v>1</v>
      </c>
      <c r="M286">
        <f t="shared" si="37"/>
        <v>4</v>
      </c>
      <c r="N286" t="str">
        <f t="shared" si="37"/>
        <v/>
      </c>
      <c r="O286">
        <f t="shared" si="37"/>
        <v>5</v>
      </c>
      <c r="Q286" s="2">
        <f t="shared" si="32"/>
        <v>4</v>
      </c>
      <c r="R286" s="2" t="str">
        <f t="shared" si="33"/>
        <v/>
      </c>
      <c r="S286" s="2" t="str">
        <f t="shared" si="34"/>
        <v/>
      </c>
      <c r="T286" s="2">
        <f t="shared" si="35"/>
        <v>5</v>
      </c>
      <c r="U286" s="2">
        <f t="shared" si="36"/>
        <v>7</v>
      </c>
    </row>
    <row r="287" spans="1:21" x14ac:dyDescent="0.25">
      <c r="A287" t="s">
        <v>246</v>
      </c>
      <c r="B287">
        <f>IF(Sheet1!G191&lt;200,1,IF(AND(Sheet1!G191&gt;=200,Sheet1!G191&lt;300),2,IF(AND(Sheet1!G191&gt;=300,Sheet1!G191&lt;400),3,IF(AND(Sheet1!G191&gt;=400,Sheet1!G191&lt;500),4,IF(AND(Sheet1!G191&gt;=500,Sheet1!G191&lt;600),5,IF(AND(Sheet1!G191&gt;=600,Sheet1!G191&lt;800),6,IF(Sheet1!G191&gt;=800,7)))))))</f>
        <v>1</v>
      </c>
      <c r="C287">
        <f>IF(Sheet1!H191&lt;200,1,IF(AND(Sheet1!H191&gt;=200,Sheet1!H191&lt;300),2,IF(AND(Sheet1!H191&gt;=300,Sheet1!H191&lt;400),3,IF(AND(Sheet1!H191&gt;=400,Sheet1!H191&lt;500),4,IF(AND(Sheet1!H191&gt;=500,Sheet1!H191&lt;600),5,IF(AND(Sheet1!H191&gt;=600,Sheet1!H191&lt;800),6,IF(Sheet1!H191&gt;=800,7)))))))</f>
        <v>7</v>
      </c>
      <c r="D287">
        <f>IF(Sheet1!I191&lt;200,1,IF(AND(Sheet1!I191&gt;=200,Sheet1!I191&lt;300),2,IF(AND(Sheet1!I191&gt;=300,Sheet1!I191&lt;400),3,IF(AND(Sheet1!I191&gt;=400,Sheet1!I191&lt;500),4,IF(AND(Sheet1!I191&gt;=500,Sheet1!I191&lt;600),5,IF(AND(Sheet1!I191&gt;=600,Sheet1!I191&lt;800),6,IF(Sheet1!I191&gt;=800,7)))))))</f>
        <v>6</v>
      </c>
      <c r="E287">
        <f>IF(Sheet1!J191&lt;200,1,IF(AND(Sheet1!J191&gt;=200,Sheet1!J191&lt;300),2,IF(AND(Sheet1!J191&gt;=300,Sheet1!J191&lt;400),3,IF(AND(Sheet1!J191&gt;=400,Sheet1!J191&lt;500),4,IF(AND(Sheet1!J191&gt;=500,Sheet1!J191&lt;600),5,IF(AND(Sheet1!J191&gt;=600,Sheet1!J191&lt;800),6,IF(Sheet1!J191&gt;=800,7)))))))</f>
        <v>4</v>
      </c>
      <c r="F287">
        <f>IF(Sheet1!K191&lt;200,1,IF(AND(Sheet1!K191&gt;=200,Sheet1!K191&lt;300),2,IF(AND(Sheet1!K191&gt;=300,Sheet1!K191&lt;400),3,IF(AND(Sheet1!K191&gt;=400,Sheet1!K191&lt;500),4,IF(AND(Sheet1!K191&gt;=500,Sheet1!K191&lt;600),5,IF(AND(Sheet1!K191&gt;=600,Sheet1!K191&lt;800),6,IF(Sheet1!K191&gt;=800,7)))))))</f>
        <v>5</v>
      </c>
      <c r="I287">
        <f t="shared" si="31"/>
        <v>1</v>
      </c>
      <c r="J287" t="str">
        <f t="shared" si="37"/>
        <v/>
      </c>
      <c r="K287" t="str">
        <f t="shared" si="37"/>
        <v/>
      </c>
      <c r="L287">
        <f t="shared" si="37"/>
        <v>4</v>
      </c>
      <c r="M287">
        <f t="shared" si="37"/>
        <v>5</v>
      </c>
      <c r="N287">
        <f t="shared" si="37"/>
        <v>3</v>
      </c>
      <c r="O287">
        <f t="shared" si="37"/>
        <v>2</v>
      </c>
      <c r="Q287" s="2">
        <f t="shared" si="32"/>
        <v>1</v>
      </c>
      <c r="R287" s="2">
        <f t="shared" si="33"/>
        <v>7</v>
      </c>
      <c r="S287" s="2" t="str">
        <f t="shared" si="34"/>
        <v/>
      </c>
      <c r="T287" s="2" t="str">
        <f t="shared" si="35"/>
        <v/>
      </c>
      <c r="U287" s="2">
        <f t="shared" si="36"/>
        <v>5</v>
      </c>
    </row>
    <row r="288" spans="1:21" x14ac:dyDescent="0.25">
      <c r="A288" t="s">
        <v>299</v>
      </c>
      <c r="B288">
        <f>IF(Sheet1!G64&lt;200,1,IF(AND(Sheet1!G64&gt;=200,Sheet1!G64&lt;300),2,IF(AND(Sheet1!G64&gt;=300,Sheet1!G64&lt;400),3,IF(AND(Sheet1!G64&gt;=400,Sheet1!G64&lt;500),4,IF(AND(Sheet1!G64&gt;=500,Sheet1!G64&lt;600),5,IF(AND(Sheet1!G64&gt;=600,Sheet1!G64&lt;800),6,IF(Sheet1!G64&gt;=800,7)))))))</f>
        <v>5</v>
      </c>
      <c r="C288">
        <f>IF(Sheet1!H64&lt;200,1,IF(AND(Sheet1!H64&gt;=200,Sheet1!H64&lt;300),2,IF(AND(Sheet1!H64&gt;=300,Sheet1!H64&lt;400),3,IF(AND(Sheet1!H64&gt;=400,Sheet1!H64&lt;500),4,IF(AND(Sheet1!H64&gt;=500,Sheet1!H64&lt;600),5,IF(AND(Sheet1!H64&gt;=600,Sheet1!H64&lt;800),6,IF(Sheet1!H64&gt;=800,7)))))))</f>
        <v>6</v>
      </c>
      <c r="D288">
        <f>IF(Sheet1!I64&lt;200,1,IF(AND(Sheet1!I64&gt;=200,Sheet1!I64&lt;300),2,IF(AND(Sheet1!I64&gt;=300,Sheet1!I64&lt;400),3,IF(AND(Sheet1!I64&gt;=400,Sheet1!I64&lt;500),4,IF(AND(Sheet1!I64&gt;=500,Sheet1!I64&lt;600),5,IF(AND(Sheet1!I64&gt;=600,Sheet1!I64&lt;800),6,IF(Sheet1!I64&gt;=800,7)))))))</f>
        <v>7</v>
      </c>
      <c r="E288">
        <f>IF(Sheet1!J64&lt;200,1,IF(AND(Sheet1!J64&gt;=200,Sheet1!J64&lt;300),2,IF(AND(Sheet1!J64&gt;=300,Sheet1!J64&lt;400),3,IF(AND(Sheet1!J64&gt;=400,Sheet1!J64&lt;500),4,IF(AND(Sheet1!J64&gt;=500,Sheet1!J64&lt;600),5,IF(AND(Sheet1!J64&gt;=600,Sheet1!J64&lt;800),6,IF(Sheet1!J64&gt;=800,7)))))))</f>
        <v>7</v>
      </c>
      <c r="F288">
        <f>IF(Sheet1!K64&lt;200,1,IF(AND(Sheet1!K64&gt;=200,Sheet1!K64&lt;300),2,IF(AND(Sheet1!K64&gt;=300,Sheet1!K64&lt;400),3,IF(AND(Sheet1!K64&gt;=400,Sheet1!K64&lt;500),4,IF(AND(Sheet1!K64&gt;=500,Sheet1!K64&lt;600),5,IF(AND(Sheet1!K64&gt;=600,Sheet1!K64&lt;800),6,IF(Sheet1!K64&gt;=800,7)))))))</f>
        <v>7</v>
      </c>
      <c r="I288" t="str">
        <f t="shared" si="31"/>
        <v/>
      </c>
      <c r="J288" t="str">
        <f t="shared" si="37"/>
        <v/>
      </c>
      <c r="K288" t="str">
        <f t="shared" si="37"/>
        <v/>
      </c>
      <c r="L288" t="str">
        <f t="shared" si="37"/>
        <v/>
      </c>
      <c r="M288">
        <f t="shared" si="37"/>
        <v>1</v>
      </c>
      <c r="N288">
        <f t="shared" si="37"/>
        <v>2</v>
      </c>
      <c r="O288">
        <f t="shared" si="37"/>
        <v>3</v>
      </c>
      <c r="Q288" s="2">
        <f t="shared" si="32"/>
        <v>5</v>
      </c>
      <c r="R288" s="2">
        <f t="shared" si="33"/>
        <v>6</v>
      </c>
      <c r="S288" s="2">
        <f t="shared" si="34"/>
        <v>7</v>
      </c>
      <c r="T288" s="2" t="str">
        <f t="shared" si="35"/>
        <v/>
      </c>
      <c r="U288" s="2" t="str">
        <f t="shared" si="36"/>
        <v/>
      </c>
    </row>
    <row r="289" spans="1:21" x14ac:dyDescent="0.25">
      <c r="A289" t="s">
        <v>108</v>
      </c>
      <c r="B289">
        <f>IF(Sheet1!G168&lt;200,1,IF(AND(Sheet1!G168&gt;=200,Sheet1!G168&lt;300),2,IF(AND(Sheet1!G168&gt;=300,Sheet1!G168&lt;400),3,IF(AND(Sheet1!G168&gt;=400,Sheet1!G168&lt;500),4,IF(AND(Sheet1!G168&gt;=500,Sheet1!G168&lt;600),5,IF(AND(Sheet1!G168&gt;=600,Sheet1!G168&lt;800),6,IF(Sheet1!G168&gt;=800,7)))))))</f>
        <v>2</v>
      </c>
      <c r="C289">
        <f>IF(Sheet1!H168&lt;200,1,IF(AND(Sheet1!H168&gt;=200,Sheet1!H168&lt;300),2,IF(AND(Sheet1!H168&gt;=300,Sheet1!H168&lt;400),3,IF(AND(Sheet1!H168&gt;=400,Sheet1!H168&lt;500),4,IF(AND(Sheet1!H168&gt;=500,Sheet1!H168&lt;600),5,IF(AND(Sheet1!H168&gt;=600,Sheet1!H168&lt;800),6,IF(Sheet1!H168&gt;=800,7)))))))</f>
        <v>2</v>
      </c>
      <c r="D289">
        <f>IF(Sheet1!I168&lt;200,1,IF(AND(Sheet1!I168&gt;=200,Sheet1!I168&lt;300),2,IF(AND(Sheet1!I168&gt;=300,Sheet1!I168&lt;400),3,IF(AND(Sheet1!I168&gt;=400,Sheet1!I168&lt;500),4,IF(AND(Sheet1!I168&gt;=500,Sheet1!I168&lt;600),5,IF(AND(Sheet1!I168&gt;=600,Sheet1!I168&lt;800),6,IF(Sheet1!I168&gt;=800,7)))))))</f>
        <v>2</v>
      </c>
      <c r="E289">
        <f>IF(Sheet1!J168&lt;200,1,IF(AND(Sheet1!J168&gt;=200,Sheet1!J168&lt;300),2,IF(AND(Sheet1!J168&gt;=300,Sheet1!J168&lt;400),3,IF(AND(Sheet1!J168&gt;=400,Sheet1!J168&lt;500),4,IF(AND(Sheet1!J168&gt;=500,Sheet1!J168&lt;600),5,IF(AND(Sheet1!J168&gt;=600,Sheet1!J168&lt;800),6,IF(Sheet1!J168&gt;=800,7)))))))</f>
        <v>2</v>
      </c>
      <c r="F289">
        <f>IF(Sheet1!K168&lt;200,1,IF(AND(Sheet1!K168&gt;=200,Sheet1!K168&lt;300),2,IF(AND(Sheet1!K168&gt;=300,Sheet1!K168&lt;400),3,IF(AND(Sheet1!K168&gt;=400,Sheet1!K168&lt;500),4,IF(AND(Sheet1!K168&gt;=500,Sheet1!K168&lt;600),5,IF(AND(Sheet1!K168&gt;=600,Sheet1!K168&lt;800),6,IF(Sheet1!K168&gt;=800,7)))))))</f>
        <v>2</v>
      </c>
      <c r="I289" t="str">
        <f t="shared" si="31"/>
        <v/>
      </c>
      <c r="J289">
        <f t="shared" si="37"/>
        <v>1</v>
      </c>
      <c r="K289" t="str">
        <f t="shared" si="37"/>
        <v/>
      </c>
      <c r="L289" t="str">
        <f t="shared" si="37"/>
        <v/>
      </c>
      <c r="M289" t="str">
        <f t="shared" si="37"/>
        <v/>
      </c>
      <c r="N289" t="str">
        <f t="shared" si="37"/>
        <v/>
      </c>
      <c r="O289" t="str">
        <f t="shared" si="37"/>
        <v/>
      </c>
      <c r="Q289" s="2">
        <f t="shared" si="32"/>
        <v>2</v>
      </c>
      <c r="R289" s="2" t="str">
        <f t="shared" si="33"/>
        <v/>
      </c>
      <c r="S289" s="2" t="str">
        <f t="shared" si="34"/>
        <v/>
      </c>
      <c r="T289" s="2" t="str">
        <f t="shared" si="35"/>
        <v/>
      </c>
      <c r="U289" s="2" t="str">
        <f t="shared" si="36"/>
        <v/>
      </c>
    </row>
    <row r="290" spans="1:21" x14ac:dyDescent="0.25">
      <c r="A290" t="s">
        <v>313</v>
      </c>
      <c r="B290">
        <f>IF(Sheet1!G50&lt;200,1,IF(AND(Sheet1!G50&gt;=200,Sheet1!G50&lt;300),2,IF(AND(Sheet1!G50&gt;=300,Sheet1!G50&lt;400),3,IF(AND(Sheet1!G50&gt;=400,Sheet1!G50&lt;500),4,IF(AND(Sheet1!G50&gt;=500,Sheet1!G50&lt;600),5,IF(AND(Sheet1!G50&gt;=600,Sheet1!G50&lt;800),6,IF(Sheet1!G50&gt;=800,7)))))))</f>
        <v>3</v>
      </c>
      <c r="C290">
        <f>IF(Sheet1!H50&lt;200,1,IF(AND(Sheet1!H50&gt;=200,Sheet1!H50&lt;300),2,IF(AND(Sheet1!H50&gt;=300,Sheet1!H50&lt;400),3,IF(AND(Sheet1!H50&gt;=400,Sheet1!H50&lt;500),4,IF(AND(Sheet1!H50&gt;=500,Sheet1!H50&lt;600),5,IF(AND(Sheet1!H50&gt;=600,Sheet1!H50&lt;800),6,IF(Sheet1!H50&gt;=800,7)))))))</f>
        <v>6</v>
      </c>
      <c r="D290">
        <f>IF(Sheet1!I50&lt;200,1,IF(AND(Sheet1!I50&gt;=200,Sheet1!I50&lt;300),2,IF(AND(Sheet1!I50&gt;=300,Sheet1!I50&lt;400),3,IF(AND(Sheet1!I50&gt;=400,Sheet1!I50&lt;500),4,IF(AND(Sheet1!I50&gt;=500,Sheet1!I50&lt;600),5,IF(AND(Sheet1!I50&gt;=600,Sheet1!I50&lt;800),6,IF(Sheet1!I50&gt;=800,7)))))))</f>
        <v>7</v>
      </c>
      <c r="E290">
        <f>IF(Sheet1!J50&lt;200,1,IF(AND(Sheet1!J50&gt;=200,Sheet1!J50&lt;300),2,IF(AND(Sheet1!J50&gt;=300,Sheet1!J50&lt;400),3,IF(AND(Sheet1!J50&gt;=400,Sheet1!J50&lt;500),4,IF(AND(Sheet1!J50&gt;=500,Sheet1!J50&lt;600),5,IF(AND(Sheet1!J50&gt;=600,Sheet1!J50&lt;800),6,IF(Sheet1!J50&gt;=800,7)))))))</f>
        <v>7</v>
      </c>
      <c r="F290">
        <f>IF(Sheet1!K50&lt;200,1,IF(AND(Sheet1!K50&gt;=200,Sheet1!K50&lt;300),2,IF(AND(Sheet1!K50&gt;=300,Sheet1!K50&lt;400),3,IF(AND(Sheet1!K50&gt;=400,Sheet1!K50&lt;500),4,IF(AND(Sheet1!K50&gt;=500,Sheet1!K50&lt;600),5,IF(AND(Sheet1!K50&gt;=600,Sheet1!K50&lt;800),6,IF(Sheet1!K50&gt;=800,7)))))))</f>
        <v>7</v>
      </c>
      <c r="I290" t="str">
        <f t="shared" si="31"/>
        <v/>
      </c>
      <c r="J290" t="str">
        <f t="shared" si="37"/>
        <v/>
      </c>
      <c r="K290">
        <f t="shared" si="37"/>
        <v>1</v>
      </c>
      <c r="L290" t="str">
        <f t="shared" si="37"/>
        <v/>
      </c>
      <c r="M290" t="str">
        <f t="shared" si="37"/>
        <v/>
      </c>
      <c r="N290">
        <f t="shared" si="37"/>
        <v>2</v>
      </c>
      <c r="O290">
        <f t="shared" si="37"/>
        <v>3</v>
      </c>
      <c r="Q290" s="2">
        <f t="shared" si="32"/>
        <v>3</v>
      </c>
      <c r="R290" s="2">
        <f t="shared" si="33"/>
        <v>6</v>
      </c>
      <c r="S290" s="2">
        <f t="shared" si="34"/>
        <v>7</v>
      </c>
      <c r="T290" s="2" t="str">
        <f t="shared" si="35"/>
        <v/>
      </c>
      <c r="U290" s="2" t="str">
        <f t="shared" si="36"/>
        <v/>
      </c>
    </row>
    <row r="291" spans="1:21" x14ac:dyDescent="0.25">
      <c r="A291" t="s">
        <v>200</v>
      </c>
      <c r="B291">
        <f>IF(Sheet1!G102&lt;200,1,IF(AND(Sheet1!G102&gt;=200,Sheet1!G102&lt;300),2,IF(AND(Sheet1!G102&gt;=300,Sheet1!G102&lt;400),3,IF(AND(Sheet1!G102&gt;=400,Sheet1!G102&lt;500),4,IF(AND(Sheet1!G102&gt;=500,Sheet1!G102&lt;600),5,IF(AND(Sheet1!G102&gt;=600,Sheet1!G102&lt;800),6,IF(Sheet1!G102&gt;=800,7)))))))</f>
        <v>4</v>
      </c>
      <c r="C291">
        <f>IF(Sheet1!H102&lt;200,1,IF(AND(Sheet1!H102&gt;=200,Sheet1!H102&lt;300),2,IF(AND(Sheet1!H102&gt;=300,Sheet1!H102&lt;400),3,IF(AND(Sheet1!H102&gt;=400,Sheet1!H102&lt;500),4,IF(AND(Sheet1!H102&gt;=500,Sheet1!H102&lt;600),5,IF(AND(Sheet1!H102&gt;=600,Sheet1!H102&lt;800),6,IF(Sheet1!H102&gt;=800,7)))))))</f>
        <v>6</v>
      </c>
      <c r="D291">
        <f>IF(Sheet1!I102&lt;200,1,IF(AND(Sheet1!I102&gt;=200,Sheet1!I102&lt;300),2,IF(AND(Sheet1!I102&gt;=300,Sheet1!I102&lt;400),3,IF(AND(Sheet1!I102&gt;=400,Sheet1!I102&lt;500),4,IF(AND(Sheet1!I102&gt;=500,Sheet1!I102&lt;600),5,IF(AND(Sheet1!I102&gt;=600,Sheet1!I102&lt;800),6,IF(Sheet1!I102&gt;=800,7)))))))</f>
        <v>4</v>
      </c>
      <c r="E291">
        <f>IF(Sheet1!J102&lt;200,1,IF(AND(Sheet1!J102&gt;=200,Sheet1!J102&lt;300),2,IF(AND(Sheet1!J102&gt;=300,Sheet1!J102&lt;400),3,IF(AND(Sheet1!J102&gt;=400,Sheet1!J102&lt;500),4,IF(AND(Sheet1!J102&gt;=500,Sheet1!J102&lt;600),5,IF(AND(Sheet1!J102&gt;=600,Sheet1!J102&lt;800),6,IF(Sheet1!J102&gt;=800,7)))))))</f>
        <v>6</v>
      </c>
      <c r="F291">
        <f>IF(Sheet1!K102&lt;200,1,IF(AND(Sheet1!K102&gt;=200,Sheet1!K102&lt;300),2,IF(AND(Sheet1!K102&gt;=300,Sheet1!K102&lt;400),3,IF(AND(Sheet1!K102&gt;=400,Sheet1!K102&lt;500),4,IF(AND(Sheet1!K102&gt;=500,Sheet1!K102&lt;600),5,IF(AND(Sheet1!K102&gt;=600,Sheet1!K102&lt;800),6,IF(Sheet1!K102&gt;=800,7)))))))</f>
        <v>4</v>
      </c>
      <c r="I291" t="str">
        <f t="shared" si="31"/>
        <v/>
      </c>
      <c r="J291" t="str">
        <f t="shared" si="37"/>
        <v/>
      </c>
      <c r="K291" t="str">
        <f t="shared" si="37"/>
        <v/>
      </c>
      <c r="L291">
        <f t="shared" si="37"/>
        <v>1</v>
      </c>
      <c r="M291" t="str">
        <f t="shared" si="37"/>
        <v/>
      </c>
      <c r="N291">
        <f t="shared" si="37"/>
        <v>2</v>
      </c>
      <c r="O291" t="str">
        <f t="shared" si="37"/>
        <v/>
      </c>
      <c r="Q291" s="2">
        <f t="shared" si="32"/>
        <v>4</v>
      </c>
      <c r="R291" s="2">
        <f t="shared" si="33"/>
        <v>6</v>
      </c>
      <c r="S291" s="2" t="str">
        <f t="shared" si="34"/>
        <v/>
      </c>
      <c r="T291" s="2">
        <f t="shared" si="35"/>
        <v>6</v>
      </c>
      <c r="U291" s="2" t="str">
        <f t="shared" si="36"/>
        <v/>
      </c>
    </row>
    <row r="292" spans="1:21" x14ac:dyDescent="0.25">
      <c r="A292" t="s">
        <v>325</v>
      </c>
      <c r="B292">
        <f>IF(Sheet1!G37&lt;200,1,IF(AND(Sheet1!G37&gt;=200,Sheet1!G37&lt;300),2,IF(AND(Sheet1!G37&gt;=300,Sheet1!G37&lt;400),3,IF(AND(Sheet1!G37&gt;=400,Sheet1!G37&lt;500),4,IF(AND(Sheet1!G37&gt;=500,Sheet1!G37&lt;600),5,IF(AND(Sheet1!G37&gt;=600,Sheet1!G37&lt;800),6,IF(Sheet1!G37&gt;=800,7)))))))</f>
        <v>4</v>
      </c>
      <c r="C292">
        <f>IF(Sheet1!H37&lt;200,1,IF(AND(Sheet1!H37&gt;=200,Sheet1!H37&lt;300),2,IF(AND(Sheet1!H37&gt;=300,Sheet1!H37&lt;400),3,IF(AND(Sheet1!H37&gt;=400,Sheet1!H37&lt;500),4,IF(AND(Sheet1!H37&gt;=500,Sheet1!H37&lt;600),5,IF(AND(Sheet1!H37&gt;=600,Sheet1!H37&lt;800),6,IF(Sheet1!H37&gt;=800,7)))))))</f>
        <v>7</v>
      </c>
      <c r="D292">
        <f>IF(Sheet1!I37&lt;200,1,IF(AND(Sheet1!I37&gt;=200,Sheet1!I37&lt;300),2,IF(AND(Sheet1!I37&gt;=300,Sheet1!I37&lt;400),3,IF(AND(Sheet1!I37&gt;=400,Sheet1!I37&lt;500),4,IF(AND(Sheet1!I37&gt;=500,Sheet1!I37&lt;600),5,IF(AND(Sheet1!I37&gt;=600,Sheet1!I37&lt;800),6,IF(Sheet1!I37&gt;=800,7)))))))</f>
        <v>7</v>
      </c>
      <c r="E292">
        <f>IF(Sheet1!J37&lt;200,1,IF(AND(Sheet1!J37&gt;=200,Sheet1!J37&lt;300),2,IF(AND(Sheet1!J37&gt;=300,Sheet1!J37&lt;400),3,IF(AND(Sheet1!J37&gt;=400,Sheet1!J37&lt;500),4,IF(AND(Sheet1!J37&gt;=500,Sheet1!J37&lt;600),5,IF(AND(Sheet1!J37&gt;=600,Sheet1!J37&lt;800),6,IF(Sheet1!J37&gt;=800,7)))))))</f>
        <v>7</v>
      </c>
      <c r="F292">
        <f>IF(Sheet1!K37&lt;200,1,IF(AND(Sheet1!K37&gt;=200,Sheet1!K37&lt;300),2,IF(AND(Sheet1!K37&gt;=300,Sheet1!K37&lt;400),3,IF(AND(Sheet1!K37&gt;=400,Sheet1!K37&lt;500),4,IF(AND(Sheet1!K37&gt;=500,Sheet1!K37&lt;600),5,IF(AND(Sheet1!K37&gt;=600,Sheet1!K37&lt;800),6,IF(Sheet1!K37&gt;=800,7)))))))</f>
        <v>7</v>
      </c>
      <c r="I292" t="str">
        <f t="shared" si="31"/>
        <v/>
      </c>
      <c r="J292" t="str">
        <f t="shared" si="37"/>
        <v/>
      </c>
      <c r="K292" t="str">
        <f t="shared" si="37"/>
        <v/>
      </c>
      <c r="L292">
        <f t="shared" si="37"/>
        <v>1</v>
      </c>
      <c r="M292" t="str">
        <f t="shared" si="37"/>
        <v/>
      </c>
      <c r="N292" t="str">
        <f t="shared" si="37"/>
        <v/>
      </c>
      <c r="O292">
        <f t="shared" si="37"/>
        <v>2</v>
      </c>
      <c r="Q292" s="2">
        <f t="shared" si="32"/>
        <v>4</v>
      </c>
      <c r="R292" s="2">
        <f t="shared" si="33"/>
        <v>7</v>
      </c>
      <c r="S292" s="2" t="str">
        <f t="shared" si="34"/>
        <v/>
      </c>
      <c r="T292" s="2" t="str">
        <f t="shared" si="35"/>
        <v/>
      </c>
      <c r="U292" s="2" t="str">
        <f t="shared" si="36"/>
        <v/>
      </c>
    </row>
    <row r="293" spans="1:21" x14ac:dyDescent="0.25">
      <c r="A293" t="s">
        <v>126</v>
      </c>
      <c r="B293">
        <f>IF(Sheet1!G254&lt;200,1,IF(AND(Sheet1!G254&gt;=200,Sheet1!G254&lt;300),2,IF(AND(Sheet1!G254&gt;=300,Sheet1!G254&lt;400),3,IF(AND(Sheet1!G254&gt;=400,Sheet1!G254&lt;500),4,IF(AND(Sheet1!G254&gt;=500,Sheet1!G254&lt;600),5,IF(AND(Sheet1!G254&gt;=600,Sheet1!G254&lt;800),6,IF(Sheet1!G254&gt;=800,7)))))))</f>
        <v>1</v>
      </c>
      <c r="C293">
        <f>IF(Sheet1!H254&lt;200,1,IF(AND(Sheet1!H254&gt;=200,Sheet1!H254&lt;300),2,IF(AND(Sheet1!H254&gt;=300,Sheet1!H254&lt;400),3,IF(AND(Sheet1!H254&gt;=400,Sheet1!H254&lt;500),4,IF(AND(Sheet1!H254&gt;=500,Sheet1!H254&lt;600),5,IF(AND(Sheet1!H254&gt;=600,Sheet1!H254&lt;800),6,IF(Sheet1!H254&gt;=800,7)))))))</f>
        <v>1</v>
      </c>
      <c r="D293">
        <f>IF(Sheet1!I254&lt;200,1,IF(AND(Sheet1!I254&gt;=200,Sheet1!I254&lt;300),2,IF(AND(Sheet1!I254&gt;=300,Sheet1!I254&lt;400),3,IF(AND(Sheet1!I254&gt;=400,Sheet1!I254&lt;500),4,IF(AND(Sheet1!I254&gt;=500,Sheet1!I254&lt;600),5,IF(AND(Sheet1!I254&gt;=600,Sheet1!I254&lt;800),6,IF(Sheet1!I254&gt;=800,7)))))))</f>
        <v>1</v>
      </c>
      <c r="E293">
        <f>IF(Sheet1!J254&lt;200,1,IF(AND(Sheet1!J254&gt;=200,Sheet1!J254&lt;300),2,IF(AND(Sheet1!J254&gt;=300,Sheet1!J254&lt;400),3,IF(AND(Sheet1!J254&gt;=400,Sheet1!J254&lt;500),4,IF(AND(Sheet1!J254&gt;=500,Sheet1!J254&lt;600),5,IF(AND(Sheet1!J254&gt;=600,Sheet1!J254&lt;800),6,IF(Sheet1!J254&gt;=800,7)))))))</f>
        <v>2</v>
      </c>
      <c r="F293">
        <f>IF(Sheet1!K254&lt;200,1,IF(AND(Sheet1!K254&gt;=200,Sheet1!K254&lt;300),2,IF(AND(Sheet1!K254&gt;=300,Sheet1!K254&lt;400),3,IF(AND(Sheet1!K254&gt;=400,Sheet1!K254&lt;500),4,IF(AND(Sheet1!K254&gt;=500,Sheet1!K254&lt;600),5,IF(AND(Sheet1!K254&gt;=600,Sheet1!K254&lt;800),6,IF(Sheet1!K254&gt;=800,7)))))))</f>
        <v>2</v>
      </c>
      <c r="I293">
        <f t="shared" si="31"/>
        <v>1</v>
      </c>
      <c r="J293">
        <f t="shared" si="37"/>
        <v>4</v>
      </c>
      <c r="K293" t="str">
        <f t="shared" si="37"/>
        <v/>
      </c>
      <c r="L293" t="str">
        <f t="shared" si="37"/>
        <v/>
      </c>
      <c r="M293" t="str">
        <f t="shared" si="37"/>
        <v/>
      </c>
      <c r="N293" t="str">
        <f t="shared" si="37"/>
        <v/>
      </c>
      <c r="O293" t="str">
        <f t="shared" si="37"/>
        <v/>
      </c>
      <c r="Q293" s="2">
        <f t="shared" si="32"/>
        <v>1</v>
      </c>
      <c r="R293" s="2" t="str">
        <f t="shared" si="33"/>
        <v/>
      </c>
      <c r="S293" s="2" t="str">
        <f t="shared" si="34"/>
        <v/>
      </c>
      <c r="T293" s="2">
        <f t="shared" si="35"/>
        <v>2</v>
      </c>
      <c r="U293" s="2" t="str">
        <f t="shared" si="36"/>
        <v/>
      </c>
    </row>
    <row r="294" spans="1:21" x14ac:dyDescent="0.25">
      <c r="A294" t="s">
        <v>155</v>
      </c>
      <c r="B294">
        <f>IF(Sheet1!G120&lt;200,1,IF(AND(Sheet1!G120&gt;=200,Sheet1!G120&lt;300),2,IF(AND(Sheet1!G120&gt;=300,Sheet1!G120&lt;400),3,IF(AND(Sheet1!G120&gt;=400,Sheet1!G120&lt;500),4,IF(AND(Sheet1!G120&gt;=500,Sheet1!G120&lt;600),5,IF(AND(Sheet1!G120&gt;=600,Sheet1!G120&lt;800),6,IF(Sheet1!G120&gt;=800,7)))))))</f>
        <v>3</v>
      </c>
      <c r="C294">
        <f>IF(Sheet1!H120&lt;200,1,IF(AND(Sheet1!H120&gt;=200,Sheet1!H120&lt;300),2,IF(AND(Sheet1!H120&gt;=300,Sheet1!H120&lt;400),3,IF(AND(Sheet1!H120&gt;=400,Sheet1!H120&lt;500),4,IF(AND(Sheet1!H120&gt;=500,Sheet1!H120&lt;600),5,IF(AND(Sheet1!H120&gt;=600,Sheet1!H120&lt;800),6,IF(Sheet1!H120&gt;=800,7)))))))</f>
        <v>3</v>
      </c>
      <c r="D294">
        <f>IF(Sheet1!I120&lt;200,1,IF(AND(Sheet1!I120&gt;=200,Sheet1!I120&lt;300),2,IF(AND(Sheet1!I120&gt;=300,Sheet1!I120&lt;400),3,IF(AND(Sheet1!I120&gt;=400,Sheet1!I120&lt;500),4,IF(AND(Sheet1!I120&gt;=500,Sheet1!I120&lt;600),5,IF(AND(Sheet1!I120&gt;=600,Sheet1!I120&lt;800),6,IF(Sheet1!I120&gt;=800,7)))))))</f>
        <v>3</v>
      </c>
      <c r="E294">
        <f>IF(Sheet1!J120&lt;200,1,IF(AND(Sheet1!J120&gt;=200,Sheet1!J120&lt;300),2,IF(AND(Sheet1!J120&gt;=300,Sheet1!J120&lt;400),3,IF(AND(Sheet1!J120&gt;=400,Sheet1!J120&lt;500),4,IF(AND(Sheet1!J120&gt;=500,Sheet1!J120&lt;600),5,IF(AND(Sheet1!J120&gt;=600,Sheet1!J120&lt;800),6,IF(Sheet1!J120&gt;=800,7)))))))</f>
        <v>3</v>
      </c>
      <c r="F294">
        <f>IF(Sheet1!K120&lt;200,1,IF(AND(Sheet1!K120&gt;=200,Sheet1!K120&lt;300),2,IF(AND(Sheet1!K120&gt;=300,Sheet1!K120&lt;400),3,IF(AND(Sheet1!K120&gt;=400,Sheet1!K120&lt;500),4,IF(AND(Sheet1!K120&gt;=500,Sheet1!K120&lt;600),5,IF(AND(Sheet1!K120&gt;=600,Sheet1!K120&lt;800),6,IF(Sheet1!K120&gt;=800,7)))))))</f>
        <v>3</v>
      </c>
      <c r="I294" t="str">
        <f t="shared" si="31"/>
        <v/>
      </c>
      <c r="J294" t="str">
        <f t="shared" si="37"/>
        <v/>
      </c>
      <c r="K294">
        <f t="shared" si="37"/>
        <v>1</v>
      </c>
      <c r="L294" t="str">
        <f t="shared" si="37"/>
        <v/>
      </c>
      <c r="M294" t="str">
        <f t="shared" si="37"/>
        <v/>
      </c>
      <c r="N294" t="str">
        <f t="shared" si="37"/>
        <v/>
      </c>
      <c r="O294" t="str">
        <f t="shared" si="37"/>
        <v/>
      </c>
      <c r="Q294" s="2">
        <f t="shared" si="32"/>
        <v>3</v>
      </c>
      <c r="R294" s="2" t="str">
        <f t="shared" si="33"/>
        <v/>
      </c>
      <c r="S294" s="2" t="str">
        <f t="shared" si="34"/>
        <v/>
      </c>
      <c r="T294" s="2" t="str">
        <f t="shared" si="35"/>
        <v/>
      </c>
      <c r="U294" s="2" t="str">
        <f t="shared" si="36"/>
        <v/>
      </c>
    </row>
    <row r="295" spans="1:21" x14ac:dyDescent="0.25">
      <c r="A295" t="s">
        <v>184</v>
      </c>
      <c r="B295">
        <f>IF(Sheet1!G99&lt;200,1,IF(AND(Sheet1!G99&gt;=200,Sheet1!G99&lt;300),2,IF(AND(Sheet1!G99&gt;=300,Sheet1!G99&lt;400),3,IF(AND(Sheet1!G99&gt;=400,Sheet1!G99&lt;500),4,IF(AND(Sheet1!G99&gt;=500,Sheet1!G99&lt;600),5,IF(AND(Sheet1!G99&gt;=600,Sheet1!G99&lt;800),6,IF(Sheet1!G99&gt;=800,7)))))))</f>
        <v>3</v>
      </c>
      <c r="C295">
        <f>IF(Sheet1!H99&lt;200,1,IF(AND(Sheet1!H99&gt;=200,Sheet1!H99&lt;300),2,IF(AND(Sheet1!H99&gt;=300,Sheet1!H99&lt;400),3,IF(AND(Sheet1!H99&gt;=400,Sheet1!H99&lt;500),4,IF(AND(Sheet1!H99&gt;=500,Sheet1!H99&lt;600),5,IF(AND(Sheet1!H99&gt;=600,Sheet1!H99&lt;800),6,IF(Sheet1!H99&gt;=800,7)))))))</f>
        <v>3</v>
      </c>
      <c r="D295">
        <f>IF(Sheet1!I99&lt;200,1,IF(AND(Sheet1!I99&gt;=200,Sheet1!I99&lt;300),2,IF(AND(Sheet1!I99&gt;=300,Sheet1!I99&lt;400),3,IF(AND(Sheet1!I99&gt;=400,Sheet1!I99&lt;500),4,IF(AND(Sheet1!I99&gt;=500,Sheet1!I99&lt;600),5,IF(AND(Sheet1!I99&gt;=600,Sheet1!I99&lt;800),6,IF(Sheet1!I99&gt;=800,7)))))))</f>
        <v>4</v>
      </c>
      <c r="E295">
        <f>IF(Sheet1!J99&lt;200,1,IF(AND(Sheet1!J99&gt;=200,Sheet1!J99&lt;300),2,IF(AND(Sheet1!J99&gt;=300,Sheet1!J99&lt;400),3,IF(AND(Sheet1!J99&gt;=400,Sheet1!J99&lt;500),4,IF(AND(Sheet1!J99&gt;=500,Sheet1!J99&lt;600),5,IF(AND(Sheet1!J99&gt;=600,Sheet1!J99&lt;800),6,IF(Sheet1!J99&gt;=800,7)))))))</f>
        <v>4</v>
      </c>
      <c r="F295">
        <f>IF(Sheet1!K99&lt;200,1,IF(AND(Sheet1!K99&gt;=200,Sheet1!K99&lt;300),2,IF(AND(Sheet1!K99&gt;=300,Sheet1!K99&lt;400),3,IF(AND(Sheet1!K99&gt;=400,Sheet1!K99&lt;500),4,IF(AND(Sheet1!K99&gt;=500,Sheet1!K99&lt;600),5,IF(AND(Sheet1!K99&gt;=600,Sheet1!K99&lt;800),6,IF(Sheet1!K99&gt;=800,7)))))))</f>
        <v>4</v>
      </c>
      <c r="I295" t="str">
        <f t="shared" si="31"/>
        <v/>
      </c>
      <c r="J295" t="str">
        <f t="shared" si="37"/>
        <v/>
      </c>
      <c r="K295">
        <f t="shared" si="37"/>
        <v>1</v>
      </c>
      <c r="L295">
        <f t="shared" si="37"/>
        <v>3</v>
      </c>
      <c r="M295" t="str">
        <f t="shared" si="37"/>
        <v/>
      </c>
      <c r="N295" t="str">
        <f t="shared" si="37"/>
        <v/>
      </c>
      <c r="O295" t="str">
        <f t="shared" si="37"/>
        <v/>
      </c>
      <c r="Q295" s="2">
        <f t="shared" si="32"/>
        <v>3</v>
      </c>
      <c r="R295" s="2" t="str">
        <f t="shared" si="33"/>
        <v/>
      </c>
      <c r="S295" s="2">
        <f t="shared" si="34"/>
        <v>4</v>
      </c>
      <c r="T295" s="2" t="str">
        <f t="shared" si="35"/>
        <v/>
      </c>
      <c r="U295" s="2" t="str">
        <f t="shared" si="36"/>
        <v/>
      </c>
    </row>
    <row r="296" spans="1:21" x14ac:dyDescent="0.25">
      <c r="A296" t="s">
        <v>109</v>
      </c>
      <c r="B296">
        <f>IF(Sheet1!G194&lt;200,1,IF(AND(Sheet1!G194&gt;=200,Sheet1!G194&lt;300),2,IF(AND(Sheet1!G194&gt;=300,Sheet1!G194&lt;400),3,IF(AND(Sheet1!G194&gt;=400,Sheet1!G194&lt;500),4,IF(AND(Sheet1!G194&gt;=500,Sheet1!G194&lt;600),5,IF(AND(Sheet1!G194&gt;=600,Sheet1!G194&lt;800),6,IF(Sheet1!G194&gt;=800,7)))))))</f>
        <v>1</v>
      </c>
      <c r="C296">
        <f>IF(Sheet1!H194&lt;200,1,IF(AND(Sheet1!H194&gt;=200,Sheet1!H194&lt;300),2,IF(AND(Sheet1!H194&gt;=300,Sheet1!H194&lt;400),3,IF(AND(Sheet1!H194&gt;=400,Sheet1!H194&lt;500),4,IF(AND(Sheet1!H194&gt;=500,Sheet1!H194&lt;600),5,IF(AND(Sheet1!H194&gt;=600,Sheet1!H194&lt;800),6,IF(Sheet1!H194&gt;=800,7)))))))</f>
        <v>1</v>
      </c>
      <c r="D296">
        <f>IF(Sheet1!I194&lt;200,1,IF(AND(Sheet1!I194&gt;=200,Sheet1!I194&lt;300),2,IF(AND(Sheet1!I194&gt;=300,Sheet1!I194&lt;400),3,IF(AND(Sheet1!I194&gt;=400,Sheet1!I194&lt;500),4,IF(AND(Sheet1!I194&gt;=500,Sheet1!I194&lt;600),5,IF(AND(Sheet1!I194&gt;=600,Sheet1!I194&lt;800),6,IF(Sheet1!I194&gt;=800,7)))))))</f>
        <v>2</v>
      </c>
      <c r="E296">
        <f>IF(Sheet1!J194&lt;200,1,IF(AND(Sheet1!J194&gt;=200,Sheet1!J194&lt;300),2,IF(AND(Sheet1!J194&gt;=300,Sheet1!J194&lt;400),3,IF(AND(Sheet1!J194&gt;=400,Sheet1!J194&lt;500),4,IF(AND(Sheet1!J194&gt;=500,Sheet1!J194&lt;600),5,IF(AND(Sheet1!J194&gt;=600,Sheet1!J194&lt;800),6,IF(Sheet1!J194&gt;=800,7)))))))</f>
        <v>2</v>
      </c>
      <c r="F296">
        <f>IF(Sheet1!K194&lt;200,1,IF(AND(Sheet1!K194&gt;=200,Sheet1!K194&lt;300),2,IF(AND(Sheet1!K194&gt;=300,Sheet1!K194&lt;400),3,IF(AND(Sheet1!K194&gt;=400,Sheet1!K194&lt;500),4,IF(AND(Sheet1!K194&gt;=500,Sheet1!K194&lt;600),5,IF(AND(Sheet1!K194&gt;=600,Sheet1!K194&lt;800),6,IF(Sheet1!K194&gt;=800,7)))))))</f>
        <v>2</v>
      </c>
      <c r="I296">
        <f t="shared" si="31"/>
        <v>1</v>
      </c>
      <c r="J296">
        <f t="shared" si="37"/>
        <v>3</v>
      </c>
      <c r="K296" t="str">
        <f t="shared" si="37"/>
        <v/>
      </c>
      <c r="L296" t="str">
        <f t="shared" si="37"/>
        <v/>
      </c>
      <c r="M296" t="str">
        <f t="shared" si="37"/>
        <v/>
      </c>
      <c r="N296" t="str">
        <f t="shared" si="37"/>
        <v/>
      </c>
      <c r="O296" t="str">
        <f t="shared" si="37"/>
        <v/>
      </c>
      <c r="Q296" s="2">
        <f t="shared" si="32"/>
        <v>1</v>
      </c>
      <c r="R296" s="2" t="str">
        <f t="shared" si="33"/>
        <v/>
      </c>
      <c r="S296" s="2">
        <f t="shared" si="34"/>
        <v>2</v>
      </c>
      <c r="T296" s="2" t="str">
        <f t="shared" si="35"/>
        <v/>
      </c>
      <c r="U296" s="2" t="str">
        <f t="shared" si="36"/>
        <v/>
      </c>
    </row>
    <row r="297" spans="1:21" x14ac:dyDescent="0.25">
      <c r="A297" t="s">
        <v>59</v>
      </c>
      <c r="B297">
        <f>IF(Sheet1!G261&lt;200,1,IF(AND(Sheet1!G261&gt;=200,Sheet1!G261&lt;300),2,IF(AND(Sheet1!G261&gt;=300,Sheet1!G261&lt;400),3,IF(AND(Sheet1!G261&gt;=400,Sheet1!G261&lt;500),4,IF(AND(Sheet1!G261&gt;=500,Sheet1!G261&lt;600),5,IF(AND(Sheet1!G261&gt;=600,Sheet1!G261&lt;800),6,IF(Sheet1!G261&gt;=800,7)))))))</f>
        <v>1</v>
      </c>
      <c r="C297">
        <f>IF(Sheet1!H261&lt;200,1,IF(AND(Sheet1!H261&gt;=200,Sheet1!H261&lt;300),2,IF(AND(Sheet1!H261&gt;=300,Sheet1!H261&lt;400),3,IF(AND(Sheet1!H261&gt;=400,Sheet1!H261&lt;500),4,IF(AND(Sheet1!H261&gt;=500,Sheet1!H261&lt;600),5,IF(AND(Sheet1!H261&gt;=600,Sheet1!H261&lt;800),6,IF(Sheet1!H261&gt;=800,7)))))))</f>
        <v>1</v>
      </c>
      <c r="D297">
        <f>IF(Sheet1!I261&lt;200,1,IF(AND(Sheet1!I261&gt;=200,Sheet1!I261&lt;300),2,IF(AND(Sheet1!I261&gt;=300,Sheet1!I261&lt;400),3,IF(AND(Sheet1!I261&gt;=400,Sheet1!I261&lt;500),4,IF(AND(Sheet1!I261&gt;=500,Sheet1!I261&lt;600),5,IF(AND(Sheet1!I261&gt;=600,Sheet1!I261&lt;800),6,IF(Sheet1!I261&gt;=800,7)))))))</f>
        <v>1</v>
      </c>
      <c r="E297">
        <f>IF(Sheet1!J261&lt;200,1,IF(AND(Sheet1!J261&gt;=200,Sheet1!J261&lt;300),2,IF(AND(Sheet1!J261&gt;=300,Sheet1!J261&lt;400),3,IF(AND(Sheet1!J261&gt;=400,Sheet1!J261&lt;500),4,IF(AND(Sheet1!J261&gt;=500,Sheet1!J261&lt;600),5,IF(AND(Sheet1!J261&gt;=600,Sheet1!J261&lt;800),6,IF(Sheet1!J261&gt;=800,7)))))))</f>
        <v>1</v>
      </c>
      <c r="F297">
        <f>IF(Sheet1!K261&lt;200,1,IF(AND(Sheet1!K261&gt;=200,Sheet1!K261&lt;300),2,IF(AND(Sheet1!K261&gt;=300,Sheet1!K261&lt;400),3,IF(AND(Sheet1!K261&gt;=400,Sheet1!K261&lt;500),4,IF(AND(Sheet1!K261&gt;=500,Sheet1!K261&lt;600),5,IF(AND(Sheet1!K261&gt;=600,Sheet1!K261&lt;800),6,IF(Sheet1!K261&gt;=800,7)))))))</f>
        <v>1</v>
      </c>
      <c r="I297">
        <f t="shared" si="31"/>
        <v>1</v>
      </c>
      <c r="J297" t="str">
        <f t="shared" si="37"/>
        <v/>
      </c>
      <c r="K297" t="str">
        <f t="shared" si="37"/>
        <v/>
      </c>
      <c r="L297" t="str">
        <f t="shared" si="37"/>
        <v/>
      </c>
      <c r="M297" t="str">
        <f t="shared" si="37"/>
        <v/>
      </c>
      <c r="N297" t="str">
        <f t="shared" si="37"/>
        <v/>
      </c>
      <c r="O297" t="str">
        <f t="shared" si="37"/>
        <v/>
      </c>
      <c r="Q297" s="2">
        <f t="shared" si="32"/>
        <v>1</v>
      </c>
      <c r="R297" s="2" t="str">
        <f t="shared" si="33"/>
        <v/>
      </c>
      <c r="S297" s="2" t="str">
        <f t="shared" si="34"/>
        <v/>
      </c>
      <c r="T297" s="2" t="str">
        <f t="shared" si="35"/>
        <v/>
      </c>
      <c r="U297" s="2" t="str">
        <f t="shared" si="36"/>
        <v/>
      </c>
    </row>
    <row r="298" spans="1:21" x14ac:dyDescent="0.25">
      <c r="A298" t="s">
        <v>298</v>
      </c>
      <c r="B298">
        <f>IF(Sheet1!G179&lt;200,1,IF(AND(Sheet1!G179&gt;=200,Sheet1!G179&lt;300),2,IF(AND(Sheet1!G179&gt;=300,Sheet1!G179&lt;400),3,IF(AND(Sheet1!G179&gt;=400,Sheet1!G179&lt;500),4,IF(AND(Sheet1!G179&gt;=500,Sheet1!G179&lt;600),5,IF(AND(Sheet1!G179&gt;=600,Sheet1!G179&lt;800),6,IF(Sheet1!G179&gt;=800,7)))))))</f>
        <v>1</v>
      </c>
      <c r="C298">
        <f>IF(Sheet1!H179&lt;200,1,IF(AND(Sheet1!H179&gt;=200,Sheet1!H179&lt;300),2,IF(AND(Sheet1!H179&gt;=300,Sheet1!H179&lt;400),3,IF(AND(Sheet1!H179&gt;=400,Sheet1!H179&lt;500),4,IF(AND(Sheet1!H179&gt;=500,Sheet1!H179&lt;600),5,IF(AND(Sheet1!H179&gt;=600,Sheet1!H179&lt;800),6,IF(Sheet1!H179&gt;=800,7)))))))</f>
        <v>6</v>
      </c>
      <c r="D298">
        <f>IF(Sheet1!I179&lt;200,1,IF(AND(Sheet1!I179&gt;=200,Sheet1!I179&lt;300),2,IF(AND(Sheet1!I179&gt;=300,Sheet1!I179&lt;400),3,IF(AND(Sheet1!I179&gt;=400,Sheet1!I179&lt;500),4,IF(AND(Sheet1!I179&gt;=500,Sheet1!I179&lt;600),5,IF(AND(Sheet1!I179&gt;=600,Sheet1!I179&lt;800),6,IF(Sheet1!I179&gt;=800,7)))))))</f>
        <v>6</v>
      </c>
      <c r="E298">
        <f>IF(Sheet1!J179&lt;200,1,IF(AND(Sheet1!J179&gt;=200,Sheet1!J179&lt;300),2,IF(AND(Sheet1!J179&gt;=300,Sheet1!J179&lt;400),3,IF(AND(Sheet1!J179&gt;=400,Sheet1!J179&lt;500),4,IF(AND(Sheet1!J179&gt;=500,Sheet1!J179&lt;600),5,IF(AND(Sheet1!J179&gt;=600,Sheet1!J179&lt;800),6,IF(Sheet1!J179&gt;=800,7)))))))</f>
        <v>7</v>
      </c>
      <c r="F298">
        <f>IF(Sheet1!K179&lt;200,1,IF(AND(Sheet1!K179&gt;=200,Sheet1!K179&lt;300),2,IF(AND(Sheet1!K179&gt;=300,Sheet1!K179&lt;400),3,IF(AND(Sheet1!K179&gt;=400,Sheet1!K179&lt;500),4,IF(AND(Sheet1!K179&gt;=500,Sheet1!K179&lt;600),5,IF(AND(Sheet1!K179&gt;=600,Sheet1!K179&lt;800),6,IF(Sheet1!K179&gt;=800,7)))))))</f>
        <v>7</v>
      </c>
      <c r="I298">
        <f t="shared" si="31"/>
        <v>1</v>
      </c>
      <c r="J298" t="str">
        <f t="shared" si="37"/>
        <v/>
      </c>
      <c r="K298" t="str">
        <f t="shared" si="37"/>
        <v/>
      </c>
      <c r="L298" t="str">
        <f t="shared" si="37"/>
        <v/>
      </c>
      <c r="M298" t="str">
        <f t="shared" si="37"/>
        <v/>
      </c>
      <c r="N298">
        <f t="shared" si="37"/>
        <v>2</v>
      </c>
      <c r="O298">
        <f t="shared" si="37"/>
        <v>4</v>
      </c>
      <c r="Q298" s="2">
        <f t="shared" si="32"/>
        <v>1</v>
      </c>
      <c r="R298" s="2">
        <f t="shared" si="33"/>
        <v>6</v>
      </c>
      <c r="S298" s="2" t="str">
        <f t="shared" si="34"/>
        <v/>
      </c>
      <c r="T298" s="2">
        <f t="shared" si="35"/>
        <v>7</v>
      </c>
      <c r="U298" s="2" t="str">
        <f t="shared" si="36"/>
        <v/>
      </c>
    </row>
    <row r="299" spans="1:21" x14ac:dyDescent="0.25">
      <c r="A299" t="s">
        <v>331</v>
      </c>
      <c r="B299">
        <f>IF(Sheet1!G129&lt;200,1,IF(AND(Sheet1!G129&gt;=200,Sheet1!G129&lt;300),2,IF(AND(Sheet1!G129&gt;=300,Sheet1!G129&lt;400),3,IF(AND(Sheet1!G129&gt;=400,Sheet1!G129&lt;500),4,IF(AND(Sheet1!G129&gt;=500,Sheet1!G129&lt;600),5,IF(AND(Sheet1!G129&gt;=600,Sheet1!G129&lt;800),6,IF(Sheet1!G129&gt;=800,7)))))))</f>
        <v>3</v>
      </c>
      <c r="C299">
        <f>IF(Sheet1!H129&lt;200,1,IF(AND(Sheet1!H129&gt;=200,Sheet1!H129&lt;300),2,IF(AND(Sheet1!H129&gt;=300,Sheet1!H129&lt;400),3,IF(AND(Sheet1!H129&gt;=400,Sheet1!H129&lt;500),4,IF(AND(Sheet1!H129&gt;=500,Sheet1!H129&lt;600),5,IF(AND(Sheet1!H129&gt;=600,Sheet1!H129&lt;800),6,IF(Sheet1!H129&gt;=800,7)))))))</f>
        <v>4</v>
      </c>
      <c r="D299">
        <f>IF(Sheet1!I129&lt;200,1,IF(AND(Sheet1!I129&gt;=200,Sheet1!I129&lt;300),2,IF(AND(Sheet1!I129&gt;=300,Sheet1!I129&lt;400),3,IF(AND(Sheet1!I129&gt;=400,Sheet1!I129&lt;500),4,IF(AND(Sheet1!I129&gt;=500,Sheet1!I129&lt;600),5,IF(AND(Sheet1!I129&gt;=600,Sheet1!I129&lt;800),6,IF(Sheet1!I129&gt;=800,7)))))))</f>
        <v>7</v>
      </c>
      <c r="E299">
        <f>IF(Sheet1!J129&lt;200,1,IF(AND(Sheet1!J129&gt;=200,Sheet1!J129&lt;300),2,IF(AND(Sheet1!J129&gt;=300,Sheet1!J129&lt;400),3,IF(AND(Sheet1!J129&gt;=400,Sheet1!J129&lt;500),4,IF(AND(Sheet1!J129&gt;=500,Sheet1!J129&lt;600),5,IF(AND(Sheet1!J129&gt;=600,Sheet1!J129&lt;800),6,IF(Sheet1!J129&gt;=800,7)))))))</f>
        <v>7</v>
      </c>
      <c r="F299">
        <f>IF(Sheet1!K129&lt;200,1,IF(AND(Sheet1!K129&gt;=200,Sheet1!K129&lt;300),2,IF(AND(Sheet1!K129&gt;=300,Sheet1!K129&lt;400),3,IF(AND(Sheet1!K129&gt;=400,Sheet1!K129&lt;500),4,IF(AND(Sheet1!K129&gt;=500,Sheet1!K129&lt;600),5,IF(AND(Sheet1!K129&gt;=600,Sheet1!K129&lt;800),6,IF(Sheet1!K129&gt;=800,7)))))))</f>
        <v>7</v>
      </c>
      <c r="I299" t="str">
        <f t="shared" si="31"/>
        <v/>
      </c>
      <c r="J299" t="str">
        <f t="shared" si="37"/>
        <v/>
      </c>
      <c r="K299">
        <f t="shared" si="37"/>
        <v>1</v>
      </c>
      <c r="L299">
        <f t="shared" si="37"/>
        <v>2</v>
      </c>
      <c r="M299" t="str">
        <f t="shared" si="37"/>
        <v/>
      </c>
      <c r="N299" t="str">
        <f t="shared" si="37"/>
        <v/>
      </c>
      <c r="O299">
        <f t="shared" si="37"/>
        <v>3</v>
      </c>
      <c r="Q299" s="2">
        <f t="shared" si="32"/>
        <v>3</v>
      </c>
      <c r="R299" s="2">
        <f t="shared" si="33"/>
        <v>4</v>
      </c>
      <c r="S299" s="2">
        <f t="shared" si="34"/>
        <v>7</v>
      </c>
      <c r="T299" s="2" t="str">
        <f t="shared" si="35"/>
        <v/>
      </c>
      <c r="U299" s="2" t="str">
        <f t="shared" si="36"/>
        <v/>
      </c>
    </row>
    <row r="300" spans="1:21" x14ac:dyDescent="0.25">
      <c r="A300" t="s">
        <v>63</v>
      </c>
      <c r="B300">
        <f>IF(Sheet1!G339&lt;200,1,IF(AND(Sheet1!G339&gt;=200,Sheet1!G339&lt;300),2,IF(AND(Sheet1!G339&gt;=300,Sheet1!G339&lt;400),3,IF(AND(Sheet1!G339&gt;=400,Sheet1!G339&lt;500),4,IF(AND(Sheet1!G339&gt;=500,Sheet1!G339&lt;600),5,IF(AND(Sheet1!G339&gt;=600,Sheet1!G339&lt;800),6,IF(Sheet1!G339&gt;=800,7)))))))</f>
        <v>1</v>
      </c>
      <c r="C300">
        <f>IF(Sheet1!H339&lt;200,1,IF(AND(Sheet1!H339&gt;=200,Sheet1!H339&lt;300),2,IF(AND(Sheet1!H339&gt;=300,Sheet1!H339&lt;400),3,IF(AND(Sheet1!H339&gt;=400,Sheet1!H339&lt;500),4,IF(AND(Sheet1!H339&gt;=500,Sheet1!H339&lt;600),5,IF(AND(Sheet1!H339&gt;=600,Sheet1!H339&lt;800),6,IF(Sheet1!H339&gt;=800,7)))))))</f>
        <v>1</v>
      </c>
      <c r="D300">
        <f>IF(Sheet1!I339&lt;200,1,IF(AND(Sheet1!I339&gt;=200,Sheet1!I339&lt;300),2,IF(AND(Sheet1!I339&gt;=300,Sheet1!I339&lt;400),3,IF(AND(Sheet1!I339&gt;=400,Sheet1!I339&lt;500),4,IF(AND(Sheet1!I339&gt;=500,Sheet1!I339&lt;600),5,IF(AND(Sheet1!I339&gt;=600,Sheet1!I339&lt;800),6,IF(Sheet1!I339&gt;=800,7)))))))</f>
        <v>1</v>
      </c>
      <c r="E300">
        <f>IF(Sheet1!J339&lt;200,1,IF(AND(Sheet1!J339&gt;=200,Sheet1!J339&lt;300),2,IF(AND(Sheet1!J339&gt;=300,Sheet1!J339&lt;400),3,IF(AND(Sheet1!J339&gt;=400,Sheet1!J339&lt;500),4,IF(AND(Sheet1!J339&gt;=500,Sheet1!J339&lt;600),5,IF(AND(Sheet1!J339&gt;=600,Sheet1!J339&lt;800),6,IF(Sheet1!J339&gt;=800,7)))))))</f>
        <v>1</v>
      </c>
      <c r="F300">
        <f>IF(Sheet1!K339&lt;200,1,IF(AND(Sheet1!K339&gt;=200,Sheet1!K339&lt;300),2,IF(AND(Sheet1!K339&gt;=300,Sheet1!K339&lt;400),3,IF(AND(Sheet1!K339&gt;=400,Sheet1!K339&lt;500),4,IF(AND(Sheet1!K339&gt;=500,Sheet1!K339&lt;600),5,IF(AND(Sheet1!K339&gt;=600,Sheet1!K339&lt;800),6,IF(Sheet1!K339&gt;=800,7)))))))</f>
        <v>1</v>
      </c>
      <c r="I300">
        <f t="shared" si="31"/>
        <v>1</v>
      </c>
      <c r="J300" t="str">
        <f t="shared" si="37"/>
        <v/>
      </c>
      <c r="K300" t="str">
        <f t="shared" si="37"/>
        <v/>
      </c>
      <c r="L300" t="str">
        <f t="shared" si="37"/>
        <v/>
      </c>
      <c r="M300" t="str">
        <f t="shared" si="37"/>
        <v/>
      </c>
      <c r="N300" t="str">
        <f t="shared" si="37"/>
        <v/>
      </c>
      <c r="O300" t="str">
        <f t="shared" si="37"/>
        <v/>
      </c>
      <c r="Q300" s="2">
        <f t="shared" si="32"/>
        <v>1</v>
      </c>
      <c r="R300" s="2" t="str">
        <f t="shared" si="33"/>
        <v/>
      </c>
      <c r="S300" s="2" t="str">
        <f t="shared" si="34"/>
        <v/>
      </c>
      <c r="T300" s="2" t="str">
        <f t="shared" si="35"/>
        <v/>
      </c>
      <c r="U300" s="2" t="str">
        <f t="shared" si="36"/>
        <v/>
      </c>
    </row>
    <row r="301" spans="1:21" x14ac:dyDescent="0.25">
      <c r="A301" t="s">
        <v>276</v>
      </c>
      <c r="B301">
        <f>IF(Sheet1!G248&lt;200,1,IF(AND(Sheet1!G248&gt;=200,Sheet1!G248&lt;300),2,IF(AND(Sheet1!G248&gt;=300,Sheet1!G248&lt;400),3,IF(AND(Sheet1!G248&gt;=400,Sheet1!G248&lt;500),4,IF(AND(Sheet1!G248&gt;=500,Sheet1!G248&lt;600),5,IF(AND(Sheet1!G248&gt;=600,Sheet1!G248&lt;800),6,IF(Sheet1!G248&gt;=800,7)))))))</f>
        <v>1</v>
      </c>
      <c r="C301">
        <f>IF(Sheet1!H248&lt;200,1,IF(AND(Sheet1!H248&gt;=200,Sheet1!H248&lt;300),2,IF(AND(Sheet1!H248&gt;=300,Sheet1!H248&lt;400),3,IF(AND(Sheet1!H248&gt;=400,Sheet1!H248&lt;500),4,IF(AND(Sheet1!H248&gt;=500,Sheet1!H248&lt;600),5,IF(AND(Sheet1!H248&gt;=600,Sheet1!H248&lt;800),6,IF(Sheet1!H248&gt;=800,7)))))))</f>
        <v>1</v>
      </c>
      <c r="D301">
        <f>IF(Sheet1!I248&lt;200,1,IF(AND(Sheet1!I248&gt;=200,Sheet1!I248&lt;300),2,IF(AND(Sheet1!I248&gt;=300,Sheet1!I248&lt;400),3,IF(AND(Sheet1!I248&gt;=400,Sheet1!I248&lt;500),4,IF(AND(Sheet1!I248&gt;=500,Sheet1!I248&lt;600),5,IF(AND(Sheet1!I248&gt;=600,Sheet1!I248&lt;800),6,IF(Sheet1!I248&gt;=800,7)))))))</f>
        <v>4</v>
      </c>
      <c r="E301">
        <f>IF(Sheet1!J248&lt;200,1,IF(AND(Sheet1!J248&gt;=200,Sheet1!J248&lt;300),2,IF(AND(Sheet1!J248&gt;=300,Sheet1!J248&lt;400),3,IF(AND(Sheet1!J248&gt;=400,Sheet1!J248&lt;500),4,IF(AND(Sheet1!J248&gt;=500,Sheet1!J248&lt;600),5,IF(AND(Sheet1!J248&gt;=600,Sheet1!J248&lt;800),6,IF(Sheet1!J248&gt;=800,7)))))))</f>
        <v>6</v>
      </c>
      <c r="F301">
        <f>IF(Sheet1!K248&lt;200,1,IF(AND(Sheet1!K248&gt;=200,Sheet1!K248&lt;300),2,IF(AND(Sheet1!K248&gt;=300,Sheet1!K248&lt;400),3,IF(AND(Sheet1!K248&gt;=400,Sheet1!K248&lt;500),4,IF(AND(Sheet1!K248&gt;=500,Sheet1!K248&lt;600),5,IF(AND(Sheet1!K248&gt;=600,Sheet1!K248&lt;800),6,IF(Sheet1!K248&gt;=800,7)))))))</f>
        <v>6</v>
      </c>
      <c r="I301">
        <f t="shared" si="31"/>
        <v>1</v>
      </c>
      <c r="J301" t="str">
        <f t="shared" si="37"/>
        <v/>
      </c>
      <c r="K301" t="str">
        <f t="shared" si="37"/>
        <v/>
      </c>
      <c r="L301">
        <f t="shared" si="37"/>
        <v>3</v>
      </c>
      <c r="M301" t="str">
        <f t="shared" si="37"/>
        <v/>
      </c>
      <c r="N301">
        <f t="shared" si="37"/>
        <v>4</v>
      </c>
      <c r="O301" t="str">
        <f t="shared" si="37"/>
        <v/>
      </c>
      <c r="Q301" s="2">
        <f t="shared" si="32"/>
        <v>1</v>
      </c>
      <c r="R301" s="2" t="str">
        <f t="shared" si="33"/>
        <v/>
      </c>
      <c r="S301" s="2">
        <f t="shared" si="34"/>
        <v>4</v>
      </c>
      <c r="T301" s="2">
        <f t="shared" si="35"/>
        <v>6</v>
      </c>
      <c r="U301" s="2" t="str">
        <f t="shared" si="36"/>
        <v/>
      </c>
    </row>
    <row r="302" spans="1:21" x14ac:dyDescent="0.25">
      <c r="A302" t="s">
        <v>79</v>
      </c>
      <c r="B302">
        <f>IF(Sheet1!G240&lt;200,1,IF(AND(Sheet1!G240&gt;=200,Sheet1!G240&lt;300),2,IF(AND(Sheet1!G240&gt;=300,Sheet1!G240&lt;400),3,IF(AND(Sheet1!G240&gt;=400,Sheet1!G240&lt;500),4,IF(AND(Sheet1!G240&gt;=500,Sheet1!G240&lt;600),5,IF(AND(Sheet1!G240&gt;=600,Sheet1!G240&lt;800),6,IF(Sheet1!G240&gt;=800,7)))))))</f>
        <v>1</v>
      </c>
      <c r="C302">
        <f>IF(Sheet1!H240&lt;200,1,IF(AND(Sheet1!H240&gt;=200,Sheet1!H240&lt;300),2,IF(AND(Sheet1!H240&gt;=300,Sheet1!H240&lt;400),3,IF(AND(Sheet1!H240&gt;=400,Sheet1!H240&lt;500),4,IF(AND(Sheet1!H240&gt;=500,Sheet1!H240&lt;600),5,IF(AND(Sheet1!H240&gt;=600,Sheet1!H240&lt;800),6,IF(Sheet1!H240&gt;=800,7)))))))</f>
        <v>1</v>
      </c>
      <c r="D302">
        <f>IF(Sheet1!I240&lt;200,1,IF(AND(Sheet1!I240&gt;=200,Sheet1!I240&lt;300),2,IF(AND(Sheet1!I240&gt;=300,Sheet1!I240&lt;400),3,IF(AND(Sheet1!I240&gt;=400,Sheet1!I240&lt;500),4,IF(AND(Sheet1!I240&gt;=500,Sheet1!I240&lt;600),5,IF(AND(Sheet1!I240&gt;=600,Sheet1!I240&lt;800),6,IF(Sheet1!I240&gt;=800,7)))))))</f>
        <v>1</v>
      </c>
      <c r="E302">
        <f>IF(Sheet1!J240&lt;200,1,IF(AND(Sheet1!J240&gt;=200,Sheet1!J240&lt;300),2,IF(AND(Sheet1!J240&gt;=300,Sheet1!J240&lt;400),3,IF(AND(Sheet1!J240&gt;=400,Sheet1!J240&lt;500),4,IF(AND(Sheet1!J240&gt;=500,Sheet1!J240&lt;600),5,IF(AND(Sheet1!J240&gt;=600,Sheet1!J240&lt;800),6,IF(Sheet1!J240&gt;=800,7)))))))</f>
        <v>1</v>
      </c>
      <c r="F302">
        <f>IF(Sheet1!K240&lt;200,1,IF(AND(Sheet1!K240&gt;=200,Sheet1!K240&lt;300),2,IF(AND(Sheet1!K240&gt;=300,Sheet1!K240&lt;400),3,IF(AND(Sheet1!K240&gt;=400,Sheet1!K240&lt;500),4,IF(AND(Sheet1!K240&gt;=500,Sheet1!K240&lt;600),5,IF(AND(Sheet1!K240&gt;=600,Sheet1!K240&lt;800),6,IF(Sheet1!K240&gt;=800,7)))))))</f>
        <v>1</v>
      </c>
      <c r="I302">
        <f t="shared" si="31"/>
        <v>1</v>
      </c>
      <c r="J302" t="str">
        <f t="shared" si="37"/>
        <v/>
      </c>
      <c r="K302" t="str">
        <f t="shared" si="37"/>
        <v/>
      </c>
      <c r="L302" t="str">
        <f t="shared" si="37"/>
        <v/>
      </c>
      <c r="M302" t="str">
        <f t="shared" si="37"/>
        <v/>
      </c>
      <c r="N302" t="str">
        <f t="shared" si="37"/>
        <v/>
      </c>
      <c r="O302" t="str">
        <f t="shared" si="37"/>
        <v/>
      </c>
      <c r="Q302" s="2">
        <f t="shared" si="32"/>
        <v>1</v>
      </c>
      <c r="R302" s="2" t="str">
        <f t="shared" si="33"/>
        <v/>
      </c>
      <c r="S302" s="2" t="str">
        <f t="shared" si="34"/>
        <v/>
      </c>
      <c r="T302" s="2" t="str">
        <f t="shared" si="35"/>
        <v/>
      </c>
      <c r="U302" s="2" t="str">
        <f t="shared" si="36"/>
        <v/>
      </c>
    </row>
    <row r="303" spans="1:21" x14ac:dyDescent="0.25">
      <c r="A303" t="s">
        <v>34</v>
      </c>
      <c r="B303">
        <f>IF(Sheet1!G332&lt;200,1,IF(AND(Sheet1!G332&gt;=200,Sheet1!G332&lt;300),2,IF(AND(Sheet1!G332&gt;=300,Sheet1!G332&lt;400),3,IF(AND(Sheet1!G332&gt;=400,Sheet1!G332&lt;500),4,IF(AND(Sheet1!G332&gt;=500,Sheet1!G332&lt;600),5,IF(AND(Sheet1!G332&gt;=600,Sheet1!G332&lt;800),6,IF(Sheet1!G332&gt;=800,7)))))))</f>
        <v>1</v>
      </c>
      <c r="C303">
        <f>IF(Sheet1!H332&lt;200,1,IF(AND(Sheet1!H332&gt;=200,Sheet1!H332&lt;300),2,IF(AND(Sheet1!H332&gt;=300,Sheet1!H332&lt;400),3,IF(AND(Sheet1!H332&gt;=400,Sheet1!H332&lt;500),4,IF(AND(Sheet1!H332&gt;=500,Sheet1!H332&lt;600),5,IF(AND(Sheet1!H332&gt;=600,Sheet1!H332&lt;800),6,IF(Sheet1!H332&gt;=800,7)))))))</f>
        <v>1</v>
      </c>
      <c r="D303">
        <f>IF(Sheet1!I332&lt;200,1,IF(AND(Sheet1!I332&gt;=200,Sheet1!I332&lt;300),2,IF(AND(Sheet1!I332&gt;=300,Sheet1!I332&lt;400),3,IF(AND(Sheet1!I332&gt;=400,Sheet1!I332&lt;500),4,IF(AND(Sheet1!I332&gt;=500,Sheet1!I332&lt;600),5,IF(AND(Sheet1!I332&gt;=600,Sheet1!I332&lt;800),6,IF(Sheet1!I332&gt;=800,7)))))))</f>
        <v>1</v>
      </c>
      <c r="E303">
        <f>IF(Sheet1!J332&lt;200,1,IF(AND(Sheet1!J332&gt;=200,Sheet1!J332&lt;300),2,IF(AND(Sheet1!J332&gt;=300,Sheet1!J332&lt;400),3,IF(AND(Sheet1!J332&gt;=400,Sheet1!J332&lt;500),4,IF(AND(Sheet1!J332&gt;=500,Sheet1!J332&lt;600),5,IF(AND(Sheet1!J332&gt;=600,Sheet1!J332&lt;800),6,IF(Sheet1!J332&gt;=800,7)))))))</f>
        <v>1</v>
      </c>
      <c r="F303">
        <f>IF(Sheet1!K332&lt;200,1,IF(AND(Sheet1!K332&gt;=200,Sheet1!K332&lt;300),2,IF(AND(Sheet1!K332&gt;=300,Sheet1!K332&lt;400),3,IF(AND(Sheet1!K332&gt;=400,Sheet1!K332&lt;500),4,IF(AND(Sheet1!K332&gt;=500,Sheet1!K332&lt;600),5,IF(AND(Sheet1!K332&gt;=600,Sheet1!K332&lt;800),6,IF(Sheet1!K332&gt;=800,7)))))))</f>
        <v>1</v>
      </c>
      <c r="I303">
        <f t="shared" si="31"/>
        <v>1</v>
      </c>
      <c r="J303" t="str">
        <f t="shared" si="37"/>
        <v/>
      </c>
      <c r="K303" t="str">
        <f t="shared" si="37"/>
        <v/>
      </c>
      <c r="L303" t="str">
        <f t="shared" si="37"/>
        <v/>
      </c>
      <c r="M303" t="str">
        <f t="shared" si="37"/>
        <v/>
      </c>
      <c r="N303" t="str">
        <f t="shared" si="37"/>
        <v/>
      </c>
      <c r="O303" t="str">
        <f t="shared" si="37"/>
        <v/>
      </c>
      <c r="Q303" s="2">
        <f t="shared" si="32"/>
        <v>1</v>
      </c>
      <c r="R303" s="2" t="str">
        <f t="shared" si="33"/>
        <v/>
      </c>
      <c r="S303" s="2" t="str">
        <f t="shared" si="34"/>
        <v/>
      </c>
      <c r="T303" s="2" t="str">
        <f t="shared" si="35"/>
        <v/>
      </c>
      <c r="U303" s="2" t="str">
        <f t="shared" si="36"/>
        <v/>
      </c>
    </row>
    <row r="304" spans="1:21" x14ac:dyDescent="0.25">
      <c r="A304" t="s">
        <v>159</v>
      </c>
      <c r="B304">
        <f>IF(Sheet1!G134&lt;200,1,IF(AND(Sheet1!G134&gt;=200,Sheet1!G134&lt;300),2,IF(AND(Sheet1!G134&gt;=300,Sheet1!G134&lt;400),3,IF(AND(Sheet1!G134&gt;=400,Sheet1!G134&lt;500),4,IF(AND(Sheet1!G134&gt;=500,Sheet1!G134&lt;600),5,IF(AND(Sheet1!G134&gt;=600,Sheet1!G134&lt;800),6,IF(Sheet1!G134&gt;=800,7)))))))</f>
        <v>2</v>
      </c>
      <c r="C304">
        <f>IF(Sheet1!H134&lt;200,1,IF(AND(Sheet1!H134&gt;=200,Sheet1!H134&lt;300),2,IF(AND(Sheet1!H134&gt;=300,Sheet1!H134&lt;400),3,IF(AND(Sheet1!H134&gt;=400,Sheet1!H134&lt;500),4,IF(AND(Sheet1!H134&gt;=500,Sheet1!H134&lt;600),5,IF(AND(Sheet1!H134&gt;=600,Sheet1!H134&lt;800),6,IF(Sheet1!H134&gt;=800,7)))))))</f>
        <v>2</v>
      </c>
      <c r="D304">
        <f>IF(Sheet1!I134&lt;200,1,IF(AND(Sheet1!I134&gt;=200,Sheet1!I134&lt;300),2,IF(AND(Sheet1!I134&gt;=300,Sheet1!I134&lt;400),3,IF(AND(Sheet1!I134&gt;=400,Sheet1!I134&lt;500),4,IF(AND(Sheet1!I134&gt;=500,Sheet1!I134&lt;600),5,IF(AND(Sheet1!I134&gt;=600,Sheet1!I134&lt;800),6,IF(Sheet1!I134&gt;=800,7)))))))</f>
        <v>3</v>
      </c>
      <c r="E304">
        <f>IF(Sheet1!J134&lt;200,1,IF(AND(Sheet1!J134&gt;=200,Sheet1!J134&lt;300),2,IF(AND(Sheet1!J134&gt;=300,Sheet1!J134&lt;400),3,IF(AND(Sheet1!J134&gt;=400,Sheet1!J134&lt;500),4,IF(AND(Sheet1!J134&gt;=500,Sheet1!J134&lt;600),5,IF(AND(Sheet1!J134&gt;=600,Sheet1!J134&lt;800),6,IF(Sheet1!J134&gt;=800,7)))))))</f>
        <v>3</v>
      </c>
      <c r="F304">
        <f>IF(Sheet1!K134&lt;200,1,IF(AND(Sheet1!K134&gt;=200,Sheet1!K134&lt;300),2,IF(AND(Sheet1!K134&gt;=300,Sheet1!K134&lt;400),3,IF(AND(Sheet1!K134&gt;=400,Sheet1!K134&lt;500),4,IF(AND(Sheet1!K134&gt;=500,Sheet1!K134&lt;600),5,IF(AND(Sheet1!K134&gt;=600,Sheet1!K134&lt;800),6,IF(Sheet1!K134&gt;=800,7)))))))</f>
        <v>3</v>
      </c>
      <c r="I304" t="str">
        <f t="shared" si="31"/>
        <v/>
      </c>
      <c r="J304">
        <f t="shared" si="37"/>
        <v>1</v>
      </c>
      <c r="K304">
        <f t="shared" si="37"/>
        <v>3</v>
      </c>
      <c r="L304" t="str">
        <f t="shared" si="37"/>
        <v/>
      </c>
      <c r="M304" t="str">
        <f t="shared" si="37"/>
        <v/>
      </c>
      <c r="N304" t="str">
        <f t="shared" si="37"/>
        <v/>
      </c>
      <c r="O304" t="str">
        <f t="shared" si="37"/>
        <v/>
      </c>
      <c r="Q304" s="2">
        <f t="shared" si="32"/>
        <v>2</v>
      </c>
      <c r="R304" s="2" t="str">
        <f t="shared" si="33"/>
        <v/>
      </c>
      <c r="S304" s="2">
        <f t="shared" si="34"/>
        <v>3</v>
      </c>
      <c r="T304" s="2" t="str">
        <f t="shared" si="35"/>
        <v/>
      </c>
      <c r="U304" s="2" t="str">
        <f t="shared" si="36"/>
        <v/>
      </c>
    </row>
    <row r="305" spans="1:21" x14ac:dyDescent="0.25">
      <c r="A305" t="s">
        <v>160</v>
      </c>
      <c r="B305">
        <f>IF(Sheet1!G136&lt;200,1,IF(AND(Sheet1!G136&gt;=200,Sheet1!G136&lt;300),2,IF(AND(Sheet1!G136&gt;=300,Sheet1!G136&lt;400),3,IF(AND(Sheet1!G136&gt;=400,Sheet1!G136&lt;500),4,IF(AND(Sheet1!G136&gt;=500,Sheet1!G136&lt;600),5,IF(AND(Sheet1!G136&gt;=600,Sheet1!G136&lt;800),6,IF(Sheet1!G136&gt;=800,7)))))))</f>
        <v>2</v>
      </c>
      <c r="C305">
        <f>IF(Sheet1!H136&lt;200,1,IF(AND(Sheet1!H136&gt;=200,Sheet1!H136&lt;300),2,IF(AND(Sheet1!H136&gt;=300,Sheet1!H136&lt;400),3,IF(AND(Sheet1!H136&gt;=400,Sheet1!H136&lt;500),4,IF(AND(Sheet1!H136&gt;=500,Sheet1!H136&lt;600),5,IF(AND(Sheet1!H136&gt;=600,Sheet1!H136&lt;800),6,IF(Sheet1!H136&gt;=800,7)))))))</f>
        <v>2</v>
      </c>
      <c r="D305">
        <f>IF(Sheet1!I136&lt;200,1,IF(AND(Sheet1!I136&gt;=200,Sheet1!I136&lt;300),2,IF(AND(Sheet1!I136&gt;=300,Sheet1!I136&lt;400),3,IF(AND(Sheet1!I136&gt;=400,Sheet1!I136&lt;500),4,IF(AND(Sheet1!I136&gt;=500,Sheet1!I136&lt;600),5,IF(AND(Sheet1!I136&gt;=600,Sheet1!I136&lt;800),6,IF(Sheet1!I136&gt;=800,7)))))))</f>
        <v>3</v>
      </c>
      <c r="E305">
        <f>IF(Sheet1!J136&lt;200,1,IF(AND(Sheet1!J136&gt;=200,Sheet1!J136&lt;300),2,IF(AND(Sheet1!J136&gt;=300,Sheet1!J136&lt;400),3,IF(AND(Sheet1!J136&gt;=400,Sheet1!J136&lt;500),4,IF(AND(Sheet1!J136&gt;=500,Sheet1!J136&lt;600),5,IF(AND(Sheet1!J136&gt;=600,Sheet1!J136&lt;800),6,IF(Sheet1!J136&gt;=800,7)))))))</f>
        <v>3</v>
      </c>
      <c r="F305">
        <f>IF(Sheet1!K136&lt;200,1,IF(AND(Sheet1!K136&gt;=200,Sheet1!K136&lt;300),2,IF(AND(Sheet1!K136&gt;=300,Sheet1!K136&lt;400),3,IF(AND(Sheet1!K136&gt;=400,Sheet1!K136&lt;500),4,IF(AND(Sheet1!K136&gt;=500,Sheet1!K136&lt;600),5,IF(AND(Sheet1!K136&gt;=600,Sheet1!K136&lt;800),6,IF(Sheet1!K136&gt;=800,7)))))))</f>
        <v>3</v>
      </c>
      <c r="I305" t="str">
        <f t="shared" si="31"/>
        <v/>
      </c>
      <c r="J305">
        <f t="shared" si="37"/>
        <v>1</v>
      </c>
      <c r="K305">
        <f t="shared" si="37"/>
        <v>3</v>
      </c>
      <c r="L305" t="str">
        <f t="shared" si="37"/>
        <v/>
      </c>
      <c r="M305" t="str">
        <f t="shared" si="37"/>
        <v/>
      </c>
      <c r="N305" t="str">
        <f t="shared" si="37"/>
        <v/>
      </c>
      <c r="O305" t="str">
        <f t="shared" si="37"/>
        <v/>
      </c>
      <c r="Q305" s="2">
        <f t="shared" si="32"/>
        <v>2</v>
      </c>
      <c r="R305" s="2" t="str">
        <f t="shared" si="33"/>
        <v/>
      </c>
      <c r="S305" s="2">
        <f t="shared" si="34"/>
        <v>3</v>
      </c>
      <c r="T305" s="2" t="str">
        <f t="shared" si="35"/>
        <v/>
      </c>
      <c r="U305" s="2" t="str">
        <f t="shared" si="36"/>
        <v/>
      </c>
    </row>
    <row r="306" spans="1:21" x14ac:dyDescent="0.25">
      <c r="A306" t="s">
        <v>202</v>
      </c>
      <c r="B306">
        <f>IF(Sheet1!G76&lt;200,1,IF(AND(Sheet1!G76&gt;=200,Sheet1!G76&lt;300),2,IF(AND(Sheet1!G76&gt;=300,Sheet1!G76&lt;400),3,IF(AND(Sheet1!G76&gt;=400,Sheet1!G76&lt;500),4,IF(AND(Sheet1!G76&gt;=500,Sheet1!G76&lt;600),5,IF(AND(Sheet1!G76&gt;=600,Sheet1!G76&lt;800),6,IF(Sheet1!G76&gt;=800,7)))))))</f>
        <v>4</v>
      </c>
      <c r="C306">
        <f>IF(Sheet1!H76&lt;200,1,IF(AND(Sheet1!H76&gt;=200,Sheet1!H76&lt;300),2,IF(AND(Sheet1!H76&gt;=300,Sheet1!H76&lt;400),3,IF(AND(Sheet1!H76&gt;=400,Sheet1!H76&lt;500),4,IF(AND(Sheet1!H76&gt;=500,Sheet1!H76&lt;600),5,IF(AND(Sheet1!H76&gt;=600,Sheet1!H76&lt;800),6,IF(Sheet1!H76&gt;=800,7)))))))</f>
        <v>4</v>
      </c>
      <c r="D306">
        <f>IF(Sheet1!I76&lt;200,1,IF(AND(Sheet1!I76&gt;=200,Sheet1!I76&lt;300),2,IF(AND(Sheet1!I76&gt;=300,Sheet1!I76&lt;400),3,IF(AND(Sheet1!I76&gt;=400,Sheet1!I76&lt;500),4,IF(AND(Sheet1!I76&gt;=500,Sheet1!I76&lt;600),5,IF(AND(Sheet1!I76&gt;=600,Sheet1!I76&lt;800),6,IF(Sheet1!I76&gt;=800,7)))))))</f>
        <v>4</v>
      </c>
      <c r="E306">
        <f>IF(Sheet1!J76&lt;200,1,IF(AND(Sheet1!J76&gt;=200,Sheet1!J76&lt;300),2,IF(AND(Sheet1!J76&gt;=300,Sheet1!J76&lt;400),3,IF(AND(Sheet1!J76&gt;=400,Sheet1!J76&lt;500),4,IF(AND(Sheet1!J76&gt;=500,Sheet1!J76&lt;600),5,IF(AND(Sheet1!J76&gt;=600,Sheet1!J76&lt;800),6,IF(Sheet1!J76&gt;=800,7)))))))</f>
        <v>4</v>
      </c>
      <c r="F306">
        <f>IF(Sheet1!K76&lt;200,1,IF(AND(Sheet1!K76&gt;=200,Sheet1!K76&lt;300),2,IF(AND(Sheet1!K76&gt;=300,Sheet1!K76&lt;400),3,IF(AND(Sheet1!K76&gt;=400,Sheet1!K76&lt;500),4,IF(AND(Sheet1!K76&gt;=500,Sheet1!K76&lt;600),5,IF(AND(Sheet1!K76&gt;=600,Sheet1!K76&lt;800),6,IF(Sheet1!K76&gt;=800,7)))))))</f>
        <v>4</v>
      </c>
      <c r="I306" t="str">
        <f t="shared" si="31"/>
        <v/>
      </c>
      <c r="J306" t="str">
        <f t="shared" si="37"/>
        <v/>
      </c>
      <c r="K306" t="str">
        <f t="shared" si="37"/>
        <v/>
      </c>
      <c r="L306">
        <f t="shared" si="37"/>
        <v>1</v>
      </c>
      <c r="M306" t="str">
        <f t="shared" si="37"/>
        <v/>
      </c>
      <c r="N306" t="str">
        <f t="shared" si="37"/>
        <v/>
      </c>
      <c r="O306" t="str">
        <f t="shared" si="37"/>
        <v/>
      </c>
      <c r="Q306" s="2">
        <f t="shared" si="32"/>
        <v>4</v>
      </c>
      <c r="R306" s="2" t="str">
        <f t="shared" si="33"/>
        <v/>
      </c>
      <c r="S306" s="2" t="str">
        <f t="shared" si="34"/>
        <v/>
      </c>
      <c r="T306" s="2" t="str">
        <f t="shared" si="35"/>
        <v/>
      </c>
      <c r="U306" s="2" t="str">
        <f t="shared" si="36"/>
        <v/>
      </c>
    </row>
    <row r="307" spans="1:21" x14ac:dyDescent="0.25">
      <c r="A307" t="s">
        <v>203</v>
      </c>
      <c r="B307">
        <f>IF(Sheet1!G77&lt;200,1,IF(AND(Sheet1!G77&gt;=200,Sheet1!G77&lt;300),2,IF(AND(Sheet1!G77&gt;=300,Sheet1!G77&lt;400),3,IF(AND(Sheet1!G77&gt;=400,Sheet1!G77&lt;500),4,IF(AND(Sheet1!G77&gt;=500,Sheet1!G77&lt;600),5,IF(AND(Sheet1!G77&gt;=600,Sheet1!G77&lt;800),6,IF(Sheet1!G77&gt;=800,7)))))))</f>
        <v>4</v>
      </c>
      <c r="C307">
        <f>IF(Sheet1!H77&lt;200,1,IF(AND(Sheet1!H77&gt;=200,Sheet1!H77&lt;300),2,IF(AND(Sheet1!H77&gt;=300,Sheet1!H77&lt;400),3,IF(AND(Sheet1!H77&gt;=400,Sheet1!H77&lt;500),4,IF(AND(Sheet1!H77&gt;=500,Sheet1!H77&lt;600),5,IF(AND(Sheet1!H77&gt;=600,Sheet1!H77&lt;800),6,IF(Sheet1!H77&gt;=800,7)))))))</f>
        <v>4</v>
      </c>
      <c r="D307">
        <f>IF(Sheet1!I77&lt;200,1,IF(AND(Sheet1!I77&gt;=200,Sheet1!I77&lt;300),2,IF(AND(Sheet1!I77&gt;=300,Sheet1!I77&lt;400),3,IF(AND(Sheet1!I77&gt;=400,Sheet1!I77&lt;500),4,IF(AND(Sheet1!I77&gt;=500,Sheet1!I77&lt;600),5,IF(AND(Sheet1!I77&gt;=600,Sheet1!I77&lt;800),6,IF(Sheet1!I77&gt;=800,7)))))))</f>
        <v>4</v>
      </c>
      <c r="E307">
        <f>IF(Sheet1!J77&lt;200,1,IF(AND(Sheet1!J77&gt;=200,Sheet1!J77&lt;300),2,IF(AND(Sheet1!J77&gt;=300,Sheet1!J77&lt;400),3,IF(AND(Sheet1!J77&gt;=400,Sheet1!J77&lt;500),4,IF(AND(Sheet1!J77&gt;=500,Sheet1!J77&lt;600),5,IF(AND(Sheet1!J77&gt;=600,Sheet1!J77&lt;800),6,IF(Sheet1!J77&gt;=800,7)))))))</f>
        <v>4</v>
      </c>
      <c r="F307">
        <f>IF(Sheet1!K77&lt;200,1,IF(AND(Sheet1!K77&gt;=200,Sheet1!K77&lt;300),2,IF(AND(Sheet1!K77&gt;=300,Sheet1!K77&lt;400),3,IF(AND(Sheet1!K77&gt;=400,Sheet1!K77&lt;500),4,IF(AND(Sheet1!K77&gt;=500,Sheet1!K77&lt;600),5,IF(AND(Sheet1!K77&gt;=600,Sheet1!K77&lt;800),6,IF(Sheet1!K77&gt;=800,7)))))))</f>
        <v>4</v>
      </c>
      <c r="I307" t="str">
        <f t="shared" si="31"/>
        <v/>
      </c>
      <c r="J307" t="str">
        <f t="shared" si="37"/>
        <v/>
      </c>
      <c r="K307" t="str">
        <f t="shared" ref="J307:O349" si="38">IFERROR(MATCH(K$1,$B307:$F307,0),"")</f>
        <v/>
      </c>
      <c r="L307">
        <f t="shared" si="38"/>
        <v>1</v>
      </c>
      <c r="M307" t="str">
        <f t="shared" si="38"/>
        <v/>
      </c>
      <c r="N307" t="str">
        <f t="shared" si="38"/>
        <v/>
      </c>
      <c r="O307" t="str">
        <f t="shared" si="38"/>
        <v/>
      </c>
      <c r="Q307" s="2">
        <f t="shared" si="32"/>
        <v>4</v>
      </c>
      <c r="R307" s="2" t="str">
        <f t="shared" si="33"/>
        <v/>
      </c>
      <c r="S307" s="2" t="str">
        <f t="shared" si="34"/>
        <v/>
      </c>
      <c r="T307" s="2" t="str">
        <f t="shared" si="35"/>
        <v/>
      </c>
      <c r="U307" s="2" t="str">
        <f t="shared" si="36"/>
        <v/>
      </c>
    </row>
    <row r="308" spans="1:21" x14ac:dyDescent="0.25">
      <c r="A308" t="s">
        <v>51</v>
      </c>
      <c r="B308">
        <f>IF(Sheet1!G314&lt;200,1,IF(AND(Sheet1!G314&gt;=200,Sheet1!G314&lt;300),2,IF(AND(Sheet1!G314&gt;=300,Sheet1!G314&lt;400),3,IF(AND(Sheet1!G314&gt;=400,Sheet1!G314&lt;500),4,IF(AND(Sheet1!G314&gt;=500,Sheet1!G314&lt;600),5,IF(AND(Sheet1!G314&gt;=600,Sheet1!G314&lt;800),6,IF(Sheet1!G314&gt;=800,7)))))))</f>
        <v>1</v>
      </c>
      <c r="C308">
        <f>IF(Sheet1!H314&lt;200,1,IF(AND(Sheet1!H314&gt;=200,Sheet1!H314&lt;300),2,IF(AND(Sheet1!H314&gt;=300,Sheet1!H314&lt;400),3,IF(AND(Sheet1!H314&gt;=400,Sheet1!H314&lt;500),4,IF(AND(Sheet1!H314&gt;=500,Sheet1!H314&lt;600),5,IF(AND(Sheet1!H314&gt;=600,Sheet1!H314&lt;800),6,IF(Sheet1!H314&gt;=800,7)))))))</f>
        <v>1</v>
      </c>
      <c r="D308">
        <f>IF(Sheet1!I314&lt;200,1,IF(AND(Sheet1!I314&gt;=200,Sheet1!I314&lt;300),2,IF(AND(Sheet1!I314&gt;=300,Sheet1!I314&lt;400),3,IF(AND(Sheet1!I314&gt;=400,Sheet1!I314&lt;500),4,IF(AND(Sheet1!I314&gt;=500,Sheet1!I314&lt;600),5,IF(AND(Sheet1!I314&gt;=600,Sheet1!I314&lt;800),6,IF(Sheet1!I314&gt;=800,7)))))))</f>
        <v>1</v>
      </c>
      <c r="E308">
        <f>IF(Sheet1!J314&lt;200,1,IF(AND(Sheet1!J314&gt;=200,Sheet1!J314&lt;300),2,IF(AND(Sheet1!J314&gt;=300,Sheet1!J314&lt;400),3,IF(AND(Sheet1!J314&gt;=400,Sheet1!J314&lt;500),4,IF(AND(Sheet1!J314&gt;=500,Sheet1!J314&lt;600),5,IF(AND(Sheet1!J314&gt;=600,Sheet1!J314&lt;800),6,IF(Sheet1!J314&gt;=800,7)))))))</f>
        <v>1</v>
      </c>
      <c r="F308">
        <f>IF(Sheet1!K314&lt;200,1,IF(AND(Sheet1!K314&gt;=200,Sheet1!K314&lt;300),2,IF(AND(Sheet1!K314&gt;=300,Sheet1!K314&lt;400),3,IF(AND(Sheet1!K314&gt;=400,Sheet1!K314&lt;500),4,IF(AND(Sheet1!K314&gt;=500,Sheet1!K314&lt;600),5,IF(AND(Sheet1!K314&gt;=600,Sheet1!K314&lt;800),6,IF(Sheet1!K314&gt;=800,7)))))))</f>
        <v>1</v>
      </c>
      <c r="I308">
        <f t="shared" si="31"/>
        <v>1</v>
      </c>
      <c r="J308" t="str">
        <f t="shared" si="38"/>
        <v/>
      </c>
      <c r="K308" t="str">
        <f t="shared" si="38"/>
        <v/>
      </c>
      <c r="L308" t="str">
        <f t="shared" si="38"/>
        <v/>
      </c>
      <c r="M308" t="str">
        <f t="shared" si="38"/>
        <v/>
      </c>
      <c r="N308" t="str">
        <f t="shared" si="38"/>
        <v/>
      </c>
      <c r="O308" t="str">
        <f t="shared" si="38"/>
        <v/>
      </c>
      <c r="Q308" s="2">
        <f t="shared" si="32"/>
        <v>1</v>
      </c>
      <c r="R308" s="2" t="str">
        <f t="shared" si="33"/>
        <v/>
      </c>
      <c r="S308" s="2" t="str">
        <f t="shared" si="34"/>
        <v/>
      </c>
      <c r="T308" s="2" t="str">
        <f t="shared" si="35"/>
        <v/>
      </c>
      <c r="U308" s="2" t="str">
        <f t="shared" si="36"/>
        <v/>
      </c>
    </row>
    <row r="309" spans="1:21" x14ac:dyDescent="0.25">
      <c r="A309" t="s">
        <v>16</v>
      </c>
      <c r="B309">
        <f>IF(Sheet1!G320&lt;200,1,IF(AND(Sheet1!G320&gt;=200,Sheet1!G320&lt;300),2,IF(AND(Sheet1!G320&gt;=300,Sheet1!G320&lt;400),3,IF(AND(Sheet1!G320&gt;=400,Sheet1!G320&lt;500),4,IF(AND(Sheet1!G320&gt;=500,Sheet1!G320&lt;600),5,IF(AND(Sheet1!G320&gt;=600,Sheet1!G320&lt;800),6,IF(Sheet1!G320&gt;=800,7)))))))</f>
        <v>1</v>
      </c>
      <c r="C309">
        <f>IF(Sheet1!H320&lt;200,1,IF(AND(Sheet1!H320&gt;=200,Sheet1!H320&lt;300),2,IF(AND(Sheet1!H320&gt;=300,Sheet1!H320&lt;400),3,IF(AND(Sheet1!H320&gt;=400,Sheet1!H320&lt;500),4,IF(AND(Sheet1!H320&gt;=500,Sheet1!H320&lt;600),5,IF(AND(Sheet1!H320&gt;=600,Sheet1!H320&lt;800),6,IF(Sheet1!H320&gt;=800,7)))))))</f>
        <v>1</v>
      </c>
      <c r="D309">
        <f>IF(Sheet1!I320&lt;200,1,IF(AND(Sheet1!I320&gt;=200,Sheet1!I320&lt;300),2,IF(AND(Sheet1!I320&gt;=300,Sheet1!I320&lt;400),3,IF(AND(Sheet1!I320&gt;=400,Sheet1!I320&lt;500),4,IF(AND(Sheet1!I320&gt;=500,Sheet1!I320&lt;600),5,IF(AND(Sheet1!I320&gt;=600,Sheet1!I320&lt;800),6,IF(Sheet1!I320&gt;=800,7)))))))</f>
        <v>1</v>
      </c>
      <c r="E309">
        <f>IF(Sheet1!J320&lt;200,1,IF(AND(Sheet1!J320&gt;=200,Sheet1!J320&lt;300),2,IF(AND(Sheet1!J320&gt;=300,Sheet1!J320&lt;400),3,IF(AND(Sheet1!J320&gt;=400,Sheet1!J320&lt;500),4,IF(AND(Sheet1!J320&gt;=500,Sheet1!J320&lt;600),5,IF(AND(Sheet1!J320&gt;=600,Sheet1!J320&lt;800),6,IF(Sheet1!J320&gt;=800,7)))))))</f>
        <v>1</v>
      </c>
      <c r="F309">
        <f>IF(Sheet1!K320&lt;200,1,IF(AND(Sheet1!K320&gt;=200,Sheet1!K320&lt;300),2,IF(AND(Sheet1!K320&gt;=300,Sheet1!K320&lt;400),3,IF(AND(Sheet1!K320&gt;=400,Sheet1!K320&lt;500),4,IF(AND(Sheet1!K320&gt;=500,Sheet1!K320&lt;600),5,IF(AND(Sheet1!K320&gt;=600,Sheet1!K320&lt;800),6,IF(Sheet1!K320&gt;=800,7)))))))</f>
        <v>1</v>
      </c>
      <c r="I309">
        <f t="shared" ref="I309:I356" si="39">IFERROR(MATCH(I$1,$B309:$F309,0),"")</f>
        <v>1</v>
      </c>
      <c r="J309" t="str">
        <f t="shared" si="38"/>
        <v/>
      </c>
      <c r="K309" t="str">
        <f t="shared" si="38"/>
        <v/>
      </c>
      <c r="L309" t="str">
        <f t="shared" si="38"/>
        <v/>
      </c>
      <c r="M309" t="str">
        <f t="shared" si="38"/>
        <v/>
      </c>
      <c r="N309" t="str">
        <f t="shared" si="38"/>
        <v/>
      </c>
      <c r="O309" t="str">
        <f t="shared" si="38"/>
        <v/>
      </c>
      <c r="Q309" s="2">
        <f t="shared" si="32"/>
        <v>1</v>
      </c>
      <c r="R309" s="2" t="str">
        <f t="shared" si="33"/>
        <v/>
      </c>
      <c r="S309" s="2" t="str">
        <f t="shared" si="34"/>
        <v/>
      </c>
      <c r="T309" s="2" t="str">
        <f t="shared" si="35"/>
        <v/>
      </c>
      <c r="U309" s="2" t="str">
        <f t="shared" si="36"/>
        <v/>
      </c>
    </row>
    <row r="310" spans="1:21" x14ac:dyDescent="0.25">
      <c r="A310" t="s">
        <v>78</v>
      </c>
      <c r="B310">
        <f>IF(Sheet1!G297&lt;200,1,IF(AND(Sheet1!G297&gt;=200,Sheet1!G297&lt;300),2,IF(AND(Sheet1!G297&gt;=300,Sheet1!G297&lt;400),3,IF(AND(Sheet1!G297&gt;=400,Sheet1!G297&lt;500),4,IF(AND(Sheet1!G297&gt;=500,Sheet1!G297&lt;600),5,IF(AND(Sheet1!G297&gt;=600,Sheet1!G297&lt;800),6,IF(Sheet1!G297&gt;=800,7)))))))</f>
        <v>1</v>
      </c>
      <c r="C310">
        <f>IF(Sheet1!H297&lt;200,1,IF(AND(Sheet1!H297&gt;=200,Sheet1!H297&lt;300),2,IF(AND(Sheet1!H297&gt;=300,Sheet1!H297&lt;400),3,IF(AND(Sheet1!H297&gt;=400,Sheet1!H297&lt;500),4,IF(AND(Sheet1!H297&gt;=500,Sheet1!H297&lt;600),5,IF(AND(Sheet1!H297&gt;=600,Sheet1!H297&lt;800),6,IF(Sheet1!H297&gt;=800,7)))))))</f>
        <v>1</v>
      </c>
      <c r="D310">
        <f>IF(Sheet1!I297&lt;200,1,IF(AND(Sheet1!I297&gt;=200,Sheet1!I297&lt;300),2,IF(AND(Sheet1!I297&gt;=300,Sheet1!I297&lt;400),3,IF(AND(Sheet1!I297&gt;=400,Sheet1!I297&lt;500),4,IF(AND(Sheet1!I297&gt;=500,Sheet1!I297&lt;600),5,IF(AND(Sheet1!I297&gt;=600,Sheet1!I297&lt;800),6,IF(Sheet1!I297&gt;=800,7)))))))</f>
        <v>1</v>
      </c>
      <c r="E310">
        <f>IF(Sheet1!J297&lt;200,1,IF(AND(Sheet1!J297&gt;=200,Sheet1!J297&lt;300),2,IF(AND(Sheet1!J297&gt;=300,Sheet1!J297&lt;400),3,IF(AND(Sheet1!J297&gt;=400,Sheet1!J297&lt;500),4,IF(AND(Sheet1!J297&gt;=500,Sheet1!J297&lt;600),5,IF(AND(Sheet1!J297&gt;=600,Sheet1!J297&lt;800),6,IF(Sheet1!J297&gt;=800,7)))))))</f>
        <v>1</v>
      </c>
      <c r="F310">
        <f>IF(Sheet1!K297&lt;200,1,IF(AND(Sheet1!K297&gt;=200,Sheet1!K297&lt;300),2,IF(AND(Sheet1!K297&gt;=300,Sheet1!K297&lt;400),3,IF(AND(Sheet1!K297&gt;=400,Sheet1!K297&lt;500),4,IF(AND(Sheet1!K297&gt;=500,Sheet1!K297&lt;600),5,IF(AND(Sheet1!K297&gt;=600,Sheet1!K297&lt;800),6,IF(Sheet1!K297&gt;=800,7)))))))</f>
        <v>1</v>
      </c>
      <c r="I310">
        <f t="shared" si="39"/>
        <v>1</v>
      </c>
      <c r="J310" t="str">
        <f t="shared" si="38"/>
        <v/>
      </c>
      <c r="K310" t="str">
        <f t="shared" si="38"/>
        <v/>
      </c>
      <c r="L310" t="str">
        <f t="shared" si="38"/>
        <v/>
      </c>
      <c r="M310" t="str">
        <f t="shared" si="38"/>
        <v/>
      </c>
      <c r="N310" t="str">
        <f t="shared" si="38"/>
        <v/>
      </c>
      <c r="O310" t="str">
        <f t="shared" si="38"/>
        <v/>
      </c>
      <c r="Q310" s="2">
        <f t="shared" si="32"/>
        <v>1</v>
      </c>
      <c r="R310" s="2" t="str">
        <f t="shared" si="33"/>
        <v/>
      </c>
      <c r="S310" s="2" t="str">
        <f t="shared" si="34"/>
        <v/>
      </c>
      <c r="T310" s="2" t="str">
        <f t="shared" si="35"/>
        <v/>
      </c>
      <c r="U310" s="2" t="str">
        <f t="shared" si="36"/>
        <v/>
      </c>
    </row>
    <row r="311" spans="1:21" x14ac:dyDescent="0.25">
      <c r="A311" t="s">
        <v>341</v>
      </c>
      <c r="B311">
        <f>IF(Sheet1!G23&lt;200,1,IF(AND(Sheet1!G23&gt;=200,Sheet1!G23&lt;300),2,IF(AND(Sheet1!G23&gt;=300,Sheet1!G23&lt;400),3,IF(AND(Sheet1!G23&gt;=400,Sheet1!G23&lt;500),4,IF(AND(Sheet1!G23&gt;=500,Sheet1!G23&lt;600),5,IF(AND(Sheet1!G23&gt;=600,Sheet1!G23&lt;800),6,IF(Sheet1!G23&gt;=800,7)))))))</f>
        <v>1</v>
      </c>
      <c r="C311">
        <f>IF(Sheet1!H23&lt;200,1,IF(AND(Sheet1!H23&gt;=200,Sheet1!H23&lt;300),2,IF(AND(Sheet1!H23&gt;=300,Sheet1!H23&lt;400),3,IF(AND(Sheet1!H23&gt;=400,Sheet1!H23&lt;500),4,IF(AND(Sheet1!H23&gt;=500,Sheet1!H23&lt;600),5,IF(AND(Sheet1!H23&gt;=600,Sheet1!H23&lt;800),6,IF(Sheet1!H23&gt;=800,7)))))))</f>
        <v>7</v>
      </c>
      <c r="D311">
        <f>IF(Sheet1!I23&lt;200,1,IF(AND(Sheet1!I23&gt;=200,Sheet1!I23&lt;300),2,IF(AND(Sheet1!I23&gt;=300,Sheet1!I23&lt;400),3,IF(AND(Sheet1!I23&gt;=400,Sheet1!I23&lt;500),4,IF(AND(Sheet1!I23&gt;=500,Sheet1!I23&lt;600),5,IF(AND(Sheet1!I23&gt;=600,Sheet1!I23&lt;800),6,IF(Sheet1!I23&gt;=800,7)))))))</f>
        <v>7</v>
      </c>
      <c r="E311">
        <f>IF(Sheet1!J23&lt;200,1,IF(AND(Sheet1!J23&gt;=200,Sheet1!J23&lt;300),2,IF(AND(Sheet1!J23&gt;=300,Sheet1!J23&lt;400),3,IF(AND(Sheet1!J23&gt;=400,Sheet1!J23&lt;500),4,IF(AND(Sheet1!J23&gt;=500,Sheet1!J23&lt;600),5,IF(AND(Sheet1!J23&gt;=600,Sheet1!J23&lt;800),6,IF(Sheet1!J23&gt;=800,7)))))))</f>
        <v>7</v>
      </c>
      <c r="F311">
        <f>IF(Sheet1!K23&lt;200,1,IF(AND(Sheet1!K23&gt;=200,Sheet1!K23&lt;300),2,IF(AND(Sheet1!K23&gt;=300,Sheet1!K23&lt;400),3,IF(AND(Sheet1!K23&gt;=400,Sheet1!K23&lt;500),4,IF(AND(Sheet1!K23&gt;=500,Sheet1!K23&lt;600),5,IF(AND(Sheet1!K23&gt;=600,Sheet1!K23&lt;800),6,IF(Sheet1!K23&gt;=800,7)))))))</f>
        <v>7</v>
      </c>
      <c r="I311">
        <f t="shared" si="39"/>
        <v>1</v>
      </c>
      <c r="J311" t="str">
        <f t="shared" si="38"/>
        <v/>
      </c>
      <c r="K311" t="str">
        <f t="shared" si="38"/>
        <v/>
      </c>
      <c r="L311" t="str">
        <f t="shared" si="38"/>
        <v/>
      </c>
      <c r="M311" t="str">
        <f t="shared" si="38"/>
        <v/>
      </c>
      <c r="N311" t="str">
        <f t="shared" si="38"/>
        <v/>
      </c>
      <c r="O311">
        <f t="shared" si="38"/>
        <v>2</v>
      </c>
      <c r="Q311" s="2">
        <f t="shared" si="32"/>
        <v>1</v>
      </c>
      <c r="R311" s="2">
        <f t="shared" si="33"/>
        <v>7</v>
      </c>
      <c r="S311" s="2" t="str">
        <f t="shared" si="34"/>
        <v/>
      </c>
      <c r="T311" s="2" t="str">
        <f t="shared" si="35"/>
        <v/>
      </c>
      <c r="U311" s="2" t="str">
        <f t="shared" si="36"/>
        <v/>
      </c>
    </row>
    <row r="312" spans="1:21" x14ac:dyDescent="0.25">
      <c r="A312" t="s">
        <v>264</v>
      </c>
      <c r="B312">
        <f>IF(Sheet1!G170&lt;200,1,IF(AND(Sheet1!G170&gt;=200,Sheet1!G170&lt;300),2,IF(AND(Sheet1!G170&gt;=300,Sheet1!G170&lt;400),3,IF(AND(Sheet1!G170&gt;=400,Sheet1!G170&lt;500),4,IF(AND(Sheet1!G170&gt;=500,Sheet1!G170&lt;600),5,IF(AND(Sheet1!G170&gt;=600,Sheet1!G170&lt;800),6,IF(Sheet1!G170&gt;=800,7)))))))</f>
        <v>2</v>
      </c>
      <c r="C312">
        <f>IF(Sheet1!H170&lt;200,1,IF(AND(Sheet1!H170&gt;=200,Sheet1!H170&lt;300),2,IF(AND(Sheet1!H170&gt;=300,Sheet1!H170&lt;400),3,IF(AND(Sheet1!H170&gt;=400,Sheet1!H170&lt;500),4,IF(AND(Sheet1!H170&gt;=500,Sheet1!H170&lt;600),5,IF(AND(Sheet1!H170&gt;=600,Sheet1!H170&lt;800),6,IF(Sheet1!H170&gt;=800,7)))))))</f>
        <v>3</v>
      </c>
      <c r="D312">
        <f>IF(Sheet1!I170&lt;200,1,IF(AND(Sheet1!I170&gt;=200,Sheet1!I170&lt;300),2,IF(AND(Sheet1!I170&gt;=300,Sheet1!I170&lt;400),3,IF(AND(Sheet1!I170&gt;=400,Sheet1!I170&lt;500),4,IF(AND(Sheet1!I170&gt;=500,Sheet1!I170&lt;600),5,IF(AND(Sheet1!I170&gt;=600,Sheet1!I170&lt;800),6,IF(Sheet1!I170&gt;=800,7)))))))</f>
        <v>3</v>
      </c>
      <c r="E312">
        <f>IF(Sheet1!J170&lt;200,1,IF(AND(Sheet1!J170&gt;=200,Sheet1!J170&lt;300),2,IF(AND(Sheet1!J170&gt;=300,Sheet1!J170&lt;400),3,IF(AND(Sheet1!J170&gt;=400,Sheet1!J170&lt;500),4,IF(AND(Sheet1!J170&gt;=500,Sheet1!J170&lt;600),5,IF(AND(Sheet1!J170&gt;=600,Sheet1!J170&lt;800),6,IF(Sheet1!J170&gt;=800,7)))))))</f>
        <v>4</v>
      </c>
      <c r="F312">
        <f>IF(Sheet1!K170&lt;200,1,IF(AND(Sheet1!K170&gt;=200,Sheet1!K170&lt;300),2,IF(AND(Sheet1!K170&gt;=300,Sheet1!K170&lt;400),3,IF(AND(Sheet1!K170&gt;=400,Sheet1!K170&lt;500),4,IF(AND(Sheet1!K170&gt;=500,Sheet1!K170&lt;600),5,IF(AND(Sheet1!K170&gt;=600,Sheet1!K170&lt;800),6,IF(Sheet1!K170&gt;=800,7)))))))</f>
        <v>6</v>
      </c>
      <c r="I312" t="str">
        <f t="shared" si="39"/>
        <v/>
      </c>
      <c r="J312">
        <f t="shared" si="38"/>
        <v>1</v>
      </c>
      <c r="K312">
        <f t="shared" si="38"/>
        <v>2</v>
      </c>
      <c r="L312">
        <f t="shared" si="38"/>
        <v>4</v>
      </c>
      <c r="M312" t="str">
        <f t="shared" si="38"/>
        <v/>
      </c>
      <c r="N312">
        <f t="shared" si="38"/>
        <v>5</v>
      </c>
      <c r="O312" t="str">
        <f t="shared" si="38"/>
        <v/>
      </c>
      <c r="Q312" s="2">
        <f t="shared" si="32"/>
        <v>2</v>
      </c>
      <c r="R312" s="2">
        <f t="shared" si="33"/>
        <v>3</v>
      </c>
      <c r="S312" s="2" t="str">
        <f t="shared" si="34"/>
        <v/>
      </c>
      <c r="T312" s="2">
        <f t="shared" si="35"/>
        <v>4</v>
      </c>
      <c r="U312" s="2">
        <f t="shared" si="36"/>
        <v>6</v>
      </c>
    </row>
    <row r="313" spans="1:21" x14ac:dyDescent="0.25">
      <c r="A313" t="s">
        <v>265</v>
      </c>
      <c r="B313">
        <f>IF(Sheet1!G171&lt;200,1,IF(AND(Sheet1!G171&gt;=200,Sheet1!G171&lt;300),2,IF(AND(Sheet1!G171&gt;=300,Sheet1!G171&lt;400),3,IF(AND(Sheet1!G171&gt;=400,Sheet1!G171&lt;500),4,IF(AND(Sheet1!G171&gt;=500,Sheet1!G171&lt;600),5,IF(AND(Sheet1!G171&gt;=600,Sheet1!G171&lt;800),6,IF(Sheet1!G171&gt;=800,7)))))))</f>
        <v>2</v>
      </c>
      <c r="C313">
        <f>IF(Sheet1!H171&lt;200,1,IF(AND(Sheet1!H171&gt;=200,Sheet1!H171&lt;300),2,IF(AND(Sheet1!H171&gt;=300,Sheet1!H171&lt;400),3,IF(AND(Sheet1!H171&gt;=400,Sheet1!H171&lt;500),4,IF(AND(Sheet1!H171&gt;=500,Sheet1!H171&lt;600),5,IF(AND(Sheet1!H171&gt;=600,Sheet1!H171&lt;800),6,IF(Sheet1!H171&gt;=800,7)))))))</f>
        <v>3</v>
      </c>
      <c r="D313">
        <f>IF(Sheet1!I171&lt;200,1,IF(AND(Sheet1!I171&gt;=200,Sheet1!I171&lt;300),2,IF(AND(Sheet1!I171&gt;=300,Sheet1!I171&lt;400),3,IF(AND(Sheet1!I171&gt;=400,Sheet1!I171&lt;500),4,IF(AND(Sheet1!I171&gt;=500,Sheet1!I171&lt;600),5,IF(AND(Sheet1!I171&gt;=600,Sheet1!I171&lt;800),6,IF(Sheet1!I171&gt;=800,7)))))))</f>
        <v>3</v>
      </c>
      <c r="E313">
        <f>IF(Sheet1!J171&lt;200,1,IF(AND(Sheet1!J171&gt;=200,Sheet1!J171&lt;300),2,IF(AND(Sheet1!J171&gt;=300,Sheet1!J171&lt;400),3,IF(AND(Sheet1!J171&gt;=400,Sheet1!J171&lt;500),4,IF(AND(Sheet1!J171&gt;=500,Sheet1!J171&lt;600),5,IF(AND(Sheet1!J171&gt;=600,Sheet1!J171&lt;800),6,IF(Sheet1!J171&gt;=800,7)))))))</f>
        <v>4</v>
      </c>
      <c r="F313">
        <f>IF(Sheet1!K171&lt;200,1,IF(AND(Sheet1!K171&gt;=200,Sheet1!K171&lt;300),2,IF(AND(Sheet1!K171&gt;=300,Sheet1!K171&lt;400),3,IF(AND(Sheet1!K171&gt;=400,Sheet1!K171&lt;500),4,IF(AND(Sheet1!K171&gt;=500,Sheet1!K171&lt;600),5,IF(AND(Sheet1!K171&gt;=600,Sheet1!K171&lt;800),6,IF(Sheet1!K171&gt;=800,7)))))))</f>
        <v>6</v>
      </c>
      <c r="I313" t="str">
        <f t="shared" si="39"/>
        <v/>
      </c>
      <c r="J313">
        <f t="shared" si="38"/>
        <v>1</v>
      </c>
      <c r="K313">
        <f t="shared" si="38"/>
        <v>2</v>
      </c>
      <c r="L313">
        <f t="shared" si="38"/>
        <v>4</v>
      </c>
      <c r="M313" t="str">
        <f t="shared" si="38"/>
        <v/>
      </c>
      <c r="N313">
        <f t="shared" si="38"/>
        <v>5</v>
      </c>
      <c r="O313" t="str">
        <f t="shared" si="38"/>
        <v/>
      </c>
      <c r="Q313" s="2">
        <f t="shared" si="32"/>
        <v>2</v>
      </c>
      <c r="R313" s="2">
        <f t="shared" si="33"/>
        <v>3</v>
      </c>
      <c r="S313" s="2" t="str">
        <f t="shared" si="34"/>
        <v/>
      </c>
      <c r="T313" s="2">
        <f t="shared" si="35"/>
        <v>4</v>
      </c>
      <c r="U313" s="2">
        <f t="shared" si="36"/>
        <v>6</v>
      </c>
    </row>
    <row r="314" spans="1:21" x14ac:dyDescent="0.25">
      <c r="A314" t="s">
        <v>310</v>
      </c>
      <c r="B314">
        <f>IF(Sheet1!G62&lt;200,1,IF(AND(Sheet1!G62&gt;=200,Sheet1!G62&lt;300),2,IF(AND(Sheet1!G62&gt;=300,Sheet1!G62&lt;400),3,IF(AND(Sheet1!G62&gt;=400,Sheet1!G62&lt;500),4,IF(AND(Sheet1!G62&gt;=500,Sheet1!G62&lt;600),5,IF(AND(Sheet1!G62&gt;=600,Sheet1!G62&lt;800),6,IF(Sheet1!G62&gt;=800,7)))))))</f>
        <v>4</v>
      </c>
      <c r="C314">
        <f>IF(Sheet1!H62&lt;200,1,IF(AND(Sheet1!H62&gt;=200,Sheet1!H62&lt;300),2,IF(AND(Sheet1!H62&gt;=300,Sheet1!H62&lt;400),3,IF(AND(Sheet1!H62&gt;=400,Sheet1!H62&lt;500),4,IF(AND(Sheet1!H62&gt;=500,Sheet1!H62&lt;600),5,IF(AND(Sheet1!H62&gt;=600,Sheet1!H62&lt;800),6,IF(Sheet1!H62&gt;=800,7)))))))</f>
        <v>7</v>
      </c>
      <c r="D314">
        <f>IF(Sheet1!I62&lt;200,1,IF(AND(Sheet1!I62&gt;=200,Sheet1!I62&lt;300),2,IF(AND(Sheet1!I62&gt;=300,Sheet1!I62&lt;400),3,IF(AND(Sheet1!I62&gt;=400,Sheet1!I62&lt;500),4,IF(AND(Sheet1!I62&gt;=500,Sheet1!I62&lt;600),5,IF(AND(Sheet1!I62&gt;=600,Sheet1!I62&lt;800),6,IF(Sheet1!I62&gt;=800,7)))))))</f>
        <v>7</v>
      </c>
      <c r="E314">
        <f>IF(Sheet1!J62&lt;200,1,IF(AND(Sheet1!J62&gt;=200,Sheet1!J62&lt;300),2,IF(AND(Sheet1!J62&gt;=300,Sheet1!J62&lt;400),3,IF(AND(Sheet1!J62&gt;=400,Sheet1!J62&lt;500),4,IF(AND(Sheet1!J62&gt;=500,Sheet1!J62&lt;600),5,IF(AND(Sheet1!J62&gt;=600,Sheet1!J62&lt;800),6,IF(Sheet1!J62&gt;=800,7)))))))</f>
        <v>7</v>
      </c>
      <c r="F314">
        <f>IF(Sheet1!K62&lt;200,1,IF(AND(Sheet1!K62&gt;=200,Sheet1!K62&lt;300),2,IF(AND(Sheet1!K62&gt;=300,Sheet1!K62&lt;400),3,IF(AND(Sheet1!K62&gt;=400,Sheet1!K62&lt;500),4,IF(AND(Sheet1!K62&gt;=500,Sheet1!K62&lt;600),5,IF(AND(Sheet1!K62&gt;=600,Sheet1!K62&lt;800),6,IF(Sheet1!K62&gt;=800,7)))))))</f>
        <v>7</v>
      </c>
      <c r="I314" t="str">
        <f t="shared" si="39"/>
        <v/>
      </c>
      <c r="J314" t="str">
        <f t="shared" si="38"/>
        <v/>
      </c>
      <c r="K314" t="str">
        <f t="shared" si="38"/>
        <v/>
      </c>
      <c r="L314">
        <f t="shared" si="38"/>
        <v>1</v>
      </c>
      <c r="M314" t="str">
        <f t="shared" si="38"/>
        <v/>
      </c>
      <c r="N314" t="str">
        <f t="shared" si="38"/>
        <v/>
      </c>
      <c r="O314">
        <f t="shared" si="38"/>
        <v>2</v>
      </c>
      <c r="Q314" s="2">
        <f t="shared" si="32"/>
        <v>4</v>
      </c>
      <c r="R314" s="2">
        <f t="shared" si="33"/>
        <v>7</v>
      </c>
      <c r="S314" s="2" t="str">
        <f t="shared" si="34"/>
        <v/>
      </c>
      <c r="T314" s="2" t="str">
        <f t="shared" si="35"/>
        <v/>
      </c>
      <c r="U314" s="2" t="str">
        <f t="shared" si="36"/>
        <v/>
      </c>
    </row>
    <row r="315" spans="1:21" x14ac:dyDescent="0.25">
      <c r="A315" t="s">
        <v>233</v>
      </c>
      <c r="B315">
        <f>IF(Sheet1!G294&lt;200,1,IF(AND(Sheet1!G294&gt;=200,Sheet1!G294&lt;300),2,IF(AND(Sheet1!G294&gt;=300,Sheet1!G294&lt;400),3,IF(AND(Sheet1!G294&gt;=400,Sheet1!G294&lt;500),4,IF(AND(Sheet1!G294&gt;=500,Sheet1!G294&lt;600),5,IF(AND(Sheet1!G294&gt;=600,Sheet1!G294&lt;800),6,IF(Sheet1!G294&gt;=800,7)))))))</f>
        <v>1</v>
      </c>
      <c r="C315">
        <f>IF(Sheet1!H294&lt;200,1,IF(AND(Sheet1!H294&gt;=200,Sheet1!H294&lt;300),2,IF(AND(Sheet1!H294&gt;=300,Sheet1!H294&lt;400),3,IF(AND(Sheet1!H294&gt;=400,Sheet1!H294&lt;500),4,IF(AND(Sheet1!H294&gt;=500,Sheet1!H294&lt;600),5,IF(AND(Sheet1!H294&gt;=600,Sheet1!H294&lt;800),6,IF(Sheet1!H294&gt;=800,7)))))))</f>
        <v>1</v>
      </c>
      <c r="D315">
        <f>IF(Sheet1!I294&lt;200,1,IF(AND(Sheet1!I294&gt;=200,Sheet1!I294&lt;300),2,IF(AND(Sheet1!I294&gt;=300,Sheet1!I294&lt;400),3,IF(AND(Sheet1!I294&gt;=400,Sheet1!I294&lt;500),4,IF(AND(Sheet1!I294&gt;=500,Sheet1!I294&lt;600),5,IF(AND(Sheet1!I294&gt;=600,Sheet1!I294&lt;800),6,IF(Sheet1!I294&gt;=800,7)))))))</f>
        <v>2</v>
      </c>
      <c r="E315">
        <f>IF(Sheet1!J294&lt;200,1,IF(AND(Sheet1!J294&gt;=200,Sheet1!J294&lt;300),2,IF(AND(Sheet1!J294&gt;=300,Sheet1!J294&lt;400),3,IF(AND(Sheet1!J294&gt;=400,Sheet1!J294&lt;500),4,IF(AND(Sheet1!J294&gt;=500,Sheet1!J294&lt;600),5,IF(AND(Sheet1!J294&gt;=600,Sheet1!J294&lt;800),6,IF(Sheet1!J294&gt;=800,7)))))))</f>
        <v>4</v>
      </c>
      <c r="F315">
        <f>IF(Sheet1!K294&lt;200,1,IF(AND(Sheet1!K294&gt;=200,Sheet1!K294&lt;300),2,IF(AND(Sheet1!K294&gt;=300,Sheet1!K294&lt;400),3,IF(AND(Sheet1!K294&gt;=400,Sheet1!K294&lt;500),4,IF(AND(Sheet1!K294&gt;=500,Sheet1!K294&lt;600),5,IF(AND(Sheet1!K294&gt;=600,Sheet1!K294&lt;800),6,IF(Sheet1!K294&gt;=800,7)))))))</f>
        <v>5</v>
      </c>
      <c r="I315">
        <f t="shared" si="39"/>
        <v>1</v>
      </c>
      <c r="J315">
        <f t="shared" si="38"/>
        <v>3</v>
      </c>
      <c r="K315" t="str">
        <f t="shared" si="38"/>
        <v/>
      </c>
      <c r="L315">
        <f t="shared" si="38"/>
        <v>4</v>
      </c>
      <c r="M315">
        <f t="shared" si="38"/>
        <v>5</v>
      </c>
      <c r="N315" t="str">
        <f t="shared" si="38"/>
        <v/>
      </c>
      <c r="O315" t="str">
        <f t="shared" si="38"/>
        <v/>
      </c>
      <c r="Q315" s="2">
        <f t="shared" si="32"/>
        <v>1</v>
      </c>
      <c r="R315" s="2" t="str">
        <f t="shared" si="33"/>
        <v/>
      </c>
      <c r="S315" s="2">
        <f t="shared" si="34"/>
        <v>2</v>
      </c>
      <c r="T315" s="2">
        <f t="shared" si="35"/>
        <v>4</v>
      </c>
      <c r="U315" s="2">
        <f t="shared" si="36"/>
        <v>5</v>
      </c>
    </row>
    <row r="316" spans="1:21" x14ac:dyDescent="0.25">
      <c r="A316" t="s">
        <v>40</v>
      </c>
      <c r="B316">
        <f>IF(Sheet1!G327&lt;200,1,IF(AND(Sheet1!G327&gt;=200,Sheet1!G327&lt;300),2,IF(AND(Sheet1!G327&gt;=300,Sheet1!G327&lt;400),3,IF(AND(Sheet1!G327&gt;=400,Sheet1!G327&lt;500),4,IF(AND(Sheet1!G327&gt;=500,Sheet1!G327&lt;600),5,IF(AND(Sheet1!G327&gt;=600,Sheet1!G327&lt;800),6,IF(Sheet1!G327&gt;=800,7)))))))</f>
        <v>1</v>
      </c>
      <c r="C316">
        <f>IF(Sheet1!H327&lt;200,1,IF(AND(Sheet1!H327&gt;=200,Sheet1!H327&lt;300),2,IF(AND(Sheet1!H327&gt;=300,Sheet1!H327&lt;400),3,IF(AND(Sheet1!H327&gt;=400,Sheet1!H327&lt;500),4,IF(AND(Sheet1!H327&gt;=500,Sheet1!H327&lt;600),5,IF(AND(Sheet1!H327&gt;=600,Sheet1!H327&lt;800),6,IF(Sheet1!H327&gt;=800,7)))))))</f>
        <v>1</v>
      </c>
      <c r="D316">
        <f>IF(Sheet1!I327&lt;200,1,IF(AND(Sheet1!I327&gt;=200,Sheet1!I327&lt;300),2,IF(AND(Sheet1!I327&gt;=300,Sheet1!I327&lt;400),3,IF(AND(Sheet1!I327&gt;=400,Sheet1!I327&lt;500),4,IF(AND(Sheet1!I327&gt;=500,Sheet1!I327&lt;600),5,IF(AND(Sheet1!I327&gt;=600,Sheet1!I327&lt;800),6,IF(Sheet1!I327&gt;=800,7)))))))</f>
        <v>1</v>
      </c>
      <c r="E316">
        <f>IF(Sheet1!J327&lt;200,1,IF(AND(Sheet1!J327&gt;=200,Sheet1!J327&lt;300),2,IF(AND(Sheet1!J327&gt;=300,Sheet1!J327&lt;400),3,IF(AND(Sheet1!J327&gt;=400,Sheet1!J327&lt;500),4,IF(AND(Sheet1!J327&gt;=500,Sheet1!J327&lt;600),5,IF(AND(Sheet1!J327&gt;=600,Sheet1!J327&lt;800),6,IF(Sheet1!J327&gt;=800,7)))))))</f>
        <v>1</v>
      </c>
      <c r="F316">
        <f>IF(Sheet1!K327&lt;200,1,IF(AND(Sheet1!K327&gt;=200,Sheet1!K327&lt;300),2,IF(AND(Sheet1!K327&gt;=300,Sheet1!K327&lt;400),3,IF(AND(Sheet1!K327&gt;=400,Sheet1!K327&lt;500),4,IF(AND(Sheet1!K327&gt;=500,Sheet1!K327&lt;600),5,IF(AND(Sheet1!K327&gt;=600,Sheet1!K327&lt;800),6,IF(Sheet1!K327&gt;=800,7)))))))</f>
        <v>1</v>
      </c>
      <c r="I316">
        <f t="shared" si="39"/>
        <v>1</v>
      </c>
      <c r="J316" t="str">
        <f t="shared" si="38"/>
        <v/>
      </c>
      <c r="K316" t="str">
        <f t="shared" si="38"/>
        <v/>
      </c>
      <c r="L316" t="str">
        <f t="shared" si="38"/>
        <v/>
      </c>
      <c r="M316" t="str">
        <f t="shared" si="38"/>
        <v/>
      </c>
      <c r="N316" t="str">
        <f t="shared" si="38"/>
        <v/>
      </c>
      <c r="O316" t="str">
        <f t="shared" si="38"/>
        <v/>
      </c>
      <c r="Q316" s="2">
        <f t="shared" si="32"/>
        <v>1</v>
      </c>
      <c r="R316" s="2" t="str">
        <f t="shared" si="33"/>
        <v/>
      </c>
      <c r="S316" s="2" t="str">
        <f t="shared" si="34"/>
        <v/>
      </c>
      <c r="T316" s="2" t="str">
        <f t="shared" si="35"/>
        <v/>
      </c>
      <c r="U316" s="2" t="str">
        <f t="shared" si="36"/>
        <v/>
      </c>
    </row>
    <row r="317" spans="1:21" x14ac:dyDescent="0.25">
      <c r="A317" t="s">
        <v>43</v>
      </c>
      <c r="B317">
        <f>IF(Sheet1!G338&lt;200,1,IF(AND(Sheet1!G338&gt;=200,Sheet1!G338&lt;300),2,IF(AND(Sheet1!G338&gt;=300,Sheet1!G338&lt;400),3,IF(AND(Sheet1!G338&gt;=400,Sheet1!G338&lt;500),4,IF(AND(Sheet1!G338&gt;=500,Sheet1!G338&lt;600),5,IF(AND(Sheet1!G338&gt;=600,Sheet1!G338&lt;800),6,IF(Sheet1!G338&gt;=800,7)))))))</f>
        <v>1</v>
      </c>
      <c r="C317">
        <f>IF(Sheet1!H338&lt;200,1,IF(AND(Sheet1!H338&gt;=200,Sheet1!H338&lt;300),2,IF(AND(Sheet1!H338&gt;=300,Sheet1!H338&lt;400),3,IF(AND(Sheet1!H338&gt;=400,Sheet1!H338&lt;500),4,IF(AND(Sheet1!H338&gt;=500,Sheet1!H338&lt;600),5,IF(AND(Sheet1!H338&gt;=600,Sheet1!H338&lt;800),6,IF(Sheet1!H338&gt;=800,7)))))))</f>
        <v>1</v>
      </c>
      <c r="D317">
        <f>IF(Sheet1!I338&lt;200,1,IF(AND(Sheet1!I338&gt;=200,Sheet1!I338&lt;300),2,IF(AND(Sheet1!I338&gt;=300,Sheet1!I338&lt;400),3,IF(AND(Sheet1!I338&gt;=400,Sheet1!I338&lt;500),4,IF(AND(Sheet1!I338&gt;=500,Sheet1!I338&lt;600),5,IF(AND(Sheet1!I338&gt;=600,Sheet1!I338&lt;800),6,IF(Sheet1!I338&gt;=800,7)))))))</f>
        <v>1</v>
      </c>
      <c r="E317">
        <f>IF(Sheet1!J338&lt;200,1,IF(AND(Sheet1!J338&gt;=200,Sheet1!J338&lt;300),2,IF(AND(Sheet1!J338&gt;=300,Sheet1!J338&lt;400),3,IF(AND(Sheet1!J338&gt;=400,Sheet1!J338&lt;500),4,IF(AND(Sheet1!J338&gt;=500,Sheet1!J338&lt;600),5,IF(AND(Sheet1!J338&gt;=600,Sheet1!J338&lt;800),6,IF(Sheet1!J338&gt;=800,7)))))))</f>
        <v>1</v>
      </c>
      <c r="F317">
        <f>IF(Sheet1!K338&lt;200,1,IF(AND(Sheet1!K338&gt;=200,Sheet1!K338&lt;300),2,IF(AND(Sheet1!K338&gt;=300,Sheet1!K338&lt;400),3,IF(AND(Sheet1!K338&gt;=400,Sheet1!K338&lt;500),4,IF(AND(Sheet1!K338&gt;=500,Sheet1!K338&lt;600),5,IF(AND(Sheet1!K338&gt;=600,Sheet1!K338&lt;800),6,IF(Sheet1!K338&gt;=800,7)))))))</f>
        <v>1</v>
      </c>
      <c r="I317">
        <f t="shared" si="39"/>
        <v>1</v>
      </c>
      <c r="J317" t="str">
        <f t="shared" si="38"/>
        <v/>
      </c>
      <c r="K317" t="str">
        <f t="shared" si="38"/>
        <v/>
      </c>
      <c r="L317" t="str">
        <f t="shared" si="38"/>
        <v/>
      </c>
      <c r="M317" t="str">
        <f t="shared" si="38"/>
        <v/>
      </c>
      <c r="N317" t="str">
        <f t="shared" si="38"/>
        <v/>
      </c>
      <c r="O317" t="str">
        <f t="shared" si="38"/>
        <v/>
      </c>
      <c r="Q317" s="2">
        <f t="shared" si="32"/>
        <v>1</v>
      </c>
      <c r="R317" s="2" t="str">
        <f t="shared" si="33"/>
        <v/>
      </c>
      <c r="S317" s="2" t="str">
        <f t="shared" si="34"/>
        <v/>
      </c>
      <c r="T317" s="2" t="str">
        <f t="shared" si="35"/>
        <v/>
      </c>
      <c r="U317" s="2" t="str">
        <f t="shared" si="36"/>
        <v/>
      </c>
    </row>
    <row r="318" spans="1:21" x14ac:dyDescent="0.25">
      <c r="A318" t="s">
        <v>193</v>
      </c>
      <c r="B318">
        <f>IF(Sheet1!G190&lt;200,1,IF(AND(Sheet1!G190&gt;=200,Sheet1!G190&lt;300),2,IF(AND(Sheet1!G190&gt;=300,Sheet1!G190&lt;400),3,IF(AND(Sheet1!G190&gt;=400,Sheet1!G190&lt;500),4,IF(AND(Sheet1!G190&gt;=500,Sheet1!G190&lt;600),5,IF(AND(Sheet1!G190&gt;=600,Sheet1!G190&lt;800),6,IF(Sheet1!G190&gt;=800,7)))))))</f>
        <v>1</v>
      </c>
      <c r="C318">
        <f>IF(Sheet1!H190&lt;200,1,IF(AND(Sheet1!H190&gt;=200,Sheet1!H190&lt;300),2,IF(AND(Sheet1!H190&gt;=300,Sheet1!H190&lt;400),3,IF(AND(Sheet1!H190&gt;=400,Sheet1!H190&lt;500),4,IF(AND(Sheet1!H190&gt;=500,Sheet1!H190&lt;600),5,IF(AND(Sheet1!H190&gt;=600,Sheet1!H190&lt;800),6,IF(Sheet1!H190&gt;=800,7)))))))</f>
        <v>1</v>
      </c>
      <c r="D318">
        <f>IF(Sheet1!I190&lt;200,1,IF(AND(Sheet1!I190&gt;=200,Sheet1!I190&lt;300),2,IF(AND(Sheet1!I190&gt;=300,Sheet1!I190&lt;400),3,IF(AND(Sheet1!I190&gt;=400,Sheet1!I190&lt;500),4,IF(AND(Sheet1!I190&gt;=500,Sheet1!I190&lt;600),5,IF(AND(Sheet1!I190&gt;=600,Sheet1!I190&lt;800),6,IF(Sheet1!I190&gt;=800,7)))))))</f>
        <v>2</v>
      </c>
      <c r="E318">
        <f>IF(Sheet1!J190&lt;200,1,IF(AND(Sheet1!J190&gt;=200,Sheet1!J190&lt;300),2,IF(AND(Sheet1!J190&gt;=300,Sheet1!J190&lt;400),3,IF(AND(Sheet1!J190&gt;=400,Sheet1!J190&lt;500),4,IF(AND(Sheet1!J190&gt;=500,Sheet1!J190&lt;600),5,IF(AND(Sheet1!J190&gt;=600,Sheet1!J190&lt;800),6,IF(Sheet1!J190&gt;=800,7)))))))</f>
        <v>3</v>
      </c>
      <c r="F318">
        <f>IF(Sheet1!K190&lt;200,1,IF(AND(Sheet1!K190&gt;=200,Sheet1!K190&lt;300),2,IF(AND(Sheet1!K190&gt;=300,Sheet1!K190&lt;400),3,IF(AND(Sheet1!K190&gt;=400,Sheet1!K190&lt;500),4,IF(AND(Sheet1!K190&gt;=500,Sheet1!K190&lt;600),5,IF(AND(Sheet1!K190&gt;=600,Sheet1!K190&lt;800),6,IF(Sheet1!K190&gt;=800,7)))))))</f>
        <v>4</v>
      </c>
      <c r="I318">
        <f t="shared" si="39"/>
        <v>1</v>
      </c>
      <c r="J318">
        <f t="shared" si="38"/>
        <v>3</v>
      </c>
      <c r="K318">
        <f t="shared" si="38"/>
        <v>4</v>
      </c>
      <c r="L318">
        <f t="shared" si="38"/>
        <v>5</v>
      </c>
      <c r="M318" t="str">
        <f t="shared" si="38"/>
        <v/>
      </c>
      <c r="N318" t="str">
        <f t="shared" si="38"/>
        <v/>
      </c>
      <c r="O318" t="str">
        <f t="shared" si="38"/>
        <v/>
      </c>
      <c r="Q318" s="2">
        <f t="shared" si="32"/>
        <v>1</v>
      </c>
      <c r="R318" s="2" t="str">
        <f t="shared" si="33"/>
        <v/>
      </c>
      <c r="S318" s="2">
        <f t="shared" si="34"/>
        <v>2</v>
      </c>
      <c r="T318" s="2">
        <f t="shared" si="35"/>
        <v>3</v>
      </c>
      <c r="U318" s="2">
        <f t="shared" si="36"/>
        <v>4</v>
      </c>
    </row>
    <row r="319" spans="1:21" x14ac:dyDescent="0.25">
      <c r="A319" t="s">
        <v>149</v>
      </c>
      <c r="B319">
        <f>IF(Sheet1!G224&lt;200,1,IF(AND(Sheet1!G224&gt;=200,Sheet1!G224&lt;300),2,IF(AND(Sheet1!G224&gt;=300,Sheet1!G224&lt;400),3,IF(AND(Sheet1!G224&gt;=400,Sheet1!G224&lt;500),4,IF(AND(Sheet1!G224&gt;=500,Sheet1!G224&lt;600),5,IF(AND(Sheet1!G224&gt;=600,Sheet1!G224&lt;800),6,IF(Sheet1!G224&gt;=800,7)))))))</f>
        <v>1</v>
      </c>
      <c r="C319">
        <f>IF(Sheet1!H224&lt;200,1,IF(AND(Sheet1!H224&gt;=200,Sheet1!H224&lt;300),2,IF(AND(Sheet1!H224&gt;=300,Sheet1!H224&lt;400),3,IF(AND(Sheet1!H224&gt;=400,Sheet1!H224&lt;500),4,IF(AND(Sheet1!H224&gt;=500,Sheet1!H224&lt;600),5,IF(AND(Sheet1!H224&gt;=600,Sheet1!H224&lt;800),6,IF(Sheet1!H224&gt;=800,7)))))))</f>
        <v>2</v>
      </c>
      <c r="D319">
        <f>IF(Sheet1!I224&lt;200,1,IF(AND(Sheet1!I224&gt;=200,Sheet1!I224&lt;300),2,IF(AND(Sheet1!I224&gt;=300,Sheet1!I224&lt;400),3,IF(AND(Sheet1!I224&gt;=400,Sheet1!I224&lt;500),4,IF(AND(Sheet1!I224&gt;=500,Sheet1!I224&lt;600),5,IF(AND(Sheet1!I224&gt;=600,Sheet1!I224&lt;800),6,IF(Sheet1!I224&gt;=800,7)))))))</f>
        <v>3</v>
      </c>
      <c r="E319">
        <f>IF(Sheet1!J224&lt;200,1,IF(AND(Sheet1!J224&gt;=200,Sheet1!J224&lt;300),2,IF(AND(Sheet1!J224&gt;=300,Sheet1!J224&lt;400),3,IF(AND(Sheet1!J224&gt;=400,Sheet1!J224&lt;500),4,IF(AND(Sheet1!J224&gt;=500,Sheet1!J224&lt;600),5,IF(AND(Sheet1!J224&gt;=600,Sheet1!J224&lt;800),6,IF(Sheet1!J224&gt;=800,7)))))))</f>
        <v>3</v>
      </c>
      <c r="F319">
        <f>IF(Sheet1!K224&lt;200,1,IF(AND(Sheet1!K224&gt;=200,Sheet1!K224&lt;300),2,IF(AND(Sheet1!K224&gt;=300,Sheet1!K224&lt;400),3,IF(AND(Sheet1!K224&gt;=400,Sheet1!K224&lt;500),4,IF(AND(Sheet1!K224&gt;=500,Sheet1!K224&lt;600),5,IF(AND(Sheet1!K224&gt;=600,Sheet1!K224&lt;800),6,IF(Sheet1!K224&gt;=800,7)))))))</f>
        <v>3</v>
      </c>
      <c r="I319">
        <f t="shared" si="39"/>
        <v>1</v>
      </c>
      <c r="J319">
        <f t="shared" si="38"/>
        <v>2</v>
      </c>
      <c r="K319">
        <f t="shared" si="38"/>
        <v>3</v>
      </c>
      <c r="L319" t="str">
        <f t="shared" si="38"/>
        <v/>
      </c>
      <c r="M319" t="str">
        <f t="shared" si="38"/>
        <v/>
      </c>
      <c r="N319" t="str">
        <f t="shared" si="38"/>
        <v/>
      </c>
      <c r="O319" t="str">
        <f t="shared" si="38"/>
        <v/>
      </c>
      <c r="Q319" s="2">
        <f t="shared" si="32"/>
        <v>1</v>
      </c>
      <c r="R319" s="2">
        <f t="shared" si="33"/>
        <v>2</v>
      </c>
      <c r="S319" s="2">
        <f t="shared" si="34"/>
        <v>3</v>
      </c>
      <c r="T319" s="2" t="str">
        <f t="shared" si="35"/>
        <v/>
      </c>
      <c r="U319" s="2" t="str">
        <f t="shared" si="36"/>
        <v/>
      </c>
    </row>
    <row r="320" spans="1:21" x14ac:dyDescent="0.25">
      <c r="A320" t="s">
        <v>304</v>
      </c>
      <c r="B320">
        <f>IF(Sheet1!G188&lt;200,1,IF(AND(Sheet1!G188&gt;=200,Sheet1!G188&lt;300),2,IF(AND(Sheet1!G188&gt;=300,Sheet1!G188&lt;400),3,IF(AND(Sheet1!G188&gt;=400,Sheet1!G188&lt;500),4,IF(AND(Sheet1!G188&gt;=500,Sheet1!G188&lt;600),5,IF(AND(Sheet1!G188&gt;=600,Sheet1!G188&lt;800),6,IF(Sheet1!G188&gt;=800,7)))))))</f>
        <v>1</v>
      </c>
      <c r="C320">
        <f>IF(Sheet1!H188&lt;200,1,IF(AND(Sheet1!H188&gt;=200,Sheet1!H188&lt;300),2,IF(AND(Sheet1!H188&gt;=300,Sheet1!H188&lt;400),3,IF(AND(Sheet1!H188&gt;=400,Sheet1!H188&lt;500),4,IF(AND(Sheet1!H188&gt;=500,Sheet1!H188&lt;600),5,IF(AND(Sheet1!H188&gt;=600,Sheet1!H188&lt;800),6,IF(Sheet1!H188&gt;=800,7)))))))</f>
        <v>4</v>
      </c>
      <c r="D320">
        <f>IF(Sheet1!I188&lt;200,1,IF(AND(Sheet1!I188&gt;=200,Sheet1!I188&lt;300),2,IF(AND(Sheet1!I188&gt;=300,Sheet1!I188&lt;400),3,IF(AND(Sheet1!I188&gt;=400,Sheet1!I188&lt;500),4,IF(AND(Sheet1!I188&gt;=500,Sheet1!I188&lt;600),5,IF(AND(Sheet1!I188&gt;=600,Sheet1!I188&lt;800),6,IF(Sheet1!I188&gt;=800,7)))))))</f>
        <v>7</v>
      </c>
      <c r="E320">
        <f>IF(Sheet1!J188&lt;200,1,IF(AND(Sheet1!J188&gt;=200,Sheet1!J188&lt;300),2,IF(AND(Sheet1!J188&gt;=300,Sheet1!J188&lt;400),3,IF(AND(Sheet1!J188&gt;=400,Sheet1!J188&lt;500),4,IF(AND(Sheet1!J188&gt;=500,Sheet1!J188&lt;600),5,IF(AND(Sheet1!J188&gt;=600,Sheet1!J188&lt;800),6,IF(Sheet1!J188&gt;=800,7)))))))</f>
        <v>7</v>
      </c>
      <c r="F320">
        <f>IF(Sheet1!K188&lt;200,1,IF(AND(Sheet1!K188&gt;=200,Sheet1!K188&lt;300),2,IF(AND(Sheet1!K188&gt;=300,Sheet1!K188&lt;400),3,IF(AND(Sheet1!K188&gt;=400,Sheet1!K188&lt;500),4,IF(AND(Sheet1!K188&gt;=500,Sheet1!K188&lt;600),5,IF(AND(Sheet1!K188&gt;=600,Sheet1!K188&lt;800),6,IF(Sheet1!K188&gt;=800,7)))))))</f>
        <v>7</v>
      </c>
      <c r="I320">
        <f t="shared" si="39"/>
        <v>1</v>
      </c>
      <c r="J320" t="str">
        <f t="shared" si="38"/>
        <v/>
      </c>
      <c r="K320" t="str">
        <f t="shared" si="38"/>
        <v/>
      </c>
      <c r="L320">
        <f t="shared" si="38"/>
        <v>2</v>
      </c>
      <c r="M320" t="str">
        <f t="shared" si="38"/>
        <v/>
      </c>
      <c r="N320" t="str">
        <f t="shared" si="38"/>
        <v/>
      </c>
      <c r="O320">
        <f t="shared" si="38"/>
        <v>3</v>
      </c>
      <c r="Q320" s="2">
        <f t="shared" si="32"/>
        <v>1</v>
      </c>
      <c r="R320" s="2">
        <f t="shared" si="33"/>
        <v>4</v>
      </c>
      <c r="S320" s="2">
        <f t="shared" si="34"/>
        <v>7</v>
      </c>
      <c r="T320" s="2" t="str">
        <f t="shared" si="35"/>
        <v/>
      </c>
      <c r="U320" s="2" t="str">
        <f t="shared" si="36"/>
        <v/>
      </c>
    </row>
    <row r="321" spans="1:21" x14ac:dyDescent="0.25">
      <c r="A321" t="s">
        <v>46</v>
      </c>
      <c r="B321">
        <f>IF(Sheet1!G253&lt;200,1,IF(AND(Sheet1!G253&gt;=200,Sheet1!G253&lt;300),2,IF(AND(Sheet1!G253&gt;=300,Sheet1!G253&lt;400),3,IF(AND(Sheet1!G253&gt;=400,Sheet1!G253&lt;500),4,IF(AND(Sheet1!G253&gt;=500,Sheet1!G253&lt;600),5,IF(AND(Sheet1!G253&gt;=600,Sheet1!G253&lt;800),6,IF(Sheet1!G253&gt;=800,7)))))))</f>
        <v>1</v>
      </c>
      <c r="C321">
        <f>IF(Sheet1!H253&lt;200,1,IF(AND(Sheet1!H253&gt;=200,Sheet1!H253&lt;300),2,IF(AND(Sheet1!H253&gt;=300,Sheet1!H253&lt;400),3,IF(AND(Sheet1!H253&gt;=400,Sheet1!H253&lt;500),4,IF(AND(Sheet1!H253&gt;=500,Sheet1!H253&lt;600),5,IF(AND(Sheet1!H253&gt;=600,Sheet1!H253&lt;800),6,IF(Sheet1!H253&gt;=800,7)))))))</f>
        <v>1</v>
      </c>
      <c r="D321">
        <f>IF(Sheet1!I253&lt;200,1,IF(AND(Sheet1!I253&gt;=200,Sheet1!I253&lt;300),2,IF(AND(Sheet1!I253&gt;=300,Sheet1!I253&lt;400),3,IF(AND(Sheet1!I253&gt;=400,Sheet1!I253&lt;500),4,IF(AND(Sheet1!I253&gt;=500,Sheet1!I253&lt;600),5,IF(AND(Sheet1!I253&gt;=600,Sheet1!I253&lt;800),6,IF(Sheet1!I253&gt;=800,7)))))))</f>
        <v>1</v>
      </c>
      <c r="E321">
        <f>IF(Sheet1!J253&lt;200,1,IF(AND(Sheet1!J253&gt;=200,Sheet1!J253&lt;300),2,IF(AND(Sheet1!J253&gt;=300,Sheet1!J253&lt;400),3,IF(AND(Sheet1!J253&gt;=400,Sheet1!J253&lt;500),4,IF(AND(Sheet1!J253&gt;=500,Sheet1!J253&lt;600),5,IF(AND(Sheet1!J253&gt;=600,Sheet1!J253&lt;800),6,IF(Sheet1!J253&gt;=800,7)))))))</f>
        <v>1</v>
      </c>
      <c r="F321">
        <f>IF(Sheet1!K253&lt;200,1,IF(AND(Sheet1!K253&gt;=200,Sheet1!K253&lt;300),2,IF(AND(Sheet1!K253&gt;=300,Sheet1!K253&lt;400),3,IF(AND(Sheet1!K253&gt;=400,Sheet1!K253&lt;500),4,IF(AND(Sheet1!K253&gt;=500,Sheet1!K253&lt;600),5,IF(AND(Sheet1!K253&gt;=600,Sheet1!K253&lt;800),6,IF(Sheet1!K253&gt;=800,7)))))))</f>
        <v>1</v>
      </c>
      <c r="I321">
        <f t="shared" si="39"/>
        <v>1</v>
      </c>
      <c r="J321" t="str">
        <f t="shared" si="38"/>
        <v/>
      </c>
      <c r="K321" t="str">
        <f t="shared" si="38"/>
        <v/>
      </c>
      <c r="L321" t="str">
        <f t="shared" si="38"/>
        <v/>
      </c>
      <c r="M321" t="str">
        <f t="shared" si="38"/>
        <v/>
      </c>
      <c r="N321" t="str">
        <f t="shared" si="38"/>
        <v/>
      </c>
      <c r="O321" t="str">
        <f t="shared" si="38"/>
        <v/>
      </c>
      <c r="Q321" s="2">
        <f t="shared" si="32"/>
        <v>1</v>
      </c>
      <c r="R321" s="2" t="str">
        <f t="shared" si="33"/>
        <v/>
      </c>
      <c r="S321" s="2" t="str">
        <f t="shared" si="34"/>
        <v/>
      </c>
      <c r="T321" s="2" t="str">
        <f t="shared" si="35"/>
        <v/>
      </c>
      <c r="U321" s="2" t="str">
        <f t="shared" si="36"/>
        <v/>
      </c>
    </row>
    <row r="322" spans="1:21" x14ac:dyDescent="0.25">
      <c r="A322" t="s">
        <v>230</v>
      </c>
      <c r="B322">
        <f>IF(Sheet1!G103&lt;200,1,IF(AND(Sheet1!G103&gt;=200,Sheet1!G103&lt;300),2,IF(AND(Sheet1!G103&gt;=300,Sheet1!G103&lt;400),3,IF(AND(Sheet1!G103&gt;=400,Sheet1!G103&lt;500),4,IF(AND(Sheet1!G103&gt;=500,Sheet1!G103&lt;600),5,IF(AND(Sheet1!G103&gt;=600,Sheet1!G103&lt;800),6,IF(Sheet1!G103&gt;=800,7)))))))</f>
        <v>3</v>
      </c>
      <c r="C322">
        <f>IF(Sheet1!H103&lt;200,1,IF(AND(Sheet1!H103&gt;=200,Sheet1!H103&lt;300),2,IF(AND(Sheet1!H103&gt;=300,Sheet1!H103&lt;400),3,IF(AND(Sheet1!H103&gt;=400,Sheet1!H103&lt;500),4,IF(AND(Sheet1!H103&gt;=500,Sheet1!H103&lt;600),5,IF(AND(Sheet1!H103&gt;=600,Sheet1!H103&lt;800),6,IF(Sheet1!H103&gt;=800,7)))))))</f>
        <v>4</v>
      </c>
      <c r="D322">
        <f>IF(Sheet1!I103&lt;200,1,IF(AND(Sheet1!I103&gt;=200,Sheet1!I103&lt;300),2,IF(AND(Sheet1!I103&gt;=300,Sheet1!I103&lt;400),3,IF(AND(Sheet1!I103&gt;=400,Sheet1!I103&lt;500),4,IF(AND(Sheet1!I103&gt;=500,Sheet1!I103&lt;600),5,IF(AND(Sheet1!I103&gt;=600,Sheet1!I103&lt;800),6,IF(Sheet1!I103&gt;=800,7)))))))</f>
        <v>4</v>
      </c>
      <c r="E322">
        <f>IF(Sheet1!J103&lt;200,1,IF(AND(Sheet1!J103&gt;=200,Sheet1!J103&lt;300),2,IF(AND(Sheet1!J103&gt;=300,Sheet1!J103&lt;400),3,IF(AND(Sheet1!J103&gt;=400,Sheet1!J103&lt;500),4,IF(AND(Sheet1!J103&gt;=500,Sheet1!J103&lt;600),5,IF(AND(Sheet1!J103&gt;=600,Sheet1!J103&lt;800),6,IF(Sheet1!J103&gt;=800,7)))))))</f>
        <v>5</v>
      </c>
      <c r="F322">
        <f>IF(Sheet1!K103&lt;200,1,IF(AND(Sheet1!K103&gt;=200,Sheet1!K103&lt;300),2,IF(AND(Sheet1!K103&gt;=300,Sheet1!K103&lt;400),3,IF(AND(Sheet1!K103&gt;=400,Sheet1!K103&lt;500),4,IF(AND(Sheet1!K103&gt;=500,Sheet1!K103&lt;600),5,IF(AND(Sheet1!K103&gt;=600,Sheet1!K103&lt;800),6,IF(Sheet1!K103&gt;=800,7)))))))</f>
        <v>5</v>
      </c>
      <c r="I322" t="str">
        <f t="shared" si="39"/>
        <v/>
      </c>
      <c r="J322" t="str">
        <f t="shared" si="38"/>
        <v/>
      </c>
      <c r="K322">
        <f t="shared" si="38"/>
        <v>1</v>
      </c>
      <c r="L322">
        <f t="shared" si="38"/>
        <v>2</v>
      </c>
      <c r="M322">
        <f t="shared" si="38"/>
        <v>4</v>
      </c>
      <c r="N322" t="str">
        <f t="shared" si="38"/>
        <v/>
      </c>
      <c r="O322" t="str">
        <f t="shared" si="38"/>
        <v/>
      </c>
      <c r="Q322" s="2">
        <f t="shared" si="32"/>
        <v>3</v>
      </c>
      <c r="R322" s="2">
        <f t="shared" si="33"/>
        <v>4</v>
      </c>
      <c r="S322" s="2" t="str">
        <f t="shared" si="34"/>
        <v/>
      </c>
      <c r="T322" s="2">
        <f t="shared" si="35"/>
        <v>5</v>
      </c>
      <c r="U322" s="2" t="str">
        <f t="shared" si="36"/>
        <v/>
      </c>
    </row>
    <row r="323" spans="1:21" x14ac:dyDescent="0.25">
      <c r="A323" t="s">
        <v>270</v>
      </c>
      <c r="B323">
        <f>IF(Sheet1!G251&lt;200,1,IF(AND(Sheet1!G251&gt;=200,Sheet1!G251&lt;300),2,IF(AND(Sheet1!G251&gt;=300,Sheet1!G251&lt;400),3,IF(AND(Sheet1!G251&gt;=400,Sheet1!G251&lt;500),4,IF(AND(Sheet1!G251&gt;=500,Sheet1!G251&lt;600),5,IF(AND(Sheet1!G251&gt;=600,Sheet1!G251&lt;800),6,IF(Sheet1!G251&gt;=800,7)))))))</f>
        <v>1</v>
      </c>
      <c r="C323">
        <f>IF(Sheet1!H251&lt;200,1,IF(AND(Sheet1!H251&gt;=200,Sheet1!H251&lt;300),2,IF(AND(Sheet1!H251&gt;=300,Sheet1!H251&lt;400),3,IF(AND(Sheet1!H251&gt;=400,Sheet1!H251&lt;500),4,IF(AND(Sheet1!H251&gt;=500,Sheet1!H251&lt;600),5,IF(AND(Sheet1!H251&gt;=600,Sheet1!H251&lt;800),6,IF(Sheet1!H251&gt;=800,7)))))))</f>
        <v>4</v>
      </c>
      <c r="D323">
        <f>IF(Sheet1!I251&lt;200,1,IF(AND(Sheet1!I251&gt;=200,Sheet1!I251&lt;300),2,IF(AND(Sheet1!I251&gt;=300,Sheet1!I251&lt;400),3,IF(AND(Sheet1!I251&gt;=400,Sheet1!I251&lt;500),4,IF(AND(Sheet1!I251&gt;=500,Sheet1!I251&lt;600),5,IF(AND(Sheet1!I251&gt;=600,Sheet1!I251&lt;800),6,IF(Sheet1!I251&gt;=800,7)))))))</f>
        <v>6</v>
      </c>
      <c r="E323">
        <f>IF(Sheet1!J251&lt;200,1,IF(AND(Sheet1!J251&gt;=200,Sheet1!J251&lt;300),2,IF(AND(Sheet1!J251&gt;=300,Sheet1!J251&lt;400),3,IF(AND(Sheet1!J251&gt;=400,Sheet1!J251&lt;500),4,IF(AND(Sheet1!J251&gt;=500,Sheet1!J251&lt;600),5,IF(AND(Sheet1!J251&gt;=600,Sheet1!J251&lt;800),6,IF(Sheet1!J251&gt;=800,7)))))))</f>
        <v>6</v>
      </c>
      <c r="F323">
        <f>IF(Sheet1!K251&lt;200,1,IF(AND(Sheet1!K251&gt;=200,Sheet1!K251&lt;300),2,IF(AND(Sheet1!K251&gt;=300,Sheet1!K251&lt;400),3,IF(AND(Sheet1!K251&gt;=400,Sheet1!K251&lt;500),4,IF(AND(Sheet1!K251&gt;=500,Sheet1!K251&lt;600),5,IF(AND(Sheet1!K251&gt;=600,Sheet1!K251&lt;800),6,IF(Sheet1!K251&gt;=800,7)))))))</f>
        <v>6</v>
      </c>
      <c r="I323">
        <f t="shared" si="39"/>
        <v>1</v>
      </c>
      <c r="J323" t="str">
        <f t="shared" si="38"/>
        <v/>
      </c>
      <c r="K323" t="str">
        <f t="shared" si="38"/>
        <v/>
      </c>
      <c r="L323">
        <f t="shared" si="38"/>
        <v>2</v>
      </c>
      <c r="M323" t="str">
        <f t="shared" si="38"/>
        <v/>
      </c>
      <c r="N323">
        <f t="shared" si="38"/>
        <v>3</v>
      </c>
      <c r="O323" t="str">
        <f t="shared" si="38"/>
        <v/>
      </c>
      <c r="Q323" s="2">
        <f t="shared" ref="Q323:Q356" si="40">B323</f>
        <v>1</v>
      </c>
      <c r="R323" s="2">
        <f t="shared" ref="R323:R356" si="41">IF(C323&gt;B323,C323,"")</f>
        <v>4</v>
      </c>
      <c r="S323" s="2">
        <f t="shared" ref="S323:S356" si="42">IF(D323&gt;C323,D323,"")</f>
        <v>6</v>
      </c>
      <c r="T323" s="2" t="str">
        <f t="shared" ref="T323:T356" si="43">IF(E323&gt;D323,E323,"")</f>
        <v/>
      </c>
      <c r="U323" s="2" t="str">
        <f t="shared" ref="U323:U356" si="44">IF(F323&gt;E323,F323,"")</f>
        <v/>
      </c>
    </row>
    <row r="324" spans="1:21" x14ac:dyDescent="0.25">
      <c r="A324" t="s">
        <v>95</v>
      </c>
      <c r="B324">
        <f>IF(Sheet1!G264&lt;200,1,IF(AND(Sheet1!G264&gt;=200,Sheet1!G264&lt;300),2,IF(AND(Sheet1!G264&gt;=300,Sheet1!G264&lt;400),3,IF(AND(Sheet1!G264&gt;=400,Sheet1!G264&lt;500),4,IF(AND(Sheet1!G264&gt;=500,Sheet1!G264&lt;600),5,IF(AND(Sheet1!G264&gt;=600,Sheet1!G264&lt;800),6,IF(Sheet1!G264&gt;=800,7)))))))</f>
        <v>1</v>
      </c>
      <c r="C324">
        <f>IF(Sheet1!H264&lt;200,1,IF(AND(Sheet1!H264&gt;=200,Sheet1!H264&lt;300),2,IF(AND(Sheet1!H264&gt;=300,Sheet1!H264&lt;400),3,IF(AND(Sheet1!H264&gt;=400,Sheet1!H264&lt;500),4,IF(AND(Sheet1!H264&gt;=500,Sheet1!H264&lt;600),5,IF(AND(Sheet1!H264&gt;=600,Sheet1!H264&lt;800),6,IF(Sheet1!H264&gt;=800,7)))))))</f>
        <v>1</v>
      </c>
      <c r="D324">
        <f>IF(Sheet1!I264&lt;200,1,IF(AND(Sheet1!I264&gt;=200,Sheet1!I264&lt;300),2,IF(AND(Sheet1!I264&gt;=300,Sheet1!I264&lt;400),3,IF(AND(Sheet1!I264&gt;=400,Sheet1!I264&lt;500),4,IF(AND(Sheet1!I264&gt;=500,Sheet1!I264&lt;600),5,IF(AND(Sheet1!I264&gt;=600,Sheet1!I264&lt;800),6,IF(Sheet1!I264&gt;=800,7)))))))</f>
        <v>2</v>
      </c>
      <c r="E324">
        <f>IF(Sheet1!J264&lt;200,1,IF(AND(Sheet1!J264&gt;=200,Sheet1!J264&lt;300),2,IF(AND(Sheet1!J264&gt;=300,Sheet1!J264&lt;400),3,IF(AND(Sheet1!J264&gt;=400,Sheet1!J264&lt;500),4,IF(AND(Sheet1!J264&gt;=500,Sheet1!J264&lt;600),5,IF(AND(Sheet1!J264&gt;=600,Sheet1!J264&lt;800),6,IF(Sheet1!J264&gt;=800,7)))))))</f>
        <v>2</v>
      </c>
      <c r="F324">
        <f>IF(Sheet1!K264&lt;200,1,IF(AND(Sheet1!K264&gt;=200,Sheet1!K264&lt;300),2,IF(AND(Sheet1!K264&gt;=300,Sheet1!K264&lt;400),3,IF(AND(Sheet1!K264&gt;=400,Sheet1!K264&lt;500),4,IF(AND(Sheet1!K264&gt;=500,Sheet1!K264&lt;600),5,IF(AND(Sheet1!K264&gt;=600,Sheet1!K264&lt;800),6,IF(Sheet1!K264&gt;=800,7)))))))</f>
        <v>2</v>
      </c>
      <c r="I324">
        <f t="shared" si="39"/>
        <v>1</v>
      </c>
      <c r="J324">
        <f t="shared" si="38"/>
        <v>3</v>
      </c>
      <c r="K324" t="str">
        <f t="shared" si="38"/>
        <v/>
      </c>
      <c r="L324" t="str">
        <f t="shared" si="38"/>
        <v/>
      </c>
      <c r="M324" t="str">
        <f t="shared" si="38"/>
        <v/>
      </c>
      <c r="N324" t="str">
        <f t="shared" si="38"/>
        <v/>
      </c>
      <c r="O324" t="str">
        <f t="shared" si="38"/>
        <v/>
      </c>
      <c r="Q324" s="2">
        <f t="shared" si="40"/>
        <v>1</v>
      </c>
      <c r="R324" s="2" t="str">
        <f t="shared" si="41"/>
        <v/>
      </c>
      <c r="S324" s="2">
        <f t="shared" si="42"/>
        <v>2</v>
      </c>
      <c r="T324" s="2" t="str">
        <f t="shared" si="43"/>
        <v/>
      </c>
      <c r="U324" s="2" t="str">
        <f t="shared" si="44"/>
        <v/>
      </c>
    </row>
    <row r="325" spans="1:21" x14ac:dyDescent="0.25">
      <c r="A325" t="s">
        <v>80</v>
      </c>
      <c r="B325">
        <f>IF(Sheet1!G209&lt;200,1,IF(AND(Sheet1!G209&gt;=200,Sheet1!G209&lt;300),2,IF(AND(Sheet1!G209&gt;=300,Sheet1!G209&lt;400),3,IF(AND(Sheet1!G209&gt;=400,Sheet1!G209&lt;500),4,IF(AND(Sheet1!G209&gt;=500,Sheet1!G209&lt;600),5,IF(AND(Sheet1!G209&gt;=600,Sheet1!G209&lt;800),6,IF(Sheet1!G209&gt;=800,7)))))))</f>
        <v>1</v>
      </c>
      <c r="C325">
        <f>IF(Sheet1!H209&lt;200,1,IF(AND(Sheet1!H209&gt;=200,Sheet1!H209&lt;300),2,IF(AND(Sheet1!H209&gt;=300,Sheet1!H209&lt;400),3,IF(AND(Sheet1!H209&gt;=400,Sheet1!H209&lt;500),4,IF(AND(Sheet1!H209&gt;=500,Sheet1!H209&lt;600),5,IF(AND(Sheet1!H209&gt;=600,Sheet1!H209&lt;800),6,IF(Sheet1!H209&gt;=800,7)))))))</f>
        <v>1</v>
      </c>
      <c r="D325">
        <f>IF(Sheet1!I209&lt;200,1,IF(AND(Sheet1!I209&gt;=200,Sheet1!I209&lt;300),2,IF(AND(Sheet1!I209&gt;=300,Sheet1!I209&lt;400),3,IF(AND(Sheet1!I209&gt;=400,Sheet1!I209&lt;500),4,IF(AND(Sheet1!I209&gt;=500,Sheet1!I209&lt;600),5,IF(AND(Sheet1!I209&gt;=600,Sheet1!I209&lt;800),6,IF(Sheet1!I209&gt;=800,7)))))))</f>
        <v>1</v>
      </c>
      <c r="E325">
        <f>IF(Sheet1!J209&lt;200,1,IF(AND(Sheet1!J209&gt;=200,Sheet1!J209&lt;300),2,IF(AND(Sheet1!J209&gt;=300,Sheet1!J209&lt;400),3,IF(AND(Sheet1!J209&gt;=400,Sheet1!J209&lt;500),4,IF(AND(Sheet1!J209&gt;=500,Sheet1!J209&lt;600),5,IF(AND(Sheet1!J209&gt;=600,Sheet1!J209&lt;800),6,IF(Sheet1!J209&gt;=800,7)))))))</f>
        <v>1</v>
      </c>
      <c r="F325">
        <f>IF(Sheet1!K209&lt;200,1,IF(AND(Sheet1!K209&gt;=200,Sheet1!K209&lt;300),2,IF(AND(Sheet1!K209&gt;=300,Sheet1!K209&lt;400),3,IF(AND(Sheet1!K209&gt;=400,Sheet1!K209&lt;500),4,IF(AND(Sheet1!K209&gt;=500,Sheet1!K209&lt;600),5,IF(AND(Sheet1!K209&gt;=600,Sheet1!K209&lt;800),6,IF(Sheet1!K209&gt;=800,7)))))))</f>
        <v>2</v>
      </c>
      <c r="I325">
        <f t="shared" si="39"/>
        <v>1</v>
      </c>
      <c r="J325">
        <f t="shared" si="38"/>
        <v>5</v>
      </c>
      <c r="K325" t="str">
        <f t="shared" si="38"/>
        <v/>
      </c>
      <c r="L325" t="str">
        <f t="shared" si="38"/>
        <v/>
      </c>
      <c r="M325" t="str">
        <f t="shared" si="38"/>
        <v/>
      </c>
      <c r="N325" t="str">
        <f t="shared" si="38"/>
        <v/>
      </c>
      <c r="O325" t="str">
        <f t="shared" si="38"/>
        <v/>
      </c>
      <c r="Q325" s="2">
        <f t="shared" si="40"/>
        <v>1</v>
      </c>
      <c r="R325" s="2" t="str">
        <f t="shared" si="41"/>
        <v/>
      </c>
      <c r="S325" s="2" t="str">
        <f t="shared" si="42"/>
        <v/>
      </c>
      <c r="T325" s="2" t="str">
        <f t="shared" si="43"/>
        <v/>
      </c>
      <c r="U325" s="2">
        <f t="shared" si="44"/>
        <v>2</v>
      </c>
    </row>
    <row r="326" spans="1:21" x14ac:dyDescent="0.25">
      <c r="A326" t="s">
        <v>258</v>
      </c>
      <c r="B326">
        <f>IF(Sheet1!G133&lt;200,1,IF(AND(Sheet1!G133&gt;=200,Sheet1!G133&lt;300),2,IF(AND(Sheet1!G133&gt;=300,Sheet1!G133&lt;400),3,IF(AND(Sheet1!G133&gt;=400,Sheet1!G133&lt;500),4,IF(AND(Sheet1!G133&gt;=500,Sheet1!G133&lt;600),5,IF(AND(Sheet1!G133&gt;=600,Sheet1!G133&lt;800),6,IF(Sheet1!G133&gt;=800,7)))))))</f>
        <v>2</v>
      </c>
      <c r="C326">
        <f>IF(Sheet1!H133&lt;200,1,IF(AND(Sheet1!H133&gt;=200,Sheet1!H133&lt;300),2,IF(AND(Sheet1!H133&gt;=300,Sheet1!H133&lt;400),3,IF(AND(Sheet1!H133&gt;=400,Sheet1!H133&lt;500),4,IF(AND(Sheet1!H133&gt;=500,Sheet1!H133&lt;600),5,IF(AND(Sheet1!H133&gt;=600,Sheet1!H133&lt;800),6,IF(Sheet1!H133&gt;=800,7)))))))</f>
        <v>3</v>
      </c>
      <c r="D326">
        <f>IF(Sheet1!I133&lt;200,1,IF(AND(Sheet1!I133&gt;=200,Sheet1!I133&lt;300),2,IF(AND(Sheet1!I133&gt;=300,Sheet1!I133&lt;400),3,IF(AND(Sheet1!I133&gt;=400,Sheet1!I133&lt;500),4,IF(AND(Sheet1!I133&gt;=500,Sheet1!I133&lt;600),5,IF(AND(Sheet1!I133&gt;=600,Sheet1!I133&lt;800),6,IF(Sheet1!I133&gt;=800,7)))))))</f>
        <v>3</v>
      </c>
      <c r="E326">
        <f>IF(Sheet1!J133&lt;200,1,IF(AND(Sheet1!J133&gt;=200,Sheet1!J133&lt;300),2,IF(AND(Sheet1!J133&gt;=300,Sheet1!J133&lt;400),3,IF(AND(Sheet1!J133&gt;=400,Sheet1!J133&lt;500),4,IF(AND(Sheet1!J133&gt;=500,Sheet1!J133&lt;600),5,IF(AND(Sheet1!J133&gt;=600,Sheet1!J133&lt;800),6,IF(Sheet1!J133&gt;=800,7)))))))</f>
        <v>4</v>
      </c>
      <c r="F326">
        <f>IF(Sheet1!K133&lt;200,1,IF(AND(Sheet1!K133&gt;=200,Sheet1!K133&lt;300),2,IF(AND(Sheet1!K133&gt;=300,Sheet1!K133&lt;400),3,IF(AND(Sheet1!K133&gt;=400,Sheet1!K133&lt;500),4,IF(AND(Sheet1!K133&gt;=500,Sheet1!K133&lt;600),5,IF(AND(Sheet1!K133&gt;=600,Sheet1!K133&lt;800),6,IF(Sheet1!K133&gt;=800,7)))))))</f>
        <v>6</v>
      </c>
      <c r="I326" t="str">
        <f t="shared" si="39"/>
        <v/>
      </c>
      <c r="J326">
        <f t="shared" si="38"/>
        <v>1</v>
      </c>
      <c r="K326">
        <f t="shared" si="38"/>
        <v>2</v>
      </c>
      <c r="L326">
        <f t="shared" si="38"/>
        <v>4</v>
      </c>
      <c r="M326" t="str">
        <f t="shared" si="38"/>
        <v/>
      </c>
      <c r="N326">
        <f t="shared" si="38"/>
        <v>5</v>
      </c>
      <c r="O326" t="str">
        <f t="shared" si="38"/>
        <v/>
      </c>
      <c r="Q326" s="2">
        <f t="shared" si="40"/>
        <v>2</v>
      </c>
      <c r="R326" s="2">
        <f t="shared" si="41"/>
        <v>3</v>
      </c>
      <c r="S326" s="2" t="str">
        <f t="shared" si="42"/>
        <v/>
      </c>
      <c r="T326" s="2">
        <f t="shared" si="43"/>
        <v>4</v>
      </c>
      <c r="U326" s="2">
        <f t="shared" si="44"/>
        <v>6</v>
      </c>
    </row>
    <row r="327" spans="1:21" x14ac:dyDescent="0.25">
      <c r="A327" t="s">
        <v>30</v>
      </c>
      <c r="B327">
        <f>IF(Sheet1!G290&lt;200,1,IF(AND(Sheet1!G290&gt;=200,Sheet1!G290&lt;300),2,IF(AND(Sheet1!G290&gt;=300,Sheet1!G290&lt;400),3,IF(AND(Sheet1!G290&gt;=400,Sheet1!G290&lt;500),4,IF(AND(Sheet1!G290&gt;=500,Sheet1!G290&lt;600),5,IF(AND(Sheet1!G290&gt;=600,Sheet1!G290&lt;800),6,IF(Sheet1!G290&gt;=800,7)))))))</f>
        <v>1</v>
      </c>
      <c r="C327">
        <f>IF(Sheet1!H290&lt;200,1,IF(AND(Sheet1!H290&gt;=200,Sheet1!H290&lt;300),2,IF(AND(Sheet1!H290&gt;=300,Sheet1!H290&lt;400),3,IF(AND(Sheet1!H290&gt;=400,Sheet1!H290&lt;500),4,IF(AND(Sheet1!H290&gt;=500,Sheet1!H290&lt;600),5,IF(AND(Sheet1!H290&gt;=600,Sheet1!H290&lt;800),6,IF(Sheet1!H290&gt;=800,7)))))))</f>
        <v>1</v>
      </c>
      <c r="D327">
        <f>IF(Sheet1!I290&lt;200,1,IF(AND(Sheet1!I290&gt;=200,Sheet1!I290&lt;300),2,IF(AND(Sheet1!I290&gt;=300,Sheet1!I290&lt;400),3,IF(AND(Sheet1!I290&gt;=400,Sheet1!I290&lt;500),4,IF(AND(Sheet1!I290&gt;=500,Sheet1!I290&lt;600),5,IF(AND(Sheet1!I290&gt;=600,Sheet1!I290&lt;800),6,IF(Sheet1!I290&gt;=800,7)))))))</f>
        <v>1</v>
      </c>
      <c r="E327">
        <f>IF(Sheet1!J290&lt;200,1,IF(AND(Sheet1!J290&gt;=200,Sheet1!J290&lt;300),2,IF(AND(Sheet1!J290&gt;=300,Sheet1!J290&lt;400),3,IF(AND(Sheet1!J290&gt;=400,Sheet1!J290&lt;500),4,IF(AND(Sheet1!J290&gt;=500,Sheet1!J290&lt;600),5,IF(AND(Sheet1!J290&gt;=600,Sheet1!J290&lt;800),6,IF(Sheet1!J290&gt;=800,7)))))))</f>
        <v>1</v>
      </c>
      <c r="F327">
        <f>IF(Sheet1!K290&lt;200,1,IF(AND(Sheet1!K290&gt;=200,Sheet1!K290&lt;300),2,IF(AND(Sheet1!K290&gt;=300,Sheet1!K290&lt;400),3,IF(AND(Sheet1!K290&gt;=400,Sheet1!K290&lt;500),4,IF(AND(Sheet1!K290&gt;=500,Sheet1!K290&lt;600),5,IF(AND(Sheet1!K290&gt;=600,Sheet1!K290&lt;800),6,IF(Sheet1!K290&gt;=800,7)))))))</f>
        <v>1</v>
      </c>
      <c r="I327">
        <f t="shared" si="39"/>
        <v>1</v>
      </c>
      <c r="J327" t="str">
        <f t="shared" si="38"/>
        <v/>
      </c>
      <c r="K327" t="str">
        <f t="shared" si="38"/>
        <v/>
      </c>
      <c r="L327" t="str">
        <f t="shared" si="38"/>
        <v/>
      </c>
      <c r="M327" t="str">
        <f t="shared" si="38"/>
        <v/>
      </c>
      <c r="N327" t="str">
        <f t="shared" si="38"/>
        <v/>
      </c>
      <c r="O327" t="str">
        <f t="shared" si="38"/>
        <v/>
      </c>
      <c r="Q327" s="2">
        <f t="shared" si="40"/>
        <v>1</v>
      </c>
      <c r="R327" s="2" t="str">
        <f t="shared" si="41"/>
        <v/>
      </c>
      <c r="S327" s="2" t="str">
        <f t="shared" si="42"/>
        <v/>
      </c>
      <c r="T327" s="2" t="str">
        <f t="shared" si="43"/>
        <v/>
      </c>
      <c r="U327" s="2" t="str">
        <f t="shared" si="44"/>
        <v/>
      </c>
    </row>
    <row r="328" spans="1:21" x14ac:dyDescent="0.25">
      <c r="A328" t="s">
        <v>307</v>
      </c>
      <c r="B328">
        <f>IF(Sheet1!G47&lt;200,1,IF(AND(Sheet1!G47&gt;=200,Sheet1!G47&lt;300),2,IF(AND(Sheet1!G47&gt;=300,Sheet1!G47&lt;400),3,IF(AND(Sheet1!G47&gt;=400,Sheet1!G47&lt;500),4,IF(AND(Sheet1!G47&gt;=500,Sheet1!G47&lt;600),5,IF(AND(Sheet1!G47&gt;=600,Sheet1!G47&lt;800),6,IF(Sheet1!G47&gt;=800,7)))))))</f>
        <v>6</v>
      </c>
      <c r="C328">
        <f>IF(Sheet1!H47&lt;200,1,IF(AND(Sheet1!H47&gt;=200,Sheet1!H47&lt;300),2,IF(AND(Sheet1!H47&gt;=300,Sheet1!H47&lt;400),3,IF(AND(Sheet1!H47&gt;=400,Sheet1!H47&lt;500),4,IF(AND(Sheet1!H47&gt;=500,Sheet1!H47&lt;600),5,IF(AND(Sheet1!H47&gt;=600,Sheet1!H47&lt;800),6,IF(Sheet1!H47&gt;=800,7)))))))</f>
        <v>7</v>
      </c>
      <c r="D328">
        <f>IF(Sheet1!I47&lt;200,1,IF(AND(Sheet1!I47&gt;=200,Sheet1!I47&lt;300),2,IF(AND(Sheet1!I47&gt;=300,Sheet1!I47&lt;400),3,IF(AND(Sheet1!I47&gt;=400,Sheet1!I47&lt;500),4,IF(AND(Sheet1!I47&gt;=500,Sheet1!I47&lt;600),5,IF(AND(Sheet1!I47&gt;=600,Sheet1!I47&lt;800),6,IF(Sheet1!I47&gt;=800,7)))))))</f>
        <v>7</v>
      </c>
      <c r="E328">
        <f>IF(Sheet1!J47&lt;200,1,IF(AND(Sheet1!J47&gt;=200,Sheet1!J47&lt;300),2,IF(AND(Sheet1!J47&gt;=300,Sheet1!J47&lt;400),3,IF(AND(Sheet1!J47&gt;=400,Sheet1!J47&lt;500),4,IF(AND(Sheet1!J47&gt;=500,Sheet1!J47&lt;600),5,IF(AND(Sheet1!J47&gt;=600,Sheet1!J47&lt;800),6,IF(Sheet1!J47&gt;=800,7)))))))</f>
        <v>7</v>
      </c>
      <c r="F328">
        <f>IF(Sheet1!K47&lt;200,1,IF(AND(Sheet1!K47&gt;=200,Sheet1!K47&lt;300),2,IF(AND(Sheet1!K47&gt;=300,Sheet1!K47&lt;400),3,IF(AND(Sheet1!K47&gt;=400,Sheet1!K47&lt;500),4,IF(AND(Sheet1!K47&gt;=500,Sheet1!K47&lt;600),5,IF(AND(Sheet1!K47&gt;=600,Sheet1!K47&lt;800),6,IF(Sheet1!K47&gt;=800,7)))))))</f>
        <v>7</v>
      </c>
      <c r="I328" t="str">
        <f t="shared" si="39"/>
        <v/>
      </c>
      <c r="J328" t="str">
        <f t="shared" si="38"/>
        <v/>
      </c>
      <c r="K328" t="str">
        <f t="shared" si="38"/>
        <v/>
      </c>
      <c r="L328" t="str">
        <f t="shared" si="38"/>
        <v/>
      </c>
      <c r="M328" t="str">
        <f t="shared" si="38"/>
        <v/>
      </c>
      <c r="N328">
        <f t="shared" si="38"/>
        <v>1</v>
      </c>
      <c r="O328">
        <f t="shared" si="38"/>
        <v>2</v>
      </c>
      <c r="Q328" s="2">
        <f t="shared" si="40"/>
        <v>6</v>
      </c>
      <c r="R328" s="2">
        <f t="shared" si="41"/>
        <v>7</v>
      </c>
      <c r="S328" s="2" t="str">
        <f t="shared" si="42"/>
        <v/>
      </c>
      <c r="T328" s="2" t="str">
        <f t="shared" si="43"/>
        <v/>
      </c>
      <c r="U328" s="2" t="str">
        <f t="shared" si="44"/>
        <v/>
      </c>
    </row>
    <row r="329" spans="1:21" x14ac:dyDescent="0.25">
      <c r="A329" t="s">
        <v>36</v>
      </c>
      <c r="B329">
        <f>IF(Sheet1!G344&lt;200,1,IF(AND(Sheet1!G344&gt;=200,Sheet1!G344&lt;300),2,IF(AND(Sheet1!G344&gt;=300,Sheet1!G344&lt;400),3,IF(AND(Sheet1!G344&gt;=400,Sheet1!G344&lt;500),4,IF(AND(Sheet1!G344&gt;=500,Sheet1!G344&lt;600),5,IF(AND(Sheet1!G344&gt;=600,Sheet1!G344&lt;800),6,IF(Sheet1!G344&gt;=800,7)))))))</f>
        <v>1</v>
      </c>
      <c r="C329">
        <f>IF(Sheet1!H344&lt;200,1,IF(AND(Sheet1!H344&gt;=200,Sheet1!H344&lt;300),2,IF(AND(Sheet1!H344&gt;=300,Sheet1!H344&lt;400),3,IF(AND(Sheet1!H344&gt;=400,Sheet1!H344&lt;500),4,IF(AND(Sheet1!H344&gt;=500,Sheet1!H344&lt;600),5,IF(AND(Sheet1!H344&gt;=600,Sheet1!H344&lt;800),6,IF(Sheet1!H344&gt;=800,7)))))))</f>
        <v>1</v>
      </c>
      <c r="D329">
        <f>IF(Sheet1!I344&lt;200,1,IF(AND(Sheet1!I344&gt;=200,Sheet1!I344&lt;300),2,IF(AND(Sheet1!I344&gt;=300,Sheet1!I344&lt;400),3,IF(AND(Sheet1!I344&gt;=400,Sheet1!I344&lt;500),4,IF(AND(Sheet1!I344&gt;=500,Sheet1!I344&lt;600),5,IF(AND(Sheet1!I344&gt;=600,Sheet1!I344&lt;800),6,IF(Sheet1!I344&gt;=800,7)))))))</f>
        <v>1</v>
      </c>
      <c r="E329">
        <f>IF(Sheet1!J344&lt;200,1,IF(AND(Sheet1!J344&gt;=200,Sheet1!J344&lt;300),2,IF(AND(Sheet1!J344&gt;=300,Sheet1!J344&lt;400),3,IF(AND(Sheet1!J344&gt;=400,Sheet1!J344&lt;500),4,IF(AND(Sheet1!J344&gt;=500,Sheet1!J344&lt;600),5,IF(AND(Sheet1!J344&gt;=600,Sheet1!J344&lt;800),6,IF(Sheet1!J344&gt;=800,7)))))))</f>
        <v>1</v>
      </c>
      <c r="F329">
        <f>IF(Sheet1!K344&lt;200,1,IF(AND(Sheet1!K344&gt;=200,Sheet1!K344&lt;300),2,IF(AND(Sheet1!K344&gt;=300,Sheet1!K344&lt;400),3,IF(AND(Sheet1!K344&gt;=400,Sheet1!K344&lt;500),4,IF(AND(Sheet1!K344&gt;=500,Sheet1!K344&lt;600),5,IF(AND(Sheet1!K344&gt;=600,Sheet1!K344&lt;800),6,IF(Sheet1!K344&gt;=800,7)))))))</f>
        <v>1</v>
      </c>
      <c r="I329">
        <f t="shared" si="39"/>
        <v>1</v>
      </c>
      <c r="J329" t="str">
        <f t="shared" si="38"/>
        <v/>
      </c>
      <c r="K329" t="str">
        <f t="shared" si="38"/>
        <v/>
      </c>
      <c r="L329" t="str">
        <f t="shared" si="38"/>
        <v/>
      </c>
      <c r="M329" t="str">
        <f t="shared" si="38"/>
        <v/>
      </c>
      <c r="N329" t="str">
        <f t="shared" si="38"/>
        <v/>
      </c>
      <c r="O329" t="str">
        <f t="shared" si="38"/>
        <v/>
      </c>
      <c r="Q329" s="2">
        <f t="shared" si="40"/>
        <v>1</v>
      </c>
      <c r="R329" s="2" t="str">
        <f t="shared" si="41"/>
        <v/>
      </c>
      <c r="S329" s="2" t="str">
        <f t="shared" si="42"/>
        <v/>
      </c>
      <c r="T329" s="2" t="str">
        <f t="shared" si="43"/>
        <v/>
      </c>
      <c r="U329" s="2" t="str">
        <f t="shared" si="44"/>
        <v/>
      </c>
    </row>
    <row r="330" spans="1:21" x14ac:dyDescent="0.25">
      <c r="A330" t="s">
        <v>262</v>
      </c>
      <c r="B330">
        <f>IF(Sheet1!G354&lt;200,1,IF(AND(Sheet1!G354&gt;=200,Sheet1!G354&lt;300),2,IF(AND(Sheet1!G354&gt;=300,Sheet1!G354&lt;400),3,IF(AND(Sheet1!G354&gt;=400,Sheet1!G354&lt;500),4,IF(AND(Sheet1!G354&gt;=500,Sheet1!G354&lt;600),5,IF(AND(Sheet1!G354&gt;=600,Sheet1!G354&lt;800),6,IF(Sheet1!G354&gt;=800,7)))))))</f>
        <v>1</v>
      </c>
      <c r="C330">
        <f>IF(Sheet1!H354&lt;200,1,IF(AND(Sheet1!H354&gt;=200,Sheet1!H354&lt;300),2,IF(AND(Sheet1!H354&gt;=300,Sheet1!H354&lt;400),3,IF(AND(Sheet1!H354&gt;=400,Sheet1!H354&lt;500),4,IF(AND(Sheet1!H354&gt;=500,Sheet1!H354&lt;600),5,IF(AND(Sheet1!H354&gt;=600,Sheet1!H354&lt;800),6,IF(Sheet1!H354&gt;=800,7)))))))</f>
        <v>1</v>
      </c>
      <c r="D330">
        <f>IF(Sheet1!I354&lt;200,1,IF(AND(Sheet1!I354&gt;=200,Sheet1!I354&lt;300),2,IF(AND(Sheet1!I354&gt;=300,Sheet1!I354&lt;400),3,IF(AND(Sheet1!I354&gt;=400,Sheet1!I354&lt;500),4,IF(AND(Sheet1!I354&gt;=500,Sheet1!I354&lt;600),5,IF(AND(Sheet1!I354&gt;=600,Sheet1!I354&lt;800),6,IF(Sheet1!I354&gt;=800,7)))))))</f>
        <v>5</v>
      </c>
      <c r="E330">
        <f>IF(Sheet1!J354&lt;200,1,IF(AND(Sheet1!J354&gt;=200,Sheet1!J354&lt;300),2,IF(AND(Sheet1!J354&gt;=300,Sheet1!J354&lt;400),3,IF(AND(Sheet1!J354&gt;=400,Sheet1!J354&lt;500),4,IF(AND(Sheet1!J354&gt;=500,Sheet1!J354&lt;600),5,IF(AND(Sheet1!J354&gt;=600,Sheet1!J354&lt;800),6,IF(Sheet1!J354&gt;=800,7)))))))</f>
        <v>5</v>
      </c>
      <c r="F330">
        <f>IF(Sheet1!K354&lt;200,1,IF(AND(Sheet1!K354&gt;=200,Sheet1!K354&lt;300),2,IF(AND(Sheet1!K354&gt;=300,Sheet1!K354&lt;400),3,IF(AND(Sheet1!K354&gt;=400,Sheet1!K354&lt;500),4,IF(AND(Sheet1!K354&gt;=500,Sheet1!K354&lt;600),5,IF(AND(Sheet1!K354&gt;=600,Sheet1!K354&lt;800),6,IF(Sheet1!K354&gt;=800,7)))))))</f>
        <v>6</v>
      </c>
      <c r="I330">
        <f t="shared" si="39"/>
        <v>1</v>
      </c>
      <c r="J330" t="str">
        <f t="shared" si="38"/>
        <v/>
      </c>
      <c r="K330" t="str">
        <f t="shared" si="38"/>
        <v/>
      </c>
      <c r="L330" t="str">
        <f t="shared" si="38"/>
        <v/>
      </c>
      <c r="M330">
        <f t="shared" si="38"/>
        <v>3</v>
      </c>
      <c r="N330">
        <f t="shared" si="38"/>
        <v>5</v>
      </c>
      <c r="O330" t="str">
        <f t="shared" si="38"/>
        <v/>
      </c>
      <c r="Q330" s="2">
        <f t="shared" si="40"/>
        <v>1</v>
      </c>
      <c r="R330" s="2" t="str">
        <f t="shared" si="41"/>
        <v/>
      </c>
      <c r="S330" s="2">
        <f t="shared" si="42"/>
        <v>5</v>
      </c>
      <c r="T330" s="2" t="str">
        <f t="shared" si="43"/>
        <v/>
      </c>
      <c r="U330" s="2">
        <f t="shared" si="44"/>
        <v>6</v>
      </c>
    </row>
    <row r="331" spans="1:21" x14ac:dyDescent="0.25">
      <c r="A331" t="s">
        <v>50</v>
      </c>
      <c r="B331">
        <f>IF(Sheet1!G326&lt;200,1,IF(AND(Sheet1!G326&gt;=200,Sheet1!G326&lt;300),2,IF(AND(Sheet1!G326&gt;=300,Sheet1!G326&lt;400),3,IF(AND(Sheet1!G326&gt;=400,Sheet1!G326&lt;500),4,IF(AND(Sheet1!G326&gt;=500,Sheet1!G326&lt;600),5,IF(AND(Sheet1!G326&gt;=600,Sheet1!G326&lt;800),6,IF(Sheet1!G326&gt;=800,7)))))))</f>
        <v>1</v>
      </c>
      <c r="C331">
        <f>IF(Sheet1!H326&lt;200,1,IF(AND(Sheet1!H326&gt;=200,Sheet1!H326&lt;300),2,IF(AND(Sheet1!H326&gt;=300,Sheet1!H326&lt;400),3,IF(AND(Sheet1!H326&gt;=400,Sheet1!H326&lt;500),4,IF(AND(Sheet1!H326&gt;=500,Sheet1!H326&lt;600),5,IF(AND(Sheet1!H326&gt;=600,Sheet1!H326&lt;800),6,IF(Sheet1!H326&gt;=800,7)))))))</f>
        <v>1</v>
      </c>
      <c r="D331">
        <f>IF(Sheet1!I326&lt;200,1,IF(AND(Sheet1!I326&gt;=200,Sheet1!I326&lt;300),2,IF(AND(Sheet1!I326&gt;=300,Sheet1!I326&lt;400),3,IF(AND(Sheet1!I326&gt;=400,Sheet1!I326&lt;500),4,IF(AND(Sheet1!I326&gt;=500,Sheet1!I326&lt;600),5,IF(AND(Sheet1!I326&gt;=600,Sheet1!I326&lt;800),6,IF(Sheet1!I326&gt;=800,7)))))))</f>
        <v>1</v>
      </c>
      <c r="E331">
        <f>IF(Sheet1!J326&lt;200,1,IF(AND(Sheet1!J326&gt;=200,Sheet1!J326&lt;300),2,IF(AND(Sheet1!J326&gt;=300,Sheet1!J326&lt;400),3,IF(AND(Sheet1!J326&gt;=400,Sheet1!J326&lt;500),4,IF(AND(Sheet1!J326&gt;=500,Sheet1!J326&lt;600),5,IF(AND(Sheet1!J326&gt;=600,Sheet1!J326&lt;800),6,IF(Sheet1!J326&gt;=800,7)))))))</f>
        <v>1</v>
      </c>
      <c r="F331">
        <f>IF(Sheet1!K326&lt;200,1,IF(AND(Sheet1!K326&gt;=200,Sheet1!K326&lt;300),2,IF(AND(Sheet1!K326&gt;=300,Sheet1!K326&lt;400),3,IF(AND(Sheet1!K326&gt;=400,Sheet1!K326&lt;500),4,IF(AND(Sheet1!K326&gt;=500,Sheet1!K326&lt;600),5,IF(AND(Sheet1!K326&gt;=600,Sheet1!K326&lt;800),6,IF(Sheet1!K326&gt;=800,7)))))))</f>
        <v>1</v>
      </c>
      <c r="I331">
        <f t="shared" si="39"/>
        <v>1</v>
      </c>
      <c r="J331" t="str">
        <f t="shared" si="38"/>
        <v/>
      </c>
      <c r="K331" t="str">
        <f t="shared" si="38"/>
        <v/>
      </c>
      <c r="L331" t="str">
        <f t="shared" si="38"/>
        <v/>
      </c>
      <c r="M331" t="str">
        <f t="shared" si="38"/>
        <v/>
      </c>
      <c r="N331" t="str">
        <f t="shared" si="38"/>
        <v/>
      </c>
      <c r="O331" t="str">
        <f t="shared" si="38"/>
        <v/>
      </c>
      <c r="Q331" s="2">
        <f t="shared" si="40"/>
        <v>1</v>
      </c>
      <c r="R331" s="2" t="str">
        <f t="shared" si="41"/>
        <v/>
      </c>
      <c r="S331" s="2" t="str">
        <f t="shared" si="42"/>
        <v/>
      </c>
      <c r="T331" s="2" t="str">
        <f t="shared" si="43"/>
        <v/>
      </c>
      <c r="U331" s="2" t="str">
        <f t="shared" si="44"/>
        <v/>
      </c>
    </row>
    <row r="332" spans="1:21" x14ac:dyDescent="0.25">
      <c r="A332" t="s">
        <v>94</v>
      </c>
      <c r="B332">
        <f>IF(Sheet1!G219&lt;200,1,IF(AND(Sheet1!G219&gt;=200,Sheet1!G219&lt;300),2,IF(AND(Sheet1!G219&gt;=300,Sheet1!G219&lt;400),3,IF(AND(Sheet1!G219&gt;=400,Sheet1!G219&lt;500),4,IF(AND(Sheet1!G219&gt;=500,Sheet1!G219&lt;600),5,IF(AND(Sheet1!G219&gt;=600,Sheet1!G219&lt;800),6,IF(Sheet1!G219&gt;=800,7)))))))</f>
        <v>1</v>
      </c>
      <c r="C332">
        <f>IF(Sheet1!H219&lt;200,1,IF(AND(Sheet1!H219&gt;=200,Sheet1!H219&lt;300),2,IF(AND(Sheet1!H219&gt;=300,Sheet1!H219&lt;400),3,IF(AND(Sheet1!H219&gt;=400,Sheet1!H219&lt;500),4,IF(AND(Sheet1!H219&gt;=500,Sheet1!H219&lt;600),5,IF(AND(Sheet1!H219&gt;=600,Sheet1!H219&lt;800),6,IF(Sheet1!H219&gt;=800,7)))))))</f>
        <v>1</v>
      </c>
      <c r="D332">
        <f>IF(Sheet1!I219&lt;200,1,IF(AND(Sheet1!I219&gt;=200,Sheet1!I219&lt;300),2,IF(AND(Sheet1!I219&gt;=300,Sheet1!I219&lt;400),3,IF(AND(Sheet1!I219&gt;=400,Sheet1!I219&lt;500),4,IF(AND(Sheet1!I219&gt;=500,Sheet1!I219&lt;600),5,IF(AND(Sheet1!I219&gt;=600,Sheet1!I219&lt;800),6,IF(Sheet1!I219&gt;=800,7)))))))</f>
        <v>1</v>
      </c>
      <c r="E332">
        <f>IF(Sheet1!J219&lt;200,1,IF(AND(Sheet1!J219&gt;=200,Sheet1!J219&lt;300),2,IF(AND(Sheet1!J219&gt;=300,Sheet1!J219&lt;400),3,IF(AND(Sheet1!J219&gt;=400,Sheet1!J219&lt;500),4,IF(AND(Sheet1!J219&gt;=500,Sheet1!J219&lt;600),5,IF(AND(Sheet1!J219&gt;=600,Sheet1!J219&lt;800),6,IF(Sheet1!J219&gt;=800,7)))))))</f>
        <v>1</v>
      </c>
      <c r="F332">
        <f>IF(Sheet1!K219&lt;200,1,IF(AND(Sheet1!K219&gt;=200,Sheet1!K219&lt;300),2,IF(AND(Sheet1!K219&gt;=300,Sheet1!K219&lt;400),3,IF(AND(Sheet1!K219&gt;=400,Sheet1!K219&lt;500),4,IF(AND(Sheet1!K219&gt;=500,Sheet1!K219&lt;600),5,IF(AND(Sheet1!K219&gt;=600,Sheet1!K219&lt;800),6,IF(Sheet1!K219&gt;=800,7)))))))</f>
        <v>2</v>
      </c>
      <c r="I332">
        <f t="shared" si="39"/>
        <v>1</v>
      </c>
      <c r="J332">
        <f t="shared" si="38"/>
        <v>5</v>
      </c>
      <c r="K332" t="str">
        <f t="shared" si="38"/>
        <v/>
      </c>
      <c r="L332" t="str">
        <f t="shared" si="38"/>
        <v/>
      </c>
      <c r="M332" t="str">
        <f t="shared" si="38"/>
        <v/>
      </c>
      <c r="N332" t="str">
        <f t="shared" si="38"/>
        <v/>
      </c>
      <c r="O332" t="str">
        <f t="shared" si="38"/>
        <v/>
      </c>
      <c r="Q332" s="2">
        <f t="shared" si="40"/>
        <v>1</v>
      </c>
      <c r="R332" s="2" t="str">
        <f t="shared" si="41"/>
        <v/>
      </c>
      <c r="S332" s="2" t="str">
        <f t="shared" si="42"/>
        <v/>
      </c>
      <c r="T332" s="2" t="str">
        <f t="shared" si="43"/>
        <v/>
      </c>
      <c r="U332" s="2">
        <f t="shared" si="44"/>
        <v>2</v>
      </c>
    </row>
    <row r="333" spans="1:21" x14ac:dyDescent="0.25">
      <c r="A333" t="s">
        <v>204</v>
      </c>
      <c r="B333">
        <f>IF(Sheet1!G124&lt;200,1,IF(AND(Sheet1!G124&gt;=200,Sheet1!G124&lt;300),2,IF(AND(Sheet1!G124&gt;=300,Sheet1!G124&lt;400),3,IF(AND(Sheet1!G124&gt;=400,Sheet1!G124&lt;500),4,IF(AND(Sheet1!G124&gt;=500,Sheet1!G124&lt;600),5,IF(AND(Sheet1!G124&gt;=600,Sheet1!G124&lt;800),6,IF(Sheet1!G124&gt;=800,7)))))))</f>
        <v>3</v>
      </c>
      <c r="C333">
        <f>IF(Sheet1!H124&lt;200,1,IF(AND(Sheet1!H124&gt;=200,Sheet1!H124&lt;300),2,IF(AND(Sheet1!H124&gt;=300,Sheet1!H124&lt;400),3,IF(AND(Sheet1!H124&gt;=400,Sheet1!H124&lt;500),4,IF(AND(Sheet1!H124&gt;=500,Sheet1!H124&lt;600),5,IF(AND(Sheet1!H124&gt;=600,Sheet1!H124&lt;800),6,IF(Sheet1!H124&gt;=800,7)))))))</f>
        <v>3</v>
      </c>
      <c r="D333">
        <f>IF(Sheet1!I124&lt;200,1,IF(AND(Sheet1!I124&gt;=200,Sheet1!I124&lt;300),2,IF(AND(Sheet1!I124&gt;=300,Sheet1!I124&lt;400),3,IF(AND(Sheet1!I124&gt;=400,Sheet1!I124&lt;500),4,IF(AND(Sheet1!I124&gt;=500,Sheet1!I124&lt;600),5,IF(AND(Sheet1!I124&gt;=600,Sheet1!I124&lt;800),6,IF(Sheet1!I124&gt;=800,7)))))))</f>
        <v>3</v>
      </c>
      <c r="E333">
        <f>IF(Sheet1!J124&lt;200,1,IF(AND(Sheet1!J124&gt;=200,Sheet1!J124&lt;300),2,IF(AND(Sheet1!J124&gt;=300,Sheet1!J124&lt;400),3,IF(AND(Sheet1!J124&gt;=400,Sheet1!J124&lt;500),4,IF(AND(Sheet1!J124&gt;=500,Sheet1!J124&lt;600),5,IF(AND(Sheet1!J124&gt;=600,Sheet1!J124&lt;800),6,IF(Sheet1!J124&gt;=800,7)))))))</f>
        <v>4</v>
      </c>
      <c r="F333">
        <f>IF(Sheet1!K124&lt;200,1,IF(AND(Sheet1!K124&gt;=200,Sheet1!K124&lt;300),2,IF(AND(Sheet1!K124&gt;=300,Sheet1!K124&lt;400),3,IF(AND(Sheet1!K124&gt;=400,Sheet1!K124&lt;500),4,IF(AND(Sheet1!K124&gt;=500,Sheet1!K124&lt;600),5,IF(AND(Sheet1!K124&gt;=600,Sheet1!K124&lt;800),6,IF(Sheet1!K124&gt;=800,7)))))))</f>
        <v>4</v>
      </c>
      <c r="I333" t="str">
        <f t="shared" si="39"/>
        <v/>
      </c>
      <c r="J333" t="str">
        <f t="shared" si="38"/>
        <v/>
      </c>
      <c r="K333">
        <f t="shared" si="38"/>
        <v>1</v>
      </c>
      <c r="L333">
        <f t="shared" si="38"/>
        <v>4</v>
      </c>
      <c r="M333" t="str">
        <f t="shared" si="38"/>
        <v/>
      </c>
      <c r="N333" t="str">
        <f t="shared" si="38"/>
        <v/>
      </c>
      <c r="O333" t="str">
        <f t="shared" si="38"/>
        <v/>
      </c>
      <c r="Q333" s="2">
        <f t="shared" si="40"/>
        <v>3</v>
      </c>
      <c r="R333" s="2" t="str">
        <f t="shared" si="41"/>
        <v/>
      </c>
      <c r="S333" s="2" t="str">
        <f t="shared" si="42"/>
        <v/>
      </c>
      <c r="T333" s="2">
        <f t="shared" si="43"/>
        <v>4</v>
      </c>
      <c r="U333" s="2" t="str">
        <f t="shared" si="44"/>
        <v/>
      </c>
    </row>
    <row r="334" spans="1:21" x14ac:dyDescent="0.25">
      <c r="A334" t="s">
        <v>335</v>
      </c>
      <c r="B334">
        <f>IF(Sheet1!G18&lt;200,1,IF(AND(Sheet1!G18&gt;=200,Sheet1!G18&lt;300),2,IF(AND(Sheet1!G18&gt;=300,Sheet1!G18&lt;400),3,IF(AND(Sheet1!G18&gt;=400,Sheet1!G18&lt;500),4,IF(AND(Sheet1!G18&gt;=500,Sheet1!G18&lt;600),5,IF(AND(Sheet1!G18&gt;=600,Sheet1!G18&lt;800),6,IF(Sheet1!G18&gt;=800,7)))))))</f>
        <v>7</v>
      </c>
      <c r="C334">
        <f>IF(Sheet1!H18&lt;200,1,IF(AND(Sheet1!H18&gt;=200,Sheet1!H18&lt;300),2,IF(AND(Sheet1!H18&gt;=300,Sheet1!H18&lt;400),3,IF(AND(Sheet1!H18&gt;=400,Sheet1!H18&lt;500),4,IF(AND(Sheet1!H18&gt;=500,Sheet1!H18&lt;600),5,IF(AND(Sheet1!H18&gt;=600,Sheet1!H18&lt;800),6,IF(Sheet1!H18&gt;=800,7)))))))</f>
        <v>7</v>
      </c>
      <c r="D334">
        <f>IF(Sheet1!I18&lt;200,1,IF(AND(Sheet1!I18&gt;=200,Sheet1!I18&lt;300),2,IF(AND(Sheet1!I18&gt;=300,Sheet1!I18&lt;400),3,IF(AND(Sheet1!I18&gt;=400,Sheet1!I18&lt;500),4,IF(AND(Sheet1!I18&gt;=500,Sheet1!I18&lt;600),5,IF(AND(Sheet1!I18&gt;=600,Sheet1!I18&lt;800),6,IF(Sheet1!I18&gt;=800,7)))))))</f>
        <v>7</v>
      </c>
      <c r="E334">
        <f>IF(Sheet1!J18&lt;200,1,IF(AND(Sheet1!J18&gt;=200,Sheet1!J18&lt;300),2,IF(AND(Sheet1!J18&gt;=300,Sheet1!J18&lt;400),3,IF(AND(Sheet1!J18&gt;=400,Sheet1!J18&lt;500),4,IF(AND(Sheet1!J18&gt;=500,Sheet1!J18&lt;600),5,IF(AND(Sheet1!J18&gt;=600,Sheet1!J18&lt;800),6,IF(Sheet1!J18&gt;=800,7)))))))</f>
        <v>7</v>
      </c>
      <c r="F334">
        <f>IF(Sheet1!K18&lt;200,1,IF(AND(Sheet1!K18&gt;=200,Sheet1!K18&lt;300),2,IF(AND(Sheet1!K18&gt;=300,Sheet1!K18&lt;400),3,IF(AND(Sheet1!K18&gt;=400,Sheet1!K18&lt;500),4,IF(AND(Sheet1!K18&gt;=500,Sheet1!K18&lt;600),5,IF(AND(Sheet1!K18&gt;=600,Sheet1!K18&lt;800),6,IF(Sheet1!K18&gt;=800,7)))))))</f>
        <v>7</v>
      </c>
      <c r="I334" t="str">
        <f t="shared" si="39"/>
        <v/>
      </c>
      <c r="J334" t="str">
        <f t="shared" si="38"/>
        <v/>
      </c>
      <c r="K334" t="str">
        <f t="shared" si="38"/>
        <v/>
      </c>
      <c r="L334" t="str">
        <f t="shared" si="38"/>
        <v/>
      </c>
      <c r="M334" t="str">
        <f t="shared" si="38"/>
        <v/>
      </c>
      <c r="N334" t="str">
        <f t="shared" si="38"/>
        <v/>
      </c>
      <c r="O334">
        <f t="shared" si="38"/>
        <v>1</v>
      </c>
      <c r="Q334" s="2">
        <f t="shared" si="40"/>
        <v>7</v>
      </c>
      <c r="R334" s="2" t="str">
        <f t="shared" si="41"/>
        <v/>
      </c>
      <c r="S334" s="2" t="str">
        <f t="shared" si="42"/>
        <v/>
      </c>
      <c r="T334" s="2" t="str">
        <f t="shared" si="43"/>
        <v/>
      </c>
      <c r="U334" s="2" t="str">
        <f t="shared" si="44"/>
        <v/>
      </c>
    </row>
    <row r="335" spans="1:21" x14ac:dyDescent="0.25">
      <c r="A335" t="s">
        <v>180</v>
      </c>
      <c r="B335">
        <f>IF(Sheet1!G100&lt;200,1,IF(AND(Sheet1!G100&gt;=200,Sheet1!G100&lt;300),2,IF(AND(Sheet1!G100&gt;=300,Sheet1!G100&lt;400),3,IF(AND(Sheet1!G100&gt;=400,Sheet1!G100&lt;500),4,IF(AND(Sheet1!G100&gt;=500,Sheet1!G100&lt;600),5,IF(AND(Sheet1!G100&gt;=600,Sheet1!G100&lt;800),6,IF(Sheet1!G100&gt;=800,7)))))))</f>
        <v>3</v>
      </c>
      <c r="C335">
        <f>IF(Sheet1!H100&lt;200,1,IF(AND(Sheet1!H100&gt;=200,Sheet1!H100&lt;300),2,IF(AND(Sheet1!H100&gt;=300,Sheet1!H100&lt;400),3,IF(AND(Sheet1!H100&gt;=400,Sheet1!H100&lt;500),4,IF(AND(Sheet1!H100&gt;=500,Sheet1!H100&lt;600),5,IF(AND(Sheet1!H100&gt;=600,Sheet1!H100&lt;800),6,IF(Sheet1!H100&gt;=800,7)))))))</f>
        <v>3</v>
      </c>
      <c r="D335">
        <f>IF(Sheet1!I100&lt;200,1,IF(AND(Sheet1!I100&gt;=200,Sheet1!I100&lt;300),2,IF(AND(Sheet1!I100&gt;=300,Sheet1!I100&lt;400),3,IF(AND(Sheet1!I100&gt;=400,Sheet1!I100&lt;500),4,IF(AND(Sheet1!I100&gt;=500,Sheet1!I100&lt;600),5,IF(AND(Sheet1!I100&gt;=600,Sheet1!I100&lt;800),6,IF(Sheet1!I100&gt;=800,7)))))))</f>
        <v>3</v>
      </c>
      <c r="E335">
        <f>IF(Sheet1!J100&lt;200,1,IF(AND(Sheet1!J100&gt;=200,Sheet1!J100&lt;300),2,IF(AND(Sheet1!J100&gt;=300,Sheet1!J100&lt;400),3,IF(AND(Sheet1!J100&gt;=400,Sheet1!J100&lt;500),4,IF(AND(Sheet1!J100&gt;=500,Sheet1!J100&lt;600),5,IF(AND(Sheet1!J100&gt;=600,Sheet1!J100&lt;800),6,IF(Sheet1!J100&gt;=800,7)))))))</f>
        <v>3</v>
      </c>
      <c r="F335">
        <f>IF(Sheet1!K100&lt;200,1,IF(AND(Sheet1!K100&gt;=200,Sheet1!K100&lt;300),2,IF(AND(Sheet1!K100&gt;=300,Sheet1!K100&lt;400),3,IF(AND(Sheet1!K100&gt;=400,Sheet1!K100&lt;500),4,IF(AND(Sheet1!K100&gt;=500,Sheet1!K100&lt;600),5,IF(AND(Sheet1!K100&gt;=600,Sheet1!K100&lt;800),6,IF(Sheet1!K100&gt;=800,7)))))))</f>
        <v>4</v>
      </c>
      <c r="I335" t="str">
        <f t="shared" si="39"/>
        <v/>
      </c>
      <c r="J335" t="str">
        <f t="shared" si="38"/>
        <v/>
      </c>
      <c r="K335">
        <f t="shared" si="38"/>
        <v>1</v>
      </c>
      <c r="L335">
        <f t="shared" si="38"/>
        <v>5</v>
      </c>
      <c r="M335" t="str">
        <f t="shared" si="38"/>
        <v/>
      </c>
      <c r="N335" t="str">
        <f t="shared" si="38"/>
        <v/>
      </c>
      <c r="O335" t="str">
        <f t="shared" si="38"/>
        <v/>
      </c>
      <c r="Q335" s="2">
        <f t="shared" si="40"/>
        <v>3</v>
      </c>
      <c r="R335" s="2" t="str">
        <f t="shared" si="41"/>
        <v/>
      </c>
      <c r="S335" s="2" t="str">
        <f t="shared" si="42"/>
        <v/>
      </c>
      <c r="T335" s="2" t="str">
        <f t="shared" si="43"/>
        <v/>
      </c>
      <c r="U335" s="2">
        <f t="shared" si="44"/>
        <v>4</v>
      </c>
    </row>
    <row r="336" spans="1:21" x14ac:dyDescent="0.25">
      <c r="A336" t="s">
        <v>70</v>
      </c>
      <c r="B336">
        <f>IF(Sheet1!G309&lt;200,1,IF(AND(Sheet1!G309&gt;=200,Sheet1!G309&lt;300),2,IF(AND(Sheet1!G309&gt;=300,Sheet1!G309&lt;400),3,IF(AND(Sheet1!G309&gt;=400,Sheet1!G309&lt;500),4,IF(AND(Sheet1!G309&gt;=500,Sheet1!G309&lt;600),5,IF(AND(Sheet1!G309&gt;=600,Sheet1!G309&lt;800),6,IF(Sheet1!G309&gt;=800,7)))))))</f>
        <v>1</v>
      </c>
      <c r="C336">
        <f>IF(Sheet1!H309&lt;200,1,IF(AND(Sheet1!H309&gt;=200,Sheet1!H309&lt;300),2,IF(AND(Sheet1!H309&gt;=300,Sheet1!H309&lt;400),3,IF(AND(Sheet1!H309&gt;=400,Sheet1!H309&lt;500),4,IF(AND(Sheet1!H309&gt;=500,Sheet1!H309&lt;600),5,IF(AND(Sheet1!H309&gt;=600,Sheet1!H309&lt;800),6,IF(Sheet1!H309&gt;=800,7)))))))</f>
        <v>1</v>
      </c>
      <c r="D336">
        <f>IF(Sheet1!I309&lt;200,1,IF(AND(Sheet1!I309&gt;=200,Sheet1!I309&lt;300),2,IF(AND(Sheet1!I309&gt;=300,Sheet1!I309&lt;400),3,IF(AND(Sheet1!I309&gt;=400,Sheet1!I309&lt;500),4,IF(AND(Sheet1!I309&gt;=500,Sheet1!I309&lt;600),5,IF(AND(Sheet1!I309&gt;=600,Sheet1!I309&lt;800),6,IF(Sheet1!I309&gt;=800,7)))))))</f>
        <v>1</v>
      </c>
      <c r="E336">
        <f>IF(Sheet1!J309&lt;200,1,IF(AND(Sheet1!J309&gt;=200,Sheet1!J309&lt;300),2,IF(AND(Sheet1!J309&gt;=300,Sheet1!J309&lt;400),3,IF(AND(Sheet1!J309&gt;=400,Sheet1!J309&lt;500),4,IF(AND(Sheet1!J309&gt;=500,Sheet1!J309&lt;600),5,IF(AND(Sheet1!J309&gt;=600,Sheet1!J309&lt;800),6,IF(Sheet1!J309&gt;=800,7)))))))</f>
        <v>1</v>
      </c>
      <c r="F336">
        <f>IF(Sheet1!K309&lt;200,1,IF(AND(Sheet1!K309&gt;=200,Sheet1!K309&lt;300),2,IF(AND(Sheet1!K309&gt;=300,Sheet1!K309&lt;400),3,IF(AND(Sheet1!K309&gt;=400,Sheet1!K309&lt;500),4,IF(AND(Sheet1!K309&gt;=500,Sheet1!K309&lt;600),5,IF(AND(Sheet1!K309&gt;=600,Sheet1!K309&lt;800),6,IF(Sheet1!K309&gt;=800,7)))))))</f>
        <v>1</v>
      </c>
      <c r="I336">
        <f t="shared" si="39"/>
        <v>1</v>
      </c>
      <c r="J336" t="str">
        <f t="shared" si="38"/>
        <v/>
      </c>
      <c r="K336" t="str">
        <f t="shared" si="38"/>
        <v/>
      </c>
      <c r="L336" t="str">
        <f t="shared" si="38"/>
        <v/>
      </c>
      <c r="M336" t="str">
        <f t="shared" si="38"/>
        <v/>
      </c>
      <c r="N336" t="str">
        <f t="shared" si="38"/>
        <v/>
      </c>
      <c r="O336" t="str">
        <f t="shared" si="38"/>
        <v/>
      </c>
      <c r="Q336" s="2">
        <f t="shared" si="40"/>
        <v>1</v>
      </c>
      <c r="R336" s="2" t="str">
        <f t="shared" si="41"/>
        <v/>
      </c>
      <c r="S336" s="2" t="str">
        <f t="shared" si="42"/>
        <v/>
      </c>
      <c r="T336" s="2" t="str">
        <f t="shared" si="43"/>
        <v/>
      </c>
      <c r="U336" s="2" t="str">
        <f t="shared" si="44"/>
        <v/>
      </c>
    </row>
    <row r="337" spans="1:21" x14ac:dyDescent="0.25">
      <c r="A337" t="s">
        <v>157</v>
      </c>
      <c r="B337">
        <f>IF(Sheet1!G189&lt;200,1,IF(AND(Sheet1!G189&gt;=200,Sheet1!G189&lt;300),2,IF(AND(Sheet1!G189&gt;=300,Sheet1!G189&lt;400),3,IF(AND(Sheet1!G189&gt;=400,Sheet1!G189&lt;500),4,IF(AND(Sheet1!G189&gt;=500,Sheet1!G189&lt;600),5,IF(AND(Sheet1!G189&gt;=600,Sheet1!G189&lt;800),6,IF(Sheet1!G189&gt;=800,7)))))))</f>
        <v>2</v>
      </c>
      <c r="C337">
        <f>IF(Sheet1!H189&lt;200,1,IF(AND(Sheet1!H189&gt;=200,Sheet1!H189&lt;300),2,IF(AND(Sheet1!H189&gt;=300,Sheet1!H189&lt;400),3,IF(AND(Sheet1!H189&gt;=400,Sheet1!H189&lt;500),4,IF(AND(Sheet1!H189&gt;=500,Sheet1!H189&lt;600),5,IF(AND(Sheet1!H189&gt;=600,Sheet1!H189&lt;800),6,IF(Sheet1!H189&gt;=800,7)))))))</f>
        <v>3</v>
      </c>
      <c r="D337">
        <f>IF(Sheet1!I189&lt;200,1,IF(AND(Sheet1!I189&gt;=200,Sheet1!I189&lt;300),2,IF(AND(Sheet1!I189&gt;=300,Sheet1!I189&lt;400),3,IF(AND(Sheet1!I189&gt;=400,Sheet1!I189&lt;500),4,IF(AND(Sheet1!I189&gt;=500,Sheet1!I189&lt;600),5,IF(AND(Sheet1!I189&gt;=600,Sheet1!I189&lt;800),6,IF(Sheet1!I189&gt;=800,7)))))))</f>
        <v>3</v>
      </c>
      <c r="E337">
        <f>IF(Sheet1!J189&lt;200,1,IF(AND(Sheet1!J189&gt;=200,Sheet1!J189&lt;300),2,IF(AND(Sheet1!J189&gt;=300,Sheet1!J189&lt;400),3,IF(AND(Sheet1!J189&gt;=400,Sheet1!J189&lt;500),4,IF(AND(Sheet1!J189&gt;=500,Sheet1!J189&lt;600),5,IF(AND(Sheet1!J189&gt;=600,Sheet1!J189&lt;800),6,IF(Sheet1!J189&gt;=800,7)))))))</f>
        <v>3</v>
      </c>
      <c r="F337">
        <f>IF(Sheet1!K189&lt;200,1,IF(AND(Sheet1!K189&gt;=200,Sheet1!K189&lt;300),2,IF(AND(Sheet1!K189&gt;=300,Sheet1!K189&lt;400),3,IF(AND(Sheet1!K189&gt;=400,Sheet1!K189&lt;500),4,IF(AND(Sheet1!K189&gt;=500,Sheet1!K189&lt;600),5,IF(AND(Sheet1!K189&gt;=600,Sheet1!K189&lt;800),6,IF(Sheet1!K189&gt;=800,7)))))))</f>
        <v>3</v>
      </c>
      <c r="I337" t="str">
        <f t="shared" si="39"/>
        <v/>
      </c>
      <c r="J337">
        <f t="shared" si="38"/>
        <v>1</v>
      </c>
      <c r="K337">
        <f t="shared" si="38"/>
        <v>2</v>
      </c>
      <c r="L337" t="str">
        <f t="shared" si="38"/>
        <v/>
      </c>
      <c r="M337" t="str">
        <f t="shared" si="38"/>
        <v/>
      </c>
      <c r="N337" t="str">
        <f t="shared" si="38"/>
        <v/>
      </c>
      <c r="O337" t="str">
        <f t="shared" si="38"/>
        <v/>
      </c>
      <c r="Q337" s="2">
        <f t="shared" si="40"/>
        <v>2</v>
      </c>
      <c r="R337" s="2">
        <f t="shared" si="41"/>
        <v>3</v>
      </c>
      <c r="S337" s="2" t="str">
        <f t="shared" si="42"/>
        <v/>
      </c>
      <c r="T337" s="2" t="str">
        <f t="shared" si="43"/>
        <v/>
      </c>
      <c r="U337" s="2" t="str">
        <f t="shared" si="44"/>
        <v/>
      </c>
    </row>
    <row r="338" spans="1:21" x14ac:dyDescent="0.25">
      <c r="A338" t="s">
        <v>137</v>
      </c>
      <c r="B338">
        <f>IF(Sheet1!G148&lt;200,1,IF(AND(Sheet1!G148&gt;=200,Sheet1!G148&lt;300),2,IF(AND(Sheet1!G148&gt;=300,Sheet1!G148&lt;400),3,IF(AND(Sheet1!G148&gt;=400,Sheet1!G148&lt;500),4,IF(AND(Sheet1!G148&gt;=500,Sheet1!G148&lt;600),5,IF(AND(Sheet1!G148&gt;=600,Sheet1!G148&lt;800),6,IF(Sheet1!G148&gt;=800,7)))))))</f>
        <v>2</v>
      </c>
      <c r="C338">
        <f>IF(Sheet1!H148&lt;200,1,IF(AND(Sheet1!H148&gt;=200,Sheet1!H148&lt;300),2,IF(AND(Sheet1!H148&gt;=300,Sheet1!H148&lt;400),3,IF(AND(Sheet1!H148&gt;=400,Sheet1!H148&lt;500),4,IF(AND(Sheet1!H148&gt;=500,Sheet1!H148&lt;600),5,IF(AND(Sheet1!H148&gt;=600,Sheet1!H148&lt;800),6,IF(Sheet1!H148&gt;=800,7)))))))</f>
        <v>2</v>
      </c>
      <c r="D338">
        <f>IF(Sheet1!I148&lt;200,1,IF(AND(Sheet1!I148&gt;=200,Sheet1!I148&lt;300),2,IF(AND(Sheet1!I148&gt;=300,Sheet1!I148&lt;400),3,IF(AND(Sheet1!I148&gt;=400,Sheet1!I148&lt;500),4,IF(AND(Sheet1!I148&gt;=500,Sheet1!I148&lt;600),5,IF(AND(Sheet1!I148&gt;=600,Sheet1!I148&lt;800),6,IF(Sheet1!I148&gt;=800,7)))))))</f>
        <v>2</v>
      </c>
      <c r="E338">
        <f>IF(Sheet1!J148&lt;200,1,IF(AND(Sheet1!J148&gt;=200,Sheet1!J148&lt;300),2,IF(AND(Sheet1!J148&gt;=300,Sheet1!J148&lt;400),3,IF(AND(Sheet1!J148&gt;=400,Sheet1!J148&lt;500),4,IF(AND(Sheet1!J148&gt;=500,Sheet1!J148&lt;600),5,IF(AND(Sheet1!J148&gt;=600,Sheet1!J148&lt;800),6,IF(Sheet1!J148&gt;=800,7)))))))</f>
        <v>2</v>
      </c>
      <c r="F338">
        <f>IF(Sheet1!K148&lt;200,1,IF(AND(Sheet1!K148&gt;=200,Sheet1!K148&lt;300),2,IF(AND(Sheet1!K148&gt;=300,Sheet1!K148&lt;400),3,IF(AND(Sheet1!K148&gt;=400,Sheet1!K148&lt;500),4,IF(AND(Sheet1!K148&gt;=500,Sheet1!K148&lt;600),5,IF(AND(Sheet1!K148&gt;=600,Sheet1!K148&lt;800),6,IF(Sheet1!K148&gt;=800,7)))))))</f>
        <v>3</v>
      </c>
      <c r="I338" t="str">
        <f t="shared" si="39"/>
        <v/>
      </c>
      <c r="J338">
        <f t="shared" si="38"/>
        <v>1</v>
      </c>
      <c r="K338">
        <f t="shared" si="38"/>
        <v>5</v>
      </c>
      <c r="L338" t="str">
        <f t="shared" si="38"/>
        <v/>
      </c>
      <c r="M338" t="str">
        <f t="shared" si="38"/>
        <v/>
      </c>
      <c r="N338" t="str">
        <f t="shared" si="38"/>
        <v/>
      </c>
      <c r="O338" t="str">
        <f t="shared" si="38"/>
        <v/>
      </c>
      <c r="Q338" s="2">
        <f t="shared" si="40"/>
        <v>2</v>
      </c>
      <c r="R338" s="2" t="str">
        <f t="shared" si="41"/>
        <v/>
      </c>
      <c r="S338" s="2" t="str">
        <f t="shared" si="42"/>
        <v/>
      </c>
      <c r="T338" s="2" t="str">
        <f t="shared" si="43"/>
        <v/>
      </c>
      <c r="U338" s="2">
        <f t="shared" si="44"/>
        <v>3</v>
      </c>
    </row>
    <row r="339" spans="1:21" x14ac:dyDescent="0.25">
      <c r="A339" t="s">
        <v>248</v>
      </c>
      <c r="B339">
        <f>IF(Sheet1!G112&lt;200,1,IF(AND(Sheet1!G112&gt;=200,Sheet1!G112&lt;300),2,IF(AND(Sheet1!G112&gt;=300,Sheet1!G112&lt;400),3,IF(AND(Sheet1!G112&gt;=400,Sheet1!G112&lt;500),4,IF(AND(Sheet1!G112&gt;=500,Sheet1!G112&lt;600),5,IF(AND(Sheet1!G112&gt;=600,Sheet1!G112&lt;800),6,IF(Sheet1!G112&gt;=800,7)))))))</f>
        <v>3</v>
      </c>
      <c r="C339">
        <f>IF(Sheet1!H112&lt;200,1,IF(AND(Sheet1!H112&gt;=200,Sheet1!H112&lt;300),2,IF(AND(Sheet1!H112&gt;=300,Sheet1!H112&lt;400),3,IF(AND(Sheet1!H112&gt;=400,Sheet1!H112&lt;500),4,IF(AND(Sheet1!H112&gt;=500,Sheet1!H112&lt;600),5,IF(AND(Sheet1!H112&gt;=600,Sheet1!H112&lt;800),6,IF(Sheet1!H112&gt;=800,7)))))))</f>
        <v>4</v>
      </c>
      <c r="D339">
        <f>IF(Sheet1!I112&lt;200,1,IF(AND(Sheet1!I112&gt;=200,Sheet1!I112&lt;300),2,IF(AND(Sheet1!I112&gt;=300,Sheet1!I112&lt;400),3,IF(AND(Sheet1!I112&gt;=400,Sheet1!I112&lt;500),4,IF(AND(Sheet1!I112&gt;=500,Sheet1!I112&lt;600),5,IF(AND(Sheet1!I112&gt;=600,Sheet1!I112&lt;800),6,IF(Sheet1!I112&gt;=800,7)))))))</f>
        <v>5</v>
      </c>
      <c r="E339">
        <f>IF(Sheet1!J112&lt;200,1,IF(AND(Sheet1!J112&gt;=200,Sheet1!J112&lt;300),2,IF(AND(Sheet1!J112&gt;=300,Sheet1!J112&lt;400),3,IF(AND(Sheet1!J112&gt;=400,Sheet1!J112&lt;500),4,IF(AND(Sheet1!J112&gt;=500,Sheet1!J112&lt;600),5,IF(AND(Sheet1!J112&gt;=600,Sheet1!J112&lt;800),6,IF(Sheet1!J112&gt;=800,7)))))))</f>
        <v>5</v>
      </c>
      <c r="F339">
        <f>IF(Sheet1!K112&lt;200,1,IF(AND(Sheet1!K112&gt;=200,Sheet1!K112&lt;300),2,IF(AND(Sheet1!K112&gt;=300,Sheet1!K112&lt;400),3,IF(AND(Sheet1!K112&gt;=400,Sheet1!K112&lt;500),4,IF(AND(Sheet1!K112&gt;=500,Sheet1!K112&lt;600),5,IF(AND(Sheet1!K112&gt;=600,Sheet1!K112&lt;800),6,IF(Sheet1!K112&gt;=800,7)))))))</f>
        <v>5</v>
      </c>
      <c r="I339" t="str">
        <f t="shared" si="39"/>
        <v/>
      </c>
      <c r="J339" t="str">
        <f t="shared" si="38"/>
        <v/>
      </c>
      <c r="K339">
        <f t="shared" si="38"/>
        <v>1</v>
      </c>
      <c r="L339">
        <f t="shared" si="38"/>
        <v>2</v>
      </c>
      <c r="M339">
        <f t="shared" si="38"/>
        <v>3</v>
      </c>
      <c r="N339" t="str">
        <f t="shared" si="38"/>
        <v/>
      </c>
      <c r="O339" t="str">
        <f t="shared" si="38"/>
        <v/>
      </c>
      <c r="Q339" s="2">
        <f t="shared" si="40"/>
        <v>3</v>
      </c>
      <c r="R339" s="2">
        <f t="shared" si="41"/>
        <v>4</v>
      </c>
      <c r="S339" s="2">
        <f t="shared" si="42"/>
        <v>5</v>
      </c>
      <c r="T339" s="2" t="str">
        <f t="shared" si="43"/>
        <v/>
      </c>
      <c r="U339" s="2" t="str">
        <f t="shared" si="44"/>
        <v/>
      </c>
    </row>
    <row r="340" spans="1:21" x14ac:dyDescent="0.25">
      <c r="A340" t="s">
        <v>343</v>
      </c>
      <c r="B340">
        <f>IF(Sheet1!G30&lt;200,1,IF(AND(Sheet1!G30&gt;=200,Sheet1!G30&lt;300),2,IF(AND(Sheet1!G30&gt;=300,Sheet1!G30&lt;400),3,IF(AND(Sheet1!G30&gt;=400,Sheet1!G30&lt;500),4,IF(AND(Sheet1!G30&gt;=500,Sheet1!G30&lt;600),5,IF(AND(Sheet1!G30&gt;=600,Sheet1!G30&lt;800),6,IF(Sheet1!G30&gt;=800,7)))))))</f>
        <v>6</v>
      </c>
      <c r="C340">
        <f>IF(Sheet1!H30&lt;200,1,IF(AND(Sheet1!H30&gt;=200,Sheet1!H30&lt;300),2,IF(AND(Sheet1!H30&gt;=300,Sheet1!H30&lt;400),3,IF(AND(Sheet1!H30&gt;=400,Sheet1!H30&lt;500),4,IF(AND(Sheet1!H30&gt;=500,Sheet1!H30&lt;600),5,IF(AND(Sheet1!H30&gt;=600,Sheet1!H30&lt;800),6,IF(Sheet1!H30&gt;=800,7)))))))</f>
        <v>7</v>
      </c>
      <c r="D340">
        <f>IF(Sheet1!I30&lt;200,1,IF(AND(Sheet1!I30&gt;=200,Sheet1!I30&lt;300),2,IF(AND(Sheet1!I30&gt;=300,Sheet1!I30&lt;400),3,IF(AND(Sheet1!I30&gt;=400,Sheet1!I30&lt;500),4,IF(AND(Sheet1!I30&gt;=500,Sheet1!I30&lt;600),5,IF(AND(Sheet1!I30&gt;=600,Sheet1!I30&lt;800),6,IF(Sheet1!I30&gt;=800,7)))))))</f>
        <v>7</v>
      </c>
      <c r="E340">
        <f>IF(Sheet1!J30&lt;200,1,IF(AND(Sheet1!J30&gt;=200,Sheet1!J30&lt;300),2,IF(AND(Sheet1!J30&gt;=300,Sheet1!J30&lt;400),3,IF(AND(Sheet1!J30&gt;=400,Sheet1!J30&lt;500),4,IF(AND(Sheet1!J30&gt;=500,Sheet1!J30&lt;600),5,IF(AND(Sheet1!J30&gt;=600,Sheet1!J30&lt;800),6,IF(Sheet1!J30&gt;=800,7)))))))</f>
        <v>7</v>
      </c>
      <c r="F340">
        <f>IF(Sheet1!K30&lt;200,1,IF(AND(Sheet1!K30&gt;=200,Sheet1!K30&lt;300),2,IF(AND(Sheet1!K30&gt;=300,Sheet1!K30&lt;400),3,IF(AND(Sheet1!K30&gt;=400,Sheet1!K30&lt;500),4,IF(AND(Sheet1!K30&gt;=500,Sheet1!K30&lt;600),5,IF(AND(Sheet1!K30&gt;=600,Sheet1!K30&lt;800),6,IF(Sheet1!K30&gt;=800,7)))))))</f>
        <v>7</v>
      </c>
      <c r="I340" t="str">
        <f t="shared" si="39"/>
        <v/>
      </c>
      <c r="J340" t="str">
        <f t="shared" si="38"/>
        <v/>
      </c>
      <c r="K340" t="str">
        <f t="shared" si="38"/>
        <v/>
      </c>
      <c r="L340" t="str">
        <f t="shared" si="38"/>
        <v/>
      </c>
      <c r="M340" t="str">
        <f t="shared" si="38"/>
        <v/>
      </c>
      <c r="N340">
        <f t="shared" si="38"/>
        <v>1</v>
      </c>
      <c r="O340">
        <f t="shared" si="38"/>
        <v>2</v>
      </c>
      <c r="Q340" s="2">
        <f t="shared" si="40"/>
        <v>6</v>
      </c>
      <c r="R340" s="2">
        <f t="shared" si="41"/>
        <v>7</v>
      </c>
      <c r="S340" s="2" t="str">
        <f t="shared" si="42"/>
        <v/>
      </c>
      <c r="T340" s="2" t="str">
        <f t="shared" si="43"/>
        <v/>
      </c>
      <c r="U340" s="2" t="str">
        <f t="shared" si="44"/>
        <v/>
      </c>
    </row>
    <row r="341" spans="1:21" x14ac:dyDescent="0.25">
      <c r="A341" t="s">
        <v>357</v>
      </c>
      <c r="B341">
        <f>IF(Sheet1!G192&lt;200,1,IF(AND(Sheet1!G192&gt;=200,Sheet1!G192&lt;300),2,IF(AND(Sheet1!G192&gt;=300,Sheet1!G192&lt;400),3,IF(AND(Sheet1!G192&gt;=400,Sheet1!G192&lt;500),4,IF(AND(Sheet1!G192&gt;=500,Sheet1!G192&lt;600),5,IF(AND(Sheet1!G192&gt;=600,Sheet1!G192&lt;800),6,IF(Sheet1!G192&gt;=800,7)))))))</f>
        <v>1</v>
      </c>
      <c r="C341">
        <f>IF(Sheet1!H192&lt;200,1,IF(AND(Sheet1!H192&gt;=200,Sheet1!H192&lt;300),2,IF(AND(Sheet1!H192&gt;=300,Sheet1!H192&lt;400),3,IF(AND(Sheet1!H192&gt;=400,Sheet1!H192&lt;500),4,IF(AND(Sheet1!H192&gt;=500,Sheet1!H192&lt;600),5,IF(AND(Sheet1!H192&gt;=600,Sheet1!H192&lt;800),6,IF(Sheet1!H192&gt;=800,7)))))))</f>
        <v>7</v>
      </c>
      <c r="D341">
        <f>IF(Sheet1!I192&lt;200,1,IF(AND(Sheet1!I192&gt;=200,Sheet1!I192&lt;300),2,IF(AND(Sheet1!I192&gt;=300,Sheet1!I192&lt;400),3,IF(AND(Sheet1!I192&gt;=400,Sheet1!I192&lt;500),4,IF(AND(Sheet1!I192&gt;=500,Sheet1!I192&lt;600),5,IF(AND(Sheet1!I192&gt;=600,Sheet1!I192&lt;800),6,IF(Sheet1!I192&gt;=800,7)))))))</f>
        <v>7</v>
      </c>
      <c r="E341">
        <f>IF(Sheet1!J192&lt;200,1,IF(AND(Sheet1!J192&gt;=200,Sheet1!J192&lt;300),2,IF(AND(Sheet1!J192&gt;=300,Sheet1!J192&lt;400),3,IF(AND(Sheet1!J192&gt;=400,Sheet1!J192&lt;500),4,IF(AND(Sheet1!J192&gt;=500,Sheet1!J192&lt;600),5,IF(AND(Sheet1!J192&gt;=600,Sheet1!J192&lt;800),6,IF(Sheet1!J192&gt;=800,7)))))))</f>
        <v>7</v>
      </c>
      <c r="F341">
        <f>IF(Sheet1!K192&lt;200,1,IF(AND(Sheet1!K192&gt;=200,Sheet1!K192&lt;300),2,IF(AND(Sheet1!K192&gt;=300,Sheet1!K192&lt;400),3,IF(AND(Sheet1!K192&gt;=400,Sheet1!K192&lt;500),4,IF(AND(Sheet1!K192&gt;=500,Sheet1!K192&lt;600),5,IF(AND(Sheet1!K192&gt;=600,Sheet1!K192&lt;800),6,IF(Sheet1!K192&gt;=800,7)))))))</f>
        <v>7</v>
      </c>
      <c r="I341">
        <f t="shared" si="39"/>
        <v>1</v>
      </c>
      <c r="J341" t="str">
        <f t="shared" si="38"/>
        <v/>
      </c>
      <c r="K341" t="str">
        <f t="shared" si="38"/>
        <v/>
      </c>
      <c r="L341" t="str">
        <f t="shared" si="38"/>
        <v/>
      </c>
      <c r="M341" t="str">
        <f t="shared" si="38"/>
        <v/>
      </c>
      <c r="N341" t="str">
        <f t="shared" si="38"/>
        <v/>
      </c>
      <c r="O341">
        <f t="shared" si="38"/>
        <v>2</v>
      </c>
      <c r="Q341" s="2">
        <f t="shared" si="40"/>
        <v>1</v>
      </c>
      <c r="R341" s="2">
        <f t="shared" si="41"/>
        <v>7</v>
      </c>
      <c r="S341" s="2" t="str">
        <f t="shared" si="42"/>
        <v/>
      </c>
      <c r="T341" s="2" t="str">
        <f t="shared" si="43"/>
        <v/>
      </c>
      <c r="U341" s="2" t="str">
        <f t="shared" si="44"/>
        <v/>
      </c>
    </row>
    <row r="342" spans="1:21" x14ac:dyDescent="0.25">
      <c r="A342" t="s">
        <v>55</v>
      </c>
      <c r="B342">
        <f>IF(Sheet1!G232&lt;200,1,IF(AND(Sheet1!G232&gt;=200,Sheet1!G232&lt;300),2,IF(AND(Sheet1!G232&gt;=300,Sheet1!G232&lt;400),3,IF(AND(Sheet1!G232&gt;=400,Sheet1!G232&lt;500),4,IF(AND(Sheet1!G232&gt;=500,Sheet1!G232&lt;600),5,IF(AND(Sheet1!G232&gt;=600,Sheet1!G232&lt;800),6,IF(Sheet1!G232&gt;=800,7)))))))</f>
        <v>1</v>
      </c>
      <c r="C342">
        <f>IF(Sheet1!H232&lt;200,1,IF(AND(Sheet1!H232&gt;=200,Sheet1!H232&lt;300),2,IF(AND(Sheet1!H232&gt;=300,Sheet1!H232&lt;400),3,IF(AND(Sheet1!H232&gt;=400,Sheet1!H232&lt;500),4,IF(AND(Sheet1!H232&gt;=500,Sheet1!H232&lt;600),5,IF(AND(Sheet1!H232&gt;=600,Sheet1!H232&lt;800),6,IF(Sheet1!H232&gt;=800,7)))))))</f>
        <v>1</v>
      </c>
      <c r="D342">
        <f>IF(Sheet1!I232&lt;200,1,IF(AND(Sheet1!I232&gt;=200,Sheet1!I232&lt;300),2,IF(AND(Sheet1!I232&gt;=300,Sheet1!I232&lt;400),3,IF(AND(Sheet1!I232&gt;=400,Sheet1!I232&lt;500),4,IF(AND(Sheet1!I232&gt;=500,Sheet1!I232&lt;600),5,IF(AND(Sheet1!I232&gt;=600,Sheet1!I232&lt;800),6,IF(Sheet1!I232&gt;=800,7)))))))</f>
        <v>1</v>
      </c>
      <c r="E342">
        <f>IF(Sheet1!J232&lt;200,1,IF(AND(Sheet1!J232&gt;=200,Sheet1!J232&lt;300),2,IF(AND(Sheet1!J232&gt;=300,Sheet1!J232&lt;400),3,IF(AND(Sheet1!J232&gt;=400,Sheet1!J232&lt;500),4,IF(AND(Sheet1!J232&gt;=500,Sheet1!J232&lt;600),5,IF(AND(Sheet1!J232&gt;=600,Sheet1!J232&lt;800),6,IF(Sheet1!J232&gt;=800,7)))))))</f>
        <v>1</v>
      </c>
      <c r="F342">
        <f>IF(Sheet1!K232&lt;200,1,IF(AND(Sheet1!K232&gt;=200,Sheet1!K232&lt;300),2,IF(AND(Sheet1!K232&gt;=300,Sheet1!K232&lt;400),3,IF(AND(Sheet1!K232&gt;=400,Sheet1!K232&lt;500),4,IF(AND(Sheet1!K232&gt;=500,Sheet1!K232&lt;600),5,IF(AND(Sheet1!K232&gt;=600,Sheet1!K232&lt;800),6,IF(Sheet1!K232&gt;=800,7)))))))</f>
        <v>1</v>
      </c>
      <c r="I342">
        <f t="shared" si="39"/>
        <v>1</v>
      </c>
      <c r="J342" t="str">
        <f t="shared" si="38"/>
        <v/>
      </c>
      <c r="K342" t="str">
        <f t="shared" si="38"/>
        <v/>
      </c>
      <c r="L342" t="str">
        <f t="shared" si="38"/>
        <v/>
      </c>
      <c r="M342" t="str">
        <f t="shared" si="38"/>
        <v/>
      </c>
      <c r="N342" t="str">
        <f t="shared" si="38"/>
        <v/>
      </c>
      <c r="O342" t="str">
        <f t="shared" si="38"/>
        <v/>
      </c>
      <c r="Q342" s="2">
        <f t="shared" si="40"/>
        <v>1</v>
      </c>
      <c r="R342" s="2" t="str">
        <f t="shared" si="41"/>
        <v/>
      </c>
      <c r="S342" s="2" t="str">
        <f t="shared" si="42"/>
        <v/>
      </c>
      <c r="T342" s="2" t="str">
        <f t="shared" si="43"/>
        <v/>
      </c>
      <c r="U342" s="2" t="str">
        <f t="shared" si="44"/>
        <v/>
      </c>
    </row>
    <row r="343" spans="1:21" x14ac:dyDescent="0.25">
      <c r="A343" t="s">
        <v>152</v>
      </c>
      <c r="B343">
        <f>IF(Sheet1!G122&lt;200,1,IF(AND(Sheet1!G122&gt;=200,Sheet1!G122&lt;300),2,IF(AND(Sheet1!G122&gt;=300,Sheet1!G122&lt;400),3,IF(AND(Sheet1!G122&gt;=400,Sheet1!G122&lt;500),4,IF(AND(Sheet1!G122&gt;=500,Sheet1!G122&lt;600),5,IF(AND(Sheet1!G122&gt;=600,Sheet1!G122&lt;800),6,IF(Sheet1!G122&gt;=800,7)))))))</f>
        <v>3</v>
      </c>
      <c r="C343">
        <f>IF(Sheet1!H122&lt;200,1,IF(AND(Sheet1!H122&gt;=200,Sheet1!H122&lt;300),2,IF(AND(Sheet1!H122&gt;=300,Sheet1!H122&lt;400),3,IF(AND(Sheet1!H122&gt;=400,Sheet1!H122&lt;500),4,IF(AND(Sheet1!H122&gt;=500,Sheet1!H122&lt;600),5,IF(AND(Sheet1!H122&gt;=600,Sheet1!H122&lt;800),6,IF(Sheet1!H122&gt;=800,7)))))))</f>
        <v>3</v>
      </c>
      <c r="D343">
        <f>IF(Sheet1!I122&lt;200,1,IF(AND(Sheet1!I122&gt;=200,Sheet1!I122&lt;300),2,IF(AND(Sheet1!I122&gt;=300,Sheet1!I122&lt;400),3,IF(AND(Sheet1!I122&gt;=400,Sheet1!I122&lt;500),4,IF(AND(Sheet1!I122&gt;=500,Sheet1!I122&lt;600),5,IF(AND(Sheet1!I122&gt;=600,Sheet1!I122&lt;800),6,IF(Sheet1!I122&gt;=800,7)))))))</f>
        <v>3</v>
      </c>
      <c r="E343">
        <f>IF(Sheet1!J122&lt;200,1,IF(AND(Sheet1!J122&gt;=200,Sheet1!J122&lt;300),2,IF(AND(Sheet1!J122&gt;=300,Sheet1!J122&lt;400),3,IF(AND(Sheet1!J122&gt;=400,Sheet1!J122&lt;500),4,IF(AND(Sheet1!J122&gt;=500,Sheet1!J122&lt;600),5,IF(AND(Sheet1!J122&gt;=600,Sheet1!J122&lt;800),6,IF(Sheet1!J122&gt;=800,7)))))))</f>
        <v>3</v>
      </c>
      <c r="F343">
        <f>IF(Sheet1!K122&lt;200,1,IF(AND(Sheet1!K122&gt;=200,Sheet1!K122&lt;300),2,IF(AND(Sheet1!K122&gt;=300,Sheet1!K122&lt;400),3,IF(AND(Sheet1!K122&gt;=400,Sheet1!K122&lt;500),4,IF(AND(Sheet1!K122&gt;=500,Sheet1!K122&lt;600),5,IF(AND(Sheet1!K122&gt;=600,Sheet1!K122&lt;800),6,IF(Sheet1!K122&gt;=800,7)))))))</f>
        <v>3</v>
      </c>
      <c r="I343" t="str">
        <f t="shared" si="39"/>
        <v/>
      </c>
      <c r="J343" t="str">
        <f t="shared" si="38"/>
        <v/>
      </c>
      <c r="K343">
        <f t="shared" si="38"/>
        <v>1</v>
      </c>
      <c r="L343" t="str">
        <f t="shared" si="38"/>
        <v/>
      </c>
      <c r="M343" t="str">
        <f t="shared" si="38"/>
        <v/>
      </c>
      <c r="N343" t="str">
        <f t="shared" si="38"/>
        <v/>
      </c>
      <c r="O343" t="str">
        <f t="shared" si="38"/>
        <v/>
      </c>
      <c r="Q343" s="2">
        <f t="shared" si="40"/>
        <v>3</v>
      </c>
      <c r="R343" s="2" t="str">
        <f t="shared" si="41"/>
        <v/>
      </c>
      <c r="S343" s="2" t="str">
        <f t="shared" si="42"/>
        <v/>
      </c>
      <c r="T343" s="2" t="str">
        <f t="shared" si="43"/>
        <v/>
      </c>
      <c r="U343" s="2" t="str">
        <f t="shared" si="44"/>
        <v/>
      </c>
    </row>
    <row r="344" spans="1:21" x14ac:dyDescent="0.25">
      <c r="A344" t="s">
        <v>365</v>
      </c>
      <c r="B344">
        <f>IF(Sheet1!G9&lt;200,1,IF(AND(Sheet1!G9&gt;=200,Sheet1!G9&lt;300),2,IF(AND(Sheet1!G9&gt;=300,Sheet1!G9&lt;400),3,IF(AND(Sheet1!G9&gt;=400,Sheet1!G9&lt;500),4,IF(AND(Sheet1!G9&gt;=500,Sheet1!G9&lt;600),5,IF(AND(Sheet1!G9&gt;=600,Sheet1!G9&lt;800),6,IF(Sheet1!G9&gt;=800,7)))))))</f>
        <v>7</v>
      </c>
      <c r="C344">
        <f>IF(Sheet1!H9&lt;200,1,IF(AND(Sheet1!H9&gt;=200,Sheet1!H9&lt;300),2,IF(AND(Sheet1!H9&gt;=300,Sheet1!H9&lt;400),3,IF(AND(Sheet1!H9&gt;=400,Sheet1!H9&lt;500),4,IF(AND(Sheet1!H9&gt;=500,Sheet1!H9&lt;600),5,IF(AND(Sheet1!H9&gt;=600,Sheet1!H9&lt;800),6,IF(Sheet1!H9&gt;=800,7)))))))</f>
        <v>7</v>
      </c>
      <c r="D344">
        <f>IF(Sheet1!I9&lt;200,1,IF(AND(Sheet1!I9&gt;=200,Sheet1!I9&lt;300),2,IF(AND(Sheet1!I9&gt;=300,Sheet1!I9&lt;400),3,IF(AND(Sheet1!I9&gt;=400,Sheet1!I9&lt;500),4,IF(AND(Sheet1!I9&gt;=500,Sheet1!I9&lt;600),5,IF(AND(Sheet1!I9&gt;=600,Sheet1!I9&lt;800),6,IF(Sheet1!I9&gt;=800,7)))))))</f>
        <v>7</v>
      </c>
      <c r="E344">
        <f>IF(Sheet1!J9&lt;200,1,IF(AND(Sheet1!J9&gt;=200,Sheet1!J9&lt;300),2,IF(AND(Sheet1!J9&gt;=300,Sheet1!J9&lt;400),3,IF(AND(Sheet1!J9&gt;=400,Sheet1!J9&lt;500),4,IF(AND(Sheet1!J9&gt;=500,Sheet1!J9&lt;600),5,IF(AND(Sheet1!J9&gt;=600,Sheet1!J9&lt;800),6,IF(Sheet1!J9&gt;=800,7)))))))</f>
        <v>7</v>
      </c>
      <c r="F344">
        <f>IF(Sheet1!K9&lt;200,1,IF(AND(Sheet1!K9&gt;=200,Sheet1!K9&lt;300),2,IF(AND(Sheet1!K9&gt;=300,Sheet1!K9&lt;400),3,IF(AND(Sheet1!K9&gt;=400,Sheet1!K9&lt;500),4,IF(AND(Sheet1!K9&gt;=500,Sheet1!K9&lt;600),5,IF(AND(Sheet1!K9&gt;=600,Sheet1!K9&lt;800),6,IF(Sheet1!K9&gt;=800,7)))))))</f>
        <v>7</v>
      </c>
      <c r="I344" t="str">
        <f t="shared" si="39"/>
        <v/>
      </c>
      <c r="J344" t="str">
        <f t="shared" si="38"/>
        <v/>
      </c>
      <c r="K344" t="str">
        <f t="shared" si="38"/>
        <v/>
      </c>
      <c r="L344" t="str">
        <f t="shared" si="38"/>
        <v/>
      </c>
      <c r="M344" t="str">
        <f t="shared" si="38"/>
        <v/>
      </c>
      <c r="N344" t="str">
        <f t="shared" si="38"/>
        <v/>
      </c>
      <c r="O344">
        <f t="shared" si="38"/>
        <v>1</v>
      </c>
      <c r="Q344" s="2">
        <f t="shared" si="40"/>
        <v>7</v>
      </c>
      <c r="R344" s="2" t="str">
        <f t="shared" si="41"/>
        <v/>
      </c>
      <c r="S344" s="2" t="str">
        <f t="shared" si="42"/>
        <v/>
      </c>
      <c r="T344" s="2" t="str">
        <f t="shared" si="43"/>
        <v/>
      </c>
      <c r="U344" s="2" t="str">
        <f t="shared" si="44"/>
        <v/>
      </c>
    </row>
    <row r="345" spans="1:21" x14ac:dyDescent="0.25">
      <c r="A345" t="s">
        <v>105</v>
      </c>
      <c r="B345">
        <f>IF(Sheet1!G272&lt;200,1,IF(AND(Sheet1!G272&gt;=200,Sheet1!G272&lt;300),2,IF(AND(Sheet1!G272&gt;=300,Sheet1!G272&lt;400),3,IF(AND(Sheet1!G272&gt;=400,Sheet1!G272&lt;500),4,IF(AND(Sheet1!G272&gt;=500,Sheet1!G272&lt;600),5,IF(AND(Sheet1!G272&gt;=600,Sheet1!G272&lt;800),6,IF(Sheet1!G272&gt;=800,7)))))))</f>
        <v>2</v>
      </c>
      <c r="C345">
        <f>IF(Sheet1!H272&lt;200,1,IF(AND(Sheet1!H272&gt;=200,Sheet1!H272&lt;300),2,IF(AND(Sheet1!H272&gt;=300,Sheet1!H272&lt;400),3,IF(AND(Sheet1!H272&gt;=400,Sheet1!H272&lt;500),4,IF(AND(Sheet1!H272&gt;=500,Sheet1!H272&lt;600),5,IF(AND(Sheet1!H272&gt;=600,Sheet1!H272&lt;800),6,IF(Sheet1!H272&gt;=800,7)))))))</f>
        <v>2</v>
      </c>
      <c r="D345">
        <f>IF(Sheet1!I272&lt;200,1,IF(AND(Sheet1!I272&gt;=200,Sheet1!I272&lt;300),2,IF(AND(Sheet1!I272&gt;=300,Sheet1!I272&lt;400),3,IF(AND(Sheet1!I272&gt;=400,Sheet1!I272&lt;500),4,IF(AND(Sheet1!I272&gt;=500,Sheet1!I272&lt;600),5,IF(AND(Sheet1!I272&gt;=600,Sheet1!I272&lt;800),6,IF(Sheet1!I272&gt;=800,7)))))))</f>
        <v>2</v>
      </c>
      <c r="E345">
        <f>IF(Sheet1!J272&lt;200,1,IF(AND(Sheet1!J272&gt;=200,Sheet1!J272&lt;300),2,IF(AND(Sheet1!J272&gt;=300,Sheet1!J272&lt;400),3,IF(AND(Sheet1!J272&gt;=400,Sheet1!J272&lt;500),4,IF(AND(Sheet1!J272&gt;=500,Sheet1!J272&lt;600),5,IF(AND(Sheet1!J272&gt;=600,Sheet1!J272&lt;800),6,IF(Sheet1!J272&gt;=800,7)))))))</f>
        <v>2</v>
      </c>
      <c r="F345">
        <f>IF(Sheet1!K272&lt;200,1,IF(AND(Sheet1!K272&gt;=200,Sheet1!K272&lt;300),2,IF(AND(Sheet1!K272&gt;=300,Sheet1!K272&lt;400),3,IF(AND(Sheet1!K272&gt;=400,Sheet1!K272&lt;500),4,IF(AND(Sheet1!K272&gt;=500,Sheet1!K272&lt;600),5,IF(AND(Sheet1!K272&gt;=600,Sheet1!K272&lt;800),6,IF(Sheet1!K272&gt;=800,7)))))))</f>
        <v>2</v>
      </c>
      <c r="I345" t="str">
        <f t="shared" si="39"/>
        <v/>
      </c>
      <c r="J345">
        <f t="shared" si="38"/>
        <v>1</v>
      </c>
      <c r="K345" t="str">
        <f t="shared" si="38"/>
        <v/>
      </c>
      <c r="L345" t="str">
        <f t="shared" si="38"/>
        <v/>
      </c>
      <c r="M345" t="str">
        <f t="shared" si="38"/>
        <v/>
      </c>
      <c r="N345" t="str">
        <f t="shared" si="38"/>
        <v/>
      </c>
      <c r="O345" t="str">
        <f t="shared" si="38"/>
        <v/>
      </c>
      <c r="Q345" s="2">
        <f t="shared" si="40"/>
        <v>2</v>
      </c>
      <c r="R345" s="2" t="str">
        <f t="shared" si="41"/>
        <v/>
      </c>
      <c r="S345" s="2" t="str">
        <f t="shared" si="42"/>
        <v/>
      </c>
      <c r="T345" s="2" t="str">
        <f t="shared" si="43"/>
        <v/>
      </c>
      <c r="U345" s="2" t="str">
        <f t="shared" si="44"/>
        <v/>
      </c>
    </row>
    <row r="346" spans="1:21" x14ac:dyDescent="0.25">
      <c r="A346" t="s">
        <v>146</v>
      </c>
      <c r="B346">
        <f>IF(Sheet1!G187&lt;200,1,IF(AND(Sheet1!G187&gt;=200,Sheet1!G187&lt;300),2,IF(AND(Sheet1!G187&gt;=300,Sheet1!G187&lt;400),3,IF(AND(Sheet1!G187&gt;=400,Sheet1!G187&lt;500),4,IF(AND(Sheet1!G187&gt;=500,Sheet1!G187&lt;600),5,IF(AND(Sheet1!G187&gt;=600,Sheet1!G187&lt;800),6,IF(Sheet1!G187&gt;=800,7)))))))</f>
        <v>1</v>
      </c>
      <c r="C346">
        <f>IF(Sheet1!H187&lt;200,1,IF(AND(Sheet1!H187&gt;=200,Sheet1!H187&lt;300),2,IF(AND(Sheet1!H187&gt;=300,Sheet1!H187&lt;400),3,IF(AND(Sheet1!H187&gt;=400,Sheet1!H187&lt;500),4,IF(AND(Sheet1!H187&gt;=500,Sheet1!H187&lt;600),5,IF(AND(Sheet1!H187&gt;=600,Sheet1!H187&lt;800),6,IF(Sheet1!H187&gt;=800,7)))))))</f>
        <v>1</v>
      </c>
      <c r="D346">
        <f>IF(Sheet1!I187&lt;200,1,IF(AND(Sheet1!I187&gt;=200,Sheet1!I187&lt;300),2,IF(AND(Sheet1!I187&gt;=300,Sheet1!I187&lt;400),3,IF(AND(Sheet1!I187&gt;=400,Sheet1!I187&lt;500),4,IF(AND(Sheet1!I187&gt;=500,Sheet1!I187&lt;600),5,IF(AND(Sheet1!I187&gt;=600,Sheet1!I187&lt;800),6,IF(Sheet1!I187&gt;=800,7)))))))</f>
        <v>2</v>
      </c>
      <c r="E346">
        <f>IF(Sheet1!J187&lt;200,1,IF(AND(Sheet1!J187&gt;=200,Sheet1!J187&lt;300),2,IF(AND(Sheet1!J187&gt;=300,Sheet1!J187&lt;400),3,IF(AND(Sheet1!J187&gt;=400,Sheet1!J187&lt;500),4,IF(AND(Sheet1!J187&gt;=500,Sheet1!J187&lt;600),5,IF(AND(Sheet1!J187&gt;=600,Sheet1!J187&lt;800),6,IF(Sheet1!J187&gt;=800,7)))))))</f>
        <v>3</v>
      </c>
      <c r="F346">
        <f>IF(Sheet1!K187&lt;200,1,IF(AND(Sheet1!K187&gt;=200,Sheet1!K187&lt;300),2,IF(AND(Sheet1!K187&gt;=300,Sheet1!K187&lt;400),3,IF(AND(Sheet1!K187&gt;=400,Sheet1!K187&lt;500),4,IF(AND(Sheet1!K187&gt;=500,Sheet1!K187&lt;600),5,IF(AND(Sheet1!K187&gt;=600,Sheet1!K187&lt;800),6,IF(Sheet1!K187&gt;=800,7)))))))</f>
        <v>3</v>
      </c>
      <c r="I346">
        <f t="shared" si="39"/>
        <v>1</v>
      </c>
      <c r="J346">
        <f t="shared" si="38"/>
        <v>3</v>
      </c>
      <c r="K346">
        <f t="shared" si="38"/>
        <v>4</v>
      </c>
      <c r="L346" t="str">
        <f t="shared" si="38"/>
        <v/>
      </c>
      <c r="M346" t="str">
        <f t="shared" si="38"/>
        <v/>
      </c>
      <c r="N346" t="str">
        <f t="shared" si="38"/>
        <v/>
      </c>
      <c r="O346" t="str">
        <f t="shared" si="38"/>
        <v/>
      </c>
      <c r="Q346" s="2">
        <f t="shared" si="40"/>
        <v>1</v>
      </c>
      <c r="R346" s="2" t="str">
        <f t="shared" si="41"/>
        <v/>
      </c>
      <c r="S346" s="2">
        <f t="shared" si="42"/>
        <v>2</v>
      </c>
      <c r="T346" s="2">
        <f t="shared" si="43"/>
        <v>3</v>
      </c>
      <c r="U346" s="2" t="str">
        <f t="shared" si="44"/>
        <v/>
      </c>
    </row>
    <row r="347" spans="1:21" x14ac:dyDescent="0.25">
      <c r="A347" t="s">
        <v>110</v>
      </c>
      <c r="B347">
        <f>IF(Sheet1!G200&lt;200,1,IF(AND(Sheet1!G200&gt;=200,Sheet1!G200&lt;300),2,IF(AND(Sheet1!G200&gt;=300,Sheet1!G200&lt;400),3,IF(AND(Sheet1!G200&gt;=400,Sheet1!G200&lt;500),4,IF(AND(Sheet1!G200&gt;=500,Sheet1!G200&lt;600),5,IF(AND(Sheet1!G200&gt;=600,Sheet1!G200&lt;800),6,IF(Sheet1!G200&gt;=800,7)))))))</f>
        <v>1</v>
      </c>
      <c r="C347">
        <f>IF(Sheet1!H200&lt;200,1,IF(AND(Sheet1!H200&gt;=200,Sheet1!H200&lt;300),2,IF(AND(Sheet1!H200&gt;=300,Sheet1!H200&lt;400),3,IF(AND(Sheet1!H200&gt;=400,Sheet1!H200&lt;500),4,IF(AND(Sheet1!H200&gt;=500,Sheet1!H200&lt;600),5,IF(AND(Sheet1!H200&gt;=600,Sheet1!H200&lt;800),6,IF(Sheet1!H200&gt;=800,7)))))))</f>
        <v>1</v>
      </c>
      <c r="D347">
        <f>IF(Sheet1!I200&lt;200,1,IF(AND(Sheet1!I200&gt;=200,Sheet1!I200&lt;300),2,IF(AND(Sheet1!I200&gt;=300,Sheet1!I200&lt;400),3,IF(AND(Sheet1!I200&gt;=400,Sheet1!I200&lt;500),4,IF(AND(Sheet1!I200&gt;=500,Sheet1!I200&lt;600),5,IF(AND(Sheet1!I200&gt;=600,Sheet1!I200&lt;800),6,IF(Sheet1!I200&gt;=800,7)))))))</f>
        <v>2</v>
      </c>
      <c r="E347">
        <f>IF(Sheet1!J200&lt;200,1,IF(AND(Sheet1!J200&gt;=200,Sheet1!J200&lt;300),2,IF(AND(Sheet1!J200&gt;=300,Sheet1!J200&lt;400),3,IF(AND(Sheet1!J200&gt;=400,Sheet1!J200&lt;500),4,IF(AND(Sheet1!J200&gt;=500,Sheet1!J200&lt;600),5,IF(AND(Sheet1!J200&gt;=600,Sheet1!J200&lt;800),6,IF(Sheet1!J200&gt;=800,7)))))))</f>
        <v>2</v>
      </c>
      <c r="F347">
        <f>IF(Sheet1!K200&lt;200,1,IF(AND(Sheet1!K200&gt;=200,Sheet1!K200&lt;300),2,IF(AND(Sheet1!K200&gt;=300,Sheet1!K200&lt;400),3,IF(AND(Sheet1!K200&gt;=400,Sheet1!K200&lt;500),4,IF(AND(Sheet1!K200&gt;=500,Sheet1!K200&lt;600),5,IF(AND(Sheet1!K200&gt;=600,Sheet1!K200&lt;800),6,IF(Sheet1!K200&gt;=800,7)))))))</f>
        <v>2</v>
      </c>
      <c r="I347">
        <f t="shared" si="39"/>
        <v>1</v>
      </c>
      <c r="J347">
        <f t="shared" si="38"/>
        <v>3</v>
      </c>
      <c r="K347" t="str">
        <f t="shared" si="38"/>
        <v/>
      </c>
      <c r="L347" t="str">
        <f t="shared" si="38"/>
        <v/>
      </c>
      <c r="M347" t="str">
        <f t="shared" si="38"/>
        <v/>
      </c>
      <c r="N347" t="str">
        <f t="shared" si="38"/>
        <v/>
      </c>
      <c r="O347" t="str">
        <f t="shared" si="38"/>
        <v/>
      </c>
      <c r="Q347" s="2">
        <f t="shared" si="40"/>
        <v>1</v>
      </c>
      <c r="R347" s="2" t="str">
        <f t="shared" si="41"/>
        <v/>
      </c>
      <c r="S347" s="2">
        <f t="shared" si="42"/>
        <v>2</v>
      </c>
      <c r="T347" s="2" t="str">
        <f t="shared" si="43"/>
        <v/>
      </c>
      <c r="U347" s="2" t="str">
        <f t="shared" si="44"/>
        <v/>
      </c>
    </row>
    <row r="348" spans="1:21" x14ac:dyDescent="0.25">
      <c r="A348" t="s">
        <v>111</v>
      </c>
      <c r="B348">
        <f>IF(Sheet1!G201&lt;200,1,IF(AND(Sheet1!G201&gt;=200,Sheet1!G201&lt;300),2,IF(AND(Sheet1!G201&gt;=300,Sheet1!G201&lt;400),3,IF(AND(Sheet1!G201&gt;=400,Sheet1!G201&lt;500),4,IF(AND(Sheet1!G201&gt;=500,Sheet1!G201&lt;600),5,IF(AND(Sheet1!G201&gt;=600,Sheet1!G201&lt;800),6,IF(Sheet1!G201&gt;=800,7)))))))</f>
        <v>1</v>
      </c>
      <c r="C348">
        <f>IF(Sheet1!H201&lt;200,1,IF(AND(Sheet1!H201&gt;=200,Sheet1!H201&lt;300),2,IF(AND(Sheet1!H201&gt;=300,Sheet1!H201&lt;400),3,IF(AND(Sheet1!H201&gt;=400,Sheet1!H201&lt;500),4,IF(AND(Sheet1!H201&gt;=500,Sheet1!H201&lt;600),5,IF(AND(Sheet1!H201&gt;=600,Sheet1!H201&lt;800),6,IF(Sheet1!H201&gt;=800,7)))))))</f>
        <v>1</v>
      </c>
      <c r="D348">
        <f>IF(Sheet1!I201&lt;200,1,IF(AND(Sheet1!I201&gt;=200,Sheet1!I201&lt;300),2,IF(AND(Sheet1!I201&gt;=300,Sheet1!I201&lt;400),3,IF(AND(Sheet1!I201&gt;=400,Sheet1!I201&lt;500),4,IF(AND(Sheet1!I201&gt;=500,Sheet1!I201&lt;600),5,IF(AND(Sheet1!I201&gt;=600,Sheet1!I201&lt;800),6,IF(Sheet1!I201&gt;=800,7)))))))</f>
        <v>2</v>
      </c>
      <c r="E348">
        <f>IF(Sheet1!J201&lt;200,1,IF(AND(Sheet1!J201&gt;=200,Sheet1!J201&lt;300),2,IF(AND(Sheet1!J201&gt;=300,Sheet1!J201&lt;400),3,IF(AND(Sheet1!J201&gt;=400,Sheet1!J201&lt;500),4,IF(AND(Sheet1!J201&gt;=500,Sheet1!J201&lt;600),5,IF(AND(Sheet1!J201&gt;=600,Sheet1!J201&lt;800),6,IF(Sheet1!J201&gt;=800,7)))))))</f>
        <v>2</v>
      </c>
      <c r="F348">
        <f>IF(Sheet1!K201&lt;200,1,IF(AND(Sheet1!K201&gt;=200,Sheet1!K201&lt;300),2,IF(AND(Sheet1!K201&gt;=300,Sheet1!K201&lt;400),3,IF(AND(Sheet1!K201&gt;=400,Sheet1!K201&lt;500),4,IF(AND(Sheet1!K201&gt;=500,Sheet1!K201&lt;600),5,IF(AND(Sheet1!K201&gt;=600,Sheet1!K201&lt;800),6,IF(Sheet1!K201&gt;=800,7)))))))</f>
        <v>2</v>
      </c>
      <c r="I348">
        <f t="shared" si="39"/>
        <v>1</v>
      </c>
      <c r="J348">
        <f t="shared" si="38"/>
        <v>3</v>
      </c>
      <c r="K348" t="str">
        <f t="shared" si="38"/>
        <v/>
      </c>
      <c r="L348" t="str">
        <f t="shared" si="38"/>
        <v/>
      </c>
      <c r="M348" t="str">
        <f t="shared" si="38"/>
        <v/>
      </c>
      <c r="N348" t="str">
        <f t="shared" si="38"/>
        <v/>
      </c>
      <c r="O348" t="str">
        <f t="shared" si="38"/>
        <v/>
      </c>
      <c r="Q348" s="2">
        <f t="shared" si="40"/>
        <v>1</v>
      </c>
      <c r="R348" s="2" t="str">
        <f t="shared" si="41"/>
        <v/>
      </c>
      <c r="S348" s="2">
        <f t="shared" si="42"/>
        <v>2</v>
      </c>
      <c r="T348" s="2" t="str">
        <f t="shared" si="43"/>
        <v/>
      </c>
      <c r="U348" s="2" t="str">
        <f t="shared" si="44"/>
        <v/>
      </c>
    </row>
    <row r="349" spans="1:21" x14ac:dyDescent="0.25">
      <c r="A349" t="s">
        <v>217</v>
      </c>
      <c r="B349">
        <f>IF(Sheet1!G180&lt;200,1,IF(AND(Sheet1!G180&gt;=200,Sheet1!G180&lt;300),2,IF(AND(Sheet1!G180&gt;=300,Sheet1!G180&lt;400),3,IF(AND(Sheet1!G180&gt;=400,Sheet1!G180&lt;500),4,IF(AND(Sheet1!G180&gt;=500,Sheet1!G180&lt;600),5,IF(AND(Sheet1!G180&gt;=600,Sheet1!G180&lt;800),6,IF(Sheet1!G180&gt;=800,7)))))))</f>
        <v>1</v>
      </c>
      <c r="C349">
        <f>IF(Sheet1!H180&lt;200,1,IF(AND(Sheet1!H180&gt;=200,Sheet1!H180&lt;300),2,IF(AND(Sheet1!H180&gt;=300,Sheet1!H180&lt;400),3,IF(AND(Sheet1!H180&gt;=400,Sheet1!H180&lt;500),4,IF(AND(Sheet1!H180&gt;=500,Sheet1!H180&lt;600),5,IF(AND(Sheet1!H180&gt;=600,Sheet1!H180&lt;800),6,IF(Sheet1!H180&gt;=800,7)))))))</f>
        <v>4</v>
      </c>
      <c r="D349">
        <f>IF(Sheet1!I180&lt;200,1,IF(AND(Sheet1!I180&gt;=200,Sheet1!I180&lt;300),2,IF(AND(Sheet1!I180&gt;=300,Sheet1!I180&lt;400),3,IF(AND(Sheet1!I180&gt;=400,Sheet1!I180&lt;500),4,IF(AND(Sheet1!I180&gt;=500,Sheet1!I180&lt;600),5,IF(AND(Sheet1!I180&gt;=600,Sheet1!I180&lt;800),6,IF(Sheet1!I180&gt;=800,7)))))))</f>
        <v>5</v>
      </c>
      <c r="E349">
        <f>IF(Sheet1!J180&lt;200,1,IF(AND(Sheet1!J180&gt;=200,Sheet1!J180&lt;300),2,IF(AND(Sheet1!J180&gt;=300,Sheet1!J180&lt;400),3,IF(AND(Sheet1!J180&gt;=400,Sheet1!J180&lt;500),4,IF(AND(Sheet1!J180&gt;=500,Sheet1!J180&lt;600),5,IF(AND(Sheet1!J180&gt;=600,Sheet1!J180&lt;800),6,IF(Sheet1!J180&gt;=800,7)))))))</f>
        <v>4</v>
      </c>
      <c r="F349">
        <f>IF(Sheet1!K180&lt;200,1,IF(AND(Sheet1!K180&gt;=200,Sheet1!K180&lt;300),2,IF(AND(Sheet1!K180&gt;=300,Sheet1!K180&lt;400),3,IF(AND(Sheet1!K180&gt;=400,Sheet1!K180&lt;500),4,IF(AND(Sheet1!K180&gt;=500,Sheet1!K180&lt;600),5,IF(AND(Sheet1!K180&gt;=600,Sheet1!K180&lt;800),6,IF(Sheet1!K180&gt;=800,7)))))))</f>
        <v>4</v>
      </c>
      <c r="I349">
        <f t="shared" si="39"/>
        <v>1</v>
      </c>
      <c r="J349" t="str">
        <f t="shared" si="38"/>
        <v/>
      </c>
      <c r="K349" t="str">
        <f t="shared" si="38"/>
        <v/>
      </c>
      <c r="L349">
        <f t="shared" si="38"/>
        <v>2</v>
      </c>
      <c r="M349">
        <f t="shared" si="38"/>
        <v>3</v>
      </c>
      <c r="N349" t="str">
        <f t="shared" ref="J349:O356" si="45">IFERROR(MATCH(N$1,$B349:$F349,0),"")</f>
        <v/>
      </c>
      <c r="O349" t="str">
        <f t="shared" si="45"/>
        <v/>
      </c>
      <c r="Q349" s="2">
        <f t="shared" si="40"/>
        <v>1</v>
      </c>
      <c r="R349" s="2">
        <f t="shared" si="41"/>
        <v>4</v>
      </c>
      <c r="S349" s="2">
        <f t="shared" si="42"/>
        <v>5</v>
      </c>
      <c r="T349" s="2" t="str">
        <f t="shared" si="43"/>
        <v/>
      </c>
      <c r="U349" s="2" t="str">
        <f t="shared" si="44"/>
        <v/>
      </c>
    </row>
    <row r="350" spans="1:21" x14ac:dyDescent="0.25">
      <c r="A350" t="s">
        <v>368</v>
      </c>
      <c r="B350">
        <f>IF(Sheet1!G2&lt;200,1,IF(AND(Sheet1!G2&gt;=200,Sheet1!G2&lt;300),2,IF(AND(Sheet1!G2&gt;=300,Sheet1!G2&lt;400),3,IF(AND(Sheet1!G2&gt;=400,Sheet1!G2&lt;500),4,IF(AND(Sheet1!G2&gt;=500,Sheet1!G2&lt;600),5,IF(AND(Sheet1!G2&gt;=600,Sheet1!G2&lt;800),6,IF(Sheet1!G2&gt;=800,7)))))))</f>
        <v>4</v>
      </c>
      <c r="C350">
        <f>IF(Sheet1!H2&lt;200,1,IF(AND(Sheet1!H2&gt;=200,Sheet1!H2&lt;300),2,IF(AND(Sheet1!H2&gt;=300,Sheet1!H2&lt;400),3,IF(AND(Sheet1!H2&gt;=400,Sheet1!H2&lt;500),4,IF(AND(Sheet1!H2&gt;=500,Sheet1!H2&lt;600),5,IF(AND(Sheet1!H2&gt;=600,Sheet1!H2&lt;800),6,IF(Sheet1!H2&gt;=800,7)))))))</f>
        <v>7</v>
      </c>
      <c r="D350">
        <f>IF(Sheet1!I2&lt;200,1,IF(AND(Sheet1!I2&gt;=200,Sheet1!I2&lt;300),2,IF(AND(Sheet1!I2&gt;=300,Sheet1!I2&lt;400),3,IF(AND(Sheet1!I2&gt;=400,Sheet1!I2&lt;500),4,IF(AND(Sheet1!I2&gt;=500,Sheet1!I2&lt;600),5,IF(AND(Sheet1!I2&gt;=600,Sheet1!I2&lt;800),6,IF(Sheet1!I2&gt;=800,7)))))))</f>
        <v>7</v>
      </c>
      <c r="E350">
        <f>IF(Sheet1!J2&lt;200,1,IF(AND(Sheet1!J2&gt;=200,Sheet1!J2&lt;300),2,IF(AND(Sheet1!J2&gt;=300,Sheet1!J2&lt;400),3,IF(AND(Sheet1!J2&gt;=400,Sheet1!J2&lt;500),4,IF(AND(Sheet1!J2&gt;=500,Sheet1!J2&lt;600),5,IF(AND(Sheet1!J2&gt;=600,Sheet1!J2&lt;800),6,IF(Sheet1!J2&gt;=800,7)))))))</f>
        <v>7</v>
      </c>
      <c r="F350">
        <f>IF(Sheet1!K2&lt;200,1,IF(AND(Sheet1!K2&gt;=200,Sheet1!K2&lt;300),2,IF(AND(Sheet1!K2&gt;=300,Sheet1!K2&lt;400),3,IF(AND(Sheet1!K2&gt;=400,Sheet1!K2&lt;500),4,IF(AND(Sheet1!K2&gt;=500,Sheet1!K2&lt;600),5,IF(AND(Sheet1!K2&gt;=600,Sheet1!K2&lt;800),6,IF(Sheet1!K2&gt;=800,7)))))))</f>
        <v>7</v>
      </c>
      <c r="I350" t="str">
        <f t="shared" si="39"/>
        <v/>
      </c>
      <c r="J350" t="str">
        <f t="shared" si="45"/>
        <v/>
      </c>
      <c r="K350" t="str">
        <f t="shared" si="45"/>
        <v/>
      </c>
      <c r="L350">
        <f t="shared" si="45"/>
        <v>1</v>
      </c>
      <c r="M350" t="str">
        <f t="shared" si="45"/>
        <v/>
      </c>
      <c r="N350" t="str">
        <f t="shared" si="45"/>
        <v/>
      </c>
      <c r="O350">
        <f t="shared" si="45"/>
        <v>2</v>
      </c>
      <c r="Q350" s="2">
        <f t="shared" si="40"/>
        <v>4</v>
      </c>
      <c r="R350" s="2">
        <f t="shared" si="41"/>
        <v>7</v>
      </c>
      <c r="S350" s="2" t="str">
        <f t="shared" si="42"/>
        <v/>
      </c>
      <c r="T350" s="2" t="str">
        <f t="shared" si="43"/>
        <v/>
      </c>
      <c r="U350" s="2" t="str">
        <f t="shared" si="44"/>
        <v/>
      </c>
    </row>
    <row r="351" spans="1:21" x14ac:dyDescent="0.25">
      <c r="A351" t="s">
        <v>17</v>
      </c>
      <c r="B351">
        <f>IF(Sheet1!G350&lt;200,1,IF(AND(Sheet1!G350&gt;=200,Sheet1!G350&lt;300),2,IF(AND(Sheet1!G350&gt;=300,Sheet1!G350&lt;400),3,IF(AND(Sheet1!G350&gt;=400,Sheet1!G350&lt;500),4,IF(AND(Sheet1!G350&gt;=500,Sheet1!G350&lt;600),5,IF(AND(Sheet1!G350&gt;=600,Sheet1!G350&lt;800),6,IF(Sheet1!G350&gt;=800,7)))))))</f>
        <v>1</v>
      </c>
      <c r="C351">
        <f>IF(Sheet1!H350&lt;200,1,IF(AND(Sheet1!H350&gt;=200,Sheet1!H350&lt;300),2,IF(AND(Sheet1!H350&gt;=300,Sheet1!H350&lt;400),3,IF(AND(Sheet1!H350&gt;=400,Sheet1!H350&lt;500),4,IF(AND(Sheet1!H350&gt;=500,Sheet1!H350&lt;600),5,IF(AND(Sheet1!H350&gt;=600,Sheet1!H350&lt;800),6,IF(Sheet1!H350&gt;=800,7)))))))</f>
        <v>1</v>
      </c>
      <c r="D351">
        <f>IF(Sheet1!I350&lt;200,1,IF(AND(Sheet1!I350&gt;=200,Sheet1!I350&lt;300),2,IF(AND(Sheet1!I350&gt;=300,Sheet1!I350&lt;400),3,IF(AND(Sheet1!I350&gt;=400,Sheet1!I350&lt;500),4,IF(AND(Sheet1!I350&gt;=500,Sheet1!I350&lt;600),5,IF(AND(Sheet1!I350&gt;=600,Sheet1!I350&lt;800),6,IF(Sheet1!I350&gt;=800,7)))))))</f>
        <v>1</v>
      </c>
      <c r="E351">
        <f>IF(Sheet1!J350&lt;200,1,IF(AND(Sheet1!J350&gt;=200,Sheet1!J350&lt;300),2,IF(AND(Sheet1!J350&gt;=300,Sheet1!J350&lt;400),3,IF(AND(Sheet1!J350&gt;=400,Sheet1!J350&lt;500),4,IF(AND(Sheet1!J350&gt;=500,Sheet1!J350&lt;600),5,IF(AND(Sheet1!J350&gt;=600,Sheet1!J350&lt;800),6,IF(Sheet1!J350&gt;=800,7)))))))</f>
        <v>1</v>
      </c>
      <c r="F351">
        <f>IF(Sheet1!K350&lt;200,1,IF(AND(Sheet1!K350&gt;=200,Sheet1!K350&lt;300),2,IF(AND(Sheet1!K350&gt;=300,Sheet1!K350&lt;400),3,IF(AND(Sheet1!K350&gt;=400,Sheet1!K350&lt;500),4,IF(AND(Sheet1!K350&gt;=500,Sheet1!K350&lt;600),5,IF(AND(Sheet1!K350&gt;=600,Sheet1!K350&lt;800),6,IF(Sheet1!K350&gt;=800,7)))))))</f>
        <v>1</v>
      </c>
      <c r="I351">
        <f t="shared" si="39"/>
        <v>1</v>
      </c>
      <c r="J351" t="str">
        <f t="shared" si="45"/>
        <v/>
      </c>
      <c r="K351" t="str">
        <f t="shared" si="45"/>
        <v/>
      </c>
      <c r="L351" t="str">
        <f t="shared" si="45"/>
        <v/>
      </c>
      <c r="M351" t="str">
        <f t="shared" si="45"/>
        <v/>
      </c>
      <c r="N351" t="str">
        <f t="shared" si="45"/>
        <v/>
      </c>
      <c r="O351" t="str">
        <f t="shared" si="45"/>
        <v/>
      </c>
      <c r="Q351" s="2">
        <f t="shared" si="40"/>
        <v>1</v>
      </c>
      <c r="R351" s="2" t="str">
        <f t="shared" si="41"/>
        <v/>
      </c>
      <c r="S351" s="2" t="str">
        <f t="shared" si="42"/>
        <v/>
      </c>
      <c r="T351" s="2" t="str">
        <f t="shared" si="43"/>
        <v/>
      </c>
      <c r="U351" s="2" t="str">
        <f t="shared" si="44"/>
        <v/>
      </c>
    </row>
    <row r="352" spans="1:21" x14ac:dyDescent="0.25">
      <c r="A352" t="s">
        <v>124</v>
      </c>
      <c r="B352">
        <f>IF(Sheet1!G295&lt;200,1,IF(AND(Sheet1!G295&gt;=200,Sheet1!G295&lt;300),2,IF(AND(Sheet1!G295&gt;=300,Sheet1!G295&lt;400),3,IF(AND(Sheet1!G295&gt;=400,Sheet1!G295&lt;500),4,IF(AND(Sheet1!G295&gt;=500,Sheet1!G295&lt;600),5,IF(AND(Sheet1!G295&gt;=600,Sheet1!G295&lt;800),6,IF(Sheet1!G295&gt;=800,7)))))))</f>
        <v>1</v>
      </c>
      <c r="C352">
        <f>IF(Sheet1!H295&lt;200,1,IF(AND(Sheet1!H295&gt;=200,Sheet1!H295&lt;300),2,IF(AND(Sheet1!H295&gt;=300,Sheet1!H295&lt;400),3,IF(AND(Sheet1!H295&gt;=400,Sheet1!H295&lt;500),4,IF(AND(Sheet1!H295&gt;=500,Sheet1!H295&lt;600),5,IF(AND(Sheet1!H295&gt;=600,Sheet1!H295&lt;800),6,IF(Sheet1!H295&gt;=800,7)))))))</f>
        <v>1</v>
      </c>
      <c r="D352">
        <f>IF(Sheet1!I295&lt;200,1,IF(AND(Sheet1!I295&gt;=200,Sheet1!I295&lt;300),2,IF(AND(Sheet1!I295&gt;=300,Sheet1!I295&lt;400),3,IF(AND(Sheet1!I295&gt;=400,Sheet1!I295&lt;500),4,IF(AND(Sheet1!I295&gt;=500,Sheet1!I295&lt;600),5,IF(AND(Sheet1!I295&gt;=600,Sheet1!I295&lt;800),6,IF(Sheet1!I295&gt;=800,7)))))))</f>
        <v>2</v>
      </c>
      <c r="E352">
        <f>IF(Sheet1!J295&lt;200,1,IF(AND(Sheet1!J295&gt;=200,Sheet1!J295&lt;300),2,IF(AND(Sheet1!J295&gt;=300,Sheet1!J295&lt;400),3,IF(AND(Sheet1!J295&gt;=400,Sheet1!J295&lt;500),4,IF(AND(Sheet1!J295&gt;=500,Sheet1!J295&lt;600),5,IF(AND(Sheet1!J295&gt;=600,Sheet1!J295&lt;800),6,IF(Sheet1!J295&gt;=800,7)))))))</f>
        <v>2</v>
      </c>
      <c r="F352">
        <f>IF(Sheet1!K295&lt;200,1,IF(AND(Sheet1!K295&gt;=200,Sheet1!K295&lt;300),2,IF(AND(Sheet1!K295&gt;=300,Sheet1!K295&lt;400),3,IF(AND(Sheet1!K295&gt;=400,Sheet1!K295&lt;500),4,IF(AND(Sheet1!K295&gt;=500,Sheet1!K295&lt;600),5,IF(AND(Sheet1!K295&gt;=600,Sheet1!K295&lt;800),6,IF(Sheet1!K295&gt;=800,7)))))))</f>
        <v>2</v>
      </c>
      <c r="I352">
        <f t="shared" si="39"/>
        <v>1</v>
      </c>
      <c r="J352">
        <f t="shared" si="45"/>
        <v>3</v>
      </c>
      <c r="K352" t="str">
        <f t="shared" si="45"/>
        <v/>
      </c>
      <c r="L352" t="str">
        <f t="shared" si="45"/>
        <v/>
      </c>
      <c r="M352" t="str">
        <f t="shared" si="45"/>
        <v/>
      </c>
      <c r="N352" t="str">
        <f t="shared" si="45"/>
        <v/>
      </c>
      <c r="O352" t="str">
        <f t="shared" si="45"/>
        <v/>
      </c>
      <c r="Q352" s="2">
        <f t="shared" si="40"/>
        <v>1</v>
      </c>
      <c r="R352" s="2" t="str">
        <f t="shared" si="41"/>
        <v/>
      </c>
      <c r="S352" s="2">
        <f t="shared" si="42"/>
        <v>2</v>
      </c>
      <c r="T352" s="2" t="str">
        <f t="shared" si="43"/>
        <v/>
      </c>
      <c r="U352" s="2" t="str">
        <f t="shared" si="44"/>
        <v/>
      </c>
    </row>
    <row r="353" spans="1:21" x14ac:dyDescent="0.25">
      <c r="A353" t="s">
        <v>215</v>
      </c>
      <c r="B353">
        <f>IF(Sheet1!G331&lt;200,1,IF(AND(Sheet1!G331&gt;=200,Sheet1!G331&lt;300),2,IF(AND(Sheet1!G331&gt;=300,Sheet1!G331&lt;400),3,IF(AND(Sheet1!G331&gt;=400,Sheet1!G331&lt;500),4,IF(AND(Sheet1!G331&gt;=500,Sheet1!G331&lt;600),5,IF(AND(Sheet1!G331&gt;=600,Sheet1!G331&lt;800),6,IF(Sheet1!G331&gt;=800,7)))))))</f>
        <v>1</v>
      </c>
      <c r="C353">
        <f>IF(Sheet1!H331&lt;200,1,IF(AND(Sheet1!H331&gt;=200,Sheet1!H331&lt;300),2,IF(AND(Sheet1!H331&gt;=300,Sheet1!H331&lt;400),3,IF(AND(Sheet1!H331&gt;=400,Sheet1!H331&lt;500),4,IF(AND(Sheet1!H331&gt;=500,Sheet1!H331&lt;600),5,IF(AND(Sheet1!H331&gt;=600,Sheet1!H331&lt;800),6,IF(Sheet1!H331&gt;=800,7)))))))</f>
        <v>1</v>
      </c>
      <c r="D353">
        <f>IF(Sheet1!I331&lt;200,1,IF(AND(Sheet1!I331&gt;=200,Sheet1!I331&lt;300),2,IF(AND(Sheet1!I331&gt;=300,Sheet1!I331&lt;400),3,IF(AND(Sheet1!I331&gt;=400,Sheet1!I331&lt;500),4,IF(AND(Sheet1!I331&gt;=500,Sheet1!I331&lt;600),5,IF(AND(Sheet1!I331&gt;=600,Sheet1!I331&lt;800),6,IF(Sheet1!I331&gt;=800,7)))))))</f>
        <v>3</v>
      </c>
      <c r="E353">
        <f>IF(Sheet1!J331&lt;200,1,IF(AND(Sheet1!J331&gt;=200,Sheet1!J331&lt;300),2,IF(AND(Sheet1!J331&gt;=300,Sheet1!J331&lt;400),3,IF(AND(Sheet1!J331&gt;=400,Sheet1!J331&lt;500),4,IF(AND(Sheet1!J331&gt;=500,Sheet1!J331&lt;600),5,IF(AND(Sheet1!J331&gt;=600,Sheet1!J331&lt;800),6,IF(Sheet1!J331&gt;=800,7)))))))</f>
        <v>4</v>
      </c>
      <c r="F353">
        <f>IF(Sheet1!K331&lt;200,1,IF(AND(Sheet1!K331&gt;=200,Sheet1!K331&lt;300),2,IF(AND(Sheet1!K331&gt;=300,Sheet1!K331&lt;400),3,IF(AND(Sheet1!K331&gt;=400,Sheet1!K331&lt;500),4,IF(AND(Sheet1!K331&gt;=500,Sheet1!K331&lt;600),5,IF(AND(Sheet1!K331&gt;=600,Sheet1!K331&lt;800),6,IF(Sheet1!K331&gt;=800,7)))))))</f>
        <v>4</v>
      </c>
      <c r="I353">
        <f t="shared" si="39"/>
        <v>1</v>
      </c>
      <c r="J353" t="str">
        <f t="shared" si="45"/>
        <v/>
      </c>
      <c r="K353">
        <f t="shared" si="45"/>
        <v>3</v>
      </c>
      <c r="L353">
        <f t="shared" si="45"/>
        <v>4</v>
      </c>
      <c r="M353" t="str">
        <f t="shared" si="45"/>
        <v/>
      </c>
      <c r="N353" t="str">
        <f t="shared" si="45"/>
        <v/>
      </c>
      <c r="O353" t="str">
        <f t="shared" si="45"/>
        <v/>
      </c>
      <c r="Q353" s="2">
        <f t="shared" si="40"/>
        <v>1</v>
      </c>
      <c r="R353" s="2" t="str">
        <f t="shared" si="41"/>
        <v/>
      </c>
      <c r="S353" s="2">
        <f t="shared" si="42"/>
        <v>3</v>
      </c>
      <c r="T353" s="2">
        <f t="shared" si="43"/>
        <v>4</v>
      </c>
      <c r="U353" s="2" t="str">
        <f t="shared" si="44"/>
        <v/>
      </c>
    </row>
    <row r="354" spans="1:21" x14ac:dyDescent="0.25">
      <c r="A354" t="s">
        <v>323</v>
      </c>
      <c r="B354">
        <f>IF(Sheet1!G57&lt;200,1,IF(AND(Sheet1!G57&gt;=200,Sheet1!G57&lt;300),2,IF(AND(Sheet1!G57&gt;=300,Sheet1!G57&lt;400),3,IF(AND(Sheet1!G57&gt;=400,Sheet1!G57&lt;500),4,IF(AND(Sheet1!G57&gt;=500,Sheet1!G57&lt;600),5,IF(AND(Sheet1!G57&gt;=600,Sheet1!G57&lt;800),6,IF(Sheet1!G57&gt;=800,7)))))))</f>
        <v>5</v>
      </c>
      <c r="C354">
        <f>IF(Sheet1!H57&lt;200,1,IF(AND(Sheet1!H57&gt;=200,Sheet1!H57&lt;300),2,IF(AND(Sheet1!H57&gt;=300,Sheet1!H57&lt;400),3,IF(AND(Sheet1!H57&gt;=400,Sheet1!H57&lt;500),4,IF(AND(Sheet1!H57&gt;=500,Sheet1!H57&lt;600),5,IF(AND(Sheet1!H57&gt;=600,Sheet1!H57&lt;800),6,IF(Sheet1!H57&gt;=800,7)))))))</f>
        <v>7</v>
      </c>
      <c r="D354">
        <f>IF(Sheet1!I57&lt;200,1,IF(AND(Sheet1!I57&gt;=200,Sheet1!I57&lt;300),2,IF(AND(Sheet1!I57&gt;=300,Sheet1!I57&lt;400),3,IF(AND(Sheet1!I57&gt;=400,Sheet1!I57&lt;500),4,IF(AND(Sheet1!I57&gt;=500,Sheet1!I57&lt;600),5,IF(AND(Sheet1!I57&gt;=600,Sheet1!I57&lt;800),6,IF(Sheet1!I57&gt;=800,7)))))))</f>
        <v>7</v>
      </c>
      <c r="E354">
        <f>IF(Sheet1!J57&lt;200,1,IF(AND(Sheet1!J57&gt;=200,Sheet1!J57&lt;300),2,IF(AND(Sheet1!J57&gt;=300,Sheet1!J57&lt;400),3,IF(AND(Sheet1!J57&gt;=400,Sheet1!J57&lt;500),4,IF(AND(Sheet1!J57&gt;=500,Sheet1!J57&lt;600),5,IF(AND(Sheet1!J57&gt;=600,Sheet1!J57&lt;800),6,IF(Sheet1!J57&gt;=800,7)))))))</f>
        <v>7</v>
      </c>
      <c r="F354">
        <f>IF(Sheet1!K57&lt;200,1,IF(AND(Sheet1!K57&gt;=200,Sheet1!K57&lt;300),2,IF(AND(Sheet1!K57&gt;=300,Sheet1!K57&lt;400),3,IF(AND(Sheet1!K57&gt;=400,Sheet1!K57&lt;500),4,IF(AND(Sheet1!K57&gt;=500,Sheet1!K57&lt;600),5,IF(AND(Sheet1!K57&gt;=600,Sheet1!K57&lt;800),6,IF(Sheet1!K57&gt;=800,7)))))))</f>
        <v>7</v>
      </c>
      <c r="I354" t="str">
        <f t="shared" si="39"/>
        <v/>
      </c>
      <c r="J354" t="str">
        <f t="shared" si="45"/>
        <v/>
      </c>
      <c r="K354" t="str">
        <f t="shared" si="45"/>
        <v/>
      </c>
      <c r="L354" t="str">
        <f t="shared" si="45"/>
        <v/>
      </c>
      <c r="M354">
        <f t="shared" si="45"/>
        <v>1</v>
      </c>
      <c r="N354" t="str">
        <f t="shared" si="45"/>
        <v/>
      </c>
      <c r="O354">
        <f t="shared" si="45"/>
        <v>2</v>
      </c>
      <c r="Q354" s="2">
        <f t="shared" si="40"/>
        <v>5</v>
      </c>
      <c r="R354" s="2">
        <f t="shared" si="41"/>
        <v>7</v>
      </c>
      <c r="S354" s="2" t="str">
        <f t="shared" si="42"/>
        <v/>
      </c>
      <c r="T354" s="2" t="str">
        <f t="shared" si="43"/>
        <v/>
      </c>
      <c r="U354" s="2" t="str">
        <f t="shared" si="44"/>
        <v/>
      </c>
    </row>
    <row r="355" spans="1:21" x14ac:dyDescent="0.25">
      <c r="A355" t="s">
        <v>282</v>
      </c>
      <c r="B355">
        <f>IF(Sheet1!G255&lt;200,1,IF(AND(Sheet1!G255&gt;=200,Sheet1!G255&lt;300),2,IF(AND(Sheet1!G255&gt;=300,Sheet1!G255&lt;400),3,IF(AND(Sheet1!G255&gt;=400,Sheet1!G255&lt;500),4,IF(AND(Sheet1!G255&gt;=500,Sheet1!G255&lt;600),5,IF(AND(Sheet1!G255&gt;=600,Sheet1!G255&lt;800),6,IF(Sheet1!G255&gt;=800,7)))))))</f>
        <v>1</v>
      </c>
      <c r="C355">
        <f>IF(Sheet1!H255&lt;200,1,IF(AND(Sheet1!H255&gt;=200,Sheet1!H255&lt;300),2,IF(AND(Sheet1!H255&gt;=300,Sheet1!H255&lt;400),3,IF(AND(Sheet1!H255&gt;=400,Sheet1!H255&lt;500),4,IF(AND(Sheet1!H255&gt;=500,Sheet1!H255&lt;600),5,IF(AND(Sheet1!H255&gt;=600,Sheet1!H255&lt;800),6,IF(Sheet1!H255&gt;=800,7)))))))</f>
        <v>2</v>
      </c>
      <c r="D355">
        <f>IF(Sheet1!I255&lt;200,1,IF(AND(Sheet1!I255&gt;=200,Sheet1!I255&lt;300),2,IF(AND(Sheet1!I255&gt;=300,Sheet1!I255&lt;400),3,IF(AND(Sheet1!I255&gt;=400,Sheet1!I255&lt;500),4,IF(AND(Sheet1!I255&gt;=500,Sheet1!I255&lt;600),5,IF(AND(Sheet1!I255&gt;=600,Sheet1!I255&lt;800),6,IF(Sheet1!I255&gt;=800,7)))))))</f>
        <v>2</v>
      </c>
      <c r="E355">
        <f>IF(Sheet1!J255&lt;200,1,IF(AND(Sheet1!J255&gt;=200,Sheet1!J255&lt;300),2,IF(AND(Sheet1!J255&gt;=300,Sheet1!J255&lt;400),3,IF(AND(Sheet1!J255&gt;=400,Sheet1!J255&lt;500),4,IF(AND(Sheet1!J255&gt;=500,Sheet1!J255&lt;600),5,IF(AND(Sheet1!J255&gt;=600,Sheet1!J255&lt;800),6,IF(Sheet1!J255&gt;=800,7)))))))</f>
        <v>2</v>
      </c>
      <c r="F355">
        <f>IF(Sheet1!K255&lt;200,1,IF(AND(Sheet1!K255&gt;=200,Sheet1!K255&lt;300),2,IF(AND(Sheet1!K255&gt;=300,Sheet1!K255&lt;400),3,IF(AND(Sheet1!K255&gt;=400,Sheet1!K255&lt;500),4,IF(AND(Sheet1!K255&gt;=500,Sheet1!K255&lt;600),5,IF(AND(Sheet1!K255&gt;=600,Sheet1!K255&lt;800),6,IF(Sheet1!K255&gt;=800,7)))))))</f>
        <v>7</v>
      </c>
      <c r="I355">
        <f t="shared" si="39"/>
        <v>1</v>
      </c>
      <c r="J355">
        <f t="shared" si="45"/>
        <v>2</v>
      </c>
      <c r="K355" t="str">
        <f t="shared" si="45"/>
        <v/>
      </c>
      <c r="L355" t="str">
        <f t="shared" si="45"/>
        <v/>
      </c>
      <c r="M355" t="str">
        <f t="shared" si="45"/>
        <v/>
      </c>
      <c r="N355" t="str">
        <f t="shared" si="45"/>
        <v/>
      </c>
      <c r="O355">
        <f t="shared" si="45"/>
        <v>5</v>
      </c>
      <c r="Q355" s="2">
        <f t="shared" si="40"/>
        <v>1</v>
      </c>
      <c r="R355" s="2">
        <f t="shared" si="41"/>
        <v>2</v>
      </c>
      <c r="S355" s="2" t="str">
        <f t="shared" si="42"/>
        <v/>
      </c>
      <c r="T355" s="2" t="str">
        <f t="shared" si="43"/>
        <v/>
      </c>
      <c r="U355" s="2">
        <f t="shared" si="44"/>
        <v>7</v>
      </c>
    </row>
    <row r="356" spans="1:21" x14ac:dyDescent="0.25">
      <c r="A356" t="s">
        <v>100</v>
      </c>
      <c r="B356">
        <f>IF(Sheet1!G218&lt;200,1,IF(AND(Sheet1!G218&gt;=200,Sheet1!G218&lt;300),2,IF(AND(Sheet1!G218&gt;=300,Sheet1!G218&lt;400),3,IF(AND(Sheet1!G218&gt;=400,Sheet1!G218&lt;500),4,IF(AND(Sheet1!G218&gt;=500,Sheet1!G218&lt;600),5,IF(AND(Sheet1!G218&gt;=600,Sheet1!G218&lt;800),6,IF(Sheet1!G218&gt;=800,7)))))))</f>
        <v>1</v>
      </c>
      <c r="C356">
        <f>IF(Sheet1!H218&lt;200,1,IF(AND(Sheet1!H218&gt;=200,Sheet1!H218&lt;300),2,IF(AND(Sheet1!H218&gt;=300,Sheet1!H218&lt;400),3,IF(AND(Sheet1!H218&gt;=400,Sheet1!H218&lt;500),4,IF(AND(Sheet1!H218&gt;=500,Sheet1!H218&lt;600),5,IF(AND(Sheet1!H218&gt;=600,Sheet1!H218&lt;800),6,IF(Sheet1!H218&gt;=800,7)))))))</f>
        <v>1</v>
      </c>
      <c r="D356">
        <f>IF(Sheet1!I218&lt;200,1,IF(AND(Sheet1!I218&gt;=200,Sheet1!I218&lt;300),2,IF(AND(Sheet1!I218&gt;=300,Sheet1!I218&lt;400),3,IF(AND(Sheet1!I218&gt;=400,Sheet1!I218&lt;500),4,IF(AND(Sheet1!I218&gt;=500,Sheet1!I218&lt;600),5,IF(AND(Sheet1!I218&gt;=600,Sheet1!I218&lt;800),6,IF(Sheet1!I218&gt;=800,7)))))))</f>
        <v>2</v>
      </c>
      <c r="E356">
        <f>IF(Sheet1!J218&lt;200,1,IF(AND(Sheet1!J218&gt;=200,Sheet1!J218&lt;300),2,IF(AND(Sheet1!J218&gt;=300,Sheet1!J218&lt;400),3,IF(AND(Sheet1!J218&gt;=400,Sheet1!J218&lt;500),4,IF(AND(Sheet1!J218&gt;=500,Sheet1!J218&lt;600),5,IF(AND(Sheet1!J218&gt;=600,Sheet1!J218&lt;800),6,IF(Sheet1!J218&gt;=800,7)))))))</f>
        <v>2</v>
      </c>
      <c r="F356">
        <f>IF(Sheet1!K218&lt;200,1,IF(AND(Sheet1!K218&gt;=200,Sheet1!K218&lt;300),2,IF(AND(Sheet1!K218&gt;=300,Sheet1!K218&lt;400),3,IF(AND(Sheet1!K218&gt;=400,Sheet1!K218&lt;500),4,IF(AND(Sheet1!K218&gt;=500,Sheet1!K218&lt;600),5,IF(AND(Sheet1!K218&gt;=600,Sheet1!K218&lt;800),6,IF(Sheet1!K218&gt;=800,7)))))))</f>
        <v>2</v>
      </c>
      <c r="I356">
        <f t="shared" si="39"/>
        <v>1</v>
      </c>
      <c r="J356">
        <f t="shared" si="45"/>
        <v>3</v>
      </c>
      <c r="K356" t="str">
        <f t="shared" si="45"/>
        <v/>
      </c>
      <c r="L356" t="str">
        <f t="shared" si="45"/>
        <v/>
      </c>
      <c r="M356" t="str">
        <f t="shared" si="45"/>
        <v/>
      </c>
      <c r="N356" t="str">
        <f t="shared" si="45"/>
        <v/>
      </c>
      <c r="O356" t="str">
        <f t="shared" si="45"/>
        <v/>
      </c>
      <c r="Q356" s="2">
        <f t="shared" si="40"/>
        <v>1</v>
      </c>
      <c r="R356" s="2" t="str">
        <f t="shared" si="41"/>
        <v/>
      </c>
      <c r="S356" s="2">
        <f t="shared" si="42"/>
        <v>2</v>
      </c>
      <c r="T356" s="2" t="str">
        <f t="shared" si="43"/>
        <v/>
      </c>
      <c r="U356" s="2" t="str">
        <f t="shared" si="44"/>
        <v/>
      </c>
    </row>
  </sheetData>
  <sortState ref="A2:F356">
    <sortCondition ref="A2:A35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Output to Model</vt:lpstr>
      <vt:lpstr>REF Projects</vt:lpstr>
      <vt:lpstr>Interties</vt:lpstr>
      <vt:lpstr>Sheet3</vt:lpstr>
      <vt:lpstr>Wind Reg Plan</vt:lpstr>
      <vt:lpstr>Cross ref wind potential</vt: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Crowther</dc:creator>
  <cp:lastModifiedBy>Neil McMahon</cp:lastModifiedBy>
  <dcterms:created xsi:type="dcterms:W3CDTF">2016-05-20T20:18:15Z</dcterms:created>
  <dcterms:modified xsi:type="dcterms:W3CDTF">2016-06-16T19:24:01Z</dcterms:modified>
</cp:coreProperties>
</file>