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10"/>
  <workbookPr codeName="ThisWorkbook"/>
  <mc:AlternateContent xmlns:mc="http://schemas.openxmlformats.org/markup-compatibility/2006">
    <mc:Choice Requires="x15">
      <x15ac:absPath xmlns:x15ac="http://schemas.microsoft.com/office/spreadsheetml/2010/11/ac" url="https://yptorid-my.sharepoint.com/personal/21110036_ittelkom-pwt_ac_id/Documents/"/>
    </mc:Choice>
  </mc:AlternateContent>
  <xr:revisionPtr revIDLastSave="0" documentId="8_{8A882FCA-6B20-42C8-84A1-9C659CE5E74F}" xr6:coauthVersionLast="47" xr6:coauthVersionMax="47" xr10:uidLastSave="{00000000-0000-0000-0000-000000000000}"/>
  <bookViews>
    <workbookView xWindow="-110" yWindow="-110" windowWidth="19420" windowHeight="11020" xr2:uid="{00000000-000D-0000-FFFF-FFFF00000000}"/>
  </bookViews>
  <sheets>
    <sheet name="Timeline" sheetId="9" r:id="rId1"/>
  </sheets>
  <definedNames>
    <definedName name="prevWBS" localSheetId="0">Timeline!$A1048576</definedName>
    <definedName name="_xlnm.Print_Area" localSheetId="0">Timeline!$A$1:$BA$32</definedName>
    <definedName name="_xlnm.Print_Titles" localSheetId="0">Timeline!$4:$7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8" calcCompleted="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33" i="9" l="1"/>
  <c r="G24" i="9"/>
  <c r="G16" i="9"/>
  <c r="G9" i="9"/>
  <c r="G10" i="9"/>
  <c r="G28" i="9"/>
  <c r="G26" i="9"/>
  <c r="L6" i="9"/>
  <c r="M6" i="9"/>
  <c r="N6" i="9"/>
  <c r="O6" i="9" s="1"/>
  <c r="L5" i="9" s="1"/>
  <c r="L7" i="9"/>
  <c r="M7" i="9"/>
  <c r="N7" i="9"/>
  <c r="G22" i="9"/>
  <c r="G31" i="9"/>
  <c r="G30" i="9"/>
  <c r="G29" i="9"/>
  <c r="J29" i="9" s="1"/>
  <c r="G32" i="9"/>
  <c r="J32" i="9" s="1"/>
  <c r="A8" i="9"/>
  <c r="A9" i="9" s="1"/>
  <c r="A10" i="9" s="1"/>
  <c r="A11" i="9" s="1"/>
  <c r="A12" i="9" s="1"/>
  <c r="A13" i="9" s="1"/>
  <c r="A14" i="9" s="1"/>
  <c r="A15" i="9" s="1"/>
  <c r="A16" i="9" s="1"/>
  <c r="A17" i="9" s="1"/>
  <c r="A18" i="9" s="1"/>
  <c r="A19" i="9" s="1"/>
  <c r="A20" i="9" s="1"/>
  <c r="A21" i="9" s="1"/>
  <c r="A22" i="9" s="1"/>
  <c r="A23" i="9" s="1"/>
  <c r="A24" i="9" s="1"/>
  <c r="A25" i="9" s="1"/>
  <c r="A26" i="9" s="1"/>
  <c r="A27" i="9" s="1"/>
  <c r="A28" i="9" s="1"/>
  <c r="J22" i="9"/>
  <c r="G21" i="9"/>
  <c r="J21" i="9" s="1"/>
  <c r="G20" i="9"/>
  <c r="J20" i="9" s="1"/>
  <c r="G11" i="9"/>
  <c r="G15" i="9"/>
  <c r="G13" i="9"/>
  <c r="J13" i="9" s="1"/>
  <c r="G27" i="9"/>
  <c r="J27" i="9" s="1"/>
  <c r="J28" i="9"/>
  <c r="J26" i="9"/>
  <c r="G25" i="9"/>
  <c r="J25" i="9" s="1"/>
  <c r="G8" i="9"/>
  <c r="J8" i="9" s="1"/>
  <c r="G23" i="9"/>
  <c r="J23" i="9" s="1"/>
  <c r="G17" i="9"/>
  <c r="J17" i="9" s="1"/>
  <c r="G12" i="9"/>
  <c r="J12" i="9" s="1"/>
  <c r="J9" i="9"/>
  <c r="J10" i="9"/>
  <c r="G14" i="9"/>
  <c r="J14" i="9" s="1"/>
  <c r="G19" i="9"/>
  <c r="J19" i="9" s="1"/>
  <c r="G18" i="9"/>
  <c r="J18" i="9" s="1"/>
  <c r="J24" i="9"/>
  <c r="J16" i="9"/>
  <c r="L4" i="9" l="1"/>
  <c r="A29" i="9" l="1"/>
  <c r="A30" i="9" l="1"/>
  <c r="P6" i="9"/>
  <c r="O7" i="9"/>
  <c r="A31" i="9" l="1"/>
  <c r="A32" i="9" s="1"/>
  <c r="A33" i="9" s="1"/>
  <c r="P7" i="9"/>
  <c r="Q6" i="9"/>
  <c r="R6" i="9" l="1"/>
  <c r="Q7" i="9"/>
  <c r="R7" i="9" l="1"/>
  <c r="S6" i="9"/>
  <c r="T6" i="9" l="1"/>
  <c r="U6" i="9" s="1"/>
  <c r="S5" i="9"/>
  <c r="S4" i="9"/>
  <c r="S7" i="9"/>
  <c r="T7" i="9" l="1"/>
  <c r="V6" i="9" l="1"/>
  <c r="U7" i="9"/>
  <c r="W6" i="9" l="1"/>
  <c r="V7" i="9"/>
  <c r="W7" i="9" l="1"/>
  <c r="X6" i="9"/>
  <c r="Y6" i="9" l="1"/>
  <c r="X7" i="9"/>
  <c r="Y7" i="9" l="1"/>
  <c r="Z6" i="9"/>
  <c r="AA6" i="9" l="1"/>
  <c r="Z7" i="9"/>
  <c r="Z5" i="9"/>
  <c r="Z4" i="9"/>
  <c r="AB6" i="9" l="1"/>
  <c r="AA7" i="9"/>
  <c r="AB7" i="9" l="1"/>
  <c r="AC6" i="9"/>
  <c r="AC7" i="9" l="1"/>
  <c r="AD6" i="9"/>
  <c r="AD7" i="9" l="1"/>
  <c r="AE6" i="9"/>
  <c r="AE7" i="9" l="1"/>
  <c r="AF6" i="9"/>
  <c r="AF7" i="9" l="1"/>
  <c r="AG6" i="9"/>
  <c r="AG5" i="9" s="1"/>
  <c r="AH6" i="9" l="1"/>
  <c r="AG4" i="9"/>
  <c r="AG7" i="9"/>
  <c r="AH7" i="9" l="1"/>
  <c r="AI6" i="9"/>
  <c r="AI7" i="9" l="1"/>
  <c r="AJ6" i="9"/>
  <c r="AJ7" i="9" l="1"/>
  <c r="AK6" i="9"/>
  <c r="AK7" i="9" l="1"/>
  <c r="AL6" i="9"/>
  <c r="AL7" i="9" l="1"/>
  <c r="AM6" i="9"/>
  <c r="AM7" i="9" l="1"/>
  <c r="AN6" i="9"/>
  <c r="AN4" i="9" l="1"/>
  <c r="AN7" i="9"/>
  <c r="AN5" i="9"/>
  <c r="AO6" i="9"/>
  <c r="AP6" i="9" l="1"/>
  <c r="AO7" i="9"/>
  <c r="AP7" i="9" l="1"/>
  <c r="AQ6" i="9"/>
  <c r="AR6" i="9" l="1"/>
  <c r="AQ7" i="9"/>
  <c r="AR7" i="9" l="1"/>
  <c r="AS6" i="9"/>
  <c r="AS7" i="9" l="1"/>
  <c r="AT6" i="9"/>
  <c r="AT7" i="9" l="1"/>
  <c r="AU6" i="9"/>
  <c r="AU4" i="9" l="1"/>
  <c r="AU7" i="9"/>
  <c r="AV6" i="9"/>
  <c r="AU5" i="9"/>
  <c r="AV7" i="9" l="1"/>
  <c r="AW6" i="9"/>
  <c r="AW7" i="9" l="1"/>
  <c r="AX6" i="9"/>
  <c r="AX7" i="9" l="1"/>
  <c r="AY6" i="9"/>
  <c r="AY7" i="9" l="1"/>
  <c r="AZ6" i="9"/>
  <c r="AZ7" i="9" l="1"/>
  <c r="BA6" i="9"/>
  <c r="BA7" i="9"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Vertex42</author>
    <author>Vertex42.com Templates</author>
  </authors>
  <commentList>
    <comment ref="A7" authorId="0" shapeId="0" xr:uid="{00000000-0006-0000-0000-000001000000}">
      <text>
        <r>
          <rPr>
            <b/>
            <sz val="9"/>
            <color rgb="FF000000"/>
            <rFont val="Tahoma"/>
            <family val="2"/>
          </rPr>
          <t>Work Breakdown Structure</t>
        </r>
        <r>
          <rPr>
            <sz val="9"/>
            <color rgb="FF000000"/>
            <rFont val="Tahoma"/>
            <family val="2"/>
          </rPr>
          <t xml:space="preserve">
</t>
        </r>
        <r>
          <rPr>
            <sz val="9"/>
            <color rgb="FF000000"/>
            <rFont val="Tahoma"/>
            <family val="2"/>
          </rPr>
          <t xml:space="preserve">Level 1: 1, 2, 3, ...
</t>
        </r>
        <r>
          <rPr>
            <sz val="9"/>
            <color rgb="FF000000"/>
            <rFont val="Tahoma"/>
            <family val="2"/>
          </rPr>
          <t xml:space="preserve">Level 2: 1.1, 1.2, 1.3, ...
</t>
        </r>
        <r>
          <rPr>
            <sz val="9"/>
            <color rgb="FF000000"/>
            <rFont val="Tahoma"/>
            <family val="2"/>
          </rPr>
          <t xml:space="preserve">Level 3: 1.1.1, 1.1.2, 1.1.3, …
</t>
        </r>
        <r>
          <rPr>
            <sz val="9"/>
            <color rgb="FF000000"/>
            <rFont val="Tahoma"/>
            <family val="2"/>
          </rPr>
          <t xml:space="preserve"> - The WBS uses a formula to control the numbering, but the formulas are different for different levels. Copy and Paste the cells in the WBS column from the examples at the bottom of the worksheet.</t>
        </r>
      </text>
    </comment>
    <comment ref="B7" authorId="0" shapeId="0" xr:uid="{00000000-0006-0000-0000-000002000000}">
      <text>
        <r>
          <rPr>
            <b/>
            <sz val="9"/>
            <color rgb="FF000000"/>
            <rFont val="Tahoma"/>
            <family val="2"/>
          </rPr>
          <t>Task Description</t>
        </r>
        <r>
          <rPr>
            <sz val="9"/>
            <color rgb="FF000000"/>
            <rFont val="Tahoma"/>
            <family val="2"/>
          </rPr>
          <t xml:space="preserve">
</t>
        </r>
        <r>
          <rPr>
            <sz val="9"/>
            <color rgb="FF000000"/>
            <rFont val="Tahoma"/>
            <family val="2"/>
          </rPr>
          <t>Enter the name of each task and sub-task. Use indents for sub-tasks.</t>
        </r>
      </text>
    </comment>
    <comment ref="D7" authorId="0" shapeId="0" xr:uid="{00000000-0006-0000-0000-000003000000}">
      <text>
        <r>
          <rPr>
            <b/>
            <sz val="9"/>
            <color indexed="81"/>
            <rFont val="Tahoma"/>
            <family val="2"/>
          </rPr>
          <t>Task Lead</t>
        </r>
        <r>
          <rPr>
            <sz val="9"/>
            <color indexed="81"/>
            <rFont val="Tahoma"/>
            <family val="2"/>
          </rPr>
          <t xml:space="preserve">
Enter the name of the Task Lead in this column.</t>
        </r>
      </text>
    </comment>
    <comment ref="E7" authorId="0" shapeId="0" xr:uid="{00000000-0006-0000-0000-00000400000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F7" authorId="0" shapeId="0" xr:uid="{00000000-0006-0000-0000-000005000000}">
      <text>
        <r>
          <rPr>
            <b/>
            <sz val="9"/>
            <color rgb="FF000000"/>
            <rFont val="Tahoma"/>
            <family val="2"/>
          </rPr>
          <t>Task Start Date</t>
        </r>
        <r>
          <rPr>
            <sz val="9"/>
            <color rgb="FF000000"/>
            <rFont val="Tahoma"/>
            <family val="2"/>
          </rPr>
          <t xml:space="preserve">
</t>
        </r>
        <r>
          <rPr>
            <sz val="9"/>
            <color rgb="FF000000"/>
            <rFont val="Tahoma"/>
            <family val="2"/>
          </rPr>
          <t xml:space="preserve">You can manually enter the Start Date for each task or use a formula to create a dependency on a Predecessor. For example, you could enter </t>
        </r>
        <r>
          <rPr>
            <b/>
            <sz val="9"/>
            <color rgb="FF000000"/>
            <rFont val="Tahoma"/>
            <family val="2"/>
          </rPr>
          <t>=</t>
        </r>
        <r>
          <rPr>
            <b/>
            <i/>
            <sz val="9"/>
            <color rgb="FF000000"/>
            <rFont val="Tahoma"/>
            <family val="2"/>
          </rPr>
          <t>enddate</t>
        </r>
        <r>
          <rPr>
            <b/>
            <sz val="9"/>
            <color rgb="FF000000"/>
            <rFont val="Tahoma"/>
            <family val="2"/>
          </rPr>
          <t>+1</t>
        </r>
        <r>
          <rPr>
            <sz val="9"/>
            <color rgb="FF000000"/>
            <rFont val="Tahoma"/>
            <family val="2"/>
          </rPr>
          <t xml:space="preserve"> to set the Start date to the next calendar day, or </t>
        </r>
        <r>
          <rPr>
            <b/>
            <sz val="9"/>
            <color rgb="FF000000"/>
            <rFont val="Tahoma"/>
            <family val="2"/>
          </rPr>
          <t>=WORKDAY(</t>
        </r>
        <r>
          <rPr>
            <b/>
            <i/>
            <sz val="9"/>
            <color rgb="FF000000"/>
            <rFont val="Tahoma"/>
            <family val="2"/>
          </rPr>
          <t>enddate</t>
        </r>
        <r>
          <rPr>
            <b/>
            <sz val="9"/>
            <color rgb="FF000000"/>
            <rFont val="Tahoma"/>
            <family val="2"/>
          </rPr>
          <t>,1)</t>
        </r>
        <r>
          <rPr>
            <sz val="9"/>
            <color rgb="FF000000"/>
            <rFont val="Tahoma"/>
            <family val="2"/>
          </rPr>
          <t xml:space="preserve"> to set the Start date to the next work day (excluding weekends), where </t>
        </r>
        <r>
          <rPr>
            <i/>
            <sz val="9"/>
            <color rgb="FF000000"/>
            <rFont val="Tahoma"/>
            <family val="2"/>
          </rPr>
          <t>enddate</t>
        </r>
        <r>
          <rPr>
            <sz val="9"/>
            <color rgb="FF000000"/>
            <rFont val="Tahoma"/>
            <family val="2"/>
          </rPr>
          <t xml:space="preserve"> is the cell reference for the End date of the Predecessor task.</t>
        </r>
      </text>
    </comment>
    <comment ref="G7" authorId="1" shapeId="0" xr:uid="{00000000-0006-0000-0000-000006000000}">
      <text>
        <r>
          <rPr>
            <b/>
            <sz val="9"/>
            <color indexed="81"/>
            <rFont val="Tahoma"/>
            <family val="2"/>
          </rPr>
          <t>End Date:</t>
        </r>
        <r>
          <rPr>
            <sz val="9"/>
            <color indexed="81"/>
            <rFont val="Tahoma"/>
            <family val="2"/>
          </rPr>
          <t xml:space="preserve">
The End Date is calculated based on the Start Date and the Calendar Days columns.</t>
        </r>
      </text>
    </comment>
    <comment ref="H7" authorId="0" shapeId="0" xr:uid="{00000000-0006-0000-0000-00000700000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I7" authorId="0" shapeId="0" xr:uid="{00000000-0006-0000-0000-00000800000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J7" authorId="0" shapeId="0" xr:uid="{00000000-0006-0000-0000-00000900000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<sst xmlns="http://schemas.openxmlformats.org/spreadsheetml/2006/main" count="50" uniqueCount="47">
  <si>
    <t>Rekomendasi Produk Bundling dengan 
Metode Asosiasi untuk Optimalisasi Penjualan</t>
  </si>
  <si>
    <t xml:space="preserve">Nama Kelompok : </t>
  </si>
  <si>
    <t>Seaborn Skipy</t>
  </si>
  <si>
    <t xml:space="preserve">Project Start Date </t>
  </si>
  <si>
    <t xml:space="preserve">Display Week </t>
  </si>
  <si>
    <t>Project Manager</t>
  </si>
  <si>
    <t>Jeni Sudirman</t>
  </si>
  <si>
    <t>WBS</t>
  </si>
  <si>
    <t>TASK</t>
  </si>
  <si>
    <t>Deliverable</t>
  </si>
  <si>
    <t>PIC</t>
  </si>
  <si>
    <t>PREDECESSOR</t>
  </si>
  <si>
    <t>START</t>
  </si>
  <si>
    <t>END</t>
  </si>
  <si>
    <t>DAYS</t>
  </si>
  <si>
    <t>% DONE</t>
  </si>
  <si>
    <t>WORK DAYS</t>
  </si>
  <si>
    <t>Business Understanding</t>
  </si>
  <si>
    <t>Menentukan Topik Project</t>
  </si>
  <si>
    <t>Reggina Indriani</t>
  </si>
  <si>
    <t>Menentukan Goals Project</t>
  </si>
  <si>
    <t>Menentukan Algoritma</t>
  </si>
  <si>
    <t>Membuat 5W+1H</t>
  </si>
  <si>
    <t>Data Understanding</t>
  </si>
  <si>
    <t>Pengumpulan Data</t>
  </si>
  <si>
    <t>Memahami Data</t>
  </si>
  <si>
    <t>Membuat visualisasi dasar sederhana dari dataset menggunakan Tableau &amp; Google Collab (Deskriptif &amp; Diagnostik)</t>
  </si>
  <si>
    <t>Data Preparation</t>
  </si>
  <si>
    <t>Melihat Tipe Data</t>
  </si>
  <si>
    <t>Cek Missing Value</t>
  </si>
  <si>
    <t>Menghapus Data yang NULL</t>
  </si>
  <si>
    <t>Mengubah Tipe Data</t>
  </si>
  <si>
    <t>Melakukan Integrasi Data &amp; menormalisasi data</t>
  </si>
  <si>
    <t>Data Modeling</t>
  </si>
  <si>
    <t>Modeling Menggunakan Algoritma Asosiasi yang Sesuai</t>
  </si>
  <si>
    <t>Putri Nurul Fadilah</t>
  </si>
  <si>
    <t>Evaluasi</t>
  </si>
  <si>
    <t>Mengecek Performa Model</t>
  </si>
  <si>
    <t>Membandingkan Algoritma Asosiasi yang Sesuai</t>
  </si>
  <si>
    <t>Memilih Algoritma Asosiasi yang Lebih Baik</t>
  </si>
  <si>
    <t>Deployment &amp; Data Visualisasi</t>
  </si>
  <si>
    <t>Membuat Visualisasi Menggunakan tableau (prediktif &amp; preskriptif)</t>
  </si>
  <si>
    <t>Ahmad Kamil Jamal, Amalia Mayzahaq</t>
  </si>
  <si>
    <t>Membuat Ringkasan Hasil Visualisasi</t>
  </si>
  <si>
    <t>Persiapan Presentasi</t>
  </si>
  <si>
    <t>Membuat Power Point Presentasi</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</si>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</sst>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d/yyyy\ \(dddd\)"/>
    <numFmt numFmtId="165" formatCode="ddd\ m/dd/yy"/>
    <numFmt numFmtId="166" formatCode="d"/>
    <numFmt numFmtId="167" formatCode="d\ mmm\ yyyy"/>
  </numFmts>
  <fonts count="5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b/>
      <sz val="10"/>
      <color rgb="FF000000"/>
      <name val="Arial"/>
      <family val="2"/>
      <scheme val="minor"/>
    </font>
    <font>
      <sz val="10"/>
      <color rgb="FF000000"/>
      <name val="Arial"/>
      <family val="2"/>
      <scheme val="minor"/>
    </font>
    <font>
      <sz val="8"/>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u/>
      <sz val="10"/>
      <color theme="11"/>
      <name val="Arial"/>
      <family val="2"/>
    </font>
    <font>
      <b/>
      <sz val="18"/>
      <color theme="4" tint="-0.249977111117893"/>
      <name val="Arial"/>
      <family val="2"/>
      <scheme val="major"/>
    </font>
    <font>
      <b/>
      <sz val="9"/>
      <color rgb="FF000000"/>
      <name val="Tahoma"/>
      <family val="2"/>
    </font>
    <font>
      <sz val="9"/>
      <color rgb="FF000000"/>
      <name val="Tahoma"/>
      <family val="2"/>
    </font>
    <font>
      <b/>
      <i/>
      <sz val="9"/>
      <color rgb="FF000000"/>
      <name val="Tahoma"/>
      <family val="2"/>
    </font>
    <font>
      <i/>
      <sz val="9"/>
      <color rgb="FF000000"/>
      <name val="Tahoma"/>
      <family val="2"/>
    </font>
    <font>
      <sz val="12"/>
      <name val="Arial"/>
      <family val="2"/>
    </font>
    <font>
      <sz val="11"/>
      <name val="Arial"/>
      <family val="2"/>
      <scheme val="major"/>
    </font>
  </fonts>
  <fills count="25">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rgb="FFD9D9D9"/>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
      <left/>
      <right/>
      <top style="thin">
        <color rgb="FFEAEAEA"/>
      </top>
      <bottom style="thin">
        <color rgb="FFEAEAEA"/>
      </bottom>
      <diagonal/>
    </border>
    <border>
      <left/>
      <right/>
      <top style="thin">
        <color indexed="22"/>
      </top>
      <bottom/>
      <diagonal/>
    </border>
  </borders>
  <cellStyleXfs count="49">
    <xf numFmtId="0" fontId="0" fillId="0" borderId="0"/>
    <xf numFmtId="0" fontId="8" fillId="2" borderId="0" applyNumberFormat="0" applyBorder="0" applyAlignment="0" applyProtection="0"/>
    <xf numFmtId="0" fontId="8" fillId="3" borderId="0" applyNumberFormat="0" applyBorder="0" applyAlignment="0" applyProtection="0"/>
    <xf numFmtId="0" fontId="8" fillId="3" borderId="0" applyNumberFormat="0" applyBorder="0" applyAlignment="0" applyProtection="0"/>
    <xf numFmtId="0" fontId="8" fillId="2"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7" borderId="0" applyNumberFormat="0" applyBorder="0" applyAlignment="0" applyProtection="0"/>
    <xf numFmtId="0" fontId="8" fillId="6" borderId="0" applyNumberFormat="0" applyBorder="0" applyAlignment="0" applyProtection="0"/>
    <xf numFmtId="0" fontId="8" fillId="4" borderId="0" applyNumberFormat="0" applyBorder="0" applyAlignment="0" applyProtection="0"/>
    <xf numFmtId="0" fontId="8" fillId="5" borderId="0" applyNumberFormat="0" applyBorder="0" applyAlignment="0" applyProtection="0"/>
    <xf numFmtId="0" fontId="9" fillId="8" borderId="0" applyNumberFormat="0" applyBorder="0" applyAlignment="0" applyProtection="0"/>
    <xf numFmtId="0" fontId="9" fillId="9" borderId="0" applyNumberFormat="0" applyBorder="0" applyAlignment="0" applyProtection="0"/>
    <xf numFmtId="0" fontId="9" fillId="9" borderId="0" applyNumberFormat="0" applyBorder="0" applyAlignment="0" applyProtection="0"/>
    <xf numFmtId="0" fontId="9" fillId="8"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9" fillId="10" borderId="0" applyNumberFormat="0" applyBorder="0" applyAlignment="0" applyProtection="0"/>
    <xf numFmtId="0" fontId="9" fillId="12" borderId="0" applyNumberFormat="0" applyBorder="0" applyAlignment="0" applyProtection="0"/>
    <xf numFmtId="0" fontId="9" fillId="9" borderId="0" applyNumberFormat="0" applyBorder="0" applyAlignment="0" applyProtection="0"/>
    <xf numFmtId="0" fontId="9"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10" fillId="16" borderId="0" applyNumberFormat="0" applyBorder="0" applyAlignment="0" applyProtection="0"/>
    <xf numFmtId="0" fontId="11" fillId="17" borderId="1" applyNumberFormat="0" applyAlignment="0" applyProtection="0"/>
    <xf numFmtId="0" fontId="12" fillId="18" borderId="2" applyNumberFormat="0" applyAlignment="0" applyProtection="0"/>
    <xf numFmtId="0" fontId="13" fillId="0" borderId="0" applyNumberFormat="0" applyFill="0" applyBorder="0" applyAlignment="0" applyProtection="0"/>
    <xf numFmtId="0" fontId="14" fillId="19" borderId="0" applyNumberFormat="0" applyBorder="0" applyAlignment="0" applyProtection="0"/>
    <xf numFmtId="0" fontId="15" fillId="0" borderId="3" applyNumberFormat="0" applyFill="0" applyAlignment="0" applyProtection="0"/>
    <xf numFmtId="0" fontId="16" fillId="0" borderId="4" applyNumberFormat="0" applyFill="0" applyAlignment="0" applyProtection="0"/>
    <xf numFmtId="0" fontId="17" fillId="0" borderId="5" applyNumberFormat="0" applyFill="0" applyAlignment="0" applyProtection="0"/>
    <xf numFmtId="0" fontId="17" fillId="0" borderId="0" applyNumberFormat="0" applyFill="0" applyBorder="0" applyAlignment="0" applyProtection="0"/>
    <xf numFmtId="0" fontId="2" fillId="0" borderId="0" applyNumberFormat="0" applyFill="0" applyBorder="0" applyAlignment="0" applyProtection="0">
      <alignment vertical="top"/>
      <protection locked="0"/>
    </xf>
    <xf numFmtId="0" fontId="18" fillId="11" borderId="1" applyNumberFormat="0" applyAlignment="0" applyProtection="0"/>
    <xf numFmtId="0" fontId="19" fillId="0" borderId="6" applyNumberFormat="0" applyFill="0" applyAlignment="0" applyProtection="0"/>
    <xf numFmtId="0" fontId="20" fillId="5" borderId="0" applyNumberFormat="0" applyBorder="0" applyAlignment="0" applyProtection="0"/>
    <xf numFmtId="0" fontId="5" fillId="5" borderId="7" applyNumberFormat="0" applyFont="0" applyAlignment="0" applyProtection="0"/>
    <xf numFmtId="0" fontId="21" fillId="17" borderId="8" applyNumberFormat="0" applyAlignment="0" applyProtection="0"/>
    <xf numFmtId="9" fontId="1" fillId="0" borderId="0" applyFont="0" applyFill="0" applyBorder="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cellStyleXfs>
  <cellXfs count="98">
    <xf numFmtId="0" fontId="0" fillId="0" borderId="0" xfId="0"/>
    <xf numFmtId="0" fontId="0" fillId="20" borderId="0" xfId="0" applyFill="1"/>
    <xf numFmtId="0" fontId="6" fillId="0" borderId="0" xfId="0" applyFont="1" applyProtection="1">
      <protection locked="0"/>
    </xf>
    <xf numFmtId="0" fontId="2" fillId="0" borderId="0" xfId="34" applyAlignment="1" applyProtection="1">
      <alignment horizontal="left"/>
    </xf>
    <xf numFmtId="0" fontId="0" fillId="0" borderId="0" xfId="0" applyProtection="1">
      <protection locked="0"/>
    </xf>
    <xf numFmtId="0" fontId="4" fillId="20" borderId="0" xfId="34" applyNumberFormat="1" applyFont="1" applyFill="1" applyAlignment="1" applyProtection="1">
      <alignment horizontal="right"/>
      <protection locked="0"/>
    </xf>
    <xf numFmtId="0" fontId="1" fillId="0" borderId="0" xfId="0" applyFont="1"/>
    <xf numFmtId="0" fontId="28" fillId="0" borderId="0" xfId="0" applyFont="1"/>
    <xf numFmtId="0" fontId="29" fillId="0" borderId="0" xfId="0" applyFont="1" applyAlignment="1" applyProtection="1">
      <alignment vertical="center"/>
      <protection locked="0"/>
    </xf>
    <xf numFmtId="0" fontId="31" fillId="22" borderId="10" xfId="0" applyFont="1" applyFill="1" applyBorder="1" applyAlignment="1">
      <alignment horizontal="left" vertical="center"/>
    </xf>
    <xf numFmtId="0" fontId="31" fillId="22" borderId="10" xfId="0" applyFont="1" applyFill="1" applyBorder="1" applyAlignment="1">
      <alignment vertical="center"/>
    </xf>
    <xf numFmtId="0" fontId="27" fillId="22" borderId="10" xfId="0" applyFont="1" applyFill="1" applyBorder="1" applyAlignment="1">
      <alignment vertical="center"/>
    </xf>
    <xf numFmtId="0" fontId="27" fillId="22" borderId="10" xfId="0" applyFont="1" applyFill="1" applyBorder="1" applyAlignment="1">
      <alignment horizontal="center" vertical="center"/>
    </xf>
    <xf numFmtId="1" fontId="27" fillId="22" borderId="10" xfId="40" applyNumberFormat="1" applyFont="1" applyFill="1" applyBorder="1" applyAlignment="1" applyProtection="1">
      <alignment horizontal="center" vertical="center"/>
    </xf>
    <xf numFmtId="9" fontId="27" fillId="22" borderId="10" xfId="40" applyFont="1" applyFill="1" applyBorder="1" applyAlignment="1" applyProtection="1">
      <alignment horizontal="center" vertical="center"/>
    </xf>
    <xf numFmtId="1" fontId="27" fillId="22" borderId="10" xfId="0" applyNumberFormat="1" applyFont="1" applyFill="1" applyBorder="1" applyAlignment="1">
      <alignment horizontal="center" vertical="center"/>
    </xf>
    <xf numFmtId="0" fontId="27" fillId="0" borderId="10" xfId="0" applyFont="1" applyBorder="1" applyAlignment="1">
      <alignment horizontal="left" vertical="center"/>
    </xf>
    <xf numFmtId="0" fontId="27" fillId="0" borderId="10" xfId="0" applyFont="1" applyBorder="1" applyAlignment="1">
      <alignment vertical="center"/>
    </xf>
    <xf numFmtId="1" fontId="32" fillId="24" borderId="11" xfId="0" applyNumberFormat="1" applyFont="1" applyFill="1" applyBorder="1" applyAlignment="1">
      <alignment horizontal="center" vertical="center"/>
    </xf>
    <xf numFmtId="9" fontId="32" fillId="24" borderId="11" xfId="40" applyFont="1" applyFill="1" applyBorder="1" applyAlignment="1" applyProtection="1">
      <alignment horizontal="center" vertical="center"/>
    </xf>
    <xf numFmtId="1" fontId="32" fillId="0" borderId="11" xfId="0" applyNumberFormat="1" applyFont="1" applyBorder="1" applyAlignment="1">
      <alignment horizontal="center" vertical="center"/>
    </xf>
    <xf numFmtId="0" fontId="27" fillId="0" borderId="0" xfId="0" applyFont="1" applyAlignment="1">
      <alignment vertical="center"/>
    </xf>
    <xf numFmtId="0" fontId="33" fillId="21" borderId="0" xfId="0" applyFont="1" applyFill="1" applyAlignment="1">
      <alignment vertical="center"/>
    </xf>
    <xf numFmtId="0" fontId="30" fillId="22" borderId="0" xfId="0" applyFont="1" applyFill="1" applyAlignment="1">
      <alignment vertical="center"/>
    </xf>
    <xf numFmtId="0" fontId="34" fillId="21" borderId="0" xfId="0" applyFont="1" applyFill="1" applyAlignment="1">
      <alignment vertical="center"/>
    </xf>
    <xf numFmtId="0" fontId="35" fillId="22" borderId="0" xfId="0" applyFont="1" applyFill="1" applyAlignment="1">
      <alignment vertical="center"/>
    </xf>
    <xf numFmtId="0" fontId="35" fillId="0" borderId="0" xfId="0" applyFont="1" applyAlignment="1">
      <alignment vertical="center"/>
    </xf>
    <xf numFmtId="0" fontId="32" fillId="21" borderId="0" xfId="0" applyFont="1" applyFill="1" applyAlignment="1">
      <alignment vertical="center"/>
    </xf>
    <xf numFmtId="0" fontId="27" fillId="22" borderId="0" xfId="0" applyFont="1" applyFill="1" applyAlignment="1">
      <alignment vertical="center"/>
    </xf>
    <xf numFmtId="166" fontId="3" fillId="0" borderId="12" xfId="0" applyNumberFormat="1" applyFont="1" applyBorder="1" applyAlignment="1">
      <alignment horizontal="center" vertical="center" shrinkToFit="1"/>
    </xf>
    <xf numFmtId="0" fontId="31" fillId="22" borderId="13" xfId="0" applyFont="1" applyFill="1" applyBorder="1" applyAlignment="1">
      <alignment horizontal="left" vertical="center"/>
    </xf>
    <xf numFmtId="0" fontId="31" fillId="22" borderId="13" xfId="0" applyFont="1" applyFill="1" applyBorder="1" applyAlignment="1">
      <alignment vertical="center"/>
    </xf>
    <xf numFmtId="0" fontId="27" fillId="22" borderId="13" xfId="0" applyFont="1" applyFill="1" applyBorder="1" applyAlignment="1">
      <alignment vertical="center"/>
    </xf>
    <xf numFmtId="0" fontId="27" fillId="22" borderId="13" xfId="0" applyFont="1" applyFill="1" applyBorder="1" applyAlignment="1">
      <alignment horizontal="center" vertical="center"/>
    </xf>
    <xf numFmtId="165" fontId="27" fillId="22" borderId="13" xfId="0" applyNumberFormat="1" applyFont="1" applyFill="1" applyBorder="1" applyAlignment="1">
      <alignment horizontal="right" vertical="center"/>
    </xf>
    <xf numFmtId="1" fontId="27" fillId="22" borderId="13" xfId="40" applyNumberFormat="1" applyFont="1" applyFill="1" applyBorder="1" applyAlignment="1" applyProtection="1">
      <alignment horizontal="center" vertical="center"/>
    </xf>
    <xf numFmtId="9" fontId="27" fillId="22" borderId="13" xfId="40" applyFont="1" applyFill="1" applyBorder="1" applyAlignment="1" applyProtection="1">
      <alignment horizontal="center" vertical="center"/>
    </xf>
    <xf numFmtId="1" fontId="27" fillId="22" borderId="13" xfId="0" applyNumberFormat="1" applyFont="1" applyFill="1" applyBorder="1" applyAlignment="1">
      <alignment horizontal="center" vertical="center"/>
    </xf>
    <xf numFmtId="166" fontId="3" fillId="0" borderId="15" xfId="0" applyNumberFormat="1" applyFont="1" applyBorder="1" applyAlignment="1">
      <alignment horizontal="center" vertical="center" shrinkToFit="1"/>
    </xf>
    <xf numFmtId="166" fontId="3" fillId="0" borderId="16" xfId="0" applyNumberFormat="1" applyFont="1" applyBorder="1" applyAlignment="1">
      <alignment horizontal="center" vertical="center" shrinkToFit="1"/>
    </xf>
    <xf numFmtId="1" fontId="37" fillId="22" borderId="13" xfId="0" applyNumberFormat="1" applyFont="1" applyFill="1" applyBorder="1" applyAlignment="1">
      <alignment horizontal="center" vertical="center"/>
    </xf>
    <xf numFmtId="1" fontId="38" fillId="0" borderId="11" xfId="0" applyNumberFormat="1" applyFont="1" applyBorder="1" applyAlignment="1">
      <alignment horizontal="center" vertical="center"/>
    </xf>
    <xf numFmtId="1" fontId="37" fillId="22" borderId="10" xfId="0" applyNumberFormat="1" applyFont="1" applyFill="1" applyBorder="1" applyAlignment="1">
      <alignment horizontal="center" vertical="center"/>
    </xf>
    <xf numFmtId="0" fontId="37" fillId="22" borderId="0" xfId="0" applyFont="1" applyFill="1" applyAlignment="1">
      <alignment vertical="center"/>
    </xf>
    <xf numFmtId="165" fontId="27" fillId="22" borderId="10" xfId="0" applyNumberFormat="1" applyFont="1" applyFill="1" applyBorder="1" applyAlignment="1">
      <alignment horizontal="center" vertical="center"/>
    </xf>
    <xf numFmtId="0" fontId="34" fillId="21" borderId="0" xfId="0" applyFont="1" applyFill="1" applyAlignment="1">
      <alignment horizontal="center" vertical="center"/>
    </xf>
    <xf numFmtId="0" fontId="27" fillId="22" borderId="0" xfId="0" applyFont="1" applyFill="1" applyAlignment="1">
      <alignment horizontal="center" vertical="center"/>
    </xf>
    <xf numFmtId="0" fontId="27" fillId="22" borderId="13" xfId="0" applyFont="1" applyFill="1" applyBorder="1" applyAlignment="1">
      <alignment horizontal="left" vertical="center"/>
    </xf>
    <xf numFmtId="0" fontId="27" fillId="22" borderId="10" xfId="0" applyFont="1" applyFill="1" applyBorder="1" applyAlignment="1">
      <alignment horizontal="left" vertical="center"/>
    </xf>
    <xf numFmtId="0" fontId="39" fillId="0" borderId="0" xfId="0" applyFont="1"/>
    <xf numFmtId="0" fontId="39" fillId="0" borderId="0" xfId="0" applyFont="1" applyAlignment="1">
      <alignment horizontal="right" vertical="center"/>
    </xf>
    <xf numFmtId="165" fontId="27" fillId="22" borderId="13" xfId="0" applyNumberFormat="1" applyFont="1" applyFill="1" applyBorder="1" applyAlignment="1">
      <alignment horizontal="center" vertical="center"/>
    </xf>
    <xf numFmtId="0" fontId="40" fillId="0" borderId="17" xfId="0" applyFont="1" applyBorder="1" applyAlignment="1">
      <alignment horizontal="left" vertical="center"/>
    </xf>
    <xf numFmtId="0" fontId="40" fillId="0" borderId="17" xfId="0" applyFont="1" applyBorder="1" applyAlignment="1">
      <alignment horizontal="center" vertical="center" wrapText="1"/>
    </xf>
    <xf numFmtId="0" fontId="41" fillId="0" borderId="17" xfId="0" applyFont="1" applyBorder="1" applyAlignment="1">
      <alignment horizontal="center" vertical="center" wrapText="1"/>
    </xf>
    <xf numFmtId="0" fontId="40" fillId="0" borderId="17" xfId="0" applyFont="1" applyBorder="1" applyAlignment="1">
      <alignment horizontal="center" vertical="center"/>
    </xf>
    <xf numFmtId="0" fontId="27" fillId="0" borderId="18" xfId="0" applyFont="1" applyBorder="1" applyAlignment="1">
      <alignment horizontal="center" vertical="center" shrinkToFit="1"/>
    </xf>
    <xf numFmtId="0" fontId="27" fillId="0" borderId="19" xfId="0" applyFont="1" applyBorder="1" applyAlignment="1">
      <alignment horizontal="center" vertical="center" shrinkToFit="1"/>
    </xf>
    <xf numFmtId="0" fontId="27" fillId="0" borderId="20" xfId="0" applyFont="1" applyBorder="1" applyAlignment="1">
      <alignment horizontal="center" vertical="center" shrinkToFit="1"/>
    </xf>
    <xf numFmtId="0" fontId="30" fillId="0" borderId="21" xfId="0" applyFont="1" applyBorder="1" applyAlignment="1" applyProtection="1">
      <alignment horizontal="center" vertical="center"/>
      <protection locked="0"/>
    </xf>
    <xf numFmtId="0" fontId="7" fillId="0" borderId="0" xfId="0" applyFont="1" applyProtection="1">
      <protection locked="0"/>
    </xf>
    <xf numFmtId="1" fontId="32" fillId="0" borderId="0" xfId="0" applyNumberFormat="1" applyFont="1" applyAlignment="1">
      <alignment horizontal="center" vertical="center"/>
    </xf>
    <xf numFmtId="1" fontId="38" fillId="0" borderId="0" xfId="0" applyNumberFormat="1" applyFont="1" applyAlignment="1">
      <alignment horizontal="center" vertical="center"/>
    </xf>
    <xf numFmtId="0" fontId="42" fillId="0" borderId="0" xfId="0" applyFont="1" applyAlignment="1" applyProtection="1">
      <alignment vertical="center"/>
      <protection locked="0"/>
    </xf>
    <xf numFmtId="0" fontId="1" fillId="0" borderId="0" xfId="0" applyFont="1" applyAlignment="1">
      <alignment horizontal="center" vertical="center"/>
    </xf>
    <xf numFmtId="0" fontId="49" fillId="0" borderId="0" xfId="0" applyFont="1" applyProtection="1">
      <protection locked="0"/>
    </xf>
    <xf numFmtId="0" fontId="50" fillId="0" borderId="0" xfId="0" applyFont="1" applyAlignment="1">
      <alignment horizontal="right" vertical="center"/>
    </xf>
    <xf numFmtId="0" fontId="30" fillId="0" borderId="10" xfId="0" applyFont="1" applyBorder="1" applyAlignment="1">
      <alignment vertical="center" wrapText="1"/>
    </xf>
    <xf numFmtId="0" fontId="34" fillId="0" borderId="11" xfId="0" applyFont="1" applyBorder="1" applyAlignment="1">
      <alignment horizontal="center" vertical="center"/>
    </xf>
    <xf numFmtId="165" fontId="34" fillId="23" borderId="11" xfId="0" applyNumberFormat="1" applyFont="1" applyFill="1" applyBorder="1" applyAlignment="1">
      <alignment horizontal="center" vertical="center"/>
    </xf>
    <xf numFmtId="165" fontId="34" fillId="0" borderId="11" xfId="0" applyNumberFormat="1" applyFont="1" applyBorder="1" applyAlignment="1">
      <alignment horizontal="center" vertical="center"/>
    </xf>
    <xf numFmtId="1" fontId="34" fillId="24" borderId="11" xfId="0" applyNumberFormat="1" applyFont="1" applyFill="1" applyBorder="1" applyAlignment="1">
      <alignment horizontal="center" vertical="center"/>
    </xf>
    <xf numFmtId="9" fontId="34" fillId="24" borderId="11" xfId="40" applyFont="1" applyFill="1" applyBorder="1" applyAlignment="1" applyProtection="1">
      <alignment horizontal="center" vertical="center"/>
    </xf>
    <xf numFmtId="0" fontId="30" fillId="0" borderId="10" xfId="0" applyFont="1" applyBorder="1" applyAlignment="1">
      <alignment horizontal="left" vertical="center"/>
    </xf>
    <xf numFmtId="0" fontId="1" fillId="0" borderId="22" xfId="0" applyFont="1" applyBorder="1" applyAlignment="1">
      <alignment vertical="center" wrapText="1"/>
    </xf>
    <xf numFmtId="0" fontId="34" fillId="0" borderId="0" xfId="0" applyFont="1" applyAlignment="1">
      <alignment horizontal="center" vertical="center"/>
    </xf>
    <xf numFmtId="165" fontId="34" fillId="23" borderId="0" xfId="0" applyNumberFormat="1" applyFont="1" applyFill="1" applyAlignment="1">
      <alignment horizontal="center" vertical="center"/>
    </xf>
    <xf numFmtId="165" fontId="34" fillId="0" borderId="0" xfId="0" applyNumberFormat="1" applyFont="1" applyAlignment="1">
      <alignment horizontal="center" vertical="center"/>
    </xf>
    <xf numFmtId="1" fontId="34" fillId="24" borderId="0" xfId="0" applyNumberFormat="1" applyFont="1" applyFill="1" applyAlignment="1">
      <alignment horizontal="center" vertical="center"/>
    </xf>
    <xf numFmtId="9" fontId="34" fillId="24" borderId="0" xfId="40" applyFont="1" applyFill="1" applyBorder="1" applyAlignment="1" applyProtection="1">
      <alignment horizontal="center" vertical="center"/>
    </xf>
    <xf numFmtId="0" fontId="30" fillId="0" borderId="10" xfId="0" applyFont="1" applyBorder="1" applyAlignment="1">
      <alignment horizontal="center" vertical="center" wrapText="1"/>
    </xf>
    <xf numFmtId="0" fontId="29" fillId="0" borderId="0" xfId="0" applyFont="1" applyAlignment="1">
      <alignment horizontal="right" vertical="center"/>
    </xf>
    <xf numFmtId="167" fontId="30" fillId="0" borderId="15" xfId="0" applyNumberFormat="1" applyFont="1" applyBorder="1" applyAlignment="1">
      <alignment horizontal="center" vertical="center"/>
    </xf>
    <xf numFmtId="167" fontId="30" fillId="0" borderId="12" xfId="0" applyNumberFormat="1" applyFont="1" applyBorder="1" applyAlignment="1">
      <alignment horizontal="center" vertical="center"/>
    </xf>
    <xf numFmtId="167" fontId="30" fillId="0" borderId="16" xfId="0" applyNumberFormat="1" applyFont="1" applyBorder="1" applyAlignment="1">
      <alignment horizontal="center" vertical="center"/>
    </xf>
    <xf numFmtId="0" fontId="36" fillId="0" borderId="15" xfId="0" applyFont="1" applyBorder="1" applyAlignment="1">
      <alignment horizontal="center" vertical="center"/>
    </xf>
    <xf numFmtId="0" fontId="36" fillId="0" borderId="12" xfId="0" applyFont="1" applyBorder="1" applyAlignment="1">
      <alignment horizontal="center" vertical="center"/>
    </xf>
    <xf numFmtId="0" fontId="36" fillId="0" borderId="16" xfId="0" applyFont="1" applyBorder="1" applyAlignment="1">
      <alignment horizontal="center" vertical="center"/>
    </xf>
    <xf numFmtId="164" fontId="30" fillId="0" borderId="14" xfId="0" applyNumberFormat="1" applyFont="1" applyBorder="1" applyAlignment="1" applyProtection="1">
      <alignment horizontal="center" vertical="center" shrinkToFit="1"/>
      <protection locked="0"/>
    </xf>
    <xf numFmtId="164" fontId="36" fillId="0" borderId="21" xfId="0" applyNumberFormat="1" applyFont="1" applyBorder="1" applyAlignment="1" applyProtection="1">
      <alignment horizontal="center" vertical="center" shrinkToFit="1"/>
      <protection locked="0"/>
    </xf>
    <xf numFmtId="0" fontId="44" fillId="0" borderId="0" xfId="0" applyFont="1" applyAlignment="1" applyProtection="1">
      <alignment horizontal="center" vertical="center" wrapText="1"/>
      <protection locked="0"/>
    </xf>
    <xf numFmtId="0" fontId="1" fillId="0" borderId="23" xfId="0" applyFont="1" applyBorder="1" applyAlignment="1">
      <alignment horizontal="center" vertical="center"/>
    </xf>
    <xf numFmtId="0" fontId="0" fillId="0" borderId="0" xfId="0" applyAlignment="1">
      <alignment horizontal="center" vertical="center"/>
    </xf>
    <xf numFmtId="0" fontId="0" fillId="0" borderId="13" xfId="0" applyBorder="1" applyAlignment="1">
      <alignment horizontal="center" vertical="center"/>
    </xf>
    <xf numFmtId="0" fontId="30" fillId="0" borderId="23" xfId="0" applyFont="1" applyBorder="1" applyAlignment="1">
      <alignment horizontal="center" vertical="center" wrapText="1"/>
    </xf>
    <xf numFmtId="0" fontId="30" fillId="0" borderId="13" xfId="0" applyFont="1" applyBorder="1" applyAlignment="1">
      <alignment horizontal="center" vertical="center" wrapText="1"/>
    </xf>
    <xf numFmtId="0" fontId="1" fillId="0" borderId="0" xfId="0" applyFont="1" applyAlignment="1">
      <alignment horizontal="center" vertical="center"/>
    </xf>
    <xf numFmtId="0" fontId="1" fillId="0" borderId="13" xfId="0" applyFont="1" applyBorder="1" applyAlignment="1">
      <alignment horizontal="center" vertical="center"/>
    </xf>
  </cellXfs>
  <cellStyles count="49">
    <cellStyle name="20% - Aksen1" xfId="1" builtinId="30" customBuiltin="1"/>
    <cellStyle name="20% - Aksen2" xfId="2" builtinId="34" customBuiltin="1"/>
    <cellStyle name="20% - Aksen3" xfId="3" builtinId="38" customBuiltin="1"/>
    <cellStyle name="20% - Aksen4" xfId="4" builtinId="42" customBuiltin="1"/>
    <cellStyle name="20% - Aksen5" xfId="5" builtinId="46" customBuiltin="1"/>
    <cellStyle name="20% - Aksen6" xfId="6" builtinId="50" customBuiltin="1"/>
    <cellStyle name="40% - Aksen1" xfId="7" builtinId="31" customBuiltin="1"/>
    <cellStyle name="40% - Aksen2" xfId="8" builtinId="35" customBuiltin="1"/>
    <cellStyle name="40% - Aksen3" xfId="9" builtinId="39" customBuiltin="1"/>
    <cellStyle name="40% - Aksen4" xfId="10" builtinId="43" customBuiltin="1"/>
    <cellStyle name="40% - Aksen5" xfId="11" builtinId="47" customBuiltin="1"/>
    <cellStyle name="40% - Aksen6" xfId="12" builtinId="51" customBuiltin="1"/>
    <cellStyle name="60% - Aksen1" xfId="13" builtinId="32" customBuiltin="1"/>
    <cellStyle name="60% - Aksen2" xfId="14" builtinId="36" customBuiltin="1"/>
    <cellStyle name="60% - Aksen3" xfId="15" builtinId="40" customBuiltin="1"/>
    <cellStyle name="60% - Aksen4" xfId="16" builtinId="44" customBuiltin="1"/>
    <cellStyle name="60% - Aksen5" xfId="17" builtinId="48" customBuiltin="1"/>
    <cellStyle name="60% - Aksen6" xfId="18" builtinId="52" customBuiltin="1"/>
    <cellStyle name="Aksen1" xfId="19" builtinId="29" customBuiltin="1"/>
    <cellStyle name="Aksen2" xfId="20" builtinId="33" customBuiltin="1"/>
    <cellStyle name="Aksen3" xfId="21" builtinId="37" customBuiltin="1"/>
    <cellStyle name="Aksen4" xfId="22" builtinId="41" customBuiltin="1"/>
    <cellStyle name="Aksen5" xfId="23" builtinId="45" customBuiltin="1"/>
    <cellStyle name="Aksen6" xfId="24" builtinId="49" customBuiltin="1"/>
    <cellStyle name="Baik" xfId="29" builtinId="26" customBuiltin="1"/>
    <cellStyle name="Buruk" xfId="25" builtinId="27" customBuiltin="1"/>
    <cellStyle name="Catatan" xfId="38" builtinId="10" customBuiltin="1"/>
    <cellStyle name="Hipertaut" xfId="34" builtinId="8"/>
    <cellStyle name="Judul" xfId="41" builtinId="15" customBuiltin="1"/>
    <cellStyle name="Judul 1" xfId="30" builtinId="16" customBuiltin="1"/>
    <cellStyle name="Judul 2" xfId="31" builtinId="17" customBuiltin="1"/>
    <cellStyle name="Judul 3" xfId="32" builtinId="18" customBuiltin="1"/>
    <cellStyle name="Judul 4" xfId="33" builtinId="19" customBuiltin="1"/>
    <cellStyle name="Keluaran" xfId="39" builtinId="21" customBuiltin="1"/>
    <cellStyle name="Masukan" xfId="35" builtinId="20" customBuiltin="1"/>
    <cellStyle name="Mengikuti Hipertaut" xfId="47" builtinId="9" hidden="1"/>
    <cellStyle name="Mengikuti Hipertaut" xfId="45" builtinId="9" hidden="1"/>
    <cellStyle name="Mengikuti Hipertaut" xfId="46" builtinId="9" hidden="1"/>
    <cellStyle name="Mengikuti Hipertaut" xfId="44" builtinId="9" hidden="1"/>
    <cellStyle name="Mengikuti Hipertaut" xfId="48" builtinId="9" hidden="1"/>
    <cellStyle name="Netral" xfId="37" builtinId="28" customBuiltin="1"/>
    <cellStyle name="Normal" xfId="0" builtinId="0"/>
    <cellStyle name="Perhitungan" xfId="26" builtinId="22" customBuiltin="1"/>
    <cellStyle name="Persen" xfId="40" builtinId="5"/>
    <cellStyle name="Sel Periksa" xfId="27" builtinId="23" customBuiltin="1"/>
    <cellStyle name="Sel Tertaut" xfId="36" builtinId="24" customBuiltin="1"/>
    <cellStyle name="Teks Penjelasan" xfId="28" builtinId="53" customBuiltin="1"/>
    <cellStyle name="Teks Peringatan" xfId="43" builtinId="11" customBuiltin="1"/>
    <cellStyle name="Total" xfId="42" builtinId="25" customBuiltin="1"/>
  </cellStyles>
  <dxfs count="4">
    <dxf>
      <border>
        <left style="thin">
          <color rgb="FFC00000"/>
        </left>
        <right style="thin">
          <color rgb="FFC00000"/>
        </right>
        <vertical/>
        <horizontal/>
      </border>
    </dxf>
    <dxf>
      <fill>
        <patternFill>
          <bgColor rgb="FF0070C0"/>
        </patternFill>
      </fill>
    </dxf>
    <dxf>
      <fill>
        <patternFill>
          <bgColor theme="0" tint="-0.499984740745262"/>
        </patternFill>
      </fill>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I$4" horiz="1" max="100" min="1" page="0" val="0"/>
</file>

<file path=xl/drawings/drawing1.xml><?xml version="1.0" encoding="utf-8"?>
<xdr:wsDr xmlns:xdr="http://schemas.openxmlformats.org/drawingml/2006/spreadsheetDrawing" xmlns:a="http://schemas.openxmlformats.org/drawingml/2006/main">
  <xdr:twoCellAnchor editAs="absolute">
    <xdr:from>
      <xdr:col>3</xdr:col>
      <xdr:colOff>800100</xdr:colOff>
      <xdr:row>4</xdr:row>
      <xdr:rowOff>123825</xdr:rowOff>
    </xdr:from>
    <xdr:to>
      <xdr:col>11</xdr:col>
      <xdr:colOff>92075</xdr:colOff>
      <xdr:row>8</xdr:row>
      <xdr:rowOff>232833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10</xdr:col>
          <xdr:colOff>101600</xdr:colOff>
          <xdr:row>1</xdr:row>
          <xdr:rowOff>127000</xdr:rowOff>
        </xdr:from>
        <xdr:to>
          <xdr:col>28</xdr:col>
          <xdr:colOff>101600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8">
    <pageSetUpPr fitToPage="1"/>
  </sheetPr>
  <dimension ref="A1:BA36"/>
  <sheetViews>
    <sheetView showGridLines="0" tabSelected="1" zoomScale="93" workbookViewId="0">
      <pane ySplit="7" topLeftCell="A8" activePane="bottomLeft" state="frozen"/>
      <selection pane="bottomLeft" sqref="A1:I1"/>
    </sheetView>
  </sheetViews>
  <sheetFormatPr defaultColWidth="9.140625" defaultRowHeight="12.75" customHeight="1"/>
  <cols>
    <col min="1" max="1" width="18.42578125" customWidth="1"/>
    <col min="2" max="2" width="22" customWidth="1"/>
    <col min="3" max="3" width="21.5703125" customWidth="1"/>
    <col min="4" max="4" width="24.5703125" bestFit="1" customWidth="1"/>
    <col min="5" max="5" width="6.85546875" hidden="1" customWidth="1"/>
    <col min="6" max="7" width="12" customWidth="1"/>
    <col min="8" max="8" width="6" customWidth="1"/>
    <col min="9" max="9" width="6.5703125" customWidth="1"/>
    <col min="10" max="10" width="10.140625" hidden="1" customWidth="1"/>
    <col min="11" max="11" width="1.85546875" customWidth="1"/>
    <col min="12" max="53" width="2.42578125" customWidth="1"/>
  </cols>
  <sheetData>
    <row r="1" spans="1:53" ht="48" customHeight="1">
      <c r="A1" s="90" t="s">
        <v>0</v>
      </c>
      <c r="B1" s="90"/>
      <c r="C1" s="90"/>
      <c r="D1" s="90"/>
      <c r="E1" s="90"/>
      <c r="F1" s="90"/>
      <c r="G1" s="90"/>
      <c r="H1" s="90"/>
      <c r="I1" s="90"/>
      <c r="J1" s="63"/>
      <c r="K1" s="63"/>
      <c r="L1" s="63"/>
      <c r="M1" s="63"/>
      <c r="N1" s="63"/>
      <c r="O1" s="63"/>
      <c r="P1" s="63"/>
      <c r="Q1" s="63"/>
      <c r="R1" s="63"/>
      <c r="S1" s="63"/>
      <c r="T1" s="63"/>
      <c r="U1" s="63"/>
      <c r="V1" s="63"/>
      <c r="W1" s="63"/>
      <c r="X1" s="63"/>
      <c r="Y1" s="63"/>
      <c r="Z1" s="63"/>
      <c r="AA1" s="63"/>
      <c r="AB1" s="63"/>
      <c r="AC1" s="63"/>
      <c r="AD1" s="63"/>
      <c r="AE1" s="63"/>
      <c r="AF1" s="63"/>
      <c r="AG1" s="63"/>
      <c r="AH1" s="63"/>
      <c r="AI1" s="63"/>
      <c r="AJ1" s="63"/>
      <c r="AK1" s="63"/>
      <c r="AL1" s="63"/>
      <c r="AM1" s="63"/>
      <c r="AN1" s="63"/>
      <c r="AO1" s="63"/>
      <c r="AP1" s="63"/>
      <c r="AQ1" s="63"/>
      <c r="AR1" s="63"/>
      <c r="AS1" s="63"/>
      <c r="AT1" s="63"/>
      <c r="AU1" s="63"/>
      <c r="AV1" s="63"/>
      <c r="AW1" s="63"/>
      <c r="AX1" s="63"/>
      <c r="AY1" s="63"/>
      <c r="AZ1" s="63"/>
      <c r="BA1" s="63"/>
    </row>
    <row r="2" spans="1:53" ht="18" customHeight="1">
      <c r="A2" s="8" t="s">
        <v>1</v>
      </c>
      <c r="B2" s="65" t="s">
        <v>2</v>
      </c>
      <c r="C2" s="2"/>
      <c r="D2" s="2"/>
      <c r="E2" s="5"/>
      <c r="F2" s="60"/>
      <c r="G2" s="60"/>
      <c r="I2" s="1"/>
    </row>
    <row r="3" spans="1:53" ht="14.25">
      <c r="A3" s="8"/>
      <c r="B3" s="6"/>
      <c r="C3" s="6"/>
      <c r="I3" s="1"/>
      <c r="L3" s="3"/>
      <c r="M3" s="3"/>
      <c r="N3" s="3"/>
      <c r="O3" s="3"/>
      <c r="P3" s="3"/>
      <c r="Q3" s="3"/>
      <c r="R3" s="3"/>
      <c r="S3" s="3"/>
      <c r="T3" s="3"/>
      <c r="U3" s="3"/>
      <c r="V3" s="3"/>
      <c r="W3" s="3"/>
      <c r="X3" s="3"/>
      <c r="Y3" s="3"/>
      <c r="Z3" s="3"/>
      <c r="AA3" s="3"/>
      <c r="AB3" s="3"/>
    </row>
    <row r="4" spans="1:53" ht="17.25" customHeight="1">
      <c r="A4" s="49"/>
      <c r="B4" s="66" t="s">
        <v>3</v>
      </c>
      <c r="C4" s="50"/>
      <c r="D4" s="89">
        <v>45239</v>
      </c>
      <c r="E4" s="89"/>
      <c r="F4" s="89"/>
      <c r="G4" s="49"/>
      <c r="H4" s="50" t="s">
        <v>4</v>
      </c>
      <c r="I4" s="59">
        <v>1</v>
      </c>
      <c r="J4" s="6"/>
      <c r="K4" s="7"/>
      <c r="L4" s="85" t="str">
        <f>"Week "&amp;(L6-($D$4-WEEKDAY($D$4,1)+2))/7+1</f>
        <v>Week 1</v>
      </c>
      <c r="M4" s="86"/>
      <c r="N4" s="86"/>
      <c r="O4" s="86"/>
      <c r="P4" s="86"/>
      <c r="Q4" s="86"/>
      <c r="R4" s="87"/>
      <c r="S4" s="85" t="str">
        <f>"Week "&amp;(S6-($D$4-WEEKDAY($D$4,1)+2))/7+1</f>
        <v>Week 2</v>
      </c>
      <c r="T4" s="86"/>
      <c r="U4" s="86"/>
      <c r="V4" s="86"/>
      <c r="W4" s="86"/>
      <c r="X4" s="86"/>
      <c r="Y4" s="87"/>
      <c r="Z4" s="85" t="str">
        <f>"Week "&amp;(Z6-($D$4-WEEKDAY($D$4,1)+2))/7+1</f>
        <v>Week 3</v>
      </c>
      <c r="AA4" s="86"/>
      <c r="AB4" s="86"/>
      <c r="AC4" s="86"/>
      <c r="AD4" s="86"/>
      <c r="AE4" s="86"/>
      <c r="AF4" s="87"/>
      <c r="AG4" s="85" t="str">
        <f>"Week "&amp;(AG6-($D$4-WEEKDAY($D$4,1)+2))/7+1</f>
        <v>Week 4</v>
      </c>
      <c r="AH4" s="86"/>
      <c r="AI4" s="86"/>
      <c r="AJ4" s="86"/>
      <c r="AK4" s="86"/>
      <c r="AL4" s="86"/>
      <c r="AM4" s="87"/>
      <c r="AN4" s="85" t="str">
        <f>"Week "&amp;(AN6-($D$4-WEEKDAY($D$4,1)+2))/7+1</f>
        <v>Week 5</v>
      </c>
      <c r="AO4" s="86"/>
      <c r="AP4" s="86"/>
      <c r="AQ4" s="86"/>
      <c r="AR4" s="86"/>
      <c r="AS4" s="86"/>
      <c r="AT4" s="87"/>
      <c r="AU4" s="85" t="str">
        <f>"Week "&amp;(AU6-($D$4-WEEKDAY($D$4,1)+2))/7+1</f>
        <v>Week 6</v>
      </c>
      <c r="AV4" s="86"/>
      <c r="AW4" s="86"/>
      <c r="AX4" s="86"/>
      <c r="AY4" s="86"/>
      <c r="AZ4" s="86"/>
      <c r="BA4" s="87"/>
    </row>
    <row r="5" spans="1:53" ht="17.25" customHeight="1">
      <c r="A5" s="49"/>
      <c r="B5" s="81" t="s">
        <v>5</v>
      </c>
      <c r="C5" s="50"/>
      <c r="D5" s="88" t="s">
        <v>6</v>
      </c>
      <c r="E5" s="88"/>
      <c r="F5" s="88"/>
      <c r="G5" s="49"/>
      <c r="H5" s="49"/>
      <c r="I5" s="49"/>
      <c r="J5" s="49"/>
      <c r="K5" s="7"/>
      <c r="L5" s="82">
        <f>O6</f>
        <v>45239</v>
      </c>
      <c r="M5" s="83"/>
      <c r="N5" s="83"/>
      <c r="O5" s="83"/>
      <c r="P5" s="83"/>
      <c r="Q5" s="83"/>
      <c r="R5" s="84"/>
      <c r="S5" s="82">
        <f>S6</f>
        <v>45243</v>
      </c>
      <c r="T5" s="83"/>
      <c r="U5" s="83"/>
      <c r="V5" s="83"/>
      <c r="W5" s="83"/>
      <c r="X5" s="83"/>
      <c r="Y5" s="84"/>
      <c r="Z5" s="82">
        <f>Z6</f>
        <v>45250</v>
      </c>
      <c r="AA5" s="83"/>
      <c r="AB5" s="83"/>
      <c r="AC5" s="83"/>
      <c r="AD5" s="83"/>
      <c r="AE5" s="83"/>
      <c r="AF5" s="84"/>
      <c r="AG5" s="82">
        <f>AG6</f>
        <v>45257</v>
      </c>
      <c r="AH5" s="83"/>
      <c r="AI5" s="83"/>
      <c r="AJ5" s="83"/>
      <c r="AK5" s="83"/>
      <c r="AL5" s="83"/>
      <c r="AM5" s="84"/>
      <c r="AN5" s="82">
        <f>AN6</f>
        <v>45264</v>
      </c>
      <c r="AO5" s="83"/>
      <c r="AP5" s="83"/>
      <c r="AQ5" s="83"/>
      <c r="AR5" s="83"/>
      <c r="AS5" s="83"/>
      <c r="AT5" s="84"/>
      <c r="AU5" s="82">
        <f>AU6</f>
        <v>45271</v>
      </c>
      <c r="AV5" s="83"/>
      <c r="AW5" s="83"/>
      <c r="AX5" s="83"/>
      <c r="AY5" s="83"/>
      <c r="AZ5" s="83"/>
      <c r="BA5" s="84"/>
    </row>
    <row r="6" spans="1:53">
      <c r="A6" s="7"/>
      <c r="B6" s="7"/>
      <c r="C6" s="7"/>
      <c r="D6" s="7"/>
      <c r="E6" s="7"/>
      <c r="F6" s="7"/>
      <c r="G6" s="7"/>
      <c r="H6" s="7"/>
      <c r="I6" s="7"/>
      <c r="J6" s="7"/>
      <c r="K6" s="7"/>
      <c r="L6" s="38">
        <f>D4-WEEKDAY(D4,1)+2+7*(I4-1)</f>
        <v>45236</v>
      </c>
      <c r="M6" s="29">
        <f t="shared" ref="M6:AR6" si="0">L6+1</f>
        <v>45237</v>
      </c>
      <c r="N6" s="29">
        <f t="shared" si="0"/>
        <v>45238</v>
      </c>
      <c r="O6" s="29">
        <f>N6+1</f>
        <v>45239</v>
      </c>
      <c r="P6" s="29">
        <f t="shared" si="0"/>
        <v>45240</v>
      </c>
      <c r="Q6" s="29">
        <f t="shared" si="0"/>
        <v>45241</v>
      </c>
      <c r="R6" s="39">
        <f t="shared" si="0"/>
        <v>45242</v>
      </c>
      <c r="S6" s="38">
        <f t="shared" si="0"/>
        <v>45243</v>
      </c>
      <c r="T6" s="29">
        <f t="shared" si="0"/>
        <v>45244</v>
      </c>
      <c r="U6" s="29">
        <f>T6+1</f>
        <v>45245</v>
      </c>
      <c r="V6" s="29">
        <f t="shared" si="0"/>
        <v>45246</v>
      </c>
      <c r="W6" s="29">
        <f t="shared" si="0"/>
        <v>45247</v>
      </c>
      <c r="X6" s="29">
        <f t="shared" si="0"/>
        <v>45248</v>
      </c>
      <c r="Y6" s="39">
        <f t="shared" si="0"/>
        <v>45249</v>
      </c>
      <c r="Z6" s="38">
        <f t="shared" si="0"/>
        <v>45250</v>
      </c>
      <c r="AA6" s="29">
        <f t="shared" si="0"/>
        <v>45251</v>
      </c>
      <c r="AB6" s="29">
        <f t="shared" si="0"/>
        <v>45252</v>
      </c>
      <c r="AC6" s="29">
        <f t="shared" si="0"/>
        <v>45253</v>
      </c>
      <c r="AD6" s="29">
        <f t="shared" si="0"/>
        <v>45254</v>
      </c>
      <c r="AE6" s="29">
        <f t="shared" si="0"/>
        <v>45255</v>
      </c>
      <c r="AF6" s="39">
        <f t="shared" si="0"/>
        <v>45256</v>
      </c>
      <c r="AG6" s="38">
        <f t="shared" si="0"/>
        <v>45257</v>
      </c>
      <c r="AH6" s="29">
        <f t="shared" si="0"/>
        <v>45258</v>
      </c>
      <c r="AI6" s="29">
        <f t="shared" si="0"/>
        <v>45259</v>
      </c>
      <c r="AJ6" s="29">
        <f t="shared" si="0"/>
        <v>45260</v>
      </c>
      <c r="AK6" s="29">
        <f t="shared" si="0"/>
        <v>45261</v>
      </c>
      <c r="AL6" s="29">
        <f t="shared" si="0"/>
        <v>45262</v>
      </c>
      <c r="AM6" s="39">
        <f t="shared" si="0"/>
        <v>45263</v>
      </c>
      <c r="AN6" s="38">
        <f t="shared" si="0"/>
        <v>45264</v>
      </c>
      <c r="AO6" s="29">
        <f t="shared" si="0"/>
        <v>45265</v>
      </c>
      <c r="AP6" s="29">
        <f t="shared" si="0"/>
        <v>45266</v>
      </c>
      <c r="AQ6" s="29">
        <f t="shared" si="0"/>
        <v>45267</v>
      </c>
      <c r="AR6" s="29">
        <f t="shared" si="0"/>
        <v>45268</v>
      </c>
      <c r="AS6" s="29">
        <f t="shared" ref="AS6:BA6" si="1">AR6+1</f>
        <v>45269</v>
      </c>
      <c r="AT6" s="39">
        <f t="shared" si="1"/>
        <v>45270</v>
      </c>
      <c r="AU6" s="38">
        <f t="shared" si="1"/>
        <v>45271</v>
      </c>
      <c r="AV6" s="29">
        <f t="shared" si="1"/>
        <v>45272</v>
      </c>
      <c r="AW6" s="29">
        <f t="shared" si="1"/>
        <v>45273</v>
      </c>
      <c r="AX6" s="29">
        <f t="shared" si="1"/>
        <v>45274</v>
      </c>
      <c r="AY6" s="29">
        <f t="shared" si="1"/>
        <v>45275</v>
      </c>
      <c r="AZ6" s="29">
        <f t="shared" si="1"/>
        <v>45276</v>
      </c>
      <c r="BA6" s="39">
        <f t="shared" si="1"/>
        <v>45277</v>
      </c>
    </row>
    <row r="7" spans="1:53" s="6" customFormat="1" ht="22.5">
      <c r="A7" s="52" t="s">
        <v>7</v>
      </c>
      <c r="B7" s="52" t="s">
        <v>8</v>
      </c>
      <c r="C7" s="52" t="s">
        <v>9</v>
      </c>
      <c r="D7" s="53" t="s">
        <v>10</v>
      </c>
      <c r="E7" s="54" t="s">
        <v>11</v>
      </c>
      <c r="F7" s="55" t="s">
        <v>12</v>
      </c>
      <c r="G7" s="55" t="s">
        <v>13</v>
      </c>
      <c r="H7" s="53" t="s">
        <v>14</v>
      </c>
      <c r="I7" s="53" t="s">
        <v>15</v>
      </c>
      <c r="J7" s="53" t="s">
        <v>16</v>
      </c>
      <c r="K7" s="53"/>
      <c r="L7" s="56" t="str">
        <f t="shared" ref="L7:AQ7" si="2">CHOOSE(WEEKDAY(L6,1),"S","M","T","W","T","F","S")</f>
        <v>M</v>
      </c>
      <c r="M7" s="57" t="str">
        <f t="shared" si="2"/>
        <v>T</v>
      </c>
      <c r="N7" s="57" t="str">
        <f t="shared" si="2"/>
        <v>W</v>
      </c>
      <c r="O7" s="57" t="str">
        <f t="shared" si="2"/>
        <v>T</v>
      </c>
      <c r="P7" s="57" t="str">
        <f t="shared" si="2"/>
        <v>F</v>
      </c>
      <c r="Q7" s="57" t="str">
        <f t="shared" si="2"/>
        <v>S</v>
      </c>
      <c r="R7" s="58" t="str">
        <f t="shared" si="2"/>
        <v>S</v>
      </c>
      <c r="S7" s="56" t="str">
        <f t="shared" si="2"/>
        <v>M</v>
      </c>
      <c r="T7" s="57" t="str">
        <f t="shared" si="2"/>
        <v>T</v>
      </c>
      <c r="U7" s="57" t="str">
        <f t="shared" si="2"/>
        <v>W</v>
      </c>
      <c r="V7" s="57" t="str">
        <f t="shared" si="2"/>
        <v>T</v>
      </c>
      <c r="W7" s="57" t="str">
        <f t="shared" si="2"/>
        <v>F</v>
      </c>
      <c r="X7" s="57" t="str">
        <f t="shared" si="2"/>
        <v>S</v>
      </c>
      <c r="Y7" s="58" t="str">
        <f t="shared" si="2"/>
        <v>S</v>
      </c>
      <c r="Z7" s="56" t="str">
        <f t="shared" si="2"/>
        <v>M</v>
      </c>
      <c r="AA7" s="57" t="str">
        <f t="shared" si="2"/>
        <v>T</v>
      </c>
      <c r="AB7" s="57" t="str">
        <f t="shared" si="2"/>
        <v>W</v>
      </c>
      <c r="AC7" s="57" t="str">
        <f t="shared" si="2"/>
        <v>T</v>
      </c>
      <c r="AD7" s="57" t="str">
        <f t="shared" si="2"/>
        <v>F</v>
      </c>
      <c r="AE7" s="57" t="str">
        <f t="shared" si="2"/>
        <v>S</v>
      </c>
      <c r="AF7" s="58" t="str">
        <f t="shared" si="2"/>
        <v>S</v>
      </c>
      <c r="AG7" s="56" t="str">
        <f t="shared" si="2"/>
        <v>M</v>
      </c>
      <c r="AH7" s="57" t="str">
        <f t="shared" si="2"/>
        <v>T</v>
      </c>
      <c r="AI7" s="57" t="str">
        <f t="shared" si="2"/>
        <v>W</v>
      </c>
      <c r="AJ7" s="57" t="str">
        <f t="shared" si="2"/>
        <v>T</v>
      </c>
      <c r="AK7" s="57" t="str">
        <f t="shared" si="2"/>
        <v>F</v>
      </c>
      <c r="AL7" s="57" t="str">
        <f t="shared" si="2"/>
        <v>S</v>
      </c>
      <c r="AM7" s="58" t="str">
        <f t="shared" si="2"/>
        <v>S</v>
      </c>
      <c r="AN7" s="56" t="str">
        <f t="shared" si="2"/>
        <v>M</v>
      </c>
      <c r="AO7" s="57" t="str">
        <f t="shared" si="2"/>
        <v>T</v>
      </c>
      <c r="AP7" s="57" t="str">
        <f t="shared" si="2"/>
        <v>W</v>
      </c>
      <c r="AQ7" s="57" t="str">
        <f t="shared" si="2"/>
        <v>T</v>
      </c>
      <c r="AR7" s="57" t="str">
        <f t="shared" ref="AR7:BA7" si="3">CHOOSE(WEEKDAY(AR6,1),"S","M","T","W","T","F","S")</f>
        <v>F</v>
      </c>
      <c r="AS7" s="57" t="str">
        <f t="shared" si="3"/>
        <v>S</v>
      </c>
      <c r="AT7" s="58" t="str">
        <f t="shared" si="3"/>
        <v>S</v>
      </c>
      <c r="AU7" s="56" t="str">
        <f t="shared" si="3"/>
        <v>M</v>
      </c>
      <c r="AV7" s="57" t="str">
        <f t="shared" si="3"/>
        <v>T</v>
      </c>
      <c r="AW7" s="57" t="str">
        <f t="shared" si="3"/>
        <v>W</v>
      </c>
      <c r="AX7" s="57" t="str">
        <f t="shared" si="3"/>
        <v>T</v>
      </c>
      <c r="AY7" s="57" t="str">
        <f t="shared" si="3"/>
        <v>F</v>
      </c>
      <c r="AZ7" s="57" t="str">
        <f t="shared" si="3"/>
        <v>S</v>
      </c>
      <c r="BA7" s="58" t="str">
        <f t="shared" si="3"/>
        <v>S</v>
      </c>
    </row>
    <row r="8" spans="1:53" s="11" customFormat="1" ht="18">
      <c r="A8" s="30" t="str">
        <f ca="1">IF(ISERROR(VALUE(SUBSTITUTE(prevWBS,".",""))),"1",IF(ISERROR(FIND("`",SUBSTITUTE(prevWBS,".","`",1))),TEXT(VALUE(prevWBS)+1,"#"),TEXT(VALUE(LEFT(prevWBS,FIND("`",SUBSTITUTE(prevWBS,".","`",1))-1))+1,"#")))</f>
        <v>1</v>
      </c>
      <c r="B8" s="31" t="s">
        <v>17</v>
      </c>
      <c r="C8" s="31"/>
      <c r="D8" s="32"/>
      <c r="E8" s="33"/>
      <c r="F8" s="34"/>
      <c r="G8" s="51" t="str">
        <f>IF(ISBLANK(F8)," - ",IF(H8=0,F8,F8+H8-1))</f>
        <v xml:space="preserve"> - </v>
      </c>
      <c r="H8" s="35"/>
      <c r="I8" s="36"/>
      <c r="J8" s="37" t="str">
        <f t="shared" ref="J8:J32" si="4">IF(OR(G8=0,F8=0)," - ",NETWORKDAYS(F8,G8))</f>
        <v xml:space="preserve"> - </v>
      </c>
      <c r="K8" s="40"/>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row>
    <row r="9" spans="1:53" s="17" customFormat="1" ht="24">
      <c r="A9" s="16" t="str">
        <f t="shared" ref="A9:A12" ca="1" si="5">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67" t="s">
        <v>18</v>
      </c>
      <c r="C9" s="74"/>
      <c r="D9" s="91" t="s">
        <v>19</v>
      </c>
      <c r="E9" s="68"/>
      <c r="F9" s="69">
        <v>45243</v>
      </c>
      <c r="G9" s="70">
        <f>IF(ISBLANK(F9)," - ",IF(H9=0,F9,F9+H9-1))</f>
        <v>45247</v>
      </c>
      <c r="H9" s="18">
        <v>5</v>
      </c>
      <c r="I9" s="19">
        <v>1</v>
      </c>
      <c r="J9" s="20">
        <f t="shared" si="4"/>
        <v>5</v>
      </c>
      <c r="K9" s="41"/>
      <c r="L9" s="16"/>
      <c r="M9" s="16"/>
      <c r="N9" s="16"/>
      <c r="O9" s="16"/>
      <c r="P9" s="16"/>
      <c r="Q9" s="16"/>
      <c r="R9" s="16"/>
      <c r="S9" s="16"/>
      <c r="T9" s="16"/>
      <c r="U9" s="16"/>
      <c r="V9" s="16"/>
      <c r="W9" s="16"/>
      <c r="X9" s="16"/>
      <c r="Y9" s="16"/>
      <c r="Z9" s="16"/>
      <c r="AA9" s="16"/>
      <c r="AB9" s="16"/>
      <c r="AC9" s="16"/>
      <c r="AD9" s="16"/>
      <c r="AE9" s="16"/>
      <c r="AF9" s="16"/>
      <c r="AG9" s="16"/>
      <c r="AH9" s="16"/>
      <c r="AI9" s="16"/>
      <c r="AJ9" s="16"/>
      <c r="AK9" s="16"/>
      <c r="AL9" s="16"/>
      <c r="AM9" s="16"/>
      <c r="AN9" s="16"/>
      <c r="AO9" s="16"/>
      <c r="AP9" s="16"/>
      <c r="AQ9" s="16"/>
      <c r="AR9" s="16"/>
      <c r="AS9" s="16"/>
      <c r="AT9" s="16"/>
      <c r="AU9" s="16"/>
      <c r="AV9" s="16"/>
      <c r="AW9" s="16"/>
      <c r="AX9" s="16"/>
      <c r="AY9" s="16"/>
      <c r="AZ9" s="16"/>
      <c r="BA9" s="16"/>
    </row>
    <row r="10" spans="1:53" s="17" customFormat="1" ht="24">
      <c r="A10" s="16" t="str">
        <f t="shared" ca="1" si="5"/>
        <v>1.2</v>
      </c>
      <c r="B10" s="67" t="s">
        <v>20</v>
      </c>
      <c r="C10" s="67"/>
      <c r="D10" s="96"/>
      <c r="E10" s="68"/>
      <c r="F10" s="69">
        <v>45247</v>
      </c>
      <c r="G10" s="70">
        <f>IF(ISBLANK(F10)," - ",IF(H10=0,F10,F10+H10-1))</f>
        <v>45254</v>
      </c>
      <c r="H10" s="18">
        <v>8</v>
      </c>
      <c r="I10" s="19">
        <v>1</v>
      </c>
      <c r="J10" s="20">
        <f t="shared" si="4"/>
        <v>6</v>
      </c>
      <c r="K10" s="41"/>
      <c r="L10" s="16"/>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row>
    <row r="11" spans="1:53" s="17" customFormat="1" ht="18">
      <c r="A11" s="16" t="str">
        <f t="shared" ca="1" si="5"/>
        <v>1.3</v>
      </c>
      <c r="B11" s="67" t="s">
        <v>21</v>
      </c>
      <c r="C11" s="67"/>
      <c r="D11" s="96"/>
      <c r="E11" s="68"/>
      <c r="F11" s="69">
        <v>45247</v>
      </c>
      <c r="G11" s="70">
        <f t="shared" ref="G11:G23" si="6">IF(ISBLANK(F11)," - ",IF(H11=0,F11,F11+H11-1))</f>
        <v>45257</v>
      </c>
      <c r="H11" s="18">
        <v>11</v>
      </c>
      <c r="I11" s="19">
        <v>1</v>
      </c>
      <c r="J11" s="20"/>
      <c r="K11" s="41"/>
      <c r="L11" s="16"/>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c r="AM11" s="16"/>
      <c r="AN11" s="16"/>
      <c r="AO11" s="16"/>
      <c r="AP11" s="16"/>
      <c r="AQ11" s="16"/>
      <c r="AR11" s="16"/>
      <c r="AS11" s="16"/>
      <c r="AT11" s="16"/>
      <c r="AU11" s="16"/>
      <c r="AV11" s="16"/>
      <c r="AW11" s="16"/>
      <c r="AX11" s="16"/>
      <c r="AY11" s="16"/>
      <c r="AZ11" s="16"/>
      <c r="BA11" s="16"/>
    </row>
    <row r="12" spans="1:53" s="17" customFormat="1" ht="18">
      <c r="A12" s="16" t="str">
        <f t="shared" ca="1" si="5"/>
        <v>1.4</v>
      </c>
      <c r="B12" s="67" t="s">
        <v>22</v>
      </c>
      <c r="C12" s="67"/>
      <c r="D12" s="97"/>
      <c r="E12" s="68"/>
      <c r="F12" s="69">
        <v>45249</v>
      </c>
      <c r="G12" s="70">
        <f t="shared" si="6"/>
        <v>45249</v>
      </c>
      <c r="H12" s="18">
        <v>1</v>
      </c>
      <c r="I12" s="19">
        <v>1</v>
      </c>
      <c r="J12" s="20">
        <f t="shared" si="4"/>
        <v>0</v>
      </c>
      <c r="K12" s="41"/>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row>
    <row r="13" spans="1:53" s="11" customFormat="1" ht="18">
      <c r="A13" s="9" t="str">
        <f ca="1">IF(ISERROR(VALUE(SUBSTITUTE(prevWBS,".",""))),"1",IF(ISERROR(FIND("`",SUBSTITUTE(prevWBS,".","`",1))),TEXT(VALUE(prevWBS)+1,"#"),TEXT(VALUE(LEFT(prevWBS,FIND("`",SUBSTITUTE(prevWBS,".","`",1))-1))+1,"#")))</f>
        <v>2</v>
      </c>
      <c r="B13" s="10" t="s">
        <v>23</v>
      </c>
      <c r="C13" s="10"/>
      <c r="D13" s="10"/>
      <c r="E13" s="10"/>
      <c r="F13" s="44"/>
      <c r="G13" s="44" t="str">
        <f t="shared" si="6"/>
        <v xml:space="preserve"> - </v>
      </c>
      <c r="H13" s="13"/>
      <c r="I13" s="14"/>
      <c r="J13" s="15" t="str">
        <f t="shared" si="4"/>
        <v xml:space="preserve"> - </v>
      </c>
      <c r="K13" s="42"/>
      <c r="L13" s="48"/>
      <c r="M13" s="48"/>
      <c r="N13" s="48"/>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8"/>
      <c r="AY13" s="48"/>
      <c r="AZ13" s="48"/>
      <c r="BA13" s="48"/>
    </row>
    <row r="14" spans="1:53" s="17" customFormat="1" ht="18">
      <c r="A14" s="16" t="str">
        <f t="shared" ref="A14:A17" ca="1" si="7">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4" s="67" t="s">
        <v>24</v>
      </c>
      <c r="C14" s="67"/>
      <c r="D14" s="91" t="s">
        <v>19</v>
      </c>
      <c r="E14" s="68"/>
      <c r="F14" s="69">
        <v>45247</v>
      </c>
      <c r="G14" s="70">
        <f t="shared" si="6"/>
        <v>45247</v>
      </c>
      <c r="H14" s="71">
        <v>1</v>
      </c>
      <c r="I14" s="72">
        <v>1</v>
      </c>
      <c r="J14" s="20">
        <f t="shared" si="4"/>
        <v>1</v>
      </c>
      <c r="K14" s="41"/>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row>
    <row r="15" spans="1:53" s="17" customFormat="1" ht="16.5" customHeight="1">
      <c r="A15" s="16" t="str">
        <f t="shared" ca="1" si="7"/>
        <v>2.2</v>
      </c>
      <c r="B15" s="67" t="s">
        <v>25</v>
      </c>
      <c r="C15" s="67"/>
      <c r="D15" s="92"/>
      <c r="E15" s="68"/>
      <c r="F15" s="69">
        <v>45257</v>
      </c>
      <c r="G15" s="70">
        <f t="shared" si="6"/>
        <v>45257</v>
      </c>
      <c r="H15" s="71">
        <v>1</v>
      </c>
      <c r="I15" s="72">
        <v>1</v>
      </c>
      <c r="J15" s="20"/>
      <c r="K15" s="41"/>
      <c r="L15" s="16"/>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c r="AM15" s="16"/>
      <c r="AN15" s="16"/>
      <c r="AO15" s="16"/>
      <c r="AP15" s="16"/>
      <c r="AQ15" s="16"/>
      <c r="AR15" s="16"/>
      <c r="AS15" s="16"/>
      <c r="AT15" s="16"/>
      <c r="AU15" s="16"/>
      <c r="AV15" s="16"/>
      <c r="AW15" s="16"/>
      <c r="AX15" s="16"/>
      <c r="AY15" s="16"/>
      <c r="AZ15" s="16"/>
      <c r="BA15" s="16"/>
    </row>
    <row r="16" spans="1:53" s="17" customFormat="1" ht="60.75" customHeight="1">
      <c r="A16" s="16" t="str">
        <f t="shared" ca="1" si="7"/>
        <v>2.3</v>
      </c>
      <c r="B16" s="67" t="s">
        <v>26</v>
      </c>
      <c r="C16" s="67"/>
      <c r="D16" s="92"/>
      <c r="E16" s="68"/>
      <c r="F16" s="69">
        <v>45257</v>
      </c>
      <c r="G16" s="70">
        <f>IF(ISBLANK(F16)," - ",IF(H16=0,F16,F16+H16-1))</f>
        <v>45260</v>
      </c>
      <c r="H16" s="71">
        <v>4</v>
      </c>
      <c r="I16" s="72">
        <v>1</v>
      </c>
      <c r="J16" s="20">
        <f t="shared" si="4"/>
        <v>4</v>
      </c>
      <c r="K16" s="41"/>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row>
    <row r="17" spans="1:53" s="11" customFormat="1" ht="18">
      <c r="A17" s="9" t="str">
        <f ca="1">IF(ISERROR(VALUE(SUBSTITUTE(prevWBS,".",""))),"1",IF(ISERROR(FIND("`",SUBSTITUTE(prevWBS,".","`",1))),TEXT(VALUE(prevWBS)+1,"#"),TEXT(VALUE(LEFT(prevWBS,FIND("`",SUBSTITUTE(prevWBS,".","`",1))-1))+1,"#")))</f>
        <v>3</v>
      </c>
      <c r="B17" s="10" t="s">
        <v>27</v>
      </c>
      <c r="C17" s="10"/>
      <c r="D17" s="10"/>
      <c r="E17" s="12"/>
      <c r="F17" s="44"/>
      <c r="G17" s="44" t="str">
        <f t="shared" si="6"/>
        <v xml:space="preserve"> - </v>
      </c>
      <c r="H17" s="13"/>
      <c r="I17" s="14"/>
      <c r="J17" s="15" t="str">
        <f t="shared" si="4"/>
        <v xml:space="preserve"> - </v>
      </c>
      <c r="K17" s="42"/>
      <c r="L17" s="48"/>
      <c r="M17" s="48"/>
      <c r="N17" s="48"/>
      <c r="O17" s="48"/>
      <c r="P17" s="48"/>
      <c r="Q17" s="48"/>
      <c r="R17" s="48"/>
      <c r="S17" s="48"/>
      <c r="T17" s="48"/>
      <c r="U17" s="48"/>
      <c r="V17" s="48"/>
      <c r="W17" s="48"/>
      <c r="X17" s="48"/>
      <c r="Y17" s="48"/>
      <c r="Z17" s="48"/>
      <c r="AA17" s="48"/>
      <c r="AB17" s="48"/>
      <c r="AC17" s="48"/>
      <c r="AD17" s="48"/>
      <c r="AE17" s="48"/>
      <c r="AF17" s="48"/>
      <c r="AG17" s="48"/>
      <c r="AH17" s="48"/>
      <c r="AI17" s="48"/>
      <c r="AJ17" s="48"/>
      <c r="AK17" s="48"/>
      <c r="AL17" s="48"/>
      <c r="AM17" s="48"/>
      <c r="AN17" s="48"/>
      <c r="AO17" s="48"/>
      <c r="AP17" s="48"/>
      <c r="AQ17" s="48"/>
      <c r="AR17" s="48"/>
      <c r="AS17" s="48"/>
      <c r="AT17" s="48"/>
      <c r="AU17" s="48"/>
      <c r="AV17" s="48"/>
      <c r="AW17" s="48"/>
      <c r="AX17" s="48"/>
      <c r="AY17" s="48"/>
      <c r="AZ17" s="48"/>
      <c r="BA17" s="48"/>
    </row>
    <row r="18" spans="1:53" s="17" customFormat="1" ht="18">
      <c r="A18" s="73" t="str">
        <f t="shared" ref="A18:A22" ca="1" si="8">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18" s="67" t="s">
        <v>28</v>
      </c>
      <c r="C18" s="67"/>
      <c r="D18" s="91" t="s">
        <v>19</v>
      </c>
      <c r="E18" s="68"/>
      <c r="F18" s="69">
        <v>45255</v>
      </c>
      <c r="G18" s="70">
        <f t="shared" si="6"/>
        <v>45255</v>
      </c>
      <c r="H18" s="71">
        <v>1</v>
      </c>
      <c r="I18" s="72">
        <v>1</v>
      </c>
      <c r="J18" s="20">
        <f t="shared" si="4"/>
        <v>0</v>
      </c>
      <c r="K18" s="41"/>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row>
    <row r="19" spans="1:53" s="17" customFormat="1" ht="18">
      <c r="A19" s="73" t="str">
        <f t="shared" ca="1" si="8"/>
        <v>3.2</v>
      </c>
      <c r="B19" s="67" t="s">
        <v>29</v>
      </c>
      <c r="C19" s="67"/>
      <c r="D19" s="92"/>
      <c r="E19" s="68"/>
      <c r="F19" s="69">
        <v>45255</v>
      </c>
      <c r="G19" s="70">
        <f t="shared" si="6"/>
        <v>45255</v>
      </c>
      <c r="H19" s="71">
        <v>1</v>
      </c>
      <c r="I19" s="72">
        <v>1</v>
      </c>
      <c r="J19" s="20">
        <f t="shared" si="4"/>
        <v>0</v>
      </c>
      <c r="K19" s="41"/>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row>
    <row r="20" spans="1:53" s="17" customFormat="1" ht="24">
      <c r="A20" s="73" t="str">
        <f t="shared" ca="1" si="8"/>
        <v>3.3</v>
      </c>
      <c r="B20" s="67" t="s">
        <v>30</v>
      </c>
      <c r="C20" s="67"/>
      <c r="D20" s="92"/>
      <c r="E20" s="68"/>
      <c r="F20" s="69">
        <v>45255</v>
      </c>
      <c r="G20" s="70">
        <f t="shared" si="6"/>
        <v>45255</v>
      </c>
      <c r="H20" s="71">
        <v>1</v>
      </c>
      <c r="I20" s="72">
        <v>1</v>
      </c>
      <c r="J20" s="20">
        <f t="shared" si="4"/>
        <v>0</v>
      </c>
      <c r="K20" s="41"/>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row>
    <row r="21" spans="1:53" s="17" customFormat="1" ht="18">
      <c r="A21" s="73" t="str">
        <f t="shared" ca="1" si="8"/>
        <v>3.4</v>
      </c>
      <c r="B21" s="67" t="s">
        <v>31</v>
      </c>
      <c r="C21" s="67"/>
      <c r="D21" s="92"/>
      <c r="E21" s="68"/>
      <c r="F21" s="69">
        <v>45255</v>
      </c>
      <c r="G21" s="70">
        <f t="shared" si="6"/>
        <v>45255</v>
      </c>
      <c r="H21" s="71">
        <v>1</v>
      </c>
      <c r="I21" s="72">
        <v>1</v>
      </c>
      <c r="J21" s="20">
        <f t="shared" si="4"/>
        <v>0</v>
      </c>
      <c r="K21" s="41"/>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row>
    <row r="22" spans="1:53" s="17" customFormat="1" ht="37.5" customHeight="1">
      <c r="A22" s="73" t="str">
        <f t="shared" ca="1" si="8"/>
        <v>3.5</v>
      </c>
      <c r="B22" s="67" t="s">
        <v>32</v>
      </c>
      <c r="C22" s="67"/>
      <c r="D22" s="93"/>
      <c r="E22" s="68"/>
      <c r="F22" s="69">
        <v>45260</v>
      </c>
      <c r="G22" s="70">
        <f>IF(ISBLANK(F22)," - ",IF(H22=0,F22,F22+H22-1))</f>
        <v>45260</v>
      </c>
      <c r="H22" s="71">
        <v>1</v>
      </c>
      <c r="I22" s="72">
        <v>1</v>
      </c>
      <c r="J22" s="20">
        <f t="shared" si="4"/>
        <v>1</v>
      </c>
      <c r="K22" s="41"/>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row>
    <row r="23" spans="1:53" s="11" customFormat="1" ht="18">
      <c r="A23" s="9" t="str">
        <f ca="1">IF(ISERROR(VALUE(SUBSTITUTE(prevWBS,".",""))),"1",IF(ISERROR(FIND("`",SUBSTITUTE(prevWBS,".","`",1))),TEXT(VALUE(prevWBS)+1,"#"),TEXT(VALUE(LEFT(prevWBS,FIND("`",SUBSTITUTE(prevWBS,".","`",1))-1))+1,"#")))</f>
        <v>4</v>
      </c>
      <c r="B23" s="10" t="s">
        <v>33</v>
      </c>
      <c r="C23" s="10"/>
      <c r="D23" s="10"/>
      <c r="E23" s="12"/>
      <c r="F23" s="44"/>
      <c r="G23" s="44" t="str">
        <f t="shared" si="6"/>
        <v xml:space="preserve"> - </v>
      </c>
      <c r="H23" s="13"/>
      <c r="I23" s="14"/>
      <c r="J23" s="15" t="str">
        <f t="shared" si="4"/>
        <v xml:space="preserve"> - </v>
      </c>
      <c r="K23" s="42"/>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48"/>
      <c r="AU23" s="48"/>
      <c r="AV23" s="48"/>
      <c r="AW23" s="48"/>
      <c r="AX23" s="48"/>
      <c r="AY23" s="48"/>
      <c r="AZ23" s="48"/>
      <c r="BA23" s="48"/>
    </row>
    <row r="24" spans="1:53" s="17" customFormat="1" ht="40.5" customHeight="1">
      <c r="A24" s="73" t="str">
        <f t="shared" ref="A24" ca="1" si="9">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4" s="67" t="s">
        <v>34</v>
      </c>
      <c r="C24" s="67"/>
      <c r="D24" s="64" t="s">
        <v>35</v>
      </c>
      <c r="E24" s="68"/>
      <c r="F24" s="69">
        <v>45257</v>
      </c>
      <c r="G24" s="70">
        <f>IF(ISBLANK(F24)," - ",IF(H24=0,F24,F24+H24-1))</f>
        <v>45264</v>
      </c>
      <c r="H24" s="71">
        <v>8</v>
      </c>
      <c r="I24" s="72">
        <v>1</v>
      </c>
      <c r="J24" s="20">
        <f t="shared" si="4"/>
        <v>6</v>
      </c>
      <c r="K24" s="41"/>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row>
    <row r="25" spans="1:53" s="11" customFormat="1" ht="18">
      <c r="A25" s="9" t="str">
        <f ca="1">IF(ISERROR(VALUE(SUBSTITUTE(prevWBS,".",""))),"1",IF(ISERROR(FIND("`",SUBSTITUTE(prevWBS,".","`",1))),TEXT(VALUE(prevWBS)+1,"#"),TEXT(VALUE(LEFT(prevWBS,FIND("`",SUBSTITUTE(prevWBS,".","`",1))-1))+1,"#")))</f>
        <v>5</v>
      </c>
      <c r="B25" s="10" t="s">
        <v>36</v>
      </c>
      <c r="C25" s="10"/>
      <c r="D25" s="10"/>
      <c r="E25" s="12"/>
      <c r="F25" s="44"/>
      <c r="G25" s="44" t="str">
        <f t="shared" ref="G25:G27" si="10">IF(ISBLANK(F25)," - ",IF(H25=0,F25,F25+H25-1))</f>
        <v xml:space="preserve"> - </v>
      </c>
      <c r="H25" s="13"/>
      <c r="I25" s="14"/>
      <c r="J25" s="15" t="str">
        <f t="shared" ref="J25:J28" si="11">IF(OR(G25=0,F25=0)," - ",NETWORKDAYS(F25,G25))</f>
        <v xml:space="preserve"> - </v>
      </c>
      <c r="K25" s="42"/>
      <c r="L25" s="48"/>
      <c r="M25" s="48"/>
      <c r="N25" s="48"/>
      <c r="O25" s="48"/>
      <c r="P25" s="48"/>
      <c r="Q25" s="48"/>
      <c r="R25" s="48"/>
      <c r="S25" s="48"/>
      <c r="T25" s="48"/>
      <c r="U25" s="48"/>
      <c r="V25" s="48"/>
      <c r="W25" s="48"/>
      <c r="X25" s="48"/>
      <c r="Y25" s="48"/>
      <c r="Z25" s="48"/>
      <c r="AA25" s="48"/>
      <c r="AB25" s="48"/>
      <c r="AC25" s="48"/>
      <c r="AD25" s="48"/>
      <c r="AE25" s="48"/>
      <c r="AF25" s="48"/>
      <c r="AG25" s="48"/>
      <c r="AH25" s="48"/>
      <c r="AI25" s="48"/>
      <c r="AJ25" s="48"/>
      <c r="AK25" s="48"/>
      <c r="AL25" s="48"/>
      <c r="AM25" s="48"/>
      <c r="AN25" s="48"/>
      <c r="AO25" s="48"/>
      <c r="AP25" s="48"/>
      <c r="AQ25" s="48"/>
      <c r="AR25" s="48"/>
      <c r="AS25" s="48"/>
      <c r="AT25" s="48"/>
      <c r="AU25" s="48"/>
      <c r="AV25" s="48"/>
      <c r="AW25" s="48"/>
      <c r="AX25" s="48"/>
      <c r="AY25" s="48"/>
      <c r="AZ25" s="48"/>
      <c r="BA25" s="48"/>
    </row>
    <row r="26" spans="1:53" s="17" customFormat="1" ht="24">
      <c r="A26" s="73" t="str">
        <f t="shared" ref="A26:A28" ca="1" si="12">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26" s="67" t="s">
        <v>37</v>
      </c>
      <c r="C26" s="67"/>
      <c r="D26" s="91" t="s">
        <v>35</v>
      </c>
      <c r="E26" s="68"/>
      <c r="F26" s="69">
        <v>45265</v>
      </c>
      <c r="G26" s="70">
        <f>IF(ISBLANK(F26)," - ",IF(H26=0,F26,F26+H26-1))</f>
        <v>45265</v>
      </c>
      <c r="H26" s="71">
        <v>1</v>
      </c>
      <c r="I26" s="72">
        <v>1</v>
      </c>
      <c r="J26" s="20">
        <f t="shared" si="11"/>
        <v>1</v>
      </c>
      <c r="K26" s="41"/>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row>
    <row r="27" spans="1:53" s="17" customFormat="1" ht="38.25" customHeight="1">
      <c r="A27" s="73" t="str">
        <f t="shared" ca="1" si="12"/>
        <v>5.2</v>
      </c>
      <c r="B27" s="67" t="s">
        <v>38</v>
      </c>
      <c r="C27" s="67"/>
      <c r="D27" s="92"/>
      <c r="E27" s="68"/>
      <c r="F27" s="69">
        <v>45265</v>
      </c>
      <c r="G27" s="70">
        <f t="shared" si="10"/>
        <v>45265</v>
      </c>
      <c r="H27" s="71">
        <v>1</v>
      </c>
      <c r="I27" s="72">
        <v>1</v>
      </c>
      <c r="J27" s="20">
        <f t="shared" si="11"/>
        <v>1</v>
      </c>
      <c r="K27" s="41"/>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row>
    <row r="28" spans="1:53" s="17" customFormat="1" ht="30.75" customHeight="1">
      <c r="A28" s="73" t="str">
        <f t="shared" ca="1" si="12"/>
        <v>5.3</v>
      </c>
      <c r="B28" s="67" t="s">
        <v>39</v>
      </c>
      <c r="C28" s="67"/>
      <c r="D28" s="93"/>
      <c r="E28" s="68"/>
      <c r="F28" s="69">
        <v>45265</v>
      </c>
      <c r="G28" s="70">
        <f>IF(ISBLANK(F28)," - ",IF(H28=0,F28,F28+H28-1))</f>
        <v>45265</v>
      </c>
      <c r="H28" s="71">
        <v>1</v>
      </c>
      <c r="I28" s="72">
        <v>1</v>
      </c>
      <c r="J28" s="20">
        <f t="shared" si="11"/>
        <v>1</v>
      </c>
      <c r="K28" s="41"/>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row>
    <row r="29" spans="1:53" s="11" customFormat="1" ht="18">
      <c r="A29" s="9" t="str">
        <f ca="1">IF(ISERROR(VALUE(SUBSTITUTE(prevWBS,".",""))),"1",IF(ISERROR(FIND("`",SUBSTITUTE(prevWBS,".","`",1))),TEXT(VALUE(prevWBS)+1,"#"),TEXT(VALUE(LEFT(prevWBS,FIND("`",SUBSTITUTE(prevWBS,".","`",1))-1))+1,"#")))</f>
        <v>6</v>
      </c>
      <c r="B29" s="10" t="s">
        <v>40</v>
      </c>
      <c r="C29" s="10"/>
      <c r="E29" s="12"/>
      <c r="F29" s="44"/>
      <c r="G29" s="44" t="str">
        <f t="shared" ref="G29:G32" si="13">IF(ISBLANK(F29)," - ",IF(H29=0,F29,F29+H29-1))</f>
        <v xml:space="preserve"> - </v>
      </c>
      <c r="H29" s="13"/>
      <c r="I29" s="14"/>
      <c r="J29" s="15" t="str">
        <f t="shared" ref="J29" si="14">IF(OR(G29=0,F29=0)," - ",NETWORKDAYS(F29,G29))</f>
        <v xml:space="preserve"> - </v>
      </c>
      <c r="K29" s="42"/>
      <c r="L29" s="48"/>
      <c r="M29" s="48"/>
      <c r="N29" s="48"/>
      <c r="O29" s="48"/>
      <c r="P29" s="48"/>
      <c r="Q29" s="48"/>
      <c r="R29" s="48"/>
      <c r="S29" s="48"/>
      <c r="T29" s="48"/>
      <c r="U29" s="48"/>
      <c r="V29" s="48"/>
      <c r="W29" s="48"/>
      <c r="X29" s="48"/>
      <c r="Y29" s="48"/>
      <c r="Z29" s="48"/>
      <c r="AA29" s="48"/>
      <c r="AB29" s="48"/>
      <c r="AC29" s="48"/>
      <c r="AD29" s="48"/>
      <c r="AE29" s="48"/>
      <c r="AF29" s="48"/>
      <c r="AG29" s="48"/>
      <c r="AH29" s="48"/>
      <c r="AI29" s="48"/>
      <c r="AJ29" s="48"/>
      <c r="AK29" s="48"/>
      <c r="AL29" s="48"/>
      <c r="AM29" s="48"/>
      <c r="AN29" s="48"/>
      <c r="AO29" s="48"/>
      <c r="AP29" s="48"/>
      <c r="AQ29" s="48"/>
      <c r="AR29" s="48"/>
      <c r="AS29" s="48"/>
      <c r="AT29" s="48"/>
      <c r="AU29" s="48"/>
      <c r="AV29" s="48"/>
      <c r="AW29" s="48"/>
      <c r="AX29" s="48"/>
      <c r="AY29" s="48"/>
      <c r="AZ29" s="48"/>
      <c r="BA29" s="48"/>
    </row>
    <row r="30" spans="1:53" s="21" customFormat="1" ht="36">
      <c r="A30" s="73"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30" s="67" t="s">
        <v>41</v>
      </c>
      <c r="C30" s="67"/>
      <c r="D30" s="94" t="s">
        <v>42</v>
      </c>
      <c r="E30" s="75"/>
      <c r="F30" s="76">
        <v>45266</v>
      </c>
      <c r="G30" s="77">
        <f t="shared" si="13"/>
        <v>45268</v>
      </c>
      <c r="H30" s="78">
        <v>3</v>
      </c>
      <c r="I30" s="79">
        <v>1</v>
      </c>
      <c r="J30" s="61"/>
      <c r="K30" s="62"/>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row>
    <row r="31" spans="1:53" s="21" customFormat="1" ht="24">
      <c r="A31" s="73"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6.2</v>
      </c>
      <c r="B31" s="67" t="s">
        <v>43</v>
      </c>
      <c r="C31" s="67"/>
      <c r="D31" s="95"/>
      <c r="E31" s="75"/>
      <c r="F31" s="76">
        <v>45269</v>
      </c>
      <c r="G31" s="77">
        <f t="shared" ref="G31" si="15">IF(ISBLANK(F31)," - ",IF(H31=0,F31,F31+H31-1))</f>
        <v>45269</v>
      </c>
      <c r="H31" s="78">
        <v>1</v>
      </c>
      <c r="I31" s="79">
        <v>1</v>
      </c>
      <c r="J31" s="61"/>
      <c r="K31" s="62"/>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row>
    <row r="32" spans="1:53" s="11" customFormat="1" ht="18">
      <c r="A32" s="9" t="str">
        <f ca="1">IF(ISERROR(VALUE(SUBSTITUTE(prevWBS,".",""))),"1",IF(ISERROR(FIND("`",SUBSTITUTE(prevWBS,".","`",1))),TEXT(VALUE(prevWBS)+1,"#"),TEXT(VALUE(LEFT(prevWBS,FIND("`",SUBSTITUTE(prevWBS,".","`",1))-1))+1,"#")))</f>
        <v>7</v>
      </c>
      <c r="B32" s="10" t="s">
        <v>44</v>
      </c>
      <c r="C32" s="10"/>
      <c r="E32" s="12"/>
      <c r="F32" s="44"/>
      <c r="G32" s="44" t="str">
        <f t="shared" si="13"/>
        <v xml:space="preserve"> - </v>
      </c>
      <c r="H32" s="13"/>
      <c r="I32" s="14"/>
      <c r="J32" s="15" t="str">
        <f t="shared" si="4"/>
        <v xml:space="preserve"> - </v>
      </c>
      <c r="K32" s="42"/>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48"/>
      <c r="AZ32" s="48"/>
      <c r="BA32" s="48"/>
    </row>
    <row r="33" spans="1:53" s="21" customFormat="1" ht="24">
      <c r="A33" s="73" t="str">
        <f ca="1">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7.1</v>
      </c>
      <c r="B33" s="67" t="s">
        <v>45</v>
      </c>
      <c r="C33" s="67"/>
      <c r="D33" s="80" t="s">
        <v>46</v>
      </c>
      <c r="E33" s="75"/>
      <c r="F33" s="76">
        <v>45270</v>
      </c>
      <c r="G33" s="77">
        <f>IF(ISBLANK(F33)," - ",IF(H33=0,F33,F33+H33-1))</f>
        <v>45275</v>
      </c>
      <c r="H33" s="78">
        <v>6</v>
      </c>
      <c r="I33" s="79">
        <v>1</v>
      </c>
      <c r="J33" s="61"/>
      <c r="K33" s="62"/>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row>
    <row r="34" spans="1:53" s="26" customFormat="1" ht="18">
      <c r="A34" s="22"/>
      <c r="B34" s="23"/>
      <c r="C34" s="23"/>
      <c r="D34" s="24"/>
      <c r="E34" s="24"/>
      <c r="F34" s="45"/>
      <c r="G34" s="45"/>
      <c r="H34" s="25"/>
      <c r="I34" s="25"/>
      <c r="J34" s="25"/>
      <c r="K34" s="43"/>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row>
    <row r="35" spans="1:53" s="21" customFormat="1" ht="18">
      <c r="A35" s="27"/>
      <c r="B35" s="28"/>
      <c r="C35" s="28"/>
      <c r="D35" s="28"/>
      <c r="E35" s="28"/>
      <c r="F35" s="46"/>
      <c r="G35" s="46"/>
      <c r="H35" s="28"/>
      <c r="I35" s="28"/>
      <c r="J35" s="28"/>
      <c r="K35" s="43"/>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row>
    <row r="36" spans="1:53" s="4" customFormat="1"/>
  </sheetData>
  <sheetProtection formatCells="0" formatColumns="0" formatRows="0" insertRows="0" deleteRows="0"/>
  <mergeCells count="20">
    <mergeCell ref="A1:I1"/>
    <mergeCell ref="D26:D28"/>
    <mergeCell ref="D30:D31"/>
    <mergeCell ref="AG4:AM4"/>
    <mergeCell ref="AG5:AM5"/>
    <mergeCell ref="D9:D12"/>
    <mergeCell ref="D14:D16"/>
    <mergeCell ref="D18:D22"/>
    <mergeCell ref="AN5:AT5"/>
    <mergeCell ref="AU4:BA4"/>
    <mergeCell ref="D5:F5"/>
    <mergeCell ref="S4:Y4"/>
    <mergeCell ref="L4:R4"/>
    <mergeCell ref="D4:F4"/>
    <mergeCell ref="S5:Y5"/>
    <mergeCell ref="L5:R5"/>
    <mergeCell ref="AU5:BA5"/>
    <mergeCell ref="AN4:AT4"/>
    <mergeCell ref="Z4:AF4"/>
    <mergeCell ref="Z5:AF5"/>
  </mergeCells>
  <phoneticPr fontId="3" type="noConversion"/>
  <conditionalFormatting sqref="I34:I35 I8:I28">
    <cfRule type="dataBar" priority="26">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L6:BA7">
    <cfRule type="expression" dxfId="3" priority="69">
      <formula>L$6=TODAY()</formula>
    </cfRule>
  </conditionalFormatting>
  <conditionalFormatting sqref="L8:BA35">
    <cfRule type="expression" dxfId="2" priority="72">
      <formula>AND($F8&lt;=L$6,ROUNDDOWN(($G8-$F8+1)*$I8,0)+$F8-1&gt;=L$6)</formula>
    </cfRule>
    <cfRule type="expression" dxfId="1" priority="73">
      <formula>AND(NOT(ISBLANK($F8)),$F8&lt;=L$6,$G8&gt;=L$6)</formula>
    </cfRule>
  </conditionalFormatting>
  <conditionalFormatting sqref="L6:BA35">
    <cfRule type="expression" dxfId="0" priority="32">
      <formula>L$6=TODAY()</formula>
    </cfRule>
  </conditionalFormatting>
  <conditionalFormatting sqref="I32">
    <cfRule type="dataBar" priority="9">
      <dataBar>
        <cfvo type="num" val="0"/>
        <cfvo type="num" val="1"/>
        <color theme="0" tint="-0.34998626667073579"/>
      </dataBar>
      <extLst>
        <ext xmlns:x14="http://schemas.microsoft.com/office/spreadsheetml/2009/9/main" uri="{B025F937-C7B1-47D3-B67F-A62EFF666E3E}">
          <x14:id>{D9B52C9D-CA60-494E-82DE-BAB557790D92}</x14:id>
        </ext>
      </extLst>
    </cfRule>
  </conditionalFormatting>
  <conditionalFormatting sqref="I29">
    <cfRule type="dataBar" priority="5">
      <dataBar>
        <cfvo type="num" val="0"/>
        <cfvo type="num" val="1"/>
        <color theme="0" tint="-0.34998626667073579"/>
      </dataBar>
      <extLst>
        <ext xmlns:x14="http://schemas.microsoft.com/office/spreadsheetml/2009/9/main" uri="{B025F937-C7B1-47D3-B67F-A62EFF666E3E}">
          <x14:id>{CC5D3E24-8EA1-426B-B9CF-8D43A3A51FFC}</x14:id>
        </ext>
      </extLst>
    </cfRule>
  </conditionalFormatting>
  <conditionalFormatting sqref="I30:I31">
    <cfRule type="dataBar" priority="3">
      <dataBar>
        <cfvo type="num" val="0"/>
        <cfvo type="num" val="1"/>
        <color theme="0" tint="-0.34998626667073579"/>
      </dataBar>
      <extLst>
        <ext xmlns:x14="http://schemas.microsoft.com/office/spreadsheetml/2009/9/main" uri="{B025F937-C7B1-47D3-B67F-A62EFF666E3E}">
          <x14:id>{DD96F334-1338-4A36-B89C-2722DE703DA5}</x14:id>
        </ext>
      </extLst>
    </cfRule>
  </conditionalFormatting>
  <conditionalFormatting sqref="I33">
    <cfRule type="dataBar" priority="1">
      <dataBar>
        <cfvo type="num" val="0"/>
        <cfvo type="num" val="1"/>
        <color theme="0" tint="-0.34998626667073579"/>
      </dataBar>
      <extLst>
        <ext xmlns:x14="http://schemas.microsoft.com/office/spreadsheetml/2009/9/main" uri="{B025F937-C7B1-47D3-B67F-A62EFF666E3E}">
          <x14:id>{1152E6AC-B87B-4E93-8677-8D4804EF7BFB}</x14:id>
        </ext>
      </extLst>
    </cfRule>
  </conditionalFormatting>
  <dataValidations count="1">
    <dataValidation allowBlank="1" showInputMessage="1" promptTitle="Display Week" prompt="Enter the week number to display first in the Gantt Chart. The weeks are numbered starting from the week containing the Project Start Date." sqref="I4" xr:uid="{00000000-0002-0000-0000-000000000000}"/>
  </dataValidations>
  <pageMargins left="0.25" right="0.25" top="0.5" bottom="0.5" header="0.5" footer="0.25"/>
  <pageSetup scale="63" fitToHeight="0" orientation="landscape" r:id="rId1"/>
  <headerFooter alignWithMargins="0"/>
  <ignoredErrors>
    <ignoredError sqref="F13 F17 F23 H13:I13 H17:I17 H23:I23" unlockedFormula="1"/>
    <ignoredError sqref="A23 A17 A13"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10</xdr:col>
                    <xdr:colOff>101600</xdr:colOff>
                    <xdr:row>1</xdr:row>
                    <xdr:rowOff>127000</xdr:rowOff>
                  </from>
                  <to>
                    <xdr:col>28</xdr:col>
                    <xdr:colOff>101600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I34:I35 I8:I28</xm:sqref>
        </x14:conditionalFormatting>
        <x14:conditionalFormatting xmlns:xm="http://schemas.microsoft.com/office/excel/2006/main">
          <x14:cfRule type="dataBar" id="{D9B52C9D-CA60-494E-82DE-BAB557790D92}">
            <x14:dataBar minLength="0" maxLength="100" gradient="0">
              <x14:cfvo type="num">
                <xm:f>0</xm:f>
              </x14:cfvo>
              <x14:cfvo type="num">
                <xm:f>1</xm:f>
              </x14:cfvo>
              <x14:negativeFillColor rgb="FFFF0000"/>
              <x14:axisColor rgb="FF000000"/>
            </x14:dataBar>
          </x14:cfRule>
          <xm:sqref>I32</xm:sqref>
        </x14:conditionalFormatting>
        <x14:conditionalFormatting xmlns:xm="http://schemas.microsoft.com/office/excel/2006/main">
          <x14:cfRule type="dataBar" id="{CC5D3E24-8EA1-426B-B9CF-8D43A3A51FFC}">
            <x14:dataBar minLength="0" maxLength="100" gradient="0">
              <x14:cfvo type="num">
                <xm:f>0</xm:f>
              </x14:cfvo>
              <x14:cfvo type="num">
                <xm:f>1</xm:f>
              </x14:cfvo>
              <x14:negativeFillColor rgb="FFFF0000"/>
              <x14:axisColor rgb="FF000000"/>
            </x14:dataBar>
          </x14:cfRule>
          <xm:sqref>I29</xm:sqref>
        </x14:conditionalFormatting>
        <x14:conditionalFormatting xmlns:xm="http://schemas.microsoft.com/office/excel/2006/main">
          <x14:cfRule type="dataBar" id="{DD96F334-1338-4A36-B89C-2722DE703DA5}">
            <x14:dataBar minLength="0" maxLength="100" gradient="0">
              <x14:cfvo type="num">
                <xm:f>0</xm:f>
              </x14:cfvo>
              <x14:cfvo type="num">
                <xm:f>1</xm:f>
              </x14:cfvo>
              <x14:negativeFillColor rgb="FFFF0000"/>
              <x14:axisColor rgb="FF000000"/>
            </x14:dataBar>
          </x14:cfRule>
          <xm:sqref>I30:I31</xm:sqref>
        </x14:conditionalFormatting>
        <x14:conditionalFormatting xmlns:xm="http://schemas.microsoft.com/office/excel/2006/main">
          <x14:cfRule type="dataBar" id="{1152E6AC-B87B-4E93-8677-8D4804EF7BFB}">
            <x14:dataBar minLength="0" maxLength="100" gradient="0">
              <x14:cfvo type="num">
                <xm:f>0</xm:f>
              </x14:cfvo>
              <x14:cfvo type="num">
                <xm:f>1</xm:f>
              </x14:cfvo>
              <x14:negativeFillColor rgb="FFFF0000"/>
              <x14:axisColor rgb="FF000000"/>
            </x14:dataBar>
          </x14:cfRule>
          <xm:sqref>I33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 Online</Application>
  <Manager/>
  <Company>Vertex42 LLC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subject/>
  <dc:creator>Vertex42.com</dc:creator>
  <cp:keywords/>
  <dc:description>(c) 2006-2018 Vertex42 LLC. All Rights Reserved.</dc:description>
  <cp:lastModifiedBy/>
  <cp:revision/>
  <dcterms:created xsi:type="dcterms:W3CDTF">2010-06-09T16:05:03Z</dcterms:created>
  <dcterms:modified xsi:type="dcterms:W3CDTF">2023-12-15T13:32:39Z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3.1.0</vt:lpwstr>
  </property>
  <property fmtid="{D5CDD505-2E9C-101B-9397-08002B2CF9AE}" pid="4" name="Source">
    <vt:lpwstr>https://www.vertex42.com/ExcelTemplates/excel-gantt-chart.html</vt:lpwstr>
  </property>
</Properties>
</file>