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ginger/Documents/课题/第二项研究/Manuscript/投稿文件/Revision/"/>
    </mc:Choice>
  </mc:AlternateContent>
  <xr:revisionPtr revIDLastSave="0" documentId="13_ncr:1_{B8A5F7CA-D7C0-DB44-9701-DE256A5E3627}" xr6:coauthVersionLast="47" xr6:coauthVersionMax="47" xr10:uidLastSave="{00000000-0000-0000-0000-000000000000}"/>
  <bookViews>
    <workbookView xWindow="0" yWindow="500" windowWidth="28800" windowHeight="16240" xr2:uid="{7C230F4B-4208-7146-924D-7EE3AF4202FF}"/>
  </bookViews>
  <sheets>
    <sheet name="ssp126_2025" sheetId="3" r:id="rId1"/>
    <sheet name="ssp126_2030" sheetId="10" r:id="rId2"/>
    <sheet name="ssp126_2035" sheetId="11" r:id="rId3"/>
    <sheet name="ssp126_2040" sheetId="12" r:id="rId4"/>
    <sheet name="ssp126_2045" sheetId="13" r:id="rId5"/>
    <sheet name="ssp126_2050" sheetId="14" r:id="rId6"/>
    <sheet name="ssp126_2055" sheetId="15" r:id="rId7"/>
    <sheet name="ssp126_2060" sheetId="16" r:id="rId8"/>
    <sheet name="ssp245_HUMI_2025" sheetId="17" r:id="rId9"/>
    <sheet name="ssp245_HUMI_2030" sheetId="18" r:id="rId10"/>
    <sheet name="ssp245_HUMI_2035" sheetId="19" r:id="rId11"/>
    <sheet name="ssp245_HUMI_2040" sheetId="20" r:id="rId12"/>
    <sheet name="ssp245_HUMI_2045" sheetId="21" r:id="rId13"/>
    <sheet name="ssp245_HUMI_2050" sheetId="22" r:id="rId14"/>
    <sheet name="ssp245_HUMI_2055" sheetId="23" r:id="rId15"/>
    <sheet name="ssp245_HUMI_2060" sheetId="24" r:id="rId16"/>
    <sheet name="ssp245_LUMI_2025" sheetId="25" r:id="rId17"/>
    <sheet name="ssp245_LUMI_2030" sheetId="26" r:id="rId18"/>
    <sheet name="ssp245_LUMI_2035" sheetId="27" r:id="rId19"/>
    <sheet name="ssp245_LUMI_2040" sheetId="28" r:id="rId20"/>
    <sheet name="ssp245_LUMI_2045" sheetId="29" r:id="rId21"/>
    <sheet name="ssp245_LUMI_2050" sheetId="30" r:id="rId22"/>
    <sheet name="ssp245_LUMI_2055" sheetId="31" r:id="rId23"/>
    <sheet name="ssp245_LUMI_2060" sheetId="32" r:id="rId24"/>
    <sheet name="ssp445_HUMI_2025" sheetId="33" r:id="rId25"/>
    <sheet name="ssp445_HUMI_2030" sheetId="34" r:id="rId26"/>
    <sheet name="ssp445_HUMI_2035" sheetId="35" r:id="rId27"/>
    <sheet name="ssp445_HUMI_2040" sheetId="36" r:id="rId28"/>
    <sheet name="ssp445_HUMI_2045" sheetId="38" r:id="rId29"/>
    <sheet name="ssp445_HUMI_2050" sheetId="39" r:id="rId30"/>
    <sheet name="ssp445_HUMI_2055" sheetId="40" r:id="rId31"/>
    <sheet name="ssp445_HUMI_2060" sheetId="41" r:id="rId32"/>
    <sheet name="ssp445_LUMI_2025" sheetId="42" r:id="rId33"/>
    <sheet name="ssp445_LUMI_2030" sheetId="43" r:id="rId34"/>
    <sheet name="ssp445_LUMI_2035" sheetId="44" r:id="rId35"/>
    <sheet name="ssp445_LUMI_2040" sheetId="45" r:id="rId36"/>
    <sheet name="ssp445_LUMI_2045" sheetId="46" r:id="rId37"/>
    <sheet name="ssp445_LUMI_2050" sheetId="37" r:id="rId38"/>
    <sheet name="ssp445_LUMI_2055" sheetId="9" r:id="rId39"/>
    <sheet name="ssp445_LUMI_2060" sheetId="8" r:id="rId40"/>
    <sheet name="ssp585_HUMI_allyear" sheetId="1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8" i="25" l="1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P24" i="35"/>
  <c r="O24" i="35"/>
  <c r="N24" i="35"/>
  <c r="N37" i="35" s="1"/>
  <c r="M24" i="35"/>
  <c r="L24" i="35"/>
  <c r="K24" i="35"/>
  <c r="J24" i="35"/>
  <c r="I24" i="35"/>
  <c r="H24" i="35"/>
  <c r="G24" i="35"/>
  <c r="F24" i="35"/>
  <c r="E24" i="35"/>
  <c r="D24" i="35"/>
  <c r="C24" i="35"/>
  <c r="C20" i="24"/>
  <c r="C21" i="24"/>
  <c r="C22" i="24"/>
  <c r="C23" i="24"/>
  <c r="C24" i="24"/>
  <c r="C37" i="24" s="1"/>
  <c r="C25" i="24"/>
  <c r="C26" i="24"/>
  <c r="C27" i="24"/>
  <c r="C28" i="24"/>
  <c r="C29" i="24"/>
  <c r="C20" i="27"/>
  <c r="C21" i="27"/>
  <c r="C22" i="27"/>
  <c r="C23" i="27"/>
  <c r="C24" i="27"/>
  <c r="C37" i="27" s="1"/>
  <c r="C25" i="27"/>
  <c r="C26" i="27"/>
  <c r="C27" i="27"/>
  <c r="C28" i="27"/>
  <c r="C29" i="27"/>
  <c r="C20" i="40"/>
  <c r="C21" i="40"/>
  <c r="C22" i="40"/>
  <c r="C23" i="40"/>
  <c r="C38" i="40" s="1"/>
  <c r="C24" i="40"/>
  <c r="C25" i="40"/>
  <c r="C26" i="40"/>
  <c r="C27" i="40"/>
  <c r="C37" i="46"/>
  <c r="P34" i="46"/>
  <c r="O34" i="46"/>
  <c r="N34" i="46"/>
  <c r="M34" i="46"/>
  <c r="L34" i="46"/>
  <c r="K34" i="46"/>
  <c r="J34" i="46"/>
  <c r="I34" i="46"/>
  <c r="H34" i="46"/>
  <c r="G34" i="46"/>
  <c r="F34" i="46"/>
  <c r="E34" i="46"/>
  <c r="D34" i="46"/>
  <c r="C34" i="46"/>
  <c r="P33" i="46"/>
  <c r="O33" i="46"/>
  <c r="N33" i="46"/>
  <c r="M33" i="46"/>
  <c r="L33" i="46"/>
  <c r="K33" i="46"/>
  <c r="J33" i="46"/>
  <c r="I33" i="46"/>
  <c r="H33" i="46"/>
  <c r="G33" i="46"/>
  <c r="F33" i="46"/>
  <c r="E33" i="46"/>
  <c r="D33" i="46"/>
  <c r="C33" i="46"/>
  <c r="P32" i="46"/>
  <c r="O32" i="46"/>
  <c r="N32" i="46"/>
  <c r="M32" i="46"/>
  <c r="L32" i="46"/>
  <c r="K32" i="46"/>
  <c r="J32" i="46"/>
  <c r="I32" i="46"/>
  <c r="H32" i="46"/>
  <c r="G32" i="46"/>
  <c r="F32" i="46"/>
  <c r="E32" i="46"/>
  <c r="D32" i="46"/>
  <c r="C32" i="46"/>
  <c r="P31" i="46"/>
  <c r="O31" i="46"/>
  <c r="N31" i="46"/>
  <c r="M31" i="46"/>
  <c r="L31" i="46"/>
  <c r="K31" i="46"/>
  <c r="J31" i="46"/>
  <c r="I31" i="46"/>
  <c r="H31" i="46"/>
  <c r="G31" i="46"/>
  <c r="F31" i="46"/>
  <c r="E31" i="46"/>
  <c r="D31" i="46"/>
  <c r="C31" i="46"/>
  <c r="P30" i="46"/>
  <c r="O30" i="46"/>
  <c r="N30" i="46"/>
  <c r="M30" i="46"/>
  <c r="L30" i="46"/>
  <c r="K30" i="46"/>
  <c r="J30" i="46"/>
  <c r="I30" i="46"/>
  <c r="H30" i="46"/>
  <c r="G30" i="46"/>
  <c r="F30" i="46"/>
  <c r="E30" i="46"/>
  <c r="D30" i="46"/>
  <c r="C30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P27" i="46"/>
  <c r="O27" i="46"/>
  <c r="N27" i="46"/>
  <c r="M27" i="46"/>
  <c r="L27" i="46"/>
  <c r="K27" i="46"/>
  <c r="J27" i="46"/>
  <c r="I27" i="46"/>
  <c r="H27" i="46"/>
  <c r="G27" i="46"/>
  <c r="F27" i="46"/>
  <c r="E27" i="46"/>
  <c r="D27" i="46"/>
  <c r="C27" i="46"/>
  <c r="P26" i="46"/>
  <c r="O26" i="46"/>
  <c r="N26" i="46"/>
  <c r="M26" i="46"/>
  <c r="L26" i="46"/>
  <c r="K26" i="46"/>
  <c r="J26" i="46"/>
  <c r="J40" i="46" s="1"/>
  <c r="I26" i="46"/>
  <c r="H26" i="46"/>
  <c r="G26" i="46"/>
  <c r="F26" i="46"/>
  <c r="E26" i="46"/>
  <c r="D26" i="46"/>
  <c r="C26" i="46"/>
  <c r="P25" i="46"/>
  <c r="O25" i="46"/>
  <c r="N25" i="46"/>
  <c r="M25" i="46"/>
  <c r="L25" i="46"/>
  <c r="K25" i="46"/>
  <c r="J25" i="46"/>
  <c r="I25" i="46"/>
  <c r="H25" i="46"/>
  <c r="G25" i="46"/>
  <c r="F25" i="46"/>
  <c r="E25" i="46"/>
  <c r="D25" i="46"/>
  <c r="C25" i="46"/>
  <c r="P24" i="46"/>
  <c r="P37" i="46" s="1"/>
  <c r="O24" i="46"/>
  <c r="O37" i="46" s="1"/>
  <c r="N24" i="46"/>
  <c r="N37" i="46" s="1"/>
  <c r="M24" i="46"/>
  <c r="M37" i="46" s="1"/>
  <c r="L24" i="46"/>
  <c r="L37" i="46" s="1"/>
  <c r="K24" i="46"/>
  <c r="K37" i="46" s="1"/>
  <c r="J24" i="46"/>
  <c r="J37" i="46" s="1"/>
  <c r="I24" i="46"/>
  <c r="I37" i="46" s="1"/>
  <c r="H24" i="46"/>
  <c r="H37" i="46" s="1"/>
  <c r="G24" i="46"/>
  <c r="G37" i="46" s="1"/>
  <c r="F24" i="46"/>
  <c r="F37" i="46" s="1"/>
  <c r="E24" i="46"/>
  <c r="E37" i="46" s="1"/>
  <c r="D24" i="46"/>
  <c r="D37" i="46" s="1"/>
  <c r="C24" i="46"/>
  <c r="P23" i="46"/>
  <c r="P38" i="46" s="1"/>
  <c r="O23" i="46"/>
  <c r="N23" i="46"/>
  <c r="M23" i="46"/>
  <c r="M38" i="46" s="1"/>
  <c r="L23" i="46"/>
  <c r="K23" i="46"/>
  <c r="K38" i="46" s="1"/>
  <c r="J23" i="46"/>
  <c r="J38" i="46" s="1"/>
  <c r="I23" i="46"/>
  <c r="I38" i="46" s="1"/>
  <c r="H23" i="46"/>
  <c r="H38" i="46" s="1"/>
  <c r="G23" i="46"/>
  <c r="F23" i="46"/>
  <c r="E23" i="46"/>
  <c r="E38" i="46" s="1"/>
  <c r="D23" i="46"/>
  <c r="C23" i="46"/>
  <c r="C38" i="46" s="1"/>
  <c r="P22" i="46"/>
  <c r="O22" i="46"/>
  <c r="N22" i="46"/>
  <c r="M22" i="46"/>
  <c r="L22" i="46"/>
  <c r="K22" i="46"/>
  <c r="J22" i="46"/>
  <c r="I22" i="46"/>
  <c r="H22" i="46"/>
  <c r="G22" i="46"/>
  <c r="F22" i="46"/>
  <c r="E22" i="46"/>
  <c r="D22" i="46"/>
  <c r="C22" i="46"/>
  <c r="P21" i="46"/>
  <c r="O21" i="46"/>
  <c r="N21" i="46"/>
  <c r="M21" i="46"/>
  <c r="L21" i="46"/>
  <c r="K21" i="46"/>
  <c r="J21" i="46"/>
  <c r="I21" i="46"/>
  <c r="H21" i="46"/>
  <c r="G21" i="46"/>
  <c r="F21" i="46"/>
  <c r="E21" i="46"/>
  <c r="D21" i="46"/>
  <c r="C21" i="46"/>
  <c r="P20" i="46"/>
  <c r="O20" i="46"/>
  <c r="N20" i="46"/>
  <c r="M20" i="46"/>
  <c r="L20" i="46"/>
  <c r="L40" i="46" s="1"/>
  <c r="K20" i="46"/>
  <c r="J20" i="46"/>
  <c r="I20" i="46"/>
  <c r="H20" i="46"/>
  <c r="G20" i="46"/>
  <c r="F20" i="46"/>
  <c r="E20" i="46"/>
  <c r="D20" i="46"/>
  <c r="D40" i="46" s="1"/>
  <c r="C20" i="46"/>
  <c r="K37" i="45"/>
  <c r="P34" i="45"/>
  <c r="O34" i="45"/>
  <c r="N34" i="45"/>
  <c r="M34" i="45"/>
  <c r="L34" i="45"/>
  <c r="K34" i="45"/>
  <c r="J34" i="45"/>
  <c r="I34" i="45"/>
  <c r="H34" i="45"/>
  <c r="G34" i="45"/>
  <c r="F34" i="45"/>
  <c r="E34" i="45"/>
  <c r="D34" i="45"/>
  <c r="C34" i="45"/>
  <c r="P33" i="45"/>
  <c r="O33" i="45"/>
  <c r="N33" i="45"/>
  <c r="M33" i="45"/>
  <c r="L33" i="45"/>
  <c r="K33" i="45"/>
  <c r="J33" i="45"/>
  <c r="I33" i="45"/>
  <c r="H33" i="45"/>
  <c r="G33" i="45"/>
  <c r="F33" i="45"/>
  <c r="E33" i="45"/>
  <c r="D33" i="45"/>
  <c r="C33" i="45"/>
  <c r="P32" i="45"/>
  <c r="O32" i="45"/>
  <c r="N32" i="45"/>
  <c r="M32" i="45"/>
  <c r="L32" i="45"/>
  <c r="K32" i="45"/>
  <c r="J32" i="45"/>
  <c r="I32" i="45"/>
  <c r="H32" i="45"/>
  <c r="G32" i="45"/>
  <c r="F32" i="45"/>
  <c r="E32" i="45"/>
  <c r="D32" i="45"/>
  <c r="C32" i="45"/>
  <c r="P31" i="45"/>
  <c r="O31" i="45"/>
  <c r="N31" i="45"/>
  <c r="M31" i="45"/>
  <c r="L31" i="45"/>
  <c r="K31" i="45"/>
  <c r="J31" i="45"/>
  <c r="I31" i="45"/>
  <c r="H31" i="45"/>
  <c r="G31" i="45"/>
  <c r="F31" i="45"/>
  <c r="E31" i="45"/>
  <c r="D31" i="45"/>
  <c r="C31" i="45"/>
  <c r="P30" i="45"/>
  <c r="O30" i="45"/>
  <c r="N30" i="45"/>
  <c r="M30" i="45"/>
  <c r="L30" i="45"/>
  <c r="K30" i="45"/>
  <c r="J30" i="45"/>
  <c r="I30" i="45"/>
  <c r="H30" i="45"/>
  <c r="G30" i="45"/>
  <c r="F30" i="45"/>
  <c r="E30" i="45"/>
  <c r="D30" i="45"/>
  <c r="C30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P27" i="45"/>
  <c r="O27" i="45"/>
  <c r="N27" i="45"/>
  <c r="M27" i="45"/>
  <c r="L27" i="45"/>
  <c r="K27" i="45"/>
  <c r="J27" i="45"/>
  <c r="I27" i="45"/>
  <c r="H27" i="45"/>
  <c r="G27" i="45"/>
  <c r="F27" i="45"/>
  <c r="E27" i="45"/>
  <c r="D27" i="45"/>
  <c r="C27" i="45"/>
  <c r="P26" i="45"/>
  <c r="O26" i="45"/>
  <c r="N26" i="45"/>
  <c r="M26" i="45"/>
  <c r="L26" i="45"/>
  <c r="K26" i="45"/>
  <c r="J26" i="45"/>
  <c r="I26" i="45"/>
  <c r="H26" i="45"/>
  <c r="G26" i="45"/>
  <c r="F26" i="45"/>
  <c r="E26" i="45"/>
  <c r="D26" i="45"/>
  <c r="C26" i="45"/>
  <c r="P25" i="45"/>
  <c r="O25" i="45"/>
  <c r="N25" i="45"/>
  <c r="M25" i="45"/>
  <c r="L25" i="45"/>
  <c r="K25" i="45"/>
  <c r="J25" i="45"/>
  <c r="I25" i="45"/>
  <c r="H25" i="45"/>
  <c r="G25" i="45"/>
  <c r="F25" i="45"/>
  <c r="E25" i="45"/>
  <c r="D25" i="45"/>
  <c r="C25" i="45"/>
  <c r="P24" i="45"/>
  <c r="P37" i="45" s="1"/>
  <c r="O24" i="45"/>
  <c r="O37" i="45" s="1"/>
  <c r="N24" i="45"/>
  <c r="N37" i="45" s="1"/>
  <c r="M24" i="45"/>
  <c r="M37" i="45" s="1"/>
  <c r="L24" i="45"/>
  <c r="L37" i="45" s="1"/>
  <c r="K24" i="45"/>
  <c r="J24" i="45"/>
  <c r="J37" i="45" s="1"/>
  <c r="I24" i="45"/>
  <c r="I37" i="45" s="1"/>
  <c r="H24" i="45"/>
  <c r="H37" i="45" s="1"/>
  <c r="G24" i="45"/>
  <c r="G37" i="45" s="1"/>
  <c r="F24" i="45"/>
  <c r="F37" i="45" s="1"/>
  <c r="E24" i="45"/>
  <c r="E37" i="45" s="1"/>
  <c r="D24" i="45"/>
  <c r="D37" i="45" s="1"/>
  <c r="C24" i="45"/>
  <c r="C37" i="45" s="1"/>
  <c r="P23" i="45"/>
  <c r="P38" i="45" s="1"/>
  <c r="O23" i="45"/>
  <c r="O38" i="45" s="1"/>
  <c r="N23" i="45"/>
  <c r="M23" i="45"/>
  <c r="M38" i="45" s="1"/>
  <c r="L23" i="45"/>
  <c r="L38" i="45" s="1"/>
  <c r="K23" i="45"/>
  <c r="K38" i="45" s="1"/>
  <c r="J23" i="45"/>
  <c r="J38" i="45" s="1"/>
  <c r="I23" i="45"/>
  <c r="I38" i="45" s="1"/>
  <c r="H23" i="45"/>
  <c r="H38" i="45" s="1"/>
  <c r="G23" i="45"/>
  <c r="F23" i="45"/>
  <c r="E23" i="45"/>
  <c r="E38" i="45" s="1"/>
  <c r="D23" i="45"/>
  <c r="D38" i="45" s="1"/>
  <c r="C23" i="45"/>
  <c r="C38" i="45" s="1"/>
  <c r="P22" i="45"/>
  <c r="O22" i="45"/>
  <c r="N22" i="45"/>
  <c r="M22" i="45"/>
  <c r="L22" i="45"/>
  <c r="K22" i="45"/>
  <c r="J22" i="45"/>
  <c r="I22" i="45"/>
  <c r="H22" i="45"/>
  <c r="G22" i="45"/>
  <c r="F22" i="45"/>
  <c r="E22" i="45"/>
  <c r="D22" i="45"/>
  <c r="C22" i="45"/>
  <c r="P21" i="45"/>
  <c r="O21" i="45"/>
  <c r="N21" i="45"/>
  <c r="M21" i="45"/>
  <c r="L21" i="45"/>
  <c r="K21" i="45"/>
  <c r="K39" i="45" s="1"/>
  <c r="J21" i="45"/>
  <c r="J39" i="45" s="1"/>
  <c r="I21" i="45"/>
  <c r="H21" i="45"/>
  <c r="G21" i="45"/>
  <c r="F21" i="45"/>
  <c r="E21" i="45"/>
  <c r="D21" i="45"/>
  <c r="C21" i="45"/>
  <c r="C39" i="45" s="1"/>
  <c r="P20" i="45"/>
  <c r="O20" i="45"/>
  <c r="N20" i="45"/>
  <c r="N40" i="45" s="1"/>
  <c r="M20" i="45"/>
  <c r="L20" i="45"/>
  <c r="K20" i="45"/>
  <c r="J20" i="45"/>
  <c r="I20" i="45"/>
  <c r="H20" i="45"/>
  <c r="G20" i="45"/>
  <c r="F20" i="45"/>
  <c r="F40" i="45" s="1"/>
  <c r="E20" i="45"/>
  <c r="D20" i="45"/>
  <c r="C20" i="45"/>
  <c r="M38" i="44"/>
  <c r="D37" i="44"/>
  <c r="P34" i="44"/>
  <c r="O34" i="44"/>
  <c r="N34" i="44"/>
  <c r="M34" i="44"/>
  <c r="L34" i="44"/>
  <c r="K34" i="44"/>
  <c r="J34" i="44"/>
  <c r="I34" i="44"/>
  <c r="H34" i="44"/>
  <c r="G34" i="44"/>
  <c r="F34" i="44"/>
  <c r="E34" i="44"/>
  <c r="D34" i="44"/>
  <c r="C34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C33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D32" i="44"/>
  <c r="C32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D31" i="44"/>
  <c r="C31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C30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D27" i="44"/>
  <c r="C27" i="44"/>
  <c r="P26" i="44"/>
  <c r="O26" i="44"/>
  <c r="N26" i="44"/>
  <c r="M26" i="44"/>
  <c r="L26" i="44"/>
  <c r="K26" i="44"/>
  <c r="J26" i="44"/>
  <c r="J40" i="44" s="1"/>
  <c r="I26" i="44"/>
  <c r="I40" i="44" s="1"/>
  <c r="H26" i="44"/>
  <c r="G26" i="44"/>
  <c r="F26" i="44"/>
  <c r="E26" i="44"/>
  <c r="D26" i="44"/>
  <c r="C26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D25" i="44"/>
  <c r="C25" i="44"/>
  <c r="P24" i="44"/>
  <c r="P37" i="44" s="1"/>
  <c r="O24" i="44"/>
  <c r="O37" i="44" s="1"/>
  <c r="N24" i="44"/>
  <c r="N37" i="44" s="1"/>
  <c r="M24" i="44"/>
  <c r="M37" i="44" s="1"/>
  <c r="L24" i="44"/>
  <c r="L37" i="44" s="1"/>
  <c r="K24" i="44"/>
  <c r="K37" i="44" s="1"/>
  <c r="J24" i="44"/>
  <c r="J37" i="44" s="1"/>
  <c r="I24" i="44"/>
  <c r="I37" i="44" s="1"/>
  <c r="H24" i="44"/>
  <c r="H37" i="44" s="1"/>
  <c r="G24" i="44"/>
  <c r="G37" i="44" s="1"/>
  <c r="F24" i="44"/>
  <c r="F37" i="44" s="1"/>
  <c r="E24" i="44"/>
  <c r="E37" i="44" s="1"/>
  <c r="D24" i="44"/>
  <c r="C24" i="44"/>
  <c r="C37" i="44" s="1"/>
  <c r="P23" i="44"/>
  <c r="O23" i="44"/>
  <c r="N23" i="44"/>
  <c r="N38" i="44" s="1"/>
  <c r="M23" i="44"/>
  <c r="L23" i="44"/>
  <c r="L38" i="44" s="1"/>
  <c r="K23" i="44"/>
  <c r="K38" i="44" s="1"/>
  <c r="J23" i="44"/>
  <c r="J38" i="44" s="1"/>
  <c r="I23" i="44"/>
  <c r="I38" i="44" s="1"/>
  <c r="H23" i="44"/>
  <c r="H38" i="44" s="1"/>
  <c r="G23" i="44"/>
  <c r="F23" i="44"/>
  <c r="E23" i="44"/>
  <c r="E38" i="44" s="1"/>
  <c r="D23" i="44"/>
  <c r="D38" i="44" s="1"/>
  <c r="C23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D22" i="44"/>
  <c r="C22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D21" i="44"/>
  <c r="C21" i="44"/>
  <c r="P20" i="44"/>
  <c r="O20" i="44"/>
  <c r="N20" i="44"/>
  <c r="M20" i="44"/>
  <c r="L20" i="44"/>
  <c r="K20" i="44"/>
  <c r="K40" i="44" s="1"/>
  <c r="J20" i="44"/>
  <c r="I20" i="44"/>
  <c r="H20" i="44"/>
  <c r="G20" i="44"/>
  <c r="F20" i="44"/>
  <c r="E20" i="44"/>
  <c r="D20" i="44"/>
  <c r="C20" i="44"/>
  <c r="C40" i="44" s="1"/>
  <c r="P34" i="43"/>
  <c r="O34" i="43"/>
  <c r="N34" i="43"/>
  <c r="M34" i="43"/>
  <c r="L34" i="43"/>
  <c r="K34" i="43"/>
  <c r="J34" i="43"/>
  <c r="I34" i="43"/>
  <c r="H34" i="43"/>
  <c r="G34" i="43"/>
  <c r="F34" i="43"/>
  <c r="E34" i="43"/>
  <c r="D34" i="43"/>
  <c r="C34" i="43"/>
  <c r="P33" i="43"/>
  <c r="O33" i="43"/>
  <c r="N33" i="43"/>
  <c r="M33" i="43"/>
  <c r="L33" i="43"/>
  <c r="K33" i="43"/>
  <c r="J33" i="43"/>
  <c r="I33" i="43"/>
  <c r="H33" i="43"/>
  <c r="G33" i="43"/>
  <c r="F33" i="43"/>
  <c r="E33" i="43"/>
  <c r="D33" i="43"/>
  <c r="C33" i="43"/>
  <c r="P32" i="43"/>
  <c r="O32" i="43"/>
  <c r="N32" i="43"/>
  <c r="M32" i="43"/>
  <c r="L32" i="43"/>
  <c r="K32" i="43"/>
  <c r="J32" i="43"/>
  <c r="I32" i="43"/>
  <c r="H32" i="43"/>
  <c r="G32" i="43"/>
  <c r="F32" i="43"/>
  <c r="E32" i="43"/>
  <c r="D32" i="43"/>
  <c r="C32" i="43"/>
  <c r="P31" i="43"/>
  <c r="O31" i="43"/>
  <c r="N31" i="43"/>
  <c r="M31" i="43"/>
  <c r="L31" i="43"/>
  <c r="K31" i="43"/>
  <c r="J31" i="43"/>
  <c r="I31" i="43"/>
  <c r="H31" i="43"/>
  <c r="G31" i="43"/>
  <c r="F31" i="43"/>
  <c r="E31" i="43"/>
  <c r="D31" i="43"/>
  <c r="C31" i="43"/>
  <c r="P30" i="43"/>
  <c r="O30" i="43"/>
  <c r="N30" i="43"/>
  <c r="M30" i="43"/>
  <c r="L30" i="43"/>
  <c r="K30" i="43"/>
  <c r="J30" i="43"/>
  <c r="I30" i="43"/>
  <c r="H30" i="43"/>
  <c r="G30" i="43"/>
  <c r="F30" i="43"/>
  <c r="E30" i="43"/>
  <c r="D30" i="43"/>
  <c r="C30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P27" i="43"/>
  <c r="O27" i="43"/>
  <c r="N27" i="43"/>
  <c r="M27" i="43"/>
  <c r="L27" i="43"/>
  <c r="K27" i="43"/>
  <c r="J27" i="43"/>
  <c r="I27" i="43"/>
  <c r="H27" i="43"/>
  <c r="G27" i="43"/>
  <c r="F27" i="43"/>
  <c r="E27" i="43"/>
  <c r="D27" i="43"/>
  <c r="C27" i="43"/>
  <c r="P26" i="43"/>
  <c r="O26" i="43"/>
  <c r="N26" i="43"/>
  <c r="M26" i="43"/>
  <c r="L26" i="43"/>
  <c r="K26" i="43"/>
  <c r="J26" i="43"/>
  <c r="I26" i="43"/>
  <c r="H26" i="43"/>
  <c r="G26" i="43"/>
  <c r="F26" i="43"/>
  <c r="E26" i="43"/>
  <c r="D26" i="43"/>
  <c r="C26" i="43"/>
  <c r="P25" i="43"/>
  <c r="O25" i="43"/>
  <c r="N25" i="43"/>
  <c r="M25" i="43"/>
  <c r="L25" i="43"/>
  <c r="K25" i="43"/>
  <c r="J25" i="43"/>
  <c r="I25" i="43"/>
  <c r="H25" i="43"/>
  <c r="G25" i="43"/>
  <c r="F25" i="43"/>
  <c r="E25" i="43"/>
  <c r="D25" i="43"/>
  <c r="C25" i="43"/>
  <c r="P24" i="43"/>
  <c r="P37" i="43" s="1"/>
  <c r="O24" i="43"/>
  <c r="O37" i="43" s="1"/>
  <c r="N24" i="43"/>
  <c r="N37" i="43" s="1"/>
  <c r="M24" i="43"/>
  <c r="M37" i="43" s="1"/>
  <c r="L24" i="43"/>
  <c r="L37" i="43" s="1"/>
  <c r="K24" i="43"/>
  <c r="K37" i="43" s="1"/>
  <c r="J24" i="43"/>
  <c r="J37" i="43" s="1"/>
  <c r="I24" i="43"/>
  <c r="I37" i="43" s="1"/>
  <c r="H24" i="43"/>
  <c r="H37" i="43" s="1"/>
  <c r="G24" i="43"/>
  <c r="G37" i="43" s="1"/>
  <c r="F24" i="43"/>
  <c r="F37" i="43" s="1"/>
  <c r="E24" i="43"/>
  <c r="E37" i="43" s="1"/>
  <c r="D24" i="43"/>
  <c r="D37" i="43" s="1"/>
  <c r="C24" i="43"/>
  <c r="C37" i="43" s="1"/>
  <c r="P23" i="43"/>
  <c r="O23" i="43"/>
  <c r="O38" i="43" s="1"/>
  <c r="N23" i="43"/>
  <c r="N38" i="43" s="1"/>
  <c r="M23" i="43"/>
  <c r="M38" i="43" s="1"/>
  <c r="L23" i="43"/>
  <c r="L38" i="43" s="1"/>
  <c r="K23" i="43"/>
  <c r="K38" i="43" s="1"/>
  <c r="J23" i="43"/>
  <c r="J38" i="43" s="1"/>
  <c r="I23" i="43"/>
  <c r="I38" i="43" s="1"/>
  <c r="H23" i="43"/>
  <c r="G23" i="43"/>
  <c r="F23" i="43"/>
  <c r="F38" i="43" s="1"/>
  <c r="E23" i="43"/>
  <c r="E38" i="43" s="1"/>
  <c r="D23" i="43"/>
  <c r="D38" i="43" s="1"/>
  <c r="C23" i="43"/>
  <c r="C38" i="43" s="1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C22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K37" i="42"/>
  <c r="P34" i="42"/>
  <c r="O34" i="42"/>
  <c r="N34" i="42"/>
  <c r="M34" i="42"/>
  <c r="L34" i="42"/>
  <c r="K34" i="42"/>
  <c r="J34" i="42"/>
  <c r="I34" i="42"/>
  <c r="H34" i="42"/>
  <c r="G34" i="42"/>
  <c r="F34" i="42"/>
  <c r="E34" i="42"/>
  <c r="D34" i="42"/>
  <c r="C34" i="42"/>
  <c r="P33" i="42"/>
  <c r="O33" i="42"/>
  <c r="N33" i="42"/>
  <c r="M33" i="42"/>
  <c r="L33" i="42"/>
  <c r="K33" i="42"/>
  <c r="J33" i="42"/>
  <c r="I33" i="42"/>
  <c r="H33" i="42"/>
  <c r="G33" i="42"/>
  <c r="F33" i="42"/>
  <c r="E33" i="42"/>
  <c r="D33" i="42"/>
  <c r="C33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C32" i="42"/>
  <c r="P31" i="42"/>
  <c r="O31" i="42"/>
  <c r="N31" i="42"/>
  <c r="M31" i="42"/>
  <c r="L31" i="42"/>
  <c r="K31" i="42"/>
  <c r="J31" i="42"/>
  <c r="I31" i="42"/>
  <c r="H31" i="42"/>
  <c r="G31" i="42"/>
  <c r="F31" i="42"/>
  <c r="E31" i="42"/>
  <c r="D31" i="42"/>
  <c r="C31" i="42"/>
  <c r="P30" i="42"/>
  <c r="O30" i="42"/>
  <c r="N30" i="42"/>
  <c r="M30" i="42"/>
  <c r="L30" i="42"/>
  <c r="K30" i="42"/>
  <c r="J30" i="42"/>
  <c r="I30" i="42"/>
  <c r="H30" i="42"/>
  <c r="G30" i="42"/>
  <c r="F30" i="42"/>
  <c r="E30" i="42"/>
  <c r="D30" i="42"/>
  <c r="C30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P27" i="42"/>
  <c r="O27" i="42"/>
  <c r="N27" i="42"/>
  <c r="M27" i="42"/>
  <c r="L27" i="42"/>
  <c r="K27" i="42"/>
  <c r="J27" i="42"/>
  <c r="I27" i="42"/>
  <c r="H27" i="42"/>
  <c r="G27" i="42"/>
  <c r="F27" i="42"/>
  <c r="E27" i="42"/>
  <c r="D27" i="42"/>
  <c r="C27" i="42"/>
  <c r="P26" i="42"/>
  <c r="O26" i="42"/>
  <c r="N26" i="42"/>
  <c r="M26" i="42"/>
  <c r="L26" i="42"/>
  <c r="K26" i="42"/>
  <c r="K40" i="42" s="1"/>
  <c r="J26" i="42"/>
  <c r="I26" i="42"/>
  <c r="H26" i="42"/>
  <c r="G26" i="42"/>
  <c r="F26" i="42"/>
  <c r="E26" i="42"/>
  <c r="D26" i="42"/>
  <c r="C26" i="42"/>
  <c r="C40" i="42" s="1"/>
  <c r="P25" i="42"/>
  <c r="O25" i="42"/>
  <c r="N25" i="42"/>
  <c r="M25" i="42"/>
  <c r="L25" i="42"/>
  <c r="K25" i="42"/>
  <c r="J25" i="42"/>
  <c r="I25" i="42"/>
  <c r="H25" i="42"/>
  <c r="G25" i="42"/>
  <c r="F25" i="42"/>
  <c r="E25" i="42"/>
  <c r="D25" i="42"/>
  <c r="C25" i="42"/>
  <c r="P24" i="42"/>
  <c r="P37" i="42" s="1"/>
  <c r="O24" i="42"/>
  <c r="O37" i="42" s="1"/>
  <c r="N24" i="42"/>
  <c r="N37" i="42" s="1"/>
  <c r="M24" i="42"/>
  <c r="M37" i="42" s="1"/>
  <c r="L24" i="42"/>
  <c r="L37" i="42" s="1"/>
  <c r="K24" i="42"/>
  <c r="J24" i="42"/>
  <c r="I24" i="42"/>
  <c r="I37" i="42" s="1"/>
  <c r="H24" i="42"/>
  <c r="H37" i="42" s="1"/>
  <c r="G24" i="42"/>
  <c r="G37" i="42" s="1"/>
  <c r="F24" i="42"/>
  <c r="F37" i="42" s="1"/>
  <c r="E24" i="42"/>
  <c r="E37" i="42" s="1"/>
  <c r="D24" i="42"/>
  <c r="D37" i="42" s="1"/>
  <c r="C24" i="42"/>
  <c r="P23" i="42"/>
  <c r="P38" i="42" s="1"/>
  <c r="O23" i="42"/>
  <c r="N23" i="42"/>
  <c r="M23" i="42"/>
  <c r="M38" i="42" s="1"/>
  <c r="L23" i="42"/>
  <c r="L38" i="42" s="1"/>
  <c r="K23" i="42"/>
  <c r="K38" i="42" s="1"/>
  <c r="J23" i="42"/>
  <c r="J38" i="42" s="1"/>
  <c r="I23" i="42"/>
  <c r="I38" i="42" s="1"/>
  <c r="H23" i="42"/>
  <c r="H38" i="42" s="1"/>
  <c r="G23" i="42"/>
  <c r="F23" i="42"/>
  <c r="E23" i="42"/>
  <c r="E38" i="42" s="1"/>
  <c r="D23" i="42"/>
  <c r="D38" i="42" s="1"/>
  <c r="C23" i="42"/>
  <c r="C38" i="42" s="1"/>
  <c r="P22" i="42"/>
  <c r="O22" i="42"/>
  <c r="N22" i="42"/>
  <c r="M22" i="42"/>
  <c r="L22" i="42"/>
  <c r="K22" i="42"/>
  <c r="J22" i="42"/>
  <c r="I22" i="42"/>
  <c r="H22" i="42"/>
  <c r="G22" i="42"/>
  <c r="F22" i="42"/>
  <c r="E22" i="42"/>
  <c r="D22" i="42"/>
  <c r="C22" i="42"/>
  <c r="P21" i="42"/>
  <c r="P39" i="42" s="1"/>
  <c r="O21" i="42"/>
  <c r="N21" i="42"/>
  <c r="M21" i="42"/>
  <c r="L21" i="42"/>
  <c r="K21" i="42"/>
  <c r="J21" i="42"/>
  <c r="I21" i="42"/>
  <c r="H21" i="42"/>
  <c r="G21" i="42"/>
  <c r="F21" i="42"/>
  <c r="E21" i="42"/>
  <c r="D21" i="42"/>
  <c r="C21" i="42"/>
  <c r="P20" i="42"/>
  <c r="O20" i="42"/>
  <c r="N20" i="42"/>
  <c r="M20" i="42"/>
  <c r="L20" i="42"/>
  <c r="K20" i="42"/>
  <c r="J20" i="42"/>
  <c r="I20" i="42"/>
  <c r="H20" i="42"/>
  <c r="G20" i="42"/>
  <c r="F20" i="42"/>
  <c r="E20" i="42"/>
  <c r="D20" i="42"/>
  <c r="C20" i="42"/>
  <c r="J37" i="41"/>
  <c r="P34" i="41"/>
  <c r="O34" i="41"/>
  <c r="N34" i="41"/>
  <c r="M34" i="41"/>
  <c r="L34" i="41"/>
  <c r="K34" i="41"/>
  <c r="J34" i="41"/>
  <c r="I34" i="41"/>
  <c r="H34" i="41"/>
  <c r="G34" i="41"/>
  <c r="F34" i="41"/>
  <c r="E34" i="41"/>
  <c r="D34" i="41"/>
  <c r="C34" i="41"/>
  <c r="P33" i="41"/>
  <c r="O33" i="41"/>
  <c r="N33" i="41"/>
  <c r="M33" i="41"/>
  <c r="L33" i="41"/>
  <c r="K33" i="41"/>
  <c r="J33" i="41"/>
  <c r="I33" i="41"/>
  <c r="H33" i="41"/>
  <c r="G33" i="41"/>
  <c r="F33" i="41"/>
  <c r="E33" i="41"/>
  <c r="D33" i="41"/>
  <c r="C33" i="41"/>
  <c r="P32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C32" i="41"/>
  <c r="P31" i="41"/>
  <c r="O31" i="41"/>
  <c r="N31" i="41"/>
  <c r="M31" i="41"/>
  <c r="L31" i="41"/>
  <c r="K31" i="41"/>
  <c r="J31" i="41"/>
  <c r="I31" i="41"/>
  <c r="H31" i="41"/>
  <c r="G31" i="41"/>
  <c r="F31" i="41"/>
  <c r="E31" i="41"/>
  <c r="D31" i="41"/>
  <c r="C31" i="41"/>
  <c r="P30" i="41"/>
  <c r="O30" i="41"/>
  <c r="N30" i="41"/>
  <c r="M30" i="41"/>
  <c r="L30" i="41"/>
  <c r="K30" i="41"/>
  <c r="J30" i="41"/>
  <c r="I30" i="41"/>
  <c r="H30" i="41"/>
  <c r="G30" i="41"/>
  <c r="F30" i="41"/>
  <c r="E30" i="41"/>
  <c r="D30" i="41"/>
  <c r="C30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P27" i="41"/>
  <c r="O27" i="41"/>
  <c r="N27" i="41"/>
  <c r="M27" i="41"/>
  <c r="L27" i="41"/>
  <c r="K27" i="41"/>
  <c r="J27" i="41"/>
  <c r="I27" i="41"/>
  <c r="H27" i="41"/>
  <c r="G27" i="41"/>
  <c r="F27" i="41"/>
  <c r="E27" i="41"/>
  <c r="D27" i="41"/>
  <c r="C27" i="41"/>
  <c r="P26" i="41"/>
  <c r="O26" i="41"/>
  <c r="N26" i="41"/>
  <c r="M26" i="41"/>
  <c r="L26" i="41"/>
  <c r="K26" i="41"/>
  <c r="J26" i="41"/>
  <c r="I26" i="41"/>
  <c r="H26" i="41"/>
  <c r="G26" i="41"/>
  <c r="F26" i="41"/>
  <c r="E26" i="41"/>
  <c r="D26" i="41"/>
  <c r="C26" i="41"/>
  <c r="P25" i="41"/>
  <c r="O25" i="41"/>
  <c r="N25" i="41"/>
  <c r="M25" i="41"/>
  <c r="L25" i="41"/>
  <c r="K25" i="41"/>
  <c r="J25" i="41"/>
  <c r="I25" i="41"/>
  <c r="H25" i="41"/>
  <c r="G25" i="41"/>
  <c r="F25" i="41"/>
  <c r="E25" i="41"/>
  <c r="D25" i="41"/>
  <c r="C25" i="41"/>
  <c r="P24" i="41"/>
  <c r="P37" i="41" s="1"/>
  <c r="O24" i="41"/>
  <c r="O37" i="41" s="1"/>
  <c r="N24" i="41"/>
  <c r="N37" i="41" s="1"/>
  <c r="M24" i="41"/>
  <c r="M37" i="41" s="1"/>
  <c r="L24" i="41"/>
  <c r="L37" i="41" s="1"/>
  <c r="K24" i="41"/>
  <c r="K37" i="41" s="1"/>
  <c r="J24" i="41"/>
  <c r="I24" i="41"/>
  <c r="I37" i="41" s="1"/>
  <c r="H24" i="41"/>
  <c r="H37" i="41" s="1"/>
  <c r="G24" i="41"/>
  <c r="G37" i="41" s="1"/>
  <c r="F24" i="41"/>
  <c r="F37" i="41" s="1"/>
  <c r="E24" i="41"/>
  <c r="E37" i="41" s="1"/>
  <c r="D24" i="41"/>
  <c r="D37" i="41" s="1"/>
  <c r="C24" i="41"/>
  <c r="C37" i="41" s="1"/>
  <c r="P23" i="41"/>
  <c r="P38" i="41" s="1"/>
  <c r="O23" i="41"/>
  <c r="N23" i="41"/>
  <c r="N38" i="41" s="1"/>
  <c r="M23" i="41"/>
  <c r="M38" i="41" s="1"/>
  <c r="L23" i="41"/>
  <c r="L38" i="41" s="1"/>
  <c r="K23" i="41"/>
  <c r="K38" i="41" s="1"/>
  <c r="J23" i="41"/>
  <c r="J38" i="41" s="1"/>
  <c r="I23" i="41"/>
  <c r="I38" i="41" s="1"/>
  <c r="H23" i="41"/>
  <c r="H38" i="41" s="1"/>
  <c r="G23" i="41"/>
  <c r="G38" i="41" s="1"/>
  <c r="F23" i="41"/>
  <c r="F38" i="41" s="1"/>
  <c r="E23" i="41"/>
  <c r="E38" i="41" s="1"/>
  <c r="D23" i="41"/>
  <c r="D38" i="41" s="1"/>
  <c r="C23" i="41"/>
  <c r="C38" i="41" s="1"/>
  <c r="P22" i="41"/>
  <c r="O22" i="41"/>
  <c r="N22" i="41"/>
  <c r="M22" i="41"/>
  <c r="L22" i="41"/>
  <c r="K22" i="41"/>
  <c r="J22" i="41"/>
  <c r="I22" i="41"/>
  <c r="H22" i="41"/>
  <c r="G22" i="41"/>
  <c r="F22" i="41"/>
  <c r="E22" i="41"/>
  <c r="D22" i="41"/>
  <c r="C22" i="41"/>
  <c r="P21" i="41"/>
  <c r="O21" i="41"/>
  <c r="N21" i="41"/>
  <c r="N39" i="41" s="1"/>
  <c r="M21" i="41"/>
  <c r="L21" i="41"/>
  <c r="K21" i="41"/>
  <c r="J21" i="41"/>
  <c r="I21" i="41"/>
  <c r="H21" i="41"/>
  <c r="G21" i="41"/>
  <c r="F21" i="41"/>
  <c r="F39" i="41" s="1"/>
  <c r="E21" i="41"/>
  <c r="D21" i="41"/>
  <c r="C21" i="41"/>
  <c r="P20" i="41"/>
  <c r="O20" i="41"/>
  <c r="N20" i="41"/>
  <c r="M20" i="41"/>
  <c r="L20" i="41"/>
  <c r="L40" i="41" s="1"/>
  <c r="K20" i="41"/>
  <c r="J20" i="41"/>
  <c r="I20" i="41"/>
  <c r="H20" i="41"/>
  <c r="G20" i="41"/>
  <c r="F20" i="41"/>
  <c r="E20" i="41"/>
  <c r="D20" i="41"/>
  <c r="C20" i="41"/>
  <c r="C37" i="40"/>
  <c r="P34" i="40"/>
  <c r="O34" i="40"/>
  <c r="N34" i="40"/>
  <c r="M34" i="40"/>
  <c r="L34" i="40"/>
  <c r="K34" i="40"/>
  <c r="J34" i="40"/>
  <c r="I34" i="40"/>
  <c r="H34" i="40"/>
  <c r="G34" i="40"/>
  <c r="F34" i="40"/>
  <c r="E34" i="40"/>
  <c r="D34" i="40"/>
  <c r="C34" i="40"/>
  <c r="P33" i="40"/>
  <c r="O33" i="40"/>
  <c r="N33" i="40"/>
  <c r="M33" i="40"/>
  <c r="L33" i="40"/>
  <c r="K33" i="40"/>
  <c r="J33" i="40"/>
  <c r="I33" i="40"/>
  <c r="H33" i="40"/>
  <c r="G33" i="40"/>
  <c r="F33" i="40"/>
  <c r="E33" i="40"/>
  <c r="D33" i="40"/>
  <c r="C33" i="40"/>
  <c r="P32" i="40"/>
  <c r="O32" i="40"/>
  <c r="N32" i="40"/>
  <c r="M32" i="40"/>
  <c r="L32" i="40"/>
  <c r="K32" i="40"/>
  <c r="J32" i="40"/>
  <c r="I32" i="40"/>
  <c r="H32" i="40"/>
  <c r="G32" i="40"/>
  <c r="F32" i="40"/>
  <c r="E32" i="40"/>
  <c r="D32" i="40"/>
  <c r="C32" i="40"/>
  <c r="P31" i="40"/>
  <c r="O31" i="40"/>
  <c r="N31" i="40"/>
  <c r="M31" i="40"/>
  <c r="L31" i="40"/>
  <c r="K31" i="40"/>
  <c r="J31" i="40"/>
  <c r="I31" i="40"/>
  <c r="H31" i="40"/>
  <c r="G31" i="40"/>
  <c r="F31" i="40"/>
  <c r="E31" i="40"/>
  <c r="D31" i="40"/>
  <c r="C31" i="40"/>
  <c r="P30" i="40"/>
  <c r="O30" i="40"/>
  <c r="N30" i="40"/>
  <c r="M30" i="40"/>
  <c r="L30" i="40"/>
  <c r="K30" i="40"/>
  <c r="J30" i="40"/>
  <c r="I30" i="40"/>
  <c r="H30" i="40"/>
  <c r="G30" i="40"/>
  <c r="F30" i="40"/>
  <c r="E30" i="40"/>
  <c r="D30" i="40"/>
  <c r="C30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P27" i="40"/>
  <c r="O27" i="40"/>
  <c r="O38" i="40" s="1"/>
  <c r="N27" i="40"/>
  <c r="N38" i="40" s="1"/>
  <c r="M27" i="40"/>
  <c r="L27" i="40"/>
  <c r="K27" i="40"/>
  <c r="J27" i="40"/>
  <c r="I27" i="40"/>
  <c r="H27" i="40"/>
  <c r="G27" i="40"/>
  <c r="G38" i="40" s="1"/>
  <c r="F27" i="40"/>
  <c r="F38" i="40" s="1"/>
  <c r="E27" i="40"/>
  <c r="D27" i="40"/>
  <c r="P26" i="40"/>
  <c r="O26" i="40"/>
  <c r="N26" i="40"/>
  <c r="M26" i="40"/>
  <c r="L26" i="40"/>
  <c r="K26" i="40"/>
  <c r="J26" i="40"/>
  <c r="J40" i="40" s="1"/>
  <c r="I26" i="40"/>
  <c r="H26" i="40"/>
  <c r="G26" i="40"/>
  <c r="F26" i="40"/>
  <c r="E26" i="40"/>
  <c r="D26" i="40"/>
  <c r="P25" i="40"/>
  <c r="O25" i="40"/>
  <c r="N25" i="40"/>
  <c r="M25" i="40"/>
  <c r="L25" i="40"/>
  <c r="K25" i="40"/>
  <c r="J25" i="40"/>
  <c r="I25" i="40"/>
  <c r="H25" i="40"/>
  <c r="G25" i="40"/>
  <c r="F25" i="40"/>
  <c r="E25" i="40"/>
  <c r="D25" i="40"/>
  <c r="P24" i="40"/>
  <c r="P37" i="40" s="1"/>
  <c r="O24" i="40"/>
  <c r="O37" i="40" s="1"/>
  <c r="N24" i="40"/>
  <c r="N37" i="40" s="1"/>
  <c r="M24" i="40"/>
  <c r="M37" i="40" s="1"/>
  <c r="L24" i="40"/>
  <c r="L37" i="40" s="1"/>
  <c r="K24" i="40"/>
  <c r="K37" i="40" s="1"/>
  <c r="J24" i="40"/>
  <c r="J37" i="40" s="1"/>
  <c r="I24" i="40"/>
  <c r="I37" i="40" s="1"/>
  <c r="H24" i="40"/>
  <c r="H37" i="40" s="1"/>
  <c r="G24" i="40"/>
  <c r="G37" i="40" s="1"/>
  <c r="F24" i="40"/>
  <c r="F37" i="40" s="1"/>
  <c r="E24" i="40"/>
  <c r="E37" i="40" s="1"/>
  <c r="D24" i="40"/>
  <c r="D37" i="40" s="1"/>
  <c r="P23" i="40"/>
  <c r="P38" i="40" s="1"/>
  <c r="O23" i="40"/>
  <c r="N23" i="40"/>
  <c r="M23" i="40"/>
  <c r="L23" i="40"/>
  <c r="K23" i="40"/>
  <c r="K38" i="40" s="1"/>
  <c r="J23" i="40"/>
  <c r="J38" i="40" s="1"/>
  <c r="I23" i="40"/>
  <c r="I38" i="40" s="1"/>
  <c r="H23" i="40"/>
  <c r="H38" i="40" s="1"/>
  <c r="G23" i="40"/>
  <c r="F23" i="40"/>
  <c r="E23" i="40"/>
  <c r="D23" i="40"/>
  <c r="P22" i="40"/>
  <c r="O22" i="40"/>
  <c r="N22" i="40"/>
  <c r="M22" i="40"/>
  <c r="L22" i="40"/>
  <c r="K22" i="40"/>
  <c r="J22" i="40"/>
  <c r="I22" i="40"/>
  <c r="H22" i="40"/>
  <c r="G22" i="40"/>
  <c r="F22" i="40"/>
  <c r="E22" i="40"/>
  <c r="D22" i="40"/>
  <c r="P21" i="40"/>
  <c r="O21" i="40"/>
  <c r="N21" i="40"/>
  <c r="M21" i="40"/>
  <c r="L21" i="40"/>
  <c r="K21" i="40"/>
  <c r="J21" i="40"/>
  <c r="I21" i="40"/>
  <c r="H21" i="40"/>
  <c r="G21" i="40"/>
  <c r="F21" i="40"/>
  <c r="E21" i="40"/>
  <c r="D21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D20" i="40"/>
  <c r="P34" i="39"/>
  <c r="O34" i="39"/>
  <c r="N34" i="39"/>
  <c r="M34" i="39"/>
  <c r="L34" i="39"/>
  <c r="K34" i="39"/>
  <c r="J34" i="39"/>
  <c r="I34" i="39"/>
  <c r="H34" i="39"/>
  <c r="G34" i="39"/>
  <c r="F34" i="39"/>
  <c r="E34" i="39"/>
  <c r="D34" i="39"/>
  <c r="C34" i="39"/>
  <c r="P33" i="39"/>
  <c r="O33" i="39"/>
  <c r="N33" i="39"/>
  <c r="M33" i="39"/>
  <c r="L33" i="39"/>
  <c r="K33" i="39"/>
  <c r="J33" i="39"/>
  <c r="I33" i="39"/>
  <c r="H33" i="39"/>
  <c r="G33" i="39"/>
  <c r="F33" i="39"/>
  <c r="E33" i="39"/>
  <c r="D33" i="39"/>
  <c r="C33" i="39"/>
  <c r="P32" i="39"/>
  <c r="O32" i="39"/>
  <c r="N32" i="39"/>
  <c r="M32" i="39"/>
  <c r="L32" i="39"/>
  <c r="K32" i="39"/>
  <c r="J32" i="39"/>
  <c r="I32" i="39"/>
  <c r="H32" i="39"/>
  <c r="G32" i="39"/>
  <c r="F32" i="39"/>
  <c r="E32" i="39"/>
  <c r="D32" i="39"/>
  <c r="C32" i="39"/>
  <c r="P31" i="39"/>
  <c r="O31" i="39"/>
  <c r="N31" i="39"/>
  <c r="M31" i="39"/>
  <c r="L31" i="39"/>
  <c r="K31" i="39"/>
  <c r="J31" i="39"/>
  <c r="I31" i="39"/>
  <c r="H31" i="39"/>
  <c r="G31" i="39"/>
  <c r="F31" i="39"/>
  <c r="E31" i="39"/>
  <c r="D31" i="39"/>
  <c r="C31" i="39"/>
  <c r="P30" i="39"/>
  <c r="O30" i="39"/>
  <c r="N30" i="39"/>
  <c r="M30" i="39"/>
  <c r="L30" i="39"/>
  <c r="K30" i="39"/>
  <c r="J30" i="39"/>
  <c r="I30" i="39"/>
  <c r="H30" i="39"/>
  <c r="G30" i="39"/>
  <c r="F30" i="39"/>
  <c r="E30" i="39"/>
  <c r="D30" i="39"/>
  <c r="C30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P27" i="39"/>
  <c r="O27" i="39"/>
  <c r="N27" i="39"/>
  <c r="M27" i="39"/>
  <c r="L27" i="39"/>
  <c r="K27" i="39"/>
  <c r="J27" i="39"/>
  <c r="I27" i="39"/>
  <c r="H27" i="39"/>
  <c r="G27" i="39"/>
  <c r="F27" i="39"/>
  <c r="E27" i="39"/>
  <c r="D27" i="39"/>
  <c r="C27" i="39"/>
  <c r="P26" i="39"/>
  <c r="O26" i="39"/>
  <c r="N26" i="39"/>
  <c r="M26" i="39"/>
  <c r="L26" i="39"/>
  <c r="K26" i="39"/>
  <c r="J26" i="39"/>
  <c r="I26" i="39"/>
  <c r="H26" i="39"/>
  <c r="G26" i="39"/>
  <c r="F26" i="39"/>
  <c r="E26" i="39"/>
  <c r="D26" i="39"/>
  <c r="C26" i="39"/>
  <c r="P25" i="39"/>
  <c r="O25" i="39"/>
  <c r="N25" i="39"/>
  <c r="M25" i="39"/>
  <c r="L25" i="39"/>
  <c r="K25" i="39"/>
  <c r="J25" i="39"/>
  <c r="I25" i="39"/>
  <c r="H25" i="39"/>
  <c r="G25" i="39"/>
  <c r="F25" i="39"/>
  <c r="E25" i="39"/>
  <c r="D25" i="39"/>
  <c r="C25" i="39"/>
  <c r="P24" i="39"/>
  <c r="P37" i="39" s="1"/>
  <c r="O24" i="39"/>
  <c r="O37" i="39" s="1"/>
  <c r="N24" i="39"/>
  <c r="N37" i="39" s="1"/>
  <c r="M24" i="39"/>
  <c r="M37" i="39" s="1"/>
  <c r="L24" i="39"/>
  <c r="L37" i="39" s="1"/>
  <c r="K24" i="39"/>
  <c r="K37" i="39" s="1"/>
  <c r="J24" i="39"/>
  <c r="J37" i="39" s="1"/>
  <c r="I24" i="39"/>
  <c r="I37" i="39" s="1"/>
  <c r="H24" i="39"/>
  <c r="H37" i="39" s="1"/>
  <c r="G24" i="39"/>
  <c r="G37" i="39" s="1"/>
  <c r="F24" i="39"/>
  <c r="F37" i="39" s="1"/>
  <c r="E24" i="39"/>
  <c r="E37" i="39" s="1"/>
  <c r="D24" i="39"/>
  <c r="D37" i="39" s="1"/>
  <c r="C24" i="39"/>
  <c r="C37" i="39" s="1"/>
  <c r="P23" i="39"/>
  <c r="P38" i="39" s="1"/>
  <c r="O23" i="39"/>
  <c r="N23" i="39"/>
  <c r="M23" i="39"/>
  <c r="M38" i="39" s="1"/>
  <c r="L23" i="39"/>
  <c r="L38" i="39" s="1"/>
  <c r="K23" i="39"/>
  <c r="K38" i="39" s="1"/>
  <c r="J23" i="39"/>
  <c r="J38" i="39" s="1"/>
  <c r="I23" i="39"/>
  <c r="I38" i="39" s="1"/>
  <c r="H23" i="39"/>
  <c r="H38" i="39" s="1"/>
  <c r="G23" i="39"/>
  <c r="F23" i="39"/>
  <c r="E23" i="39"/>
  <c r="E38" i="39" s="1"/>
  <c r="D23" i="39"/>
  <c r="D38" i="39" s="1"/>
  <c r="C23" i="39"/>
  <c r="C38" i="39" s="1"/>
  <c r="P22" i="39"/>
  <c r="O22" i="39"/>
  <c r="N22" i="39"/>
  <c r="M22" i="39"/>
  <c r="L22" i="39"/>
  <c r="K22" i="39"/>
  <c r="J22" i="39"/>
  <c r="I22" i="39"/>
  <c r="H22" i="39"/>
  <c r="G22" i="39"/>
  <c r="F22" i="39"/>
  <c r="E22" i="39"/>
  <c r="D22" i="39"/>
  <c r="C22" i="39"/>
  <c r="P21" i="39"/>
  <c r="O21" i="39"/>
  <c r="N21" i="39"/>
  <c r="M21" i="39"/>
  <c r="L21" i="39"/>
  <c r="K21" i="39"/>
  <c r="J21" i="39"/>
  <c r="I21" i="39"/>
  <c r="H21" i="39"/>
  <c r="G21" i="39"/>
  <c r="F21" i="39"/>
  <c r="E21" i="39"/>
  <c r="D21" i="39"/>
  <c r="C21" i="39"/>
  <c r="P20" i="39"/>
  <c r="O20" i="39"/>
  <c r="N20" i="39"/>
  <c r="M20" i="39"/>
  <c r="L20" i="39"/>
  <c r="K20" i="39"/>
  <c r="J20" i="39"/>
  <c r="I20" i="39"/>
  <c r="H20" i="39"/>
  <c r="G20" i="39"/>
  <c r="F20" i="39"/>
  <c r="E20" i="39"/>
  <c r="D20" i="39"/>
  <c r="C20" i="39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P32" i="38"/>
  <c r="O32" i="38"/>
  <c r="N32" i="38"/>
  <c r="M32" i="38"/>
  <c r="L32" i="38"/>
  <c r="K32" i="38"/>
  <c r="J32" i="38"/>
  <c r="I32" i="38"/>
  <c r="H32" i="38"/>
  <c r="G32" i="38"/>
  <c r="F32" i="38"/>
  <c r="E32" i="38"/>
  <c r="D32" i="38"/>
  <c r="C32" i="38"/>
  <c r="P31" i="38"/>
  <c r="O31" i="38"/>
  <c r="N31" i="38"/>
  <c r="M31" i="38"/>
  <c r="L31" i="38"/>
  <c r="K31" i="38"/>
  <c r="J31" i="38"/>
  <c r="I31" i="38"/>
  <c r="H31" i="38"/>
  <c r="G31" i="38"/>
  <c r="F31" i="38"/>
  <c r="E31" i="38"/>
  <c r="D31" i="38"/>
  <c r="C31" i="38"/>
  <c r="P30" i="38"/>
  <c r="O30" i="38"/>
  <c r="N30" i="38"/>
  <c r="M30" i="38"/>
  <c r="L30" i="38"/>
  <c r="K30" i="38"/>
  <c r="J30" i="38"/>
  <c r="I30" i="38"/>
  <c r="H30" i="38"/>
  <c r="G30" i="38"/>
  <c r="F30" i="38"/>
  <c r="E30" i="38"/>
  <c r="D30" i="38"/>
  <c r="C30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P27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P24" i="38"/>
  <c r="P37" i="38" s="1"/>
  <c r="O24" i="38"/>
  <c r="O37" i="38" s="1"/>
  <c r="N24" i="38"/>
  <c r="N37" i="38" s="1"/>
  <c r="M24" i="38"/>
  <c r="M37" i="38" s="1"/>
  <c r="L24" i="38"/>
  <c r="L37" i="38" s="1"/>
  <c r="K24" i="38"/>
  <c r="K37" i="38" s="1"/>
  <c r="J24" i="38"/>
  <c r="J37" i="38" s="1"/>
  <c r="I24" i="38"/>
  <c r="I37" i="38" s="1"/>
  <c r="H24" i="38"/>
  <c r="H37" i="38" s="1"/>
  <c r="G24" i="38"/>
  <c r="G37" i="38" s="1"/>
  <c r="F24" i="38"/>
  <c r="F37" i="38" s="1"/>
  <c r="E24" i="38"/>
  <c r="E37" i="38" s="1"/>
  <c r="D24" i="38"/>
  <c r="D37" i="38" s="1"/>
  <c r="C24" i="38"/>
  <c r="C37" i="38" s="1"/>
  <c r="P23" i="38"/>
  <c r="P38" i="38" s="1"/>
  <c r="O23" i="38"/>
  <c r="N23" i="38"/>
  <c r="M23" i="38"/>
  <c r="M38" i="38" s="1"/>
  <c r="L23" i="38"/>
  <c r="L38" i="38" s="1"/>
  <c r="K23" i="38"/>
  <c r="K38" i="38" s="1"/>
  <c r="J23" i="38"/>
  <c r="J38" i="38" s="1"/>
  <c r="I23" i="38"/>
  <c r="I38" i="38" s="1"/>
  <c r="H23" i="38"/>
  <c r="H38" i="38" s="1"/>
  <c r="G23" i="38"/>
  <c r="G38" i="38" s="1"/>
  <c r="F23" i="38"/>
  <c r="F38" i="38" s="1"/>
  <c r="E23" i="38"/>
  <c r="E38" i="38" s="1"/>
  <c r="D23" i="38"/>
  <c r="D38" i="38" s="1"/>
  <c r="C23" i="38"/>
  <c r="C38" i="38" s="1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E38" i="36"/>
  <c r="P34" i="36"/>
  <c r="O34" i="36"/>
  <c r="N34" i="36"/>
  <c r="M34" i="36"/>
  <c r="L34" i="36"/>
  <c r="K34" i="36"/>
  <c r="J34" i="36"/>
  <c r="I34" i="36"/>
  <c r="H34" i="36"/>
  <c r="G34" i="36"/>
  <c r="F34" i="36"/>
  <c r="E34" i="36"/>
  <c r="D34" i="36"/>
  <c r="C34" i="36"/>
  <c r="P33" i="36"/>
  <c r="O33" i="36"/>
  <c r="N33" i="36"/>
  <c r="M33" i="36"/>
  <c r="L33" i="36"/>
  <c r="K33" i="36"/>
  <c r="J33" i="36"/>
  <c r="I33" i="36"/>
  <c r="H33" i="36"/>
  <c r="G33" i="36"/>
  <c r="F33" i="36"/>
  <c r="E33" i="36"/>
  <c r="D33" i="36"/>
  <c r="C33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C32" i="36"/>
  <c r="P31" i="36"/>
  <c r="O31" i="36"/>
  <c r="N31" i="36"/>
  <c r="M31" i="36"/>
  <c r="L31" i="36"/>
  <c r="K31" i="36"/>
  <c r="J31" i="36"/>
  <c r="I31" i="36"/>
  <c r="H31" i="36"/>
  <c r="G31" i="36"/>
  <c r="F31" i="36"/>
  <c r="E31" i="36"/>
  <c r="D31" i="36"/>
  <c r="C31" i="36"/>
  <c r="P30" i="36"/>
  <c r="O30" i="36"/>
  <c r="N30" i="36"/>
  <c r="M30" i="36"/>
  <c r="L30" i="36"/>
  <c r="K30" i="36"/>
  <c r="J30" i="36"/>
  <c r="I30" i="36"/>
  <c r="H30" i="36"/>
  <c r="G30" i="36"/>
  <c r="F30" i="36"/>
  <c r="E30" i="36"/>
  <c r="D30" i="36"/>
  <c r="C30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P27" i="36"/>
  <c r="O27" i="36"/>
  <c r="N27" i="36"/>
  <c r="M27" i="36"/>
  <c r="L27" i="36"/>
  <c r="K27" i="36"/>
  <c r="J27" i="36"/>
  <c r="I27" i="36"/>
  <c r="H27" i="36"/>
  <c r="G27" i="36"/>
  <c r="F27" i="36"/>
  <c r="E27" i="36"/>
  <c r="D27" i="36"/>
  <c r="C27" i="36"/>
  <c r="P26" i="36"/>
  <c r="O26" i="36"/>
  <c r="N26" i="36"/>
  <c r="M26" i="36"/>
  <c r="L26" i="36"/>
  <c r="K26" i="36"/>
  <c r="J26" i="36"/>
  <c r="I26" i="36"/>
  <c r="H26" i="36"/>
  <c r="G26" i="36"/>
  <c r="F26" i="36"/>
  <c r="E26" i="36"/>
  <c r="D26" i="36"/>
  <c r="C26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P24" i="36"/>
  <c r="P37" i="36" s="1"/>
  <c r="O24" i="36"/>
  <c r="O37" i="36" s="1"/>
  <c r="N24" i="36"/>
  <c r="N37" i="36" s="1"/>
  <c r="M24" i="36"/>
  <c r="M37" i="36" s="1"/>
  <c r="L24" i="36"/>
  <c r="L37" i="36" s="1"/>
  <c r="K24" i="36"/>
  <c r="K37" i="36" s="1"/>
  <c r="J24" i="36"/>
  <c r="J37" i="36" s="1"/>
  <c r="I24" i="36"/>
  <c r="I37" i="36" s="1"/>
  <c r="H24" i="36"/>
  <c r="H37" i="36" s="1"/>
  <c r="G24" i="36"/>
  <c r="G37" i="36" s="1"/>
  <c r="F24" i="36"/>
  <c r="F37" i="36" s="1"/>
  <c r="E24" i="36"/>
  <c r="E37" i="36" s="1"/>
  <c r="D24" i="36"/>
  <c r="D37" i="36" s="1"/>
  <c r="C24" i="36"/>
  <c r="C37" i="36" s="1"/>
  <c r="P23" i="36"/>
  <c r="P38" i="36" s="1"/>
  <c r="O23" i="36"/>
  <c r="O38" i="36" s="1"/>
  <c r="N23" i="36"/>
  <c r="M23" i="36"/>
  <c r="L23" i="36"/>
  <c r="K23" i="36"/>
  <c r="K38" i="36" s="1"/>
  <c r="J23" i="36"/>
  <c r="J38" i="36" s="1"/>
  <c r="I23" i="36"/>
  <c r="I38" i="36" s="1"/>
  <c r="H23" i="36"/>
  <c r="H38" i="36" s="1"/>
  <c r="G23" i="36"/>
  <c r="G38" i="36" s="1"/>
  <c r="F23" i="36"/>
  <c r="E23" i="36"/>
  <c r="D23" i="36"/>
  <c r="C23" i="36"/>
  <c r="C38" i="36" s="1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C22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C21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J37" i="37"/>
  <c r="P34" i="37"/>
  <c r="O34" i="37"/>
  <c r="N34" i="37"/>
  <c r="M34" i="37"/>
  <c r="L34" i="37"/>
  <c r="K34" i="37"/>
  <c r="J34" i="37"/>
  <c r="I34" i="37"/>
  <c r="H34" i="37"/>
  <c r="G34" i="37"/>
  <c r="F34" i="37"/>
  <c r="E34" i="37"/>
  <c r="D34" i="37"/>
  <c r="C34" i="37"/>
  <c r="P33" i="37"/>
  <c r="O33" i="37"/>
  <c r="N33" i="37"/>
  <c r="M33" i="37"/>
  <c r="L33" i="37"/>
  <c r="K33" i="37"/>
  <c r="J33" i="37"/>
  <c r="I33" i="37"/>
  <c r="H33" i="37"/>
  <c r="G33" i="37"/>
  <c r="F33" i="37"/>
  <c r="E33" i="37"/>
  <c r="D33" i="37"/>
  <c r="C33" i="37"/>
  <c r="P32" i="37"/>
  <c r="O32" i="37"/>
  <c r="N32" i="37"/>
  <c r="M32" i="37"/>
  <c r="L32" i="37"/>
  <c r="K32" i="37"/>
  <c r="J32" i="37"/>
  <c r="I32" i="37"/>
  <c r="H32" i="37"/>
  <c r="G32" i="37"/>
  <c r="F32" i="37"/>
  <c r="E32" i="37"/>
  <c r="D32" i="37"/>
  <c r="C32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C31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D30" i="37"/>
  <c r="C30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P27" i="37"/>
  <c r="O27" i="37"/>
  <c r="N27" i="37"/>
  <c r="M27" i="37"/>
  <c r="L27" i="37"/>
  <c r="K27" i="37"/>
  <c r="J27" i="37"/>
  <c r="I27" i="37"/>
  <c r="H27" i="37"/>
  <c r="G27" i="37"/>
  <c r="F27" i="37"/>
  <c r="E27" i="37"/>
  <c r="D27" i="37"/>
  <c r="C27" i="37"/>
  <c r="P26" i="37"/>
  <c r="O26" i="37"/>
  <c r="N26" i="37"/>
  <c r="M26" i="37"/>
  <c r="L26" i="37"/>
  <c r="K26" i="37"/>
  <c r="K40" i="37" s="1"/>
  <c r="J26" i="37"/>
  <c r="I26" i="37"/>
  <c r="H26" i="37"/>
  <c r="G26" i="37"/>
  <c r="F26" i="37"/>
  <c r="E26" i="37"/>
  <c r="D26" i="37"/>
  <c r="C26" i="37"/>
  <c r="C40" i="37" s="1"/>
  <c r="P25" i="37"/>
  <c r="O25" i="37"/>
  <c r="N25" i="37"/>
  <c r="M25" i="37"/>
  <c r="L25" i="37"/>
  <c r="K25" i="37"/>
  <c r="J25" i="37"/>
  <c r="I25" i="37"/>
  <c r="I40" i="37" s="1"/>
  <c r="H25" i="37"/>
  <c r="G25" i="37"/>
  <c r="F25" i="37"/>
  <c r="E25" i="37"/>
  <c r="D25" i="37"/>
  <c r="C25" i="37"/>
  <c r="P24" i="37"/>
  <c r="P37" i="37" s="1"/>
  <c r="O24" i="37"/>
  <c r="O37" i="37" s="1"/>
  <c r="N24" i="37"/>
  <c r="N37" i="37" s="1"/>
  <c r="M24" i="37"/>
  <c r="M37" i="37" s="1"/>
  <c r="L24" i="37"/>
  <c r="L37" i="37" s="1"/>
  <c r="K24" i="37"/>
  <c r="K37" i="37" s="1"/>
  <c r="J24" i="37"/>
  <c r="I24" i="37"/>
  <c r="I37" i="37" s="1"/>
  <c r="H24" i="37"/>
  <c r="H37" i="37" s="1"/>
  <c r="G24" i="37"/>
  <c r="G37" i="37" s="1"/>
  <c r="F24" i="37"/>
  <c r="F37" i="37" s="1"/>
  <c r="E24" i="37"/>
  <c r="E37" i="37" s="1"/>
  <c r="D24" i="37"/>
  <c r="D37" i="37" s="1"/>
  <c r="C24" i="37"/>
  <c r="C37" i="37" s="1"/>
  <c r="P23" i="37"/>
  <c r="P38" i="37" s="1"/>
  <c r="O23" i="37"/>
  <c r="N23" i="37"/>
  <c r="M23" i="37"/>
  <c r="M38" i="37" s="1"/>
  <c r="L23" i="37"/>
  <c r="K23" i="37"/>
  <c r="K38" i="37" s="1"/>
  <c r="J23" i="37"/>
  <c r="J38" i="37" s="1"/>
  <c r="I23" i="37"/>
  <c r="I38" i="37" s="1"/>
  <c r="H23" i="37"/>
  <c r="H38" i="37" s="1"/>
  <c r="G23" i="37"/>
  <c r="F23" i="37"/>
  <c r="F38" i="37" s="1"/>
  <c r="E23" i="37"/>
  <c r="E38" i="37" s="1"/>
  <c r="D23" i="37"/>
  <c r="D38" i="37" s="1"/>
  <c r="C23" i="37"/>
  <c r="C38" i="37" s="1"/>
  <c r="P22" i="37"/>
  <c r="O22" i="37"/>
  <c r="N22" i="37"/>
  <c r="M22" i="37"/>
  <c r="L22" i="37"/>
  <c r="K22" i="37"/>
  <c r="J22" i="37"/>
  <c r="J41" i="37" s="1"/>
  <c r="I22" i="37"/>
  <c r="H22" i="37"/>
  <c r="G22" i="37"/>
  <c r="F22" i="37"/>
  <c r="E22" i="37"/>
  <c r="D22" i="37"/>
  <c r="C22" i="37"/>
  <c r="P21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C21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K37" i="35"/>
  <c r="C37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C34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P27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P26" i="35"/>
  <c r="O26" i="35"/>
  <c r="N26" i="35"/>
  <c r="M26" i="35"/>
  <c r="L26" i="35"/>
  <c r="K26" i="35"/>
  <c r="J26" i="35"/>
  <c r="I26" i="35"/>
  <c r="H26" i="35"/>
  <c r="G26" i="35"/>
  <c r="F26" i="35"/>
  <c r="E26" i="35"/>
  <c r="D26" i="35"/>
  <c r="C26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C25" i="35"/>
  <c r="P37" i="35"/>
  <c r="O37" i="35"/>
  <c r="M37" i="35"/>
  <c r="L37" i="35"/>
  <c r="J37" i="35"/>
  <c r="I37" i="35"/>
  <c r="H37" i="35"/>
  <c r="G37" i="35"/>
  <c r="F37" i="35"/>
  <c r="E37" i="35"/>
  <c r="D37" i="35"/>
  <c r="P23" i="35"/>
  <c r="P38" i="35" s="1"/>
  <c r="O23" i="35"/>
  <c r="O38" i="35" s="1"/>
  <c r="N23" i="35"/>
  <c r="M23" i="35"/>
  <c r="M38" i="35" s="1"/>
  <c r="L23" i="35"/>
  <c r="L38" i="35" s="1"/>
  <c r="K23" i="35"/>
  <c r="J23" i="35"/>
  <c r="I23" i="35"/>
  <c r="H23" i="35"/>
  <c r="H38" i="35" s="1"/>
  <c r="G23" i="35"/>
  <c r="G38" i="35" s="1"/>
  <c r="F23" i="35"/>
  <c r="E23" i="35"/>
  <c r="D23" i="35"/>
  <c r="D38" i="35" s="1"/>
  <c r="C23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C22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I37" i="34"/>
  <c r="P34" i="34"/>
  <c r="O34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P30" i="34"/>
  <c r="O30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P28" i="34"/>
  <c r="O28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C26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C25" i="34"/>
  <c r="P24" i="34"/>
  <c r="P37" i="34" s="1"/>
  <c r="O24" i="34"/>
  <c r="O37" i="34" s="1"/>
  <c r="N24" i="34"/>
  <c r="N37" i="34" s="1"/>
  <c r="M24" i="34"/>
  <c r="M37" i="34" s="1"/>
  <c r="L24" i="34"/>
  <c r="L37" i="34" s="1"/>
  <c r="K24" i="34"/>
  <c r="K37" i="34" s="1"/>
  <c r="J24" i="34"/>
  <c r="J37" i="34" s="1"/>
  <c r="I24" i="34"/>
  <c r="H24" i="34"/>
  <c r="H37" i="34" s="1"/>
  <c r="G24" i="34"/>
  <c r="G37" i="34" s="1"/>
  <c r="F24" i="34"/>
  <c r="F37" i="34" s="1"/>
  <c r="E24" i="34"/>
  <c r="E37" i="34" s="1"/>
  <c r="D24" i="34"/>
  <c r="D37" i="34" s="1"/>
  <c r="C24" i="34"/>
  <c r="C37" i="34" s="1"/>
  <c r="P23" i="34"/>
  <c r="O23" i="34"/>
  <c r="N23" i="34"/>
  <c r="N38" i="34" s="1"/>
  <c r="M23" i="34"/>
  <c r="M38" i="34" s="1"/>
  <c r="L23" i="34"/>
  <c r="L38" i="34" s="1"/>
  <c r="K23" i="34"/>
  <c r="K38" i="34" s="1"/>
  <c r="J23" i="34"/>
  <c r="J38" i="34" s="1"/>
  <c r="I23" i="34"/>
  <c r="I38" i="34" s="1"/>
  <c r="H23" i="34"/>
  <c r="G23" i="34"/>
  <c r="F23" i="34"/>
  <c r="F38" i="34" s="1"/>
  <c r="E23" i="34"/>
  <c r="E38" i="34" s="1"/>
  <c r="D23" i="34"/>
  <c r="C23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P21" i="34"/>
  <c r="O21" i="34"/>
  <c r="O39" i="34" s="1"/>
  <c r="N21" i="34"/>
  <c r="N39" i="34" s="1"/>
  <c r="M21" i="34"/>
  <c r="L21" i="34"/>
  <c r="K21" i="34"/>
  <c r="J21" i="34"/>
  <c r="I21" i="34"/>
  <c r="H21" i="34"/>
  <c r="G21" i="34"/>
  <c r="G39" i="34" s="1"/>
  <c r="F21" i="34"/>
  <c r="E21" i="34"/>
  <c r="D21" i="34"/>
  <c r="C21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P34" i="33"/>
  <c r="O34" i="33"/>
  <c r="N34" i="33"/>
  <c r="M34" i="33"/>
  <c r="L34" i="33"/>
  <c r="K34" i="33"/>
  <c r="J34" i="33"/>
  <c r="I34" i="33"/>
  <c r="H34" i="33"/>
  <c r="G34" i="33"/>
  <c r="F34" i="33"/>
  <c r="E34" i="33"/>
  <c r="D34" i="33"/>
  <c r="C34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D33" i="33"/>
  <c r="C33" i="33"/>
  <c r="P32" i="33"/>
  <c r="O32" i="33"/>
  <c r="N32" i="33"/>
  <c r="M32" i="33"/>
  <c r="L32" i="33"/>
  <c r="K32" i="33"/>
  <c r="J32" i="33"/>
  <c r="I32" i="33"/>
  <c r="H32" i="33"/>
  <c r="G32" i="33"/>
  <c r="F32" i="33"/>
  <c r="E32" i="33"/>
  <c r="D32" i="33"/>
  <c r="C32" i="33"/>
  <c r="P31" i="33"/>
  <c r="O31" i="33"/>
  <c r="N31" i="33"/>
  <c r="M31" i="33"/>
  <c r="L31" i="33"/>
  <c r="K31" i="33"/>
  <c r="J31" i="33"/>
  <c r="I31" i="33"/>
  <c r="H31" i="33"/>
  <c r="G31" i="33"/>
  <c r="F31" i="33"/>
  <c r="E31" i="33"/>
  <c r="D31" i="33"/>
  <c r="C31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D30" i="33"/>
  <c r="C30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C28" i="33"/>
  <c r="P27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C27" i="33"/>
  <c r="P26" i="33"/>
  <c r="O26" i="33"/>
  <c r="N26" i="33"/>
  <c r="M26" i="33"/>
  <c r="L26" i="33"/>
  <c r="K26" i="33"/>
  <c r="J26" i="33"/>
  <c r="J40" i="33" s="1"/>
  <c r="I26" i="33"/>
  <c r="H26" i="33"/>
  <c r="G26" i="33"/>
  <c r="F26" i="33"/>
  <c r="E26" i="33"/>
  <c r="D26" i="33"/>
  <c r="C26" i="33"/>
  <c r="P25" i="33"/>
  <c r="O25" i="33"/>
  <c r="N25" i="33"/>
  <c r="M25" i="33"/>
  <c r="L25" i="33"/>
  <c r="K25" i="33"/>
  <c r="J25" i="33"/>
  <c r="I25" i="33"/>
  <c r="I40" i="33" s="1"/>
  <c r="H25" i="33"/>
  <c r="G25" i="33"/>
  <c r="F25" i="33"/>
  <c r="E25" i="33"/>
  <c r="D25" i="33"/>
  <c r="C25" i="33"/>
  <c r="P24" i="33"/>
  <c r="P37" i="33" s="1"/>
  <c r="O24" i="33"/>
  <c r="O37" i="33" s="1"/>
  <c r="N24" i="33"/>
  <c r="N37" i="33" s="1"/>
  <c r="M24" i="33"/>
  <c r="M37" i="33" s="1"/>
  <c r="L24" i="33"/>
  <c r="L37" i="33" s="1"/>
  <c r="K24" i="33"/>
  <c r="K37" i="33" s="1"/>
  <c r="J24" i="33"/>
  <c r="J37" i="33" s="1"/>
  <c r="I24" i="33"/>
  <c r="I37" i="33" s="1"/>
  <c r="H24" i="33"/>
  <c r="H37" i="33" s="1"/>
  <c r="G24" i="33"/>
  <c r="G37" i="33" s="1"/>
  <c r="F24" i="33"/>
  <c r="F37" i="33" s="1"/>
  <c r="E24" i="33"/>
  <c r="E37" i="33" s="1"/>
  <c r="D24" i="33"/>
  <c r="D37" i="33" s="1"/>
  <c r="C24" i="33"/>
  <c r="C37" i="33" s="1"/>
  <c r="P23" i="33"/>
  <c r="P38" i="33" s="1"/>
  <c r="O23" i="33"/>
  <c r="N23" i="33"/>
  <c r="M23" i="33"/>
  <c r="M38" i="33" s="1"/>
  <c r="L23" i="33"/>
  <c r="L38" i="33" s="1"/>
  <c r="K23" i="33"/>
  <c r="K38" i="33" s="1"/>
  <c r="J23" i="33"/>
  <c r="J38" i="33" s="1"/>
  <c r="I23" i="33"/>
  <c r="I38" i="33" s="1"/>
  <c r="H23" i="33"/>
  <c r="H38" i="33" s="1"/>
  <c r="G23" i="33"/>
  <c r="G38" i="33" s="1"/>
  <c r="F23" i="33"/>
  <c r="F38" i="33" s="1"/>
  <c r="E23" i="33"/>
  <c r="E38" i="33" s="1"/>
  <c r="D23" i="33"/>
  <c r="D38" i="33" s="1"/>
  <c r="C23" i="33"/>
  <c r="C38" i="33" s="1"/>
  <c r="P22" i="33"/>
  <c r="O22" i="33"/>
  <c r="N22" i="33"/>
  <c r="M22" i="33"/>
  <c r="L22" i="33"/>
  <c r="K22" i="33"/>
  <c r="K41" i="33" s="1"/>
  <c r="J22" i="33"/>
  <c r="I22" i="33"/>
  <c r="H22" i="33"/>
  <c r="G22" i="33"/>
  <c r="F22" i="33"/>
  <c r="E22" i="33"/>
  <c r="D22" i="33"/>
  <c r="C22" i="33"/>
  <c r="P21" i="33"/>
  <c r="P39" i="33" s="1"/>
  <c r="O21" i="33"/>
  <c r="N21" i="33"/>
  <c r="M21" i="33"/>
  <c r="L21" i="33"/>
  <c r="K21" i="33"/>
  <c r="J21" i="33"/>
  <c r="I21" i="33"/>
  <c r="H21" i="33"/>
  <c r="G21" i="33"/>
  <c r="F21" i="33"/>
  <c r="E21" i="33"/>
  <c r="D21" i="33"/>
  <c r="C21" i="33"/>
  <c r="P20" i="33"/>
  <c r="O20" i="33"/>
  <c r="N20" i="33"/>
  <c r="N40" i="33" s="1"/>
  <c r="M20" i="33"/>
  <c r="L20" i="33"/>
  <c r="K20" i="33"/>
  <c r="J20" i="33"/>
  <c r="I20" i="33"/>
  <c r="H20" i="33"/>
  <c r="G20" i="33"/>
  <c r="F20" i="33"/>
  <c r="E20" i="33"/>
  <c r="D20" i="33"/>
  <c r="C20" i="33"/>
  <c r="P34" i="32"/>
  <c r="O34" i="32"/>
  <c r="N34" i="32"/>
  <c r="M34" i="32"/>
  <c r="L34" i="32"/>
  <c r="K34" i="32"/>
  <c r="J34" i="32"/>
  <c r="I34" i="32"/>
  <c r="H34" i="32"/>
  <c r="G34" i="32"/>
  <c r="F34" i="32"/>
  <c r="E34" i="32"/>
  <c r="D34" i="32"/>
  <c r="C34" i="32"/>
  <c r="P33" i="32"/>
  <c r="O33" i="32"/>
  <c r="N33" i="32"/>
  <c r="M33" i="32"/>
  <c r="L33" i="32"/>
  <c r="K33" i="32"/>
  <c r="J33" i="32"/>
  <c r="I33" i="32"/>
  <c r="H33" i="32"/>
  <c r="G33" i="32"/>
  <c r="F33" i="32"/>
  <c r="E33" i="32"/>
  <c r="D33" i="32"/>
  <c r="C33" i="32"/>
  <c r="P32" i="32"/>
  <c r="O32" i="32"/>
  <c r="N32" i="32"/>
  <c r="M32" i="32"/>
  <c r="L32" i="32"/>
  <c r="K32" i="32"/>
  <c r="J32" i="32"/>
  <c r="I32" i="32"/>
  <c r="H32" i="32"/>
  <c r="G32" i="32"/>
  <c r="F32" i="32"/>
  <c r="E32" i="32"/>
  <c r="D32" i="32"/>
  <c r="C32" i="32"/>
  <c r="P31" i="32"/>
  <c r="O31" i="32"/>
  <c r="N31" i="32"/>
  <c r="M31" i="32"/>
  <c r="L31" i="32"/>
  <c r="K31" i="32"/>
  <c r="J31" i="32"/>
  <c r="I31" i="32"/>
  <c r="H31" i="32"/>
  <c r="G31" i="32"/>
  <c r="F31" i="32"/>
  <c r="E31" i="32"/>
  <c r="D31" i="32"/>
  <c r="C31" i="32"/>
  <c r="P30" i="32"/>
  <c r="O30" i="32"/>
  <c r="N30" i="32"/>
  <c r="M30" i="32"/>
  <c r="L30" i="32"/>
  <c r="K30" i="32"/>
  <c r="J30" i="32"/>
  <c r="I30" i="32"/>
  <c r="H30" i="32"/>
  <c r="G30" i="32"/>
  <c r="F30" i="32"/>
  <c r="E30" i="32"/>
  <c r="D30" i="32"/>
  <c r="C30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P27" i="32"/>
  <c r="O27" i="32"/>
  <c r="N27" i="32"/>
  <c r="M27" i="32"/>
  <c r="L27" i="32"/>
  <c r="K27" i="32"/>
  <c r="J27" i="32"/>
  <c r="I27" i="32"/>
  <c r="H27" i="32"/>
  <c r="G27" i="32"/>
  <c r="F27" i="32"/>
  <c r="E27" i="32"/>
  <c r="D27" i="32"/>
  <c r="C27" i="32"/>
  <c r="P26" i="32"/>
  <c r="O26" i="32"/>
  <c r="N26" i="32"/>
  <c r="M26" i="32"/>
  <c r="L26" i="32"/>
  <c r="K26" i="32"/>
  <c r="J26" i="32"/>
  <c r="I26" i="32"/>
  <c r="H26" i="32"/>
  <c r="G26" i="32"/>
  <c r="F26" i="32"/>
  <c r="E26" i="32"/>
  <c r="D26" i="32"/>
  <c r="C26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C25" i="32"/>
  <c r="P24" i="32"/>
  <c r="P37" i="32" s="1"/>
  <c r="O24" i="32"/>
  <c r="O37" i="32" s="1"/>
  <c r="N24" i="32"/>
  <c r="N37" i="32" s="1"/>
  <c r="M24" i="32"/>
  <c r="M37" i="32" s="1"/>
  <c r="L24" i="32"/>
  <c r="L37" i="32" s="1"/>
  <c r="K24" i="32"/>
  <c r="K37" i="32" s="1"/>
  <c r="J24" i="32"/>
  <c r="J37" i="32" s="1"/>
  <c r="I24" i="32"/>
  <c r="I37" i="32" s="1"/>
  <c r="H24" i="32"/>
  <c r="H37" i="32" s="1"/>
  <c r="G24" i="32"/>
  <c r="G37" i="32" s="1"/>
  <c r="F24" i="32"/>
  <c r="F37" i="32" s="1"/>
  <c r="E24" i="32"/>
  <c r="E37" i="32" s="1"/>
  <c r="D24" i="32"/>
  <c r="D37" i="32" s="1"/>
  <c r="C24" i="32"/>
  <c r="C37" i="32" s="1"/>
  <c r="P23" i="32"/>
  <c r="P38" i="32" s="1"/>
  <c r="O23" i="32"/>
  <c r="N23" i="32"/>
  <c r="M23" i="32"/>
  <c r="M38" i="32" s="1"/>
  <c r="L23" i="32"/>
  <c r="L38" i="32" s="1"/>
  <c r="K23" i="32"/>
  <c r="K38" i="32" s="1"/>
  <c r="J23" i="32"/>
  <c r="J38" i="32" s="1"/>
  <c r="I23" i="32"/>
  <c r="I38" i="32" s="1"/>
  <c r="H23" i="32"/>
  <c r="H38" i="32" s="1"/>
  <c r="G23" i="32"/>
  <c r="F23" i="32"/>
  <c r="E23" i="32"/>
  <c r="E38" i="32" s="1"/>
  <c r="D23" i="32"/>
  <c r="D38" i="32" s="1"/>
  <c r="C23" i="32"/>
  <c r="C38" i="32" s="1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C22" i="32"/>
  <c r="P21" i="32"/>
  <c r="O21" i="32"/>
  <c r="N21" i="32"/>
  <c r="M21" i="32"/>
  <c r="L21" i="32"/>
  <c r="K21" i="32"/>
  <c r="K39" i="32" s="1"/>
  <c r="J21" i="32"/>
  <c r="I21" i="32"/>
  <c r="H21" i="32"/>
  <c r="G21" i="32"/>
  <c r="F21" i="32"/>
  <c r="E21" i="32"/>
  <c r="D21" i="32"/>
  <c r="C21" i="32"/>
  <c r="C39" i="32" s="1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O38" i="31"/>
  <c r="N38" i="31"/>
  <c r="P34" i="31"/>
  <c r="O34" i="31"/>
  <c r="N34" i="31"/>
  <c r="M34" i="31"/>
  <c r="L34" i="31"/>
  <c r="K34" i="31"/>
  <c r="J34" i="31"/>
  <c r="I34" i="31"/>
  <c r="H34" i="31"/>
  <c r="G34" i="31"/>
  <c r="F34" i="31"/>
  <c r="E34" i="31"/>
  <c r="D34" i="31"/>
  <c r="C34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C32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P26" i="31"/>
  <c r="O26" i="31"/>
  <c r="N26" i="31"/>
  <c r="M26" i="31"/>
  <c r="L26" i="31"/>
  <c r="K26" i="31"/>
  <c r="J26" i="31"/>
  <c r="J40" i="31" s="1"/>
  <c r="I26" i="31"/>
  <c r="H26" i="31"/>
  <c r="G26" i="31"/>
  <c r="F26" i="31"/>
  <c r="E26" i="31"/>
  <c r="D26" i="31"/>
  <c r="C26" i="31"/>
  <c r="P25" i="31"/>
  <c r="O25" i="31"/>
  <c r="N25" i="31"/>
  <c r="M25" i="31"/>
  <c r="L25" i="31"/>
  <c r="K25" i="31"/>
  <c r="J25" i="31"/>
  <c r="I25" i="31"/>
  <c r="I40" i="31" s="1"/>
  <c r="H25" i="31"/>
  <c r="G25" i="31"/>
  <c r="F25" i="31"/>
  <c r="E25" i="31"/>
  <c r="D25" i="31"/>
  <c r="C25" i="31"/>
  <c r="P24" i="31"/>
  <c r="P37" i="31" s="1"/>
  <c r="O24" i="31"/>
  <c r="O37" i="31" s="1"/>
  <c r="N24" i="31"/>
  <c r="N37" i="31" s="1"/>
  <c r="M24" i="31"/>
  <c r="M37" i="31" s="1"/>
  <c r="L24" i="31"/>
  <c r="L37" i="31" s="1"/>
  <c r="K24" i="31"/>
  <c r="K37" i="31" s="1"/>
  <c r="J24" i="31"/>
  <c r="J37" i="31" s="1"/>
  <c r="I24" i="31"/>
  <c r="I37" i="31" s="1"/>
  <c r="H24" i="31"/>
  <c r="H37" i="31" s="1"/>
  <c r="G24" i="31"/>
  <c r="G37" i="31" s="1"/>
  <c r="F24" i="31"/>
  <c r="F37" i="31" s="1"/>
  <c r="E24" i="31"/>
  <c r="E37" i="31" s="1"/>
  <c r="D24" i="31"/>
  <c r="D37" i="31" s="1"/>
  <c r="C24" i="31"/>
  <c r="C37" i="31" s="1"/>
  <c r="P23" i="31"/>
  <c r="P38" i="31" s="1"/>
  <c r="O23" i="31"/>
  <c r="N23" i="31"/>
  <c r="M23" i="31"/>
  <c r="M38" i="31" s="1"/>
  <c r="L23" i="31"/>
  <c r="L38" i="31" s="1"/>
  <c r="K23" i="31"/>
  <c r="K38" i="31" s="1"/>
  <c r="J23" i="31"/>
  <c r="J38" i="31" s="1"/>
  <c r="I23" i="31"/>
  <c r="I38" i="31" s="1"/>
  <c r="H23" i="31"/>
  <c r="H38" i="31" s="1"/>
  <c r="G23" i="31"/>
  <c r="F23" i="31"/>
  <c r="E23" i="31"/>
  <c r="E38" i="31" s="1"/>
  <c r="D23" i="31"/>
  <c r="D38" i="31" s="1"/>
  <c r="C23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P24" i="30"/>
  <c r="P37" i="30" s="1"/>
  <c r="O24" i="30"/>
  <c r="O37" i="30" s="1"/>
  <c r="N24" i="30"/>
  <c r="N37" i="30" s="1"/>
  <c r="M24" i="30"/>
  <c r="M37" i="30" s="1"/>
  <c r="L24" i="30"/>
  <c r="L37" i="30" s="1"/>
  <c r="K24" i="30"/>
  <c r="K37" i="30" s="1"/>
  <c r="J24" i="30"/>
  <c r="J37" i="30" s="1"/>
  <c r="I24" i="30"/>
  <c r="I37" i="30" s="1"/>
  <c r="H24" i="30"/>
  <c r="H37" i="30" s="1"/>
  <c r="G24" i="30"/>
  <c r="G37" i="30" s="1"/>
  <c r="F24" i="30"/>
  <c r="F37" i="30" s="1"/>
  <c r="E24" i="30"/>
  <c r="E37" i="30" s="1"/>
  <c r="D24" i="30"/>
  <c r="D37" i="30" s="1"/>
  <c r="C24" i="30"/>
  <c r="C37" i="30" s="1"/>
  <c r="P23" i="30"/>
  <c r="P38" i="30" s="1"/>
  <c r="O23" i="30"/>
  <c r="N23" i="30"/>
  <c r="N38" i="30" s="1"/>
  <c r="M23" i="30"/>
  <c r="M38" i="30" s="1"/>
  <c r="L23" i="30"/>
  <c r="L38" i="30" s="1"/>
  <c r="K23" i="30"/>
  <c r="K38" i="30" s="1"/>
  <c r="J23" i="30"/>
  <c r="J38" i="30" s="1"/>
  <c r="I23" i="30"/>
  <c r="I38" i="30" s="1"/>
  <c r="H23" i="30"/>
  <c r="H38" i="30" s="1"/>
  <c r="G23" i="30"/>
  <c r="F23" i="30"/>
  <c r="E23" i="30"/>
  <c r="E38" i="30" s="1"/>
  <c r="D23" i="30"/>
  <c r="D38" i="30" s="1"/>
  <c r="C23" i="30"/>
  <c r="C38" i="30" s="1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P24" i="29"/>
  <c r="P37" i="29" s="1"/>
  <c r="O24" i="29"/>
  <c r="O37" i="29" s="1"/>
  <c r="N24" i="29"/>
  <c r="N37" i="29" s="1"/>
  <c r="M24" i="29"/>
  <c r="M37" i="29" s="1"/>
  <c r="L24" i="29"/>
  <c r="L37" i="29" s="1"/>
  <c r="K24" i="29"/>
  <c r="K37" i="29" s="1"/>
  <c r="J24" i="29"/>
  <c r="J37" i="29" s="1"/>
  <c r="I24" i="29"/>
  <c r="I37" i="29" s="1"/>
  <c r="H24" i="29"/>
  <c r="H37" i="29" s="1"/>
  <c r="G24" i="29"/>
  <c r="G37" i="29" s="1"/>
  <c r="F24" i="29"/>
  <c r="F37" i="29" s="1"/>
  <c r="E24" i="29"/>
  <c r="E37" i="29" s="1"/>
  <c r="D24" i="29"/>
  <c r="D37" i="29" s="1"/>
  <c r="C24" i="29"/>
  <c r="C37" i="29" s="1"/>
  <c r="P23" i="29"/>
  <c r="P38" i="29" s="1"/>
  <c r="O23" i="29"/>
  <c r="N23" i="29"/>
  <c r="M23" i="29"/>
  <c r="M38" i="29" s="1"/>
  <c r="L23" i="29"/>
  <c r="L38" i="29" s="1"/>
  <c r="K23" i="29"/>
  <c r="K38" i="29" s="1"/>
  <c r="J23" i="29"/>
  <c r="J38" i="29" s="1"/>
  <c r="I23" i="29"/>
  <c r="I38" i="29" s="1"/>
  <c r="H23" i="29"/>
  <c r="H38" i="29" s="1"/>
  <c r="G23" i="29"/>
  <c r="F23" i="29"/>
  <c r="E23" i="29"/>
  <c r="E38" i="29" s="1"/>
  <c r="D23" i="29"/>
  <c r="D38" i="29" s="1"/>
  <c r="C23" i="29"/>
  <c r="C38" i="29" s="1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P21" i="29"/>
  <c r="O21" i="29"/>
  <c r="N21" i="29"/>
  <c r="N39" i="29" s="1"/>
  <c r="M21" i="29"/>
  <c r="M39" i="29" s="1"/>
  <c r="L21" i="29"/>
  <c r="K21" i="29"/>
  <c r="J21" i="29"/>
  <c r="I21" i="29"/>
  <c r="H21" i="29"/>
  <c r="G21" i="29"/>
  <c r="F21" i="29"/>
  <c r="F39" i="29" s="1"/>
  <c r="E21" i="29"/>
  <c r="E39" i="29" s="1"/>
  <c r="D21" i="29"/>
  <c r="C21" i="29"/>
  <c r="P20" i="29"/>
  <c r="O20" i="29"/>
  <c r="N20" i="29"/>
  <c r="M20" i="29"/>
  <c r="L20" i="29"/>
  <c r="L40" i="29" s="1"/>
  <c r="K20" i="29"/>
  <c r="J20" i="29"/>
  <c r="I20" i="29"/>
  <c r="H20" i="29"/>
  <c r="G20" i="29"/>
  <c r="F20" i="29"/>
  <c r="E20" i="29"/>
  <c r="D20" i="29"/>
  <c r="D40" i="29" s="1"/>
  <c r="C20" i="29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P24" i="28"/>
  <c r="P37" i="28" s="1"/>
  <c r="O24" i="28"/>
  <c r="O37" i="28" s="1"/>
  <c r="N24" i="28"/>
  <c r="N37" i="28" s="1"/>
  <c r="M24" i="28"/>
  <c r="M37" i="28" s="1"/>
  <c r="L24" i="28"/>
  <c r="L37" i="28" s="1"/>
  <c r="K24" i="28"/>
  <c r="K37" i="28" s="1"/>
  <c r="J24" i="28"/>
  <c r="J37" i="28" s="1"/>
  <c r="I24" i="28"/>
  <c r="I37" i="28" s="1"/>
  <c r="H24" i="28"/>
  <c r="H37" i="28" s="1"/>
  <c r="G24" i="28"/>
  <c r="G37" i="28" s="1"/>
  <c r="F24" i="28"/>
  <c r="F37" i="28" s="1"/>
  <c r="E24" i="28"/>
  <c r="E37" i="28" s="1"/>
  <c r="D24" i="28"/>
  <c r="D37" i="28" s="1"/>
  <c r="C24" i="28"/>
  <c r="C37" i="28" s="1"/>
  <c r="P23" i="28"/>
  <c r="P38" i="28" s="1"/>
  <c r="O23" i="28"/>
  <c r="N23" i="28"/>
  <c r="M23" i="28"/>
  <c r="M38" i="28" s="1"/>
  <c r="L23" i="28"/>
  <c r="K23" i="28"/>
  <c r="J23" i="28"/>
  <c r="J38" i="28" s="1"/>
  <c r="I23" i="28"/>
  <c r="I38" i="28" s="1"/>
  <c r="H23" i="28"/>
  <c r="H38" i="28" s="1"/>
  <c r="G23" i="28"/>
  <c r="G38" i="28" s="1"/>
  <c r="F23" i="28"/>
  <c r="F38" i="28" s="1"/>
  <c r="E23" i="28"/>
  <c r="E38" i="28" s="1"/>
  <c r="D23" i="28"/>
  <c r="D38" i="28" s="1"/>
  <c r="C23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C22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P20" i="28"/>
  <c r="O20" i="28"/>
  <c r="N20" i="28"/>
  <c r="M20" i="28"/>
  <c r="L20" i="28"/>
  <c r="K20" i="28"/>
  <c r="J20" i="28"/>
  <c r="I20" i="28"/>
  <c r="I40" i="28" s="1"/>
  <c r="H20" i="28"/>
  <c r="G20" i="28"/>
  <c r="F20" i="28"/>
  <c r="E20" i="28"/>
  <c r="D20" i="28"/>
  <c r="C20" i="28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C39" i="27" s="1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P27" i="27"/>
  <c r="O27" i="27"/>
  <c r="O38" i="27" s="1"/>
  <c r="N27" i="27"/>
  <c r="N38" i="27" s="1"/>
  <c r="M27" i="27"/>
  <c r="L27" i="27"/>
  <c r="K27" i="27"/>
  <c r="J27" i="27"/>
  <c r="I27" i="27"/>
  <c r="H27" i="27"/>
  <c r="G27" i="27"/>
  <c r="G38" i="27" s="1"/>
  <c r="F27" i="27"/>
  <c r="F38" i="27" s="1"/>
  <c r="E27" i="27"/>
  <c r="D27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P24" i="27"/>
  <c r="P37" i="27" s="1"/>
  <c r="O24" i="27"/>
  <c r="O37" i="27" s="1"/>
  <c r="N24" i="27"/>
  <c r="N37" i="27" s="1"/>
  <c r="M24" i="27"/>
  <c r="M37" i="27" s="1"/>
  <c r="L24" i="27"/>
  <c r="L37" i="27" s="1"/>
  <c r="K24" i="27"/>
  <c r="K37" i="27" s="1"/>
  <c r="J24" i="27"/>
  <c r="J37" i="27" s="1"/>
  <c r="I24" i="27"/>
  <c r="I37" i="27" s="1"/>
  <c r="H24" i="27"/>
  <c r="H37" i="27" s="1"/>
  <c r="G24" i="27"/>
  <c r="G37" i="27" s="1"/>
  <c r="F24" i="27"/>
  <c r="F37" i="27" s="1"/>
  <c r="E24" i="27"/>
  <c r="E37" i="27" s="1"/>
  <c r="D24" i="27"/>
  <c r="D37" i="27" s="1"/>
  <c r="P23" i="27"/>
  <c r="O23" i="27"/>
  <c r="N23" i="27"/>
  <c r="M23" i="27"/>
  <c r="M38" i="27" s="1"/>
  <c r="L23" i="27"/>
  <c r="L38" i="27" s="1"/>
  <c r="K23" i="27"/>
  <c r="K38" i="27" s="1"/>
  <c r="J23" i="27"/>
  <c r="J38" i="27" s="1"/>
  <c r="I23" i="27"/>
  <c r="H23" i="27"/>
  <c r="G23" i="27"/>
  <c r="F23" i="27"/>
  <c r="E23" i="27"/>
  <c r="E38" i="27" s="1"/>
  <c r="D23" i="27"/>
  <c r="D38" i="27" s="1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P21" i="27"/>
  <c r="O21" i="27"/>
  <c r="N21" i="27"/>
  <c r="M21" i="27"/>
  <c r="M39" i="27" s="1"/>
  <c r="L21" i="27"/>
  <c r="K21" i="27"/>
  <c r="J21" i="27"/>
  <c r="I21" i="27"/>
  <c r="H21" i="27"/>
  <c r="G21" i="27"/>
  <c r="F21" i="27"/>
  <c r="E21" i="27"/>
  <c r="D21" i="27"/>
  <c r="P20" i="27"/>
  <c r="O20" i="27"/>
  <c r="N20" i="27"/>
  <c r="M20" i="27"/>
  <c r="M40" i="27" s="1"/>
  <c r="L20" i="27"/>
  <c r="K20" i="27"/>
  <c r="J20" i="27"/>
  <c r="I20" i="27"/>
  <c r="H20" i="27"/>
  <c r="G20" i="27"/>
  <c r="F20" i="27"/>
  <c r="E20" i="27"/>
  <c r="E40" i="27" s="1"/>
  <c r="D20" i="27"/>
  <c r="O38" i="26"/>
  <c r="I37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P31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P24" i="26"/>
  <c r="P37" i="26" s="1"/>
  <c r="O24" i="26"/>
  <c r="O37" i="26" s="1"/>
  <c r="N24" i="26"/>
  <c r="N37" i="26" s="1"/>
  <c r="M24" i="26"/>
  <c r="M37" i="26" s="1"/>
  <c r="L24" i="26"/>
  <c r="L37" i="26" s="1"/>
  <c r="K24" i="26"/>
  <c r="K37" i="26" s="1"/>
  <c r="J24" i="26"/>
  <c r="J37" i="26" s="1"/>
  <c r="I24" i="26"/>
  <c r="H24" i="26"/>
  <c r="H37" i="26" s="1"/>
  <c r="G24" i="26"/>
  <c r="G37" i="26" s="1"/>
  <c r="F24" i="26"/>
  <c r="F37" i="26" s="1"/>
  <c r="E24" i="26"/>
  <c r="E37" i="26" s="1"/>
  <c r="D24" i="26"/>
  <c r="D37" i="26" s="1"/>
  <c r="C24" i="26"/>
  <c r="C37" i="26" s="1"/>
  <c r="P23" i="26"/>
  <c r="P38" i="26" s="1"/>
  <c r="O23" i="26"/>
  <c r="N23" i="26"/>
  <c r="M23" i="26"/>
  <c r="M38" i="26" s="1"/>
  <c r="L23" i="26"/>
  <c r="L38" i="26" s="1"/>
  <c r="K23" i="26"/>
  <c r="K38" i="26" s="1"/>
  <c r="J23" i="26"/>
  <c r="J38" i="26" s="1"/>
  <c r="I23" i="26"/>
  <c r="H23" i="26"/>
  <c r="H38" i="26" s="1"/>
  <c r="G23" i="26"/>
  <c r="F23" i="26"/>
  <c r="E23" i="26"/>
  <c r="E38" i="26" s="1"/>
  <c r="D23" i="26"/>
  <c r="D38" i="26" s="1"/>
  <c r="C23" i="26"/>
  <c r="C38" i="26" s="1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P21" i="26"/>
  <c r="O21" i="26"/>
  <c r="N21" i="26"/>
  <c r="M21" i="26"/>
  <c r="M39" i="26" s="1"/>
  <c r="L21" i="26"/>
  <c r="K21" i="26"/>
  <c r="J21" i="26"/>
  <c r="I21" i="26"/>
  <c r="H21" i="26"/>
  <c r="G21" i="26"/>
  <c r="F21" i="26"/>
  <c r="E21" i="26"/>
  <c r="E39" i="26" s="1"/>
  <c r="D21" i="26"/>
  <c r="C21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O38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P24" i="25"/>
  <c r="P37" i="25" s="1"/>
  <c r="O24" i="25"/>
  <c r="O37" i="25" s="1"/>
  <c r="N24" i="25"/>
  <c r="N37" i="25" s="1"/>
  <c r="M24" i="25"/>
  <c r="M37" i="25" s="1"/>
  <c r="L24" i="25"/>
  <c r="L37" i="25" s="1"/>
  <c r="K24" i="25"/>
  <c r="K37" i="25" s="1"/>
  <c r="J24" i="25"/>
  <c r="J37" i="25" s="1"/>
  <c r="I24" i="25"/>
  <c r="I37" i="25" s="1"/>
  <c r="H24" i="25"/>
  <c r="H37" i="25" s="1"/>
  <c r="G24" i="25"/>
  <c r="G37" i="25" s="1"/>
  <c r="F24" i="25"/>
  <c r="F37" i="25" s="1"/>
  <c r="E24" i="25"/>
  <c r="E37" i="25" s="1"/>
  <c r="D24" i="25"/>
  <c r="D37" i="25" s="1"/>
  <c r="C24" i="25"/>
  <c r="C37" i="25" s="1"/>
  <c r="P23" i="25"/>
  <c r="P38" i="25" s="1"/>
  <c r="O23" i="25"/>
  <c r="N23" i="25"/>
  <c r="M23" i="25"/>
  <c r="M38" i="25" s="1"/>
  <c r="L23" i="25"/>
  <c r="L38" i="25" s="1"/>
  <c r="K23" i="25"/>
  <c r="K38" i="25" s="1"/>
  <c r="J23" i="25"/>
  <c r="J38" i="25" s="1"/>
  <c r="I23" i="25"/>
  <c r="I38" i="25" s="1"/>
  <c r="H23" i="25"/>
  <c r="H38" i="25" s="1"/>
  <c r="G23" i="25"/>
  <c r="G38" i="25" s="1"/>
  <c r="F23" i="25"/>
  <c r="F38" i="25" s="1"/>
  <c r="E23" i="25"/>
  <c r="E38" i="25" s="1"/>
  <c r="D23" i="25"/>
  <c r="D38" i="25" s="1"/>
  <c r="C23" i="25"/>
  <c r="C38" i="25" s="1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C22" i="25"/>
  <c r="P21" i="25"/>
  <c r="O21" i="25"/>
  <c r="N21" i="25"/>
  <c r="N39" i="25" s="1"/>
  <c r="M21" i="25"/>
  <c r="M39" i="25" s="1"/>
  <c r="L21" i="25"/>
  <c r="K21" i="25"/>
  <c r="J21" i="25"/>
  <c r="I21" i="25"/>
  <c r="H21" i="25"/>
  <c r="G21" i="25"/>
  <c r="F21" i="25"/>
  <c r="F39" i="25" s="1"/>
  <c r="E21" i="25"/>
  <c r="D21" i="25"/>
  <c r="C21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D38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C34" i="24"/>
  <c r="C40" i="24" s="1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C32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P27" i="24"/>
  <c r="O27" i="24"/>
  <c r="O38" i="24" s="1"/>
  <c r="N27" i="24"/>
  <c r="M27" i="24"/>
  <c r="L27" i="24"/>
  <c r="L38" i="24" s="1"/>
  <c r="K27" i="24"/>
  <c r="J27" i="24"/>
  <c r="I27" i="24"/>
  <c r="H27" i="24"/>
  <c r="G27" i="24"/>
  <c r="G38" i="24" s="1"/>
  <c r="F27" i="24"/>
  <c r="E27" i="24"/>
  <c r="D27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P24" i="24"/>
  <c r="P37" i="24" s="1"/>
  <c r="O24" i="24"/>
  <c r="O37" i="24" s="1"/>
  <c r="N24" i="24"/>
  <c r="N37" i="24" s="1"/>
  <c r="M24" i="24"/>
  <c r="M37" i="24" s="1"/>
  <c r="L24" i="24"/>
  <c r="L37" i="24" s="1"/>
  <c r="K24" i="24"/>
  <c r="K37" i="24" s="1"/>
  <c r="J24" i="24"/>
  <c r="J37" i="24" s="1"/>
  <c r="I24" i="24"/>
  <c r="I37" i="24" s="1"/>
  <c r="H24" i="24"/>
  <c r="H37" i="24" s="1"/>
  <c r="G24" i="24"/>
  <c r="G37" i="24" s="1"/>
  <c r="F24" i="24"/>
  <c r="F37" i="24" s="1"/>
  <c r="E24" i="24"/>
  <c r="E37" i="24" s="1"/>
  <c r="D24" i="24"/>
  <c r="D37" i="24" s="1"/>
  <c r="P23" i="24"/>
  <c r="P38" i="24" s="1"/>
  <c r="O23" i="24"/>
  <c r="N23" i="24"/>
  <c r="M23" i="24"/>
  <c r="L23" i="24"/>
  <c r="K23" i="24"/>
  <c r="K38" i="24" s="1"/>
  <c r="J23" i="24"/>
  <c r="I23" i="24"/>
  <c r="I38" i="24" s="1"/>
  <c r="H23" i="24"/>
  <c r="H38" i="24" s="1"/>
  <c r="G23" i="24"/>
  <c r="F23" i="24"/>
  <c r="F38" i="24" s="1"/>
  <c r="E23" i="24"/>
  <c r="D23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P20" i="24"/>
  <c r="P41" i="24" s="1"/>
  <c r="O20" i="24"/>
  <c r="N20" i="24"/>
  <c r="M20" i="24"/>
  <c r="L20" i="24"/>
  <c r="K20" i="24"/>
  <c r="J20" i="24"/>
  <c r="I20" i="24"/>
  <c r="H20" i="24"/>
  <c r="H41" i="24" s="1"/>
  <c r="G20" i="24"/>
  <c r="F20" i="24"/>
  <c r="E20" i="24"/>
  <c r="D20" i="24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P26" i="23"/>
  <c r="O26" i="23"/>
  <c r="O40" i="23" s="1"/>
  <c r="N26" i="23"/>
  <c r="M26" i="23"/>
  <c r="L26" i="23"/>
  <c r="K26" i="23"/>
  <c r="J26" i="23"/>
  <c r="I26" i="23"/>
  <c r="H26" i="23"/>
  <c r="G26" i="23"/>
  <c r="F26" i="23"/>
  <c r="E26" i="23"/>
  <c r="D26" i="23"/>
  <c r="C26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P24" i="23"/>
  <c r="P37" i="23" s="1"/>
  <c r="O24" i="23"/>
  <c r="O37" i="23" s="1"/>
  <c r="N24" i="23"/>
  <c r="N37" i="23" s="1"/>
  <c r="M24" i="23"/>
  <c r="M37" i="23" s="1"/>
  <c r="L24" i="23"/>
  <c r="L37" i="23" s="1"/>
  <c r="K24" i="23"/>
  <c r="K37" i="23" s="1"/>
  <c r="J24" i="23"/>
  <c r="I24" i="23"/>
  <c r="I37" i="23" s="1"/>
  <c r="H24" i="23"/>
  <c r="H37" i="23" s="1"/>
  <c r="G24" i="23"/>
  <c r="G37" i="23" s="1"/>
  <c r="F24" i="23"/>
  <c r="F37" i="23" s="1"/>
  <c r="E24" i="23"/>
  <c r="E37" i="23" s="1"/>
  <c r="D24" i="23"/>
  <c r="D37" i="23" s="1"/>
  <c r="C24" i="23"/>
  <c r="C37" i="23" s="1"/>
  <c r="P23" i="23"/>
  <c r="P38" i="23" s="1"/>
  <c r="O23" i="23"/>
  <c r="N23" i="23"/>
  <c r="M23" i="23"/>
  <c r="M38" i="23" s="1"/>
  <c r="L23" i="23"/>
  <c r="L38" i="23" s="1"/>
  <c r="K23" i="23"/>
  <c r="K38" i="23" s="1"/>
  <c r="J23" i="23"/>
  <c r="J38" i="23" s="1"/>
  <c r="I23" i="23"/>
  <c r="I38" i="23" s="1"/>
  <c r="H23" i="23"/>
  <c r="H38" i="23" s="1"/>
  <c r="G23" i="23"/>
  <c r="G38" i="23" s="1"/>
  <c r="F23" i="23"/>
  <c r="F38" i="23" s="1"/>
  <c r="E23" i="23"/>
  <c r="E38" i="23" s="1"/>
  <c r="D23" i="23"/>
  <c r="D38" i="23" s="1"/>
  <c r="C23" i="23"/>
  <c r="C38" i="23" s="1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P24" i="22"/>
  <c r="P37" i="22" s="1"/>
  <c r="O24" i="22"/>
  <c r="O37" i="22" s="1"/>
  <c r="N24" i="22"/>
  <c r="N37" i="22" s="1"/>
  <c r="M24" i="22"/>
  <c r="M37" i="22" s="1"/>
  <c r="L24" i="22"/>
  <c r="L37" i="22" s="1"/>
  <c r="K24" i="22"/>
  <c r="K37" i="22" s="1"/>
  <c r="J24" i="22"/>
  <c r="J37" i="22" s="1"/>
  <c r="I24" i="22"/>
  <c r="I37" i="22" s="1"/>
  <c r="H24" i="22"/>
  <c r="H37" i="22" s="1"/>
  <c r="G24" i="22"/>
  <c r="G37" i="22" s="1"/>
  <c r="F24" i="22"/>
  <c r="F37" i="22" s="1"/>
  <c r="E24" i="22"/>
  <c r="E37" i="22" s="1"/>
  <c r="D24" i="22"/>
  <c r="D37" i="22" s="1"/>
  <c r="C24" i="22"/>
  <c r="C37" i="22" s="1"/>
  <c r="P23" i="22"/>
  <c r="P38" i="22" s="1"/>
  <c r="O23" i="22"/>
  <c r="N23" i="22"/>
  <c r="M23" i="22"/>
  <c r="M38" i="22" s="1"/>
  <c r="L23" i="22"/>
  <c r="K23" i="22"/>
  <c r="J23" i="22"/>
  <c r="I23" i="22"/>
  <c r="I38" i="22" s="1"/>
  <c r="H23" i="22"/>
  <c r="H38" i="22" s="1"/>
  <c r="G23" i="22"/>
  <c r="G38" i="22" s="1"/>
  <c r="F23" i="22"/>
  <c r="F38" i="22" s="1"/>
  <c r="E23" i="22"/>
  <c r="E38" i="22" s="1"/>
  <c r="D23" i="22"/>
  <c r="D38" i="22" s="1"/>
  <c r="C23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P20" i="22"/>
  <c r="O20" i="22"/>
  <c r="N20" i="22"/>
  <c r="N40" i="22" s="1"/>
  <c r="M20" i="22"/>
  <c r="L20" i="22"/>
  <c r="K20" i="22"/>
  <c r="J20" i="22"/>
  <c r="I20" i="22"/>
  <c r="H20" i="22"/>
  <c r="G20" i="22"/>
  <c r="F20" i="22"/>
  <c r="F40" i="22" s="1"/>
  <c r="E20" i="22"/>
  <c r="D20" i="22"/>
  <c r="C20" i="22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P24" i="21"/>
  <c r="P37" i="21" s="1"/>
  <c r="O24" i="21"/>
  <c r="O37" i="21" s="1"/>
  <c r="N24" i="21"/>
  <c r="N37" i="21" s="1"/>
  <c r="M24" i="21"/>
  <c r="M37" i="21" s="1"/>
  <c r="L24" i="21"/>
  <c r="L37" i="21" s="1"/>
  <c r="K24" i="21"/>
  <c r="K37" i="21" s="1"/>
  <c r="J24" i="21"/>
  <c r="J37" i="21" s="1"/>
  <c r="I24" i="21"/>
  <c r="I37" i="21" s="1"/>
  <c r="H24" i="21"/>
  <c r="H37" i="21" s="1"/>
  <c r="G24" i="21"/>
  <c r="G37" i="21" s="1"/>
  <c r="F24" i="21"/>
  <c r="F37" i="21" s="1"/>
  <c r="E24" i="21"/>
  <c r="E37" i="21" s="1"/>
  <c r="D24" i="21"/>
  <c r="D37" i="21" s="1"/>
  <c r="C24" i="21"/>
  <c r="C37" i="21" s="1"/>
  <c r="P23" i="21"/>
  <c r="P38" i="21" s="1"/>
  <c r="O23" i="21"/>
  <c r="N23" i="21"/>
  <c r="N38" i="21" s="1"/>
  <c r="M23" i="21"/>
  <c r="M38" i="21" s="1"/>
  <c r="L23" i="21"/>
  <c r="K23" i="21"/>
  <c r="J23" i="21"/>
  <c r="J38" i="21" s="1"/>
  <c r="I23" i="21"/>
  <c r="I38" i="21" s="1"/>
  <c r="H23" i="21"/>
  <c r="H38" i="21" s="1"/>
  <c r="G23" i="21"/>
  <c r="G38" i="21" s="1"/>
  <c r="F23" i="21"/>
  <c r="E23" i="21"/>
  <c r="E38" i="21" s="1"/>
  <c r="D23" i="21"/>
  <c r="D38" i="21" s="1"/>
  <c r="C23" i="21"/>
  <c r="C38" i="21" s="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P20" i="21"/>
  <c r="P41" i="21" s="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J37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P24" i="20"/>
  <c r="P37" i="20" s="1"/>
  <c r="O24" i="20"/>
  <c r="O37" i="20" s="1"/>
  <c r="N24" i="20"/>
  <c r="N37" i="20" s="1"/>
  <c r="M24" i="20"/>
  <c r="M37" i="20" s="1"/>
  <c r="L24" i="20"/>
  <c r="L37" i="20" s="1"/>
  <c r="K24" i="20"/>
  <c r="K37" i="20" s="1"/>
  <c r="J24" i="20"/>
  <c r="I24" i="20"/>
  <c r="I37" i="20" s="1"/>
  <c r="H24" i="20"/>
  <c r="H37" i="20" s="1"/>
  <c r="G24" i="20"/>
  <c r="G37" i="20" s="1"/>
  <c r="F24" i="20"/>
  <c r="F37" i="20" s="1"/>
  <c r="E24" i="20"/>
  <c r="E37" i="20" s="1"/>
  <c r="D24" i="20"/>
  <c r="D37" i="20" s="1"/>
  <c r="C24" i="20"/>
  <c r="P23" i="20"/>
  <c r="P38" i="20" s="1"/>
  <c r="O23" i="20"/>
  <c r="N23" i="20"/>
  <c r="M23" i="20"/>
  <c r="M38" i="20" s="1"/>
  <c r="L23" i="20"/>
  <c r="L38" i="20" s="1"/>
  <c r="K23" i="20"/>
  <c r="K38" i="20" s="1"/>
  <c r="J23" i="20"/>
  <c r="J38" i="20" s="1"/>
  <c r="I23" i="20"/>
  <c r="I38" i="20" s="1"/>
  <c r="H23" i="20"/>
  <c r="H38" i="20" s="1"/>
  <c r="G23" i="20"/>
  <c r="F23" i="20"/>
  <c r="E23" i="20"/>
  <c r="E38" i="20" s="1"/>
  <c r="D23" i="20"/>
  <c r="D38" i="20" s="1"/>
  <c r="C23" i="20"/>
  <c r="C38" i="20" s="1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P21" i="20"/>
  <c r="P39" i="20" s="1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E38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P24" i="19"/>
  <c r="P37" i="19" s="1"/>
  <c r="O24" i="19"/>
  <c r="O37" i="19" s="1"/>
  <c r="N24" i="19"/>
  <c r="N37" i="19" s="1"/>
  <c r="M24" i="19"/>
  <c r="M37" i="19" s="1"/>
  <c r="L24" i="19"/>
  <c r="L37" i="19" s="1"/>
  <c r="K24" i="19"/>
  <c r="K37" i="19" s="1"/>
  <c r="J24" i="19"/>
  <c r="J37" i="19" s="1"/>
  <c r="I24" i="19"/>
  <c r="I37" i="19" s="1"/>
  <c r="H24" i="19"/>
  <c r="H37" i="19" s="1"/>
  <c r="G24" i="19"/>
  <c r="G37" i="19" s="1"/>
  <c r="F24" i="19"/>
  <c r="F37" i="19" s="1"/>
  <c r="E24" i="19"/>
  <c r="E37" i="19" s="1"/>
  <c r="D24" i="19"/>
  <c r="D37" i="19" s="1"/>
  <c r="C24" i="19"/>
  <c r="C37" i="19" s="1"/>
  <c r="P23" i="19"/>
  <c r="P38" i="19" s="1"/>
  <c r="O23" i="19"/>
  <c r="O38" i="19" s="1"/>
  <c r="N23" i="19"/>
  <c r="N38" i="19" s="1"/>
  <c r="M23" i="19"/>
  <c r="L23" i="19"/>
  <c r="K23" i="19"/>
  <c r="K38" i="19" s="1"/>
  <c r="J23" i="19"/>
  <c r="J38" i="19" s="1"/>
  <c r="I23" i="19"/>
  <c r="I38" i="19" s="1"/>
  <c r="H23" i="19"/>
  <c r="H38" i="19" s="1"/>
  <c r="G23" i="19"/>
  <c r="G38" i="19" s="1"/>
  <c r="F23" i="19"/>
  <c r="F38" i="19" s="1"/>
  <c r="E23" i="19"/>
  <c r="D23" i="19"/>
  <c r="C23" i="19"/>
  <c r="C38" i="19" s="1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P21" i="19"/>
  <c r="P39" i="19" s="1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D37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P24" i="18"/>
  <c r="P37" i="18" s="1"/>
  <c r="O24" i="18"/>
  <c r="O37" i="18" s="1"/>
  <c r="N24" i="18"/>
  <c r="N37" i="18" s="1"/>
  <c r="M24" i="18"/>
  <c r="M37" i="18" s="1"/>
  <c r="L24" i="18"/>
  <c r="L37" i="18" s="1"/>
  <c r="K24" i="18"/>
  <c r="K37" i="18" s="1"/>
  <c r="J24" i="18"/>
  <c r="J37" i="18" s="1"/>
  <c r="I24" i="18"/>
  <c r="I37" i="18" s="1"/>
  <c r="H24" i="18"/>
  <c r="H37" i="18" s="1"/>
  <c r="G24" i="18"/>
  <c r="G37" i="18" s="1"/>
  <c r="F24" i="18"/>
  <c r="F37" i="18" s="1"/>
  <c r="E24" i="18"/>
  <c r="E37" i="18" s="1"/>
  <c r="D24" i="18"/>
  <c r="C24" i="18"/>
  <c r="C37" i="18" s="1"/>
  <c r="P23" i="18"/>
  <c r="O23" i="18"/>
  <c r="N23" i="18"/>
  <c r="N38" i="18" s="1"/>
  <c r="M23" i="18"/>
  <c r="M38" i="18" s="1"/>
  <c r="L23" i="18"/>
  <c r="L38" i="18" s="1"/>
  <c r="K23" i="18"/>
  <c r="J23" i="18"/>
  <c r="J38" i="18" s="1"/>
  <c r="I23" i="18"/>
  <c r="I38" i="18" s="1"/>
  <c r="H23" i="18"/>
  <c r="G23" i="18"/>
  <c r="F23" i="18"/>
  <c r="F38" i="18" s="1"/>
  <c r="E23" i="18"/>
  <c r="E38" i="18" s="1"/>
  <c r="D23" i="18"/>
  <c r="D38" i="18" s="1"/>
  <c r="C23" i="18"/>
  <c r="C38" i="18" s="1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P21" i="18"/>
  <c r="O21" i="18"/>
  <c r="O39" i="18" s="1"/>
  <c r="N21" i="18"/>
  <c r="M21" i="18"/>
  <c r="L21" i="18"/>
  <c r="K21" i="18"/>
  <c r="J21" i="18"/>
  <c r="I21" i="18"/>
  <c r="H21" i="18"/>
  <c r="G21" i="18"/>
  <c r="F21" i="18"/>
  <c r="E21" i="18"/>
  <c r="D21" i="18"/>
  <c r="C21" i="18"/>
  <c r="P20" i="18"/>
  <c r="O20" i="18"/>
  <c r="N20" i="18"/>
  <c r="N40" i="18" s="1"/>
  <c r="M20" i="18"/>
  <c r="L20" i="18"/>
  <c r="K20" i="18"/>
  <c r="J20" i="18"/>
  <c r="I20" i="18"/>
  <c r="H20" i="18"/>
  <c r="G20" i="18"/>
  <c r="F20" i="18"/>
  <c r="F40" i="18" s="1"/>
  <c r="E20" i="18"/>
  <c r="E40" i="18" s="1"/>
  <c r="D20" i="18"/>
  <c r="C20" i="18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P24" i="17"/>
  <c r="P37" i="17" s="1"/>
  <c r="O24" i="17"/>
  <c r="O37" i="17" s="1"/>
  <c r="N24" i="17"/>
  <c r="N37" i="17" s="1"/>
  <c r="M24" i="17"/>
  <c r="M37" i="17" s="1"/>
  <c r="L24" i="17"/>
  <c r="L37" i="17" s="1"/>
  <c r="K24" i="17"/>
  <c r="K37" i="17" s="1"/>
  <c r="J24" i="17"/>
  <c r="J37" i="17" s="1"/>
  <c r="I24" i="17"/>
  <c r="I37" i="17" s="1"/>
  <c r="H24" i="17"/>
  <c r="H37" i="17" s="1"/>
  <c r="G24" i="17"/>
  <c r="G37" i="17" s="1"/>
  <c r="F24" i="17"/>
  <c r="F37" i="17" s="1"/>
  <c r="E24" i="17"/>
  <c r="E37" i="17" s="1"/>
  <c r="D24" i="17"/>
  <c r="D37" i="17" s="1"/>
  <c r="C24" i="17"/>
  <c r="C37" i="17" s="1"/>
  <c r="P23" i="17"/>
  <c r="P38" i="17" s="1"/>
  <c r="O23" i="17"/>
  <c r="O38" i="17" s="1"/>
  <c r="N23" i="17"/>
  <c r="M23" i="17"/>
  <c r="L23" i="17"/>
  <c r="L38" i="17" s="1"/>
  <c r="K23" i="17"/>
  <c r="K38" i="17" s="1"/>
  <c r="J23" i="17"/>
  <c r="J38" i="17" s="1"/>
  <c r="I23" i="17"/>
  <c r="I38" i="17" s="1"/>
  <c r="H23" i="17"/>
  <c r="H38" i="17" s="1"/>
  <c r="G23" i="17"/>
  <c r="G38" i="17" s="1"/>
  <c r="F23" i="17"/>
  <c r="E23" i="17"/>
  <c r="D23" i="17"/>
  <c r="D38" i="17" s="1"/>
  <c r="C23" i="17"/>
  <c r="C38" i="17" s="1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P21" i="17"/>
  <c r="O21" i="17"/>
  <c r="N21" i="17"/>
  <c r="M21" i="17"/>
  <c r="L21" i="17"/>
  <c r="K21" i="17"/>
  <c r="J21" i="17"/>
  <c r="J39" i="17" s="1"/>
  <c r="I21" i="17"/>
  <c r="H21" i="17"/>
  <c r="G21" i="17"/>
  <c r="F21" i="17"/>
  <c r="E21" i="17"/>
  <c r="D21" i="17"/>
  <c r="C21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P25" i="16"/>
  <c r="O25" i="16"/>
  <c r="N25" i="16"/>
  <c r="M25" i="16"/>
  <c r="L25" i="16"/>
  <c r="K25" i="16"/>
  <c r="J25" i="16"/>
  <c r="J40" i="16" s="1"/>
  <c r="I25" i="16"/>
  <c r="H25" i="16"/>
  <c r="G25" i="16"/>
  <c r="F25" i="16"/>
  <c r="E25" i="16"/>
  <c r="D25" i="16"/>
  <c r="C25" i="16"/>
  <c r="P24" i="16"/>
  <c r="P37" i="16" s="1"/>
  <c r="O24" i="16"/>
  <c r="O37" i="16" s="1"/>
  <c r="N24" i="16"/>
  <c r="N37" i="16" s="1"/>
  <c r="M24" i="16"/>
  <c r="M37" i="16" s="1"/>
  <c r="L24" i="16"/>
  <c r="L37" i="16" s="1"/>
  <c r="K24" i="16"/>
  <c r="K37" i="16" s="1"/>
  <c r="J24" i="16"/>
  <c r="J37" i="16" s="1"/>
  <c r="I24" i="16"/>
  <c r="I37" i="16" s="1"/>
  <c r="H24" i="16"/>
  <c r="H37" i="16" s="1"/>
  <c r="G24" i="16"/>
  <c r="G37" i="16" s="1"/>
  <c r="F24" i="16"/>
  <c r="F37" i="16" s="1"/>
  <c r="E24" i="16"/>
  <c r="E37" i="16" s="1"/>
  <c r="D24" i="16"/>
  <c r="D37" i="16" s="1"/>
  <c r="C24" i="16"/>
  <c r="C37" i="16" s="1"/>
  <c r="P23" i="16"/>
  <c r="P38" i="16" s="1"/>
  <c r="O23" i="16"/>
  <c r="N23" i="16"/>
  <c r="N38" i="16" s="1"/>
  <c r="M23" i="16"/>
  <c r="M38" i="16" s="1"/>
  <c r="L23" i="16"/>
  <c r="L38" i="16" s="1"/>
  <c r="K23" i="16"/>
  <c r="J23" i="16"/>
  <c r="J38" i="16" s="1"/>
  <c r="I23" i="16"/>
  <c r="I38" i="16" s="1"/>
  <c r="H23" i="16"/>
  <c r="G23" i="16"/>
  <c r="F23" i="16"/>
  <c r="F38" i="16" s="1"/>
  <c r="E23" i="16"/>
  <c r="E38" i="16" s="1"/>
  <c r="D23" i="16"/>
  <c r="D38" i="16" s="1"/>
  <c r="C23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P21" i="16"/>
  <c r="O21" i="16"/>
  <c r="N21" i="16"/>
  <c r="M21" i="16"/>
  <c r="M41" i="16" s="1"/>
  <c r="L21" i="16"/>
  <c r="K21" i="16"/>
  <c r="J21" i="16"/>
  <c r="I21" i="16"/>
  <c r="H21" i="16"/>
  <c r="G21" i="16"/>
  <c r="F21" i="16"/>
  <c r="E21" i="16"/>
  <c r="E41" i="16" s="1"/>
  <c r="D21" i="16"/>
  <c r="C21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P24" i="15"/>
  <c r="P37" i="15" s="1"/>
  <c r="O24" i="15"/>
  <c r="O37" i="15" s="1"/>
  <c r="N24" i="15"/>
  <c r="N37" i="15" s="1"/>
  <c r="M24" i="15"/>
  <c r="M37" i="15" s="1"/>
  <c r="L24" i="15"/>
  <c r="L37" i="15" s="1"/>
  <c r="K24" i="15"/>
  <c r="K37" i="15" s="1"/>
  <c r="J24" i="15"/>
  <c r="J37" i="15" s="1"/>
  <c r="I24" i="15"/>
  <c r="I37" i="15" s="1"/>
  <c r="H24" i="15"/>
  <c r="H37" i="15" s="1"/>
  <c r="G24" i="15"/>
  <c r="G37" i="15" s="1"/>
  <c r="F24" i="15"/>
  <c r="F37" i="15" s="1"/>
  <c r="E24" i="15"/>
  <c r="E37" i="15" s="1"/>
  <c r="D24" i="15"/>
  <c r="D37" i="15" s="1"/>
  <c r="C24" i="15"/>
  <c r="C37" i="15" s="1"/>
  <c r="P23" i="15"/>
  <c r="P38" i="15" s="1"/>
  <c r="O23" i="15"/>
  <c r="O38" i="15" s="1"/>
  <c r="N23" i="15"/>
  <c r="N38" i="15" s="1"/>
  <c r="M23" i="15"/>
  <c r="L23" i="15"/>
  <c r="L38" i="15" s="1"/>
  <c r="K23" i="15"/>
  <c r="K38" i="15" s="1"/>
  <c r="J23" i="15"/>
  <c r="J38" i="15" s="1"/>
  <c r="I23" i="15"/>
  <c r="I38" i="15" s="1"/>
  <c r="H23" i="15"/>
  <c r="H38" i="15" s="1"/>
  <c r="G23" i="15"/>
  <c r="F23" i="15"/>
  <c r="E23" i="15"/>
  <c r="D23" i="15"/>
  <c r="D38" i="15" s="1"/>
  <c r="C23" i="15"/>
  <c r="C38" i="15" s="1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P20" i="15"/>
  <c r="O20" i="15"/>
  <c r="N20" i="15"/>
  <c r="M20" i="15"/>
  <c r="L20" i="15"/>
  <c r="K20" i="15"/>
  <c r="K40" i="15" s="1"/>
  <c r="J20" i="15"/>
  <c r="I20" i="15"/>
  <c r="H20" i="15"/>
  <c r="G20" i="15"/>
  <c r="F20" i="15"/>
  <c r="E20" i="15"/>
  <c r="D20" i="15"/>
  <c r="C20" i="15"/>
  <c r="C40" i="15" s="1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P24" i="14"/>
  <c r="P37" i="14" s="1"/>
  <c r="O24" i="14"/>
  <c r="O37" i="14" s="1"/>
  <c r="N24" i="14"/>
  <c r="N37" i="14" s="1"/>
  <c r="M24" i="14"/>
  <c r="M37" i="14" s="1"/>
  <c r="L24" i="14"/>
  <c r="L37" i="14" s="1"/>
  <c r="K24" i="14"/>
  <c r="K37" i="14" s="1"/>
  <c r="J24" i="14"/>
  <c r="J37" i="14" s="1"/>
  <c r="I24" i="14"/>
  <c r="I37" i="14" s="1"/>
  <c r="H24" i="14"/>
  <c r="H37" i="14" s="1"/>
  <c r="G24" i="14"/>
  <c r="G37" i="14" s="1"/>
  <c r="F24" i="14"/>
  <c r="F37" i="14" s="1"/>
  <c r="E24" i="14"/>
  <c r="E37" i="14" s="1"/>
  <c r="D24" i="14"/>
  <c r="D37" i="14" s="1"/>
  <c r="C24" i="14"/>
  <c r="C37" i="14" s="1"/>
  <c r="P23" i="14"/>
  <c r="P38" i="14" s="1"/>
  <c r="O23" i="14"/>
  <c r="O38" i="14" s="1"/>
  <c r="N23" i="14"/>
  <c r="M23" i="14"/>
  <c r="M38" i="14" s="1"/>
  <c r="L23" i="14"/>
  <c r="L38" i="14" s="1"/>
  <c r="K23" i="14"/>
  <c r="K38" i="14" s="1"/>
  <c r="J23" i="14"/>
  <c r="J38" i="14" s="1"/>
  <c r="I23" i="14"/>
  <c r="I38" i="14" s="1"/>
  <c r="H23" i="14"/>
  <c r="H38" i="14" s="1"/>
  <c r="G23" i="14"/>
  <c r="F23" i="14"/>
  <c r="E23" i="14"/>
  <c r="E38" i="14" s="1"/>
  <c r="D23" i="14"/>
  <c r="D38" i="14" s="1"/>
  <c r="C23" i="14"/>
  <c r="C38" i="14" s="1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P24" i="13"/>
  <c r="P37" i="13" s="1"/>
  <c r="O24" i="13"/>
  <c r="O37" i="13" s="1"/>
  <c r="N24" i="13"/>
  <c r="N37" i="13" s="1"/>
  <c r="M24" i="13"/>
  <c r="M37" i="13" s="1"/>
  <c r="L24" i="13"/>
  <c r="L37" i="13" s="1"/>
  <c r="K24" i="13"/>
  <c r="K37" i="13" s="1"/>
  <c r="J24" i="13"/>
  <c r="J37" i="13" s="1"/>
  <c r="I24" i="13"/>
  <c r="I37" i="13" s="1"/>
  <c r="H24" i="13"/>
  <c r="H37" i="13" s="1"/>
  <c r="G24" i="13"/>
  <c r="G37" i="13" s="1"/>
  <c r="F24" i="13"/>
  <c r="F37" i="13" s="1"/>
  <c r="E24" i="13"/>
  <c r="E37" i="13" s="1"/>
  <c r="D24" i="13"/>
  <c r="D37" i="13" s="1"/>
  <c r="C24" i="13"/>
  <c r="C37" i="13" s="1"/>
  <c r="P23" i="13"/>
  <c r="P38" i="13" s="1"/>
  <c r="O23" i="13"/>
  <c r="N23" i="13"/>
  <c r="M23" i="13"/>
  <c r="M38" i="13" s="1"/>
  <c r="L23" i="13"/>
  <c r="L38" i="13" s="1"/>
  <c r="K23" i="13"/>
  <c r="K38" i="13" s="1"/>
  <c r="J23" i="13"/>
  <c r="J38" i="13" s="1"/>
  <c r="I23" i="13"/>
  <c r="I38" i="13" s="1"/>
  <c r="H23" i="13"/>
  <c r="H38" i="13" s="1"/>
  <c r="G23" i="13"/>
  <c r="F23" i="13"/>
  <c r="E23" i="13"/>
  <c r="E38" i="13" s="1"/>
  <c r="D23" i="13"/>
  <c r="D38" i="13" s="1"/>
  <c r="C23" i="13"/>
  <c r="C38" i="13" s="1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P21" i="13"/>
  <c r="O21" i="13"/>
  <c r="N21" i="13"/>
  <c r="M21" i="13"/>
  <c r="M39" i="13" s="1"/>
  <c r="L21" i="13"/>
  <c r="K21" i="13"/>
  <c r="J21" i="13"/>
  <c r="I21" i="13"/>
  <c r="H21" i="13"/>
  <c r="G21" i="13"/>
  <c r="F21" i="13"/>
  <c r="E21" i="13"/>
  <c r="D21" i="13"/>
  <c r="C21" i="13"/>
  <c r="P20" i="13"/>
  <c r="O20" i="13"/>
  <c r="N20" i="13"/>
  <c r="N40" i="13" s="1"/>
  <c r="M20" i="13"/>
  <c r="L20" i="13"/>
  <c r="K20" i="13"/>
  <c r="K40" i="13" s="1"/>
  <c r="J20" i="13"/>
  <c r="I20" i="13"/>
  <c r="H20" i="13"/>
  <c r="G20" i="13"/>
  <c r="F20" i="13"/>
  <c r="F40" i="13" s="1"/>
  <c r="E20" i="13"/>
  <c r="D20" i="13"/>
  <c r="C20" i="13"/>
  <c r="C40" i="13" s="1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P24" i="12"/>
  <c r="P37" i="12" s="1"/>
  <c r="O24" i="12"/>
  <c r="O37" i="12" s="1"/>
  <c r="N24" i="12"/>
  <c r="N37" i="12" s="1"/>
  <c r="M24" i="12"/>
  <c r="M37" i="12" s="1"/>
  <c r="L24" i="12"/>
  <c r="L37" i="12" s="1"/>
  <c r="K24" i="12"/>
  <c r="K37" i="12" s="1"/>
  <c r="J24" i="12"/>
  <c r="J37" i="12" s="1"/>
  <c r="I24" i="12"/>
  <c r="I37" i="12" s="1"/>
  <c r="H24" i="12"/>
  <c r="H37" i="12" s="1"/>
  <c r="G24" i="12"/>
  <c r="G37" i="12" s="1"/>
  <c r="F24" i="12"/>
  <c r="F37" i="12" s="1"/>
  <c r="E24" i="12"/>
  <c r="E37" i="12" s="1"/>
  <c r="D24" i="12"/>
  <c r="D37" i="12" s="1"/>
  <c r="C24" i="12"/>
  <c r="C37" i="12" s="1"/>
  <c r="P23" i="12"/>
  <c r="P38" i="12" s="1"/>
  <c r="O23" i="12"/>
  <c r="N23" i="12"/>
  <c r="M23" i="12"/>
  <c r="M38" i="12" s="1"/>
  <c r="L23" i="12"/>
  <c r="L38" i="12" s="1"/>
  <c r="K23" i="12"/>
  <c r="K38" i="12" s="1"/>
  <c r="J23" i="12"/>
  <c r="J38" i="12" s="1"/>
  <c r="I23" i="12"/>
  <c r="I38" i="12" s="1"/>
  <c r="H23" i="12"/>
  <c r="H38" i="12" s="1"/>
  <c r="G23" i="12"/>
  <c r="F23" i="12"/>
  <c r="E23" i="12"/>
  <c r="E38" i="12" s="1"/>
  <c r="D23" i="12"/>
  <c r="C23" i="12"/>
  <c r="C38" i="12" s="1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O38" i="11"/>
  <c r="N38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P24" i="11"/>
  <c r="P37" i="11" s="1"/>
  <c r="O24" i="11"/>
  <c r="O37" i="11" s="1"/>
  <c r="N24" i="11"/>
  <c r="N37" i="11" s="1"/>
  <c r="M24" i="11"/>
  <c r="M37" i="11" s="1"/>
  <c r="L24" i="11"/>
  <c r="L37" i="11" s="1"/>
  <c r="K24" i="11"/>
  <c r="K37" i="11" s="1"/>
  <c r="J24" i="11"/>
  <c r="J37" i="11" s="1"/>
  <c r="I24" i="11"/>
  <c r="I37" i="11" s="1"/>
  <c r="H24" i="11"/>
  <c r="H37" i="11" s="1"/>
  <c r="G24" i="11"/>
  <c r="G37" i="11" s="1"/>
  <c r="F24" i="11"/>
  <c r="F37" i="11" s="1"/>
  <c r="E24" i="11"/>
  <c r="E37" i="11" s="1"/>
  <c r="D24" i="11"/>
  <c r="D37" i="11" s="1"/>
  <c r="C24" i="11"/>
  <c r="C37" i="11" s="1"/>
  <c r="P23" i="11"/>
  <c r="P38" i="11" s="1"/>
  <c r="O23" i="11"/>
  <c r="N23" i="11"/>
  <c r="M23" i="11"/>
  <c r="L23" i="11"/>
  <c r="K23" i="11"/>
  <c r="K38" i="11" s="1"/>
  <c r="J23" i="11"/>
  <c r="J38" i="11" s="1"/>
  <c r="I23" i="11"/>
  <c r="I38" i="11" s="1"/>
  <c r="H23" i="11"/>
  <c r="H38" i="11" s="1"/>
  <c r="G23" i="11"/>
  <c r="F23" i="11"/>
  <c r="E23" i="11"/>
  <c r="E38" i="11" s="1"/>
  <c r="D23" i="11"/>
  <c r="D38" i="11" s="1"/>
  <c r="C23" i="11"/>
  <c r="C38" i="11" s="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P20" i="11"/>
  <c r="O20" i="11"/>
  <c r="N20" i="11"/>
  <c r="M20" i="11"/>
  <c r="M40" i="11" s="1"/>
  <c r="L20" i="11"/>
  <c r="K20" i="11"/>
  <c r="J20" i="11"/>
  <c r="I20" i="11"/>
  <c r="H20" i="11"/>
  <c r="G20" i="11"/>
  <c r="F20" i="11"/>
  <c r="E20" i="11"/>
  <c r="E40" i="11" s="1"/>
  <c r="D20" i="11"/>
  <c r="C20" i="11"/>
  <c r="N38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P25" i="10"/>
  <c r="P40" i="10" s="1"/>
  <c r="O25" i="10"/>
  <c r="N25" i="10"/>
  <c r="M25" i="10"/>
  <c r="L25" i="10"/>
  <c r="K25" i="10"/>
  <c r="J25" i="10"/>
  <c r="I25" i="10"/>
  <c r="H25" i="10"/>
  <c r="H40" i="10" s="1"/>
  <c r="G25" i="10"/>
  <c r="F25" i="10"/>
  <c r="E25" i="10"/>
  <c r="D25" i="10"/>
  <c r="C25" i="10"/>
  <c r="P24" i="10"/>
  <c r="P37" i="10" s="1"/>
  <c r="O24" i="10"/>
  <c r="O37" i="10" s="1"/>
  <c r="N24" i="10"/>
  <c r="N37" i="10" s="1"/>
  <c r="M24" i="10"/>
  <c r="M37" i="10" s="1"/>
  <c r="L24" i="10"/>
  <c r="L37" i="10" s="1"/>
  <c r="K24" i="10"/>
  <c r="K37" i="10" s="1"/>
  <c r="J24" i="10"/>
  <c r="J37" i="10" s="1"/>
  <c r="I24" i="10"/>
  <c r="I37" i="10" s="1"/>
  <c r="H24" i="10"/>
  <c r="H37" i="10" s="1"/>
  <c r="G24" i="10"/>
  <c r="G37" i="10" s="1"/>
  <c r="F24" i="10"/>
  <c r="F37" i="10" s="1"/>
  <c r="E24" i="10"/>
  <c r="E37" i="10" s="1"/>
  <c r="D24" i="10"/>
  <c r="D37" i="10" s="1"/>
  <c r="C24" i="10"/>
  <c r="C37" i="10" s="1"/>
  <c r="P23" i="10"/>
  <c r="O23" i="10"/>
  <c r="N23" i="10"/>
  <c r="M23" i="10"/>
  <c r="M38" i="10" s="1"/>
  <c r="L23" i="10"/>
  <c r="L38" i="10" s="1"/>
  <c r="K23" i="10"/>
  <c r="K38" i="10" s="1"/>
  <c r="J23" i="10"/>
  <c r="J38" i="10" s="1"/>
  <c r="I23" i="10"/>
  <c r="I38" i="10" s="1"/>
  <c r="H23" i="10"/>
  <c r="G23" i="10"/>
  <c r="F23" i="10"/>
  <c r="E23" i="10"/>
  <c r="E38" i="10" s="1"/>
  <c r="D23" i="10"/>
  <c r="D38" i="10" s="1"/>
  <c r="C23" i="10"/>
  <c r="C38" i="10" s="1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P24" i="9"/>
  <c r="P37" i="9" s="1"/>
  <c r="O24" i="9"/>
  <c r="O37" i="9" s="1"/>
  <c r="N24" i="9"/>
  <c r="N37" i="9" s="1"/>
  <c r="M24" i="9"/>
  <c r="M37" i="9" s="1"/>
  <c r="L24" i="9"/>
  <c r="L37" i="9" s="1"/>
  <c r="K24" i="9"/>
  <c r="K37" i="9" s="1"/>
  <c r="J24" i="9"/>
  <c r="J37" i="9" s="1"/>
  <c r="I24" i="9"/>
  <c r="I37" i="9" s="1"/>
  <c r="H24" i="9"/>
  <c r="H37" i="9" s="1"/>
  <c r="G24" i="9"/>
  <c r="G37" i="9" s="1"/>
  <c r="F24" i="9"/>
  <c r="F37" i="9" s="1"/>
  <c r="E24" i="9"/>
  <c r="E37" i="9" s="1"/>
  <c r="D24" i="9"/>
  <c r="D37" i="9" s="1"/>
  <c r="C24" i="9"/>
  <c r="C37" i="9" s="1"/>
  <c r="P23" i="9"/>
  <c r="O23" i="9"/>
  <c r="N23" i="9"/>
  <c r="N38" i="9" s="1"/>
  <c r="M23" i="9"/>
  <c r="M38" i="9" s="1"/>
  <c r="L23" i="9"/>
  <c r="L38" i="9" s="1"/>
  <c r="K23" i="9"/>
  <c r="K38" i="9" s="1"/>
  <c r="J23" i="9"/>
  <c r="J38" i="9" s="1"/>
  <c r="I23" i="9"/>
  <c r="I38" i="9" s="1"/>
  <c r="H23" i="9"/>
  <c r="G23" i="9"/>
  <c r="F23" i="9"/>
  <c r="F38" i="9" s="1"/>
  <c r="E23" i="9"/>
  <c r="E38" i="9" s="1"/>
  <c r="D23" i="9"/>
  <c r="D38" i="9" s="1"/>
  <c r="C23" i="9"/>
  <c r="C38" i="9" s="1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L37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P24" i="8"/>
  <c r="P37" i="8" s="1"/>
  <c r="O24" i="8"/>
  <c r="O37" i="8" s="1"/>
  <c r="N24" i="8"/>
  <c r="N37" i="8" s="1"/>
  <c r="M24" i="8"/>
  <c r="M37" i="8" s="1"/>
  <c r="L24" i="8"/>
  <c r="K24" i="8"/>
  <c r="K37" i="8" s="1"/>
  <c r="J24" i="8"/>
  <c r="J37" i="8" s="1"/>
  <c r="I24" i="8"/>
  <c r="I37" i="8" s="1"/>
  <c r="H24" i="8"/>
  <c r="H37" i="8" s="1"/>
  <c r="G24" i="8"/>
  <c r="G37" i="8" s="1"/>
  <c r="F24" i="8"/>
  <c r="F37" i="8" s="1"/>
  <c r="E24" i="8"/>
  <c r="E37" i="8" s="1"/>
  <c r="D24" i="8"/>
  <c r="D37" i="8" s="1"/>
  <c r="C24" i="8"/>
  <c r="C37" i="8" s="1"/>
  <c r="P23" i="8"/>
  <c r="P38" i="8" s="1"/>
  <c r="O23" i="8"/>
  <c r="O38" i="8" s="1"/>
  <c r="N23" i="8"/>
  <c r="M23" i="8"/>
  <c r="M38" i="8" s="1"/>
  <c r="L23" i="8"/>
  <c r="L38" i="8" s="1"/>
  <c r="K23" i="8"/>
  <c r="J23" i="8"/>
  <c r="J38" i="8" s="1"/>
  <c r="I23" i="8"/>
  <c r="I38" i="8" s="1"/>
  <c r="H23" i="8"/>
  <c r="G23" i="8"/>
  <c r="G38" i="8" s="1"/>
  <c r="F23" i="8"/>
  <c r="E23" i="8"/>
  <c r="E38" i="8" s="1"/>
  <c r="D23" i="8"/>
  <c r="D38" i="8" s="1"/>
  <c r="C23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P21" i="8"/>
  <c r="O21" i="8"/>
  <c r="O39" i="8" s="1"/>
  <c r="N21" i="8"/>
  <c r="M21" i="8"/>
  <c r="L21" i="8"/>
  <c r="K21" i="8"/>
  <c r="J21" i="8"/>
  <c r="I21" i="8"/>
  <c r="H21" i="8"/>
  <c r="G21" i="8"/>
  <c r="F21" i="8"/>
  <c r="E21" i="8"/>
  <c r="D21" i="8"/>
  <c r="C21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P26" i="3"/>
  <c r="O26" i="3"/>
  <c r="N26" i="3"/>
  <c r="M26" i="3"/>
  <c r="L26" i="3"/>
  <c r="K26" i="3"/>
  <c r="J26" i="3"/>
  <c r="I26" i="3"/>
  <c r="H26" i="3"/>
  <c r="H40" i="3" s="1"/>
  <c r="G26" i="3"/>
  <c r="F26" i="3"/>
  <c r="E26" i="3"/>
  <c r="D26" i="3"/>
  <c r="C26" i="3"/>
  <c r="P25" i="3"/>
  <c r="O25" i="3"/>
  <c r="N25" i="3"/>
  <c r="M25" i="3"/>
  <c r="L25" i="3"/>
  <c r="K25" i="3"/>
  <c r="J25" i="3"/>
  <c r="I25" i="3"/>
  <c r="I40" i="3" s="1"/>
  <c r="H25" i="3"/>
  <c r="G25" i="3"/>
  <c r="F25" i="3"/>
  <c r="E25" i="3"/>
  <c r="D25" i="3"/>
  <c r="C25" i="3"/>
  <c r="P24" i="3"/>
  <c r="P37" i="3" s="1"/>
  <c r="O24" i="3"/>
  <c r="O37" i="3" s="1"/>
  <c r="N24" i="3"/>
  <c r="N37" i="3" s="1"/>
  <c r="M24" i="3"/>
  <c r="M37" i="3" s="1"/>
  <c r="L24" i="3"/>
  <c r="L37" i="3" s="1"/>
  <c r="K24" i="3"/>
  <c r="K37" i="3" s="1"/>
  <c r="J24" i="3"/>
  <c r="J37" i="3" s="1"/>
  <c r="I24" i="3"/>
  <c r="I37" i="3" s="1"/>
  <c r="H24" i="3"/>
  <c r="H37" i="3" s="1"/>
  <c r="G24" i="3"/>
  <c r="G37" i="3" s="1"/>
  <c r="F24" i="3"/>
  <c r="F37" i="3" s="1"/>
  <c r="E24" i="3"/>
  <c r="E37" i="3" s="1"/>
  <c r="D24" i="3"/>
  <c r="D37" i="3" s="1"/>
  <c r="C24" i="3"/>
  <c r="C37" i="3" s="1"/>
  <c r="P23" i="3"/>
  <c r="O23" i="3"/>
  <c r="N23" i="3"/>
  <c r="N38" i="3" s="1"/>
  <c r="M23" i="3"/>
  <c r="M38" i="3" s="1"/>
  <c r="L23" i="3"/>
  <c r="K23" i="3"/>
  <c r="K38" i="3" s="1"/>
  <c r="J23" i="3"/>
  <c r="J38" i="3" s="1"/>
  <c r="I23" i="3"/>
  <c r="I38" i="3" s="1"/>
  <c r="H23" i="3"/>
  <c r="G23" i="3"/>
  <c r="F23" i="3"/>
  <c r="F38" i="3" s="1"/>
  <c r="E23" i="3"/>
  <c r="E38" i="3" s="1"/>
  <c r="D23" i="3"/>
  <c r="C23" i="3"/>
  <c r="C38" i="3" s="1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P21" i="3"/>
  <c r="O21" i="3"/>
  <c r="N21" i="3"/>
  <c r="M21" i="3"/>
  <c r="M39" i="3" s="1"/>
  <c r="L21" i="3"/>
  <c r="L39" i="3" s="1"/>
  <c r="K21" i="3"/>
  <c r="J21" i="3"/>
  <c r="I21" i="3"/>
  <c r="H21" i="3"/>
  <c r="G21" i="3"/>
  <c r="F21" i="3"/>
  <c r="E21" i="3"/>
  <c r="E39" i="3" s="1"/>
  <c r="D21" i="3"/>
  <c r="D39" i="3" s="1"/>
  <c r="C21" i="3"/>
  <c r="P20" i="3"/>
  <c r="O20" i="3"/>
  <c r="N20" i="3"/>
  <c r="M20" i="3"/>
  <c r="L20" i="3"/>
  <c r="K20" i="3"/>
  <c r="J20" i="3"/>
  <c r="J40" i="3" s="1"/>
  <c r="I20" i="3"/>
  <c r="H20" i="3"/>
  <c r="G20" i="3"/>
  <c r="F20" i="3"/>
  <c r="E20" i="3"/>
  <c r="D20" i="3"/>
  <c r="C20" i="3"/>
  <c r="D22" i="1"/>
  <c r="K29" i="1"/>
  <c r="L29" i="1"/>
  <c r="J29" i="1"/>
  <c r="K26" i="1"/>
  <c r="L26" i="1"/>
  <c r="J26" i="1"/>
  <c r="J22" i="1"/>
  <c r="J39" i="1" s="1"/>
  <c r="K22" i="1"/>
  <c r="L22" i="1"/>
  <c r="J23" i="1"/>
  <c r="K23" i="1"/>
  <c r="K38" i="1" s="1"/>
  <c r="L23" i="1"/>
  <c r="J24" i="1"/>
  <c r="J37" i="1" s="1"/>
  <c r="K24" i="1"/>
  <c r="K37" i="1" s="1"/>
  <c r="L24" i="1"/>
  <c r="L37" i="1" s="1"/>
  <c r="J25" i="1"/>
  <c r="J40" i="1" s="1"/>
  <c r="K25" i="1"/>
  <c r="L25" i="1"/>
  <c r="J27" i="1"/>
  <c r="K27" i="1"/>
  <c r="L27" i="1"/>
  <c r="J28" i="1"/>
  <c r="K28" i="1"/>
  <c r="L28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K21" i="1"/>
  <c r="L21" i="1"/>
  <c r="J21" i="1"/>
  <c r="N32" i="1"/>
  <c r="O32" i="1"/>
  <c r="P32" i="1"/>
  <c r="M32" i="1"/>
  <c r="N31" i="1"/>
  <c r="O31" i="1"/>
  <c r="P31" i="1"/>
  <c r="M31" i="1"/>
  <c r="N29" i="1"/>
  <c r="O29" i="1"/>
  <c r="P29" i="1"/>
  <c r="M29" i="1"/>
  <c r="N26" i="1"/>
  <c r="O26" i="1"/>
  <c r="P26" i="1"/>
  <c r="M26" i="1"/>
  <c r="N22" i="1"/>
  <c r="O22" i="1"/>
  <c r="P22" i="1"/>
  <c r="P39" i="1" s="1"/>
  <c r="M22" i="1"/>
  <c r="M21" i="1"/>
  <c r="M23" i="1"/>
  <c r="N23" i="1"/>
  <c r="O23" i="1"/>
  <c r="O38" i="1" s="1"/>
  <c r="P23" i="1"/>
  <c r="P38" i="1" s="1"/>
  <c r="M24" i="1"/>
  <c r="N24" i="1"/>
  <c r="O24" i="1"/>
  <c r="P24" i="1"/>
  <c r="M25" i="1"/>
  <c r="N25" i="1"/>
  <c r="O25" i="1"/>
  <c r="P25" i="1"/>
  <c r="P40" i="1" s="1"/>
  <c r="M27" i="1"/>
  <c r="N27" i="1"/>
  <c r="O27" i="1"/>
  <c r="P27" i="1"/>
  <c r="M28" i="1"/>
  <c r="N28" i="1"/>
  <c r="O28" i="1"/>
  <c r="P28" i="1"/>
  <c r="M30" i="1"/>
  <c r="M39" i="1" s="1"/>
  <c r="N30" i="1"/>
  <c r="O30" i="1"/>
  <c r="P30" i="1"/>
  <c r="M33" i="1"/>
  <c r="N33" i="1"/>
  <c r="O33" i="1"/>
  <c r="P33" i="1"/>
  <c r="M34" i="1"/>
  <c r="N34" i="1"/>
  <c r="O34" i="1"/>
  <c r="P34" i="1"/>
  <c r="N21" i="1"/>
  <c r="O21" i="1"/>
  <c r="P21" i="1"/>
  <c r="L40" i="1"/>
  <c r="M20" i="1"/>
  <c r="M41" i="1" s="1"/>
  <c r="N20" i="1"/>
  <c r="N41" i="1" s="1"/>
  <c r="O20" i="1"/>
  <c r="P20" i="1"/>
  <c r="K20" i="1"/>
  <c r="L20" i="1"/>
  <c r="J20" i="1"/>
  <c r="M37" i="1"/>
  <c r="N37" i="1"/>
  <c r="O37" i="1"/>
  <c r="P37" i="1"/>
  <c r="E40" i="1"/>
  <c r="D37" i="1"/>
  <c r="E37" i="1"/>
  <c r="D38" i="1"/>
  <c r="E38" i="1"/>
  <c r="C37" i="1"/>
  <c r="E41" i="1"/>
  <c r="D29" i="1"/>
  <c r="E29" i="1"/>
  <c r="F29" i="1"/>
  <c r="G29" i="1"/>
  <c r="H29" i="1"/>
  <c r="I29" i="1"/>
  <c r="C29" i="1"/>
  <c r="D20" i="1"/>
  <c r="E20" i="1"/>
  <c r="F20" i="1"/>
  <c r="G20" i="1"/>
  <c r="G40" i="1" s="1"/>
  <c r="H20" i="1"/>
  <c r="I20" i="1"/>
  <c r="D21" i="1"/>
  <c r="E21" i="1"/>
  <c r="F21" i="1"/>
  <c r="F39" i="1" s="1"/>
  <c r="G21" i="1"/>
  <c r="H21" i="1"/>
  <c r="H39" i="1" s="1"/>
  <c r="I21" i="1"/>
  <c r="I39" i="1" s="1"/>
  <c r="E22" i="1"/>
  <c r="F22" i="1"/>
  <c r="G22" i="1"/>
  <c r="H22" i="1"/>
  <c r="I22" i="1"/>
  <c r="D23" i="1"/>
  <c r="E23" i="1"/>
  <c r="F23" i="1"/>
  <c r="F38" i="1" s="1"/>
  <c r="G23" i="1"/>
  <c r="G38" i="1" s="1"/>
  <c r="H23" i="1"/>
  <c r="I23" i="1"/>
  <c r="I38" i="1" s="1"/>
  <c r="D24" i="1"/>
  <c r="E24" i="1"/>
  <c r="F24" i="1"/>
  <c r="F37" i="1" s="1"/>
  <c r="G24" i="1"/>
  <c r="G37" i="1" s="1"/>
  <c r="H24" i="1"/>
  <c r="H37" i="1" s="1"/>
  <c r="I24" i="1"/>
  <c r="I37" i="1" s="1"/>
  <c r="D25" i="1"/>
  <c r="E25" i="1"/>
  <c r="F25" i="1"/>
  <c r="G25" i="1"/>
  <c r="H25" i="1"/>
  <c r="I25" i="1"/>
  <c r="D26" i="1"/>
  <c r="E26" i="1"/>
  <c r="F26" i="1"/>
  <c r="F40" i="1" s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4" i="1"/>
  <c r="E34" i="1"/>
  <c r="F34" i="1"/>
  <c r="G34" i="1"/>
  <c r="H34" i="1"/>
  <c r="I34" i="1"/>
  <c r="C21" i="1"/>
  <c r="C22" i="1"/>
  <c r="C39" i="1" s="1"/>
  <c r="C23" i="1"/>
  <c r="C38" i="1" s="1"/>
  <c r="C24" i="1"/>
  <c r="C25" i="1"/>
  <c r="C26" i="1"/>
  <c r="C27" i="1"/>
  <c r="C28" i="1"/>
  <c r="C30" i="1"/>
  <c r="C31" i="1"/>
  <c r="C32" i="1"/>
  <c r="C33" i="1"/>
  <c r="C34" i="1"/>
  <c r="C20" i="1"/>
  <c r="C40" i="1" s="1"/>
  <c r="D39" i="1" l="1"/>
  <c r="H41" i="1"/>
  <c r="O41" i="1"/>
  <c r="C41" i="1"/>
  <c r="O39" i="1"/>
  <c r="F41" i="1"/>
  <c r="M38" i="11"/>
  <c r="F38" i="13"/>
  <c r="N38" i="13"/>
  <c r="H38" i="3"/>
  <c r="P38" i="3"/>
  <c r="D40" i="8"/>
  <c r="F38" i="8"/>
  <c r="N38" i="8"/>
  <c r="D41" i="1"/>
  <c r="H38" i="8"/>
  <c r="N39" i="3"/>
  <c r="P39" i="10"/>
  <c r="I40" i="1"/>
  <c r="I41" i="1"/>
  <c r="G39" i="3"/>
  <c r="F40" i="10"/>
  <c r="N40" i="10"/>
  <c r="G39" i="1"/>
  <c r="O40" i="1"/>
  <c r="H38" i="1"/>
  <c r="L40" i="3"/>
  <c r="H40" i="1"/>
  <c r="O41" i="3"/>
  <c r="C38" i="8"/>
  <c r="K38" i="8"/>
  <c r="F38" i="12"/>
  <c r="N38" i="12"/>
  <c r="J40" i="13"/>
  <c r="G38" i="15"/>
  <c r="D40" i="1"/>
  <c r="L41" i="1"/>
  <c r="E39" i="1"/>
  <c r="G41" i="1"/>
  <c r="N39" i="1"/>
  <c r="M40" i="1"/>
  <c r="M38" i="1"/>
  <c r="G38" i="10"/>
  <c r="O38" i="10"/>
  <c r="J40" i="11"/>
  <c r="G38" i="12"/>
  <c r="O38" i="12"/>
  <c r="O39" i="3"/>
  <c r="N40" i="1"/>
  <c r="N38" i="1"/>
  <c r="L38" i="1"/>
  <c r="D38" i="3"/>
  <c r="L38" i="3"/>
  <c r="E40" i="10"/>
  <c r="M40" i="10"/>
  <c r="G39" i="10"/>
  <c r="O39" i="10"/>
  <c r="C39" i="11"/>
  <c r="K39" i="11"/>
  <c r="G38" i="11"/>
  <c r="J39" i="14"/>
  <c r="F38" i="14"/>
  <c r="N38" i="14"/>
  <c r="I40" i="15"/>
  <c r="C40" i="17"/>
  <c r="K40" i="17"/>
  <c r="G38" i="18"/>
  <c r="O38" i="18"/>
  <c r="E40" i="19"/>
  <c r="M40" i="19"/>
  <c r="O39" i="19"/>
  <c r="G40" i="19"/>
  <c r="O40" i="19"/>
  <c r="O39" i="22"/>
  <c r="C38" i="22"/>
  <c r="K38" i="22"/>
  <c r="I41" i="23"/>
  <c r="L40" i="24"/>
  <c r="E38" i="24"/>
  <c r="M38" i="24"/>
  <c r="O41" i="25"/>
  <c r="C40" i="25"/>
  <c r="K40" i="25"/>
  <c r="D39" i="26"/>
  <c r="L39" i="26"/>
  <c r="E40" i="28"/>
  <c r="G39" i="28"/>
  <c r="O39" i="28"/>
  <c r="C38" i="28"/>
  <c r="K38" i="28"/>
  <c r="K40" i="29"/>
  <c r="G39" i="30"/>
  <c r="O39" i="30"/>
  <c r="L39" i="33"/>
  <c r="D40" i="35"/>
  <c r="J38" i="35"/>
  <c r="E40" i="36"/>
  <c r="M40" i="36"/>
  <c r="G40" i="36"/>
  <c r="O40" i="36"/>
  <c r="I40" i="36"/>
  <c r="O38" i="38"/>
  <c r="F40" i="39"/>
  <c r="N40" i="39"/>
  <c r="H39" i="39"/>
  <c r="P39" i="39"/>
  <c r="D40" i="40"/>
  <c r="L40" i="40"/>
  <c r="E38" i="40"/>
  <c r="M38" i="40"/>
  <c r="C41" i="42"/>
  <c r="I39" i="43"/>
  <c r="E40" i="45"/>
  <c r="F38" i="46"/>
  <c r="N38" i="46"/>
  <c r="J40" i="15"/>
  <c r="L40" i="16"/>
  <c r="N39" i="17"/>
  <c r="H38" i="18"/>
  <c r="P38" i="18"/>
  <c r="C41" i="20"/>
  <c r="L38" i="22"/>
  <c r="N38" i="23"/>
  <c r="N38" i="25"/>
  <c r="H38" i="27"/>
  <c r="P38" i="27"/>
  <c r="F40" i="28"/>
  <c r="N40" i="28"/>
  <c r="H39" i="28"/>
  <c r="P39" i="28"/>
  <c r="J40" i="28"/>
  <c r="L38" i="28"/>
  <c r="F38" i="29"/>
  <c r="N38" i="29"/>
  <c r="F40" i="30"/>
  <c r="N40" i="30"/>
  <c r="H39" i="30"/>
  <c r="P39" i="30"/>
  <c r="M39" i="31"/>
  <c r="G40" i="31"/>
  <c r="O40" i="31"/>
  <c r="P39" i="32"/>
  <c r="J41" i="32"/>
  <c r="G38" i="34"/>
  <c r="O38" i="34"/>
  <c r="C38" i="35"/>
  <c r="K38" i="35"/>
  <c r="J40" i="36"/>
  <c r="D38" i="36"/>
  <c r="L38" i="36"/>
  <c r="G41" i="39"/>
  <c r="O41" i="39"/>
  <c r="I39" i="39"/>
  <c r="E40" i="40"/>
  <c r="H41" i="43"/>
  <c r="P41" i="43"/>
  <c r="D40" i="43"/>
  <c r="L40" i="43"/>
  <c r="J41" i="45"/>
  <c r="G38" i="46"/>
  <c r="O38" i="46"/>
  <c r="G38" i="14"/>
  <c r="L39" i="1"/>
  <c r="J41" i="1"/>
  <c r="J39" i="3"/>
  <c r="F40" i="8"/>
  <c r="N40" i="8"/>
  <c r="G41" i="10"/>
  <c r="O41" i="10"/>
  <c r="I40" i="10"/>
  <c r="F40" i="12"/>
  <c r="P39" i="12"/>
  <c r="J41" i="12"/>
  <c r="H40" i="12"/>
  <c r="D40" i="13"/>
  <c r="L40" i="13"/>
  <c r="N39" i="13"/>
  <c r="C41" i="15"/>
  <c r="E38" i="15"/>
  <c r="M38" i="15"/>
  <c r="I40" i="16"/>
  <c r="G38" i="16"/>
  <c r="O38" i="16"/>
  <c r="O39" i="17"/>
  <c r="C40" i="18"/>
  <c r="K40" i="18"/>
  <c r="M38" i="19"/>
  <c r="D40" i="20"/>
  <c r="L40" i="20"/>
  <c r="C39" i="21"/>
  <c r="K39" i="21"/>
  <c r="O38" i="21"/>
  <c r="I39" i="22"/>
  <c r="O38" i="23"/>
  <c r="P40" i="24"/>
  <c r="D40" i="26"/>
  <c r="L40" i="26"/>
  <c r="K39" i="27"/>
  <c r="I38" i="27"/>
  <c r="G38" i="29"/>
  <c r="O38" i="29"/>
  <c r="G41" i="30"/>
  <c r="O41" i="30"/>
  <c r="I40" i="30"/>
  <c r="D40" i="31"/>
  <c r="L40" i="31"/>
  <c r="N39" i="31"/>
  <c r="K41" i="32"/>
  <c r="I40" i="32"/>
  <c r="C40" i="32"/>
  <c r="K40" i="32"/>
  <c r="C41" i="32"/>
  <c r="L40" i="33"/>
  <c r="H38" i="34"/>
  <c r="P38" i="34"/>
  <c r="P39" i="35"/>
  <c r="H40" i="37"/>
  <c r="P40" i="37"/>
  <c r="M38" i="36"/>
  <c r="O40" i="38"/>
  <c r="H41" i="39"/>
  <c r="P41" i="39"/>
  <c r="J39" i="39"/>
  <c r="F38" i="39"/>
  <c r="N38" i="39"/>
  <c r="O38" i="41"/>
  <c r="E40" i="42"/>
  <c r="M40" i="42"/>
  <c r="C37" i="42"/>
  <c r="G38" i="43"/>
  <c r="D40" i="44"/>
  <c r="L40" i="44"/>
  <c r="I40" i="45"/>
  <c r="C38" i="27"/>
  <c r="K39" i="1"/>
  <c r="K40" i="1"/>
  <c r="G38" i="3"/>
  <c r="O38" i="3"/>
  <c r="P41" i="10"/>
  <c r="F38" i="10"/>
  <c r="I39" i="12"/>
  <c r="C40" i="12"/>
  <c r="K40" i="12"/>
  <c r="M40" i="13"/>
  <c r="F38" i="15"/>
  <c r="H38" i="16"/>
  <c r="F40" i="17"/>
  <c r="N40" i="17"/>
  <c r="P39" i="17"/>
  <c r="H40" i="17"/>
  <c r="P40" i="17"/>
  <c r="N39" i="18"/>
  <c r="O39" i="20"/>
  <c r="D39" i="21"/>
  <c r="L39" i="21"/>
  <c r="N38" i="22"/>
  <c r="J39" i="24"/>
  <c r="E40" i="26"/>
  <c r="M40" i="26"/>
  <c r="I41" i="26"/>
  <c r="G40" i="26"/>
  <c r="O40" i="26"/>
  <c r="H41" i="28"/>
  <c r="P41" i="28"/>
  <c r="N38" i="28"/>
  <c r="F38" i="30"/>
  <c r="C38" i="31"/>
  <c r="J39" i="32"/>
  <c r="F38" i="32"/>
  <c r="N38" i="32"/>
  <c r="F38" i="36"/>
  <c r="N38" i="36"/>
  <c r="N39" i="38"/>
  <c r="G38" i="39"/>
  <c r="O38" i="39"/>
  <c r="H38" i="43"/>
  <c r="P38" i="43"/>
  <c r="F38" i="45"/>
  <c r="N38" i="45"/>
  <c r="E38" i="17"/>
  <c r="M38" i="17"/>
  <c r="K38" i="18"/>
  <c r="O38" i="22"/>
  <c r="O38" i="28"/>
  <c r="G38" i="30"/>
  <c r="O38" i="30"/>
  <c r="G38" i="32"/>
  <c r="O38" i="32"/>
  <c r="L38" i="37"/>
  <c r="K41" i="40"/>
  <c r="G38" i="45"/>
  <c r="C38" i="24"/>
  <c r="F38" i="17"/>
  <c r="N38" i="17"/>
  <c r="J38" i="24"/>
  <c r="N38" i="24"/>
  <c r="D40" i="27"/>
  <c r="L40" i="27"/>
  <c r="C38" i="34"/>
  <c r="F38" i="42"/>
  <c r="N38" i="42"/>
  <c r="C38" i="16"/>
  <c r="K38" i="16"/>
  <c r="M39" i="19"/>
  <c r="F38" i="20"/>
  <c r="N38" i="20"/>
  <c r="K38" i="21"/>
  <c r="G39" i="25"/>
  <c r="O39" i="25"/>
  <c r="P41" i="26"/>
  <c r="F38" i="26"/>
  <c r="N38" i="26"/>
  <c r="M39" i="28"/>
  <c r="E40" i="29"/>
  <c r="M40" i="29"/>
  <c r="J39" i="31"/>
  <c r="F38" i="31"/>
  <c r="N38" i="33"/>
  <c r="H39" i="34"/>
  <c r="P39" i="34"/>
  <c r="J39" i="37"/>
  <c r="N38" i="37"/>
  <c r="M39" i="36"/>
  <c r="K41" i="42"/>
  <c r="G38" i="42"/>
  <c r="O38" i="42"/>
  <c r="F38" i="44"/>
  <c r="D38" i="46"/>
  <c r="L38" i="46"/>
  <c r="C40" i="8"/>
  <c r="K40" i="8"/>
  <c r="D40" i="10"/>
  <c r="L40" i="10"/>
  <c r="F38" i="11"/>
  <c r="G38" i="13"/>
  <c r="O38" i="13"/>
  <c r="G41" i="14"/>
  <c r="O41" i="14"/>
  <c r="D40" i="15"/>
  <c r="F40" i="16"/>
  <c r="P39" i="16"/>
  <c r="H41" i="18"/>
  <c r="P41" i="18"/>
  <c r="D41" i="18"/>
  <c r="N39" i="19"/>
  <c r="G38" i="20"/>
  <c r="O38" i="20"/>
  <c r="L38" i="21"/>
  <c r="N39" i="22"/>
  <c r="N40" i="23"/>
  <c r="J40" i="23"/>
  <c r="N39" i="24"/>
  <c r="P39" i="25"/>
  <c r="J40" i="25"/>
  <c r="G38" i="26"/>
  <c r="N39" i="28"/>
  <c r="J41" i="29"/>
  <c r="H40" i="29"/>
  <c r="P40" i="29"/>
  <c r="G38" i="31"/>
  <c r="D40" i="32"/>
  <c r="O38" i="33"/>
  <c r="I38" i="35"/>
  <c r="P40" i="35"/>
  <c r="G38" i="37"/>
  <c r="O38" i="37"/>
  <c r="D40" i="36"/>
  <c r="L40" i="36"/>
  <c r="N39" i="36"/>
  <c r="H40" i="36"/>
  <c r="P40" i="36"/>
  <c r="D41" i="38"/>
  <c r="L41" i="38"/>
  <c r="N38" i="38"/>
  <c r="E40" i="39"/>
  <c r="M40" i="39"/>
  <c r="D38" i="40"/>
  <c r="L38" i="40"/>
  <c r="J41" i="42"/>
  <c r="G38" i="44"/>
  <c r="O38" i="44"/>
  <c r="I40" i="46"/>
  <c r="C40" i="46"/>
  <c r="K40" i="46"/>
  <c r="C41" i="35"/>
  <c r="E40" i="8"/>
  <c r="D40" i="37"/>
  <c r="L40" i="37"/>
  <c r="E40" i="37"/>
  <c r="E40" i="46"/>
  <c r="M40" i="46"/>
  <c r="F40" i="46"/>
  <c r="N40" i="46"/>
  <c r="K41" i="45"/>
  <c r="H40" i="45"/>
  <c r="P40" i="45"/>
  <c r="I41" i="45"/>
  <c r="G40" i="44"/>
  <c r="O40" i="44"/>
  <c r="I40" i="43"/>
  <c r="J40" i="43"/>
  <c r="C40" i="43"/>
  <c r="K40" i="43"/>
  <c r="H40" i="42"/>
  <c r="I40" i="42"/>
  <c r="P40" i="40"/>
  <c r="I40" i="39"/>
  <c r="D40" i="39"/>
  <c r="L40" i="39"/>
  <c r="N40" i="38"/>
  <c r="H41" i="36"/>
  <c r="P41" i="36"/>
  <c r="C40" i="36"/>
  <c r="F40" i="34"/>
  <c r="N40" i="34"/>
  <c r="I40" i="34"/>
  <c r="J40" i="34"/>
  <c r="P40" i="33"/>
  <c r="L40" i="32"/>
  <c r="E40" i="32"/>
  <c r="M40" i="32"/>
  <c r="H40" i="32"/>
  <c r="P40" i="32"/>
  <c r="O41" i="32"/>
  <c r="C40" i="31"/>
  <c r="K40" i="31"/>
  <c r="H40" i="30"/>
  <c r="P40" i="30"/>
  <c r="I40" i="29"/>
  <c r="C40" i="29"/>
  <c r="M40" i="28"/>
  <c r="N40" i="27"/>
  <c r="P41" i="27"/>
  <c r="I40" i="26"/>
  <c r="C40" i="26"/>
  <c r="K40" i="26"/>
  <c r="D40" i="25"/>
  <c r="L40" i="25"/>
  <c r="F40" i="25"/>
  <c r="N40" i="25"/>
  <c r="K41" i="24"/>
  <c r="F40" i="24"/>
  <c r="N40" i="24"/>
  <c r="J41" i="23"/>
  <c r="E41" i="23"/>
  <c r="E40" i="22"/>
  <c r="M40" i="22"/>
  <c r="K40" i="21"/>
  <c r="O40" i="21"/>
  <c r="L40" i="21"/>
  <c r="P40" i="21"/>
  <c r="H40" i="20"/>
  <c r="P40" i="20"/>
  <c r="I40" i="20"/>
  <c r="D40" i="19"/>
  <c r="L40" i="19"/>
  <c r="J40" i="18"/>
  <c r="G40" i="17"/>
  <c r="O40" i="17"/>
  <c r="D40" i="16"/>
  <c r="E40" i="16"/>
  <c r="L40" i="15"/>
  <c r="I40" i="14"/>
  <c r="I40" i="13"/>
  <c r="I40" i="12"/>
  <c r="F40" i="11"/>
  <c r="N40" i="11"/>
  <c r="P41" i="3"/>
  <c r="P40" i="3"/>
  <c r="E40" i="3"/>
  <c r="M40" i="3"/>
  <c r="M41" i="8"/>
  <c r="L40" i="8"/>
  <c r="I40" i="8"/>
  <c r="J40" i="8"/>
  <c r="C41" i="37"/>
  <c r="K41" i="37"/>
  <c r="M40" i="37"/>
  <c r="F40" i="37"/>
  <c r="N40" i="37"/>
  <c r="J40" i="37"/>
  <c r="P41" i="46"/>
  <c r="I41" i="46"/>
  <c r="H40" i="46"/>
  <c r="P40" i="46"/>
  <c r="J40" i="45"/>
  <c r="C40" i="45"/>
  <c r="K40" i="45"/>
  <c r="D40" i="45"/>
  <c r="L40" i="45"/>
  <c r="E40" i="44"/>
  <c r="M40" i="44"/>
  <c r="F40" i="44"/>
  <c r="N40" i="44"/>
  <c r="L41" i="43"/>
  <c r="E40" i="43"/>
  <c r="M40" i="43"/>
  <c r="F40" i="43"/>
  <c r="N40" i="43"/>
  <c r="G40" i="43"/>
  <c r="D40" i="42"/>
  <c r="L40" i="42"/>
  <c r="F40" i="42"/>
  <c r="N40" i="42"/>
  <c r="J40" i="42"/>
  <c r="J37" i="42"/>
  <c r="K41" i="41"/>
  <c r="M40" i="41"/>
  <c r="J40" i="41"/>
  <c r="K40" i="41"/>
  <c r="K40" i="40"/>
  <c r="C40" i="40"/>
  <c r="J41" i="40"/>
  <c r="J40" i="39"/>
  <c r="C40" i="39"/>
  <c r="K40" i="39"/>
  <c r="K40" i="38"/>
  <c r="D40" i="38"/>
  <c r="L40" i="38"/>
  <c r="J40" i="38"/>
  <c r="F40" i="36"/>
  <c r="N40" i="36"/>
  <c r="K40" i="36"/>
  <c r="F40" i="35"/>
  <c r="N40" i="35"/>
  <c r="H40" i="35"/>
  <c r="J40" i="35"/>
  <c r="K41" i="35"/>
  <c r="E38" i="35"/>
  <c r="N38" i="35"/>
  <c r="I41" i="35"/>
  <c r="F38" i="35"/>
  <c r="L40" i="35"/>
  <c r="E40" i="35"/>
  <c r="I40" i="35"/>
  <c r="C40" i="35"/>
  <c r="K40" i="35"/>
  <c r="D41" i="34"/>
  <c r="C40" i="34"/>
  <c r="K40" i="34"/>
  <c r="G40" i="34"/>
  <c r="O40" i="34"/>
  <c r="E40" i="34"/>
  <c r="D40" i="34"/>
  <c r="L40" i="34"/>
  <c r="C40" i="33"/>
  <c r="K40" i="33"/>
  <c r="F40" i="32"/>
  <c r="N40" i="32"/>
  <c r="J40" i="32"/>
  <c r="E40" i="31"/>
  <c r="M40" i="31"/>
  <c r="F40" i="31"/>
  <c r="N40" i="31"/>
  <c r="L41" i="31"/>
  <c r="D40" i="30"/>
  <c r="L40" i="30"/>
  <c r="E40" i="30"/>
  <c r="M40" i="30"/>
  <c r="J40" i="30"/>
  <c r="C40" i="30"/>
  <c r="K40" i="30"/>
  <c r="F40" i="29"/>
  <c r="N40" i="29"/>
  <c r="J40" i="29"/>
  <c r="P41" i="29"/>
  <c r="I41" i="29"/>
  <c r="I41" i="28"/>
  <c r="C40" i="28"/>
  <c r="K40" i="28"/>
  <c r="G40" i="28"/>
  <c r="O40" i="28"/>
  <c r="D40" i="28"/>
  <c r="L40" i="28"/>
  <c r="H40" i="28"/>
  <c r="P40" i="28"/>
  <c r="J40" i="27"/>
  <c r="C40" i="27"/>
  <c r="K40" i="27"/>
  <c r="O41" i="27"/>
  <c r="J41" i="27"/>
  <c r="F40" i="26"/>
  <c r="N40" i="26"/>
  <c r="J40" i="26"/>
  <c r="E40" i="25"/>
  <c r="M40" i="25"/>
  <c r="G41" i="24"/>
  <c r="O41" i="24"/>
  <c r="J41" i="24"/>
  <c r="J40" i="24"/>
  <c r="K40" i="24"/>
  <c r="H40" i="24"/>
  <c r="L40" i="23"/>
  <c r="M41" i="23"/>
  <c r="M40" i="23"/>
  <c r="K40" i="23"/>
  <c r="J37" i="23"/>
  <c r="M41" i="22"/>
  <c r="J40" i="22"/>
  <c r="I40" i="22"/>
  <c r="C40" i="22"/>
  <c r="K40" i="22"/>
  <c r="G40" i="22"/>
  <c r="O40" i="22"/>
  <c r="D40" i="22"/>
  <c r="L40" i="22"/>
  <c r="H40" i="22"/>
  <c r="P40" i="22"/>
  <c r="J40" i="21"/>
  <c r="M40" i="21"/>
  <c r="F40" i="21"/>
  <c r="N40" i="21"/>
  <c r="O41" i="21"/>
  <c r="K41" i="20"/>
  <c r="C37" i="20"/>
  <c r="E40" i="20"/>
  <c r="F40" i="20"/>
  <c r="J40" i="20"/>
  <c r="C40" i="20"/>
  <c r="K40" i="20"/>
  <c r="I40" i="19"/>
  <c r="F40" i="19"/>
  <c r="J40" i="19"/>
  <c r="C40" i="19"/>
  <c r="K40" i="19"/>
  <c r="M41" i="18"/>
  <c r="D40" i="18"/>
  <c r="L40" i="18"/>
  <c r="I40" i="18"/>
  <c r="D40" i="17"/>
  <c r="L40" i="17"/>
  <c r="E40" i="17"/>
  <c r="M40" i="17"/>
  <c r="I40" i="17"/>
  <c r="J40" i="17"/>
  <c r="C40" i="16"/>
  <c r="K40" i="16"/>
  <c r="E40" i="15"/>
  <c r="F40" i="15"/>
  <c r="N40" i="15"/>
  <c r="J40" i="14"/>
  <c r="C40" i="14"/>
  <c r="K40" i="14"/>
  <c r="L40" i="14"/>
  <c r="E40" i="14"/>
  <c r="F40" i="14"/>
  <c r="N40" i="14"/>
  <c r="D40" i="14"/>
  <c r="H41" i="13"/>
  <c r="P41" i="13"/>
  <c r="K41" i="12"/>
  <c r="D40" i="12"/>
  <c r="L40" i="12"/>
  <c r="E40" i="12"/>
  <c r="J40" i="12"/>
  <c r="C40" i="11"/>
  <c r="K40" i="11"/>
  <c r="J41" i="11"/>
  <c r="D40" i="11"/>
  <c r="L40" i="11"/>
  <c r="I40" i="11"/>
  <c r="J40" i="10"/>
  <c r="C40" i="10"/>
  <c r="K40" i="10"/>
  <c r="F40" i="3"/>
  <c r="C40" i="3"/>
  <c r="K40" i="3"/>
  <c r="I41" i="3"/>
  <c r="M40" i="8"/>
  <c r="M40" i="45"/>
  <c r="O40" i="43"/>
  <c r="P40" i="42"/>
  <c r="N40" i="41"/>
  <c r="P40" i="41"/>
  <c r="M40" i="40"/>
  <c r="N40" i="40"/>
  <c r="M40" i="38"/>
  <c r="M40" i="35"/>
  <c r="M40" i="34"/>
  <c r="M40" i="33"/>
  <c r="M40" i="24"/>
  <c r="F39" i="24"/>
  <c r="D40" i="24"/>
  <c r="I40" i="24"/>
  <c r="E40" i="24"/>
  <c r="N39" i="23"/>
  <c r="P40" i="23"/>
  <c r="M40" i="20"/>
  <c r="N40" i="20"/>
  <c r="P40" i="27"/>
  <c r="H40" i="27"/>
  <c r="I40" i="27"/>
  <c r="F40" i="27"/>
  <c r="N40" i="19"/>
  <c r="M40" i="18"/>
  <c r="P40" i="25"/>
  <c r="M40" i="16"/>
  <c r="N40" i="16"/>
  <c r="M40" i="15"/>
  <c r="M40" i="14"/>
  <c r="M40" i="12"/>
  <c r="N40" i="12"/>
  <c r="P40" i="12"/>
  <c r="N40" i="3"/>
  <c r="G39" i="8"/>
  <c r="C39" i="46"/>
  <c r="K39" i="46"/>
  <c r="F40" i="40"/>
  <c r="C41" i="40"/>
  <c r="H40" i="40"/>
  <c r="I40" i="40"/>
  <c r="F39" i="34"/>
  <c r="I39" i="32"/>
  <c r="F39" i="31"/>
  <c r="I39" i="30"/>
  <c r="J39" i="21"/>
  <c r="G39" i="20"/>
  <c r="F39" i="20"/>
  <c r="D39" i="19"/>
  <c r="L39" i="19"/>
  <c r="H39" i="16"/>
  <c r="D39" i="11"/>
  <c r="L39" i="11"/>
  <c r="C39" i="3"/>
  <c r="K39" i="3"/>
  <c r="F39" i="8"/>
  <c r="N39" i="8"/>
  <c r="H39" i="8"/>
  <c r="I39" i="8"/>
  <c r="P39" i="8"/>
  <c r="O39" i="9"/>
  <c r="C39" i="37"/>
  <c r="K39" i="37"/>
  <c r="G39" i="37"/>
  <c r="O39" i="37"/>
  <c r="D39" i="46"/>
  <c r="L39" i="46"/>
  <c r="M39" i="46"/>
  <c r="G39" i="46"/>
  <c r="O39" i="46"/>
  <c r="H39" i="46"/>
  <c r="P39" i="46"/>
  <c r="N39" i="45"/>
  <c r="O39" i="45"/>
  <c r="P39" i="45"/>
  <c r="E39" i="44"/>
  <c r="M39" i="44"/>
  <c r="F39" i="44"/>
  <c r="N39" i="44"/>
  <c r="C39" i="43"/>
  <c r="K39" i="43"/>
  <c r="D39" i="43"/>
  <c r="L39" i="43"/>
  <c r="E39" i="43"/>
  <c r="M39" i="43"/>
  <c r="P39" i="41"/>
  <c r="M39" i="41"/>
  <c r="H39" i="40"/>
  <c r="P39" i="40"/>
  <c r="I39" i="40"/>
  <c r="N39" i="40"/>
  <c r="L39" i="36"/>
  <c r="P39" i="36"/>
  <c r="D39" i="36"/>
  <c r="E39" i="36"/>
  <c r="H39" i="36"/>
  <c r="I39" i="36"/>
  <c r="N39" i="35"/>
  <c r="C39" i="35"/>
  <c r="K39" i="35"/>
  <c r="M39" i="35"/>
  <c r="M39" i="34"/>
  <c r="M39" i="33"/>
  <c r="O39" i="33"/>
  <c r="F39" i="32"/>
  <c r="N39" i="32"/>
  <c r="O39" i="32"/>
  <c r="I39" i="24"/>
  <c r="C39" i="24"/>
  <c r="K39" i="24"/>
  <c r="M39" i="24"/>
  <c r="E39" i="31"/>
  <c r="P39" i="23"/>
  <c r="O39" i="23"/>
  <c r="D39" i="30"/>
  <c r="L39" i="30"/>
  <c r="P39" i="22"/>
  <c r="C39" i="22"/>
  <c r="K39" i="22"/>
  <c r="I39" i="29"/>
  <c r="J39" i="29"/>
  <c r="M39" i="21"/>
  <c r="C39" i="28"/>
  <c r="K39" i="28"/>
  <c r="N39" i="20"/>
  <c r="N39" i="27"/>
  <c r="P39" i="27"/>
  <c r="I39" i="27"/>
  <c r="J39" i="27"/>
  <c r="N39" i="26"/>
  <c r="F39" i="26"/>
  <c r="H39" i="18"/>
  <c r="P39" i="18"/>
  <c r="I39" i="18"/>
  <c r="N39" i="16"/>
  <c r="O39" i="16"/>
  <c r="E39" i="15"/>
  <c r="M39" i="15"/>
  <c r="N39" i="15"/>
  <c r="O39" i="15"/>
  <c r="P39" i="15"/>
  <c r="F39" i="15"/>
  <c r="L39" i="14"/>
  <c r="E39" i="14"/>
  <c r="M39" i="14"/>
  <c r="C39" i="14"/>
  <c r="K39" i="14"/>
  <c r="D39" i="14"/>
  <c r="P39" i="14"/>
  <c r="N39" i="12"/>
  <c r="O39" i="12"/>
  <c r="M39" i="12"/>
  <c r="E39" i="11"/>
  <c r="M39" i="11"/>
  <c r="N39" i="11"/>
  <c r="O39" i="11"/>
  <c r="G39" i="11"/>
  <c r="P38" i="10"/>
  <c r="H38" i="10"/>
  <c r="L38" i="11"/>
  <c r="D38" i="12"/>
  <c r="L38" i="19"/>
  <c r="D38" i="19"/>
  <c r="F38" i="21"/>
  <c r="J38" i="22"/>
  <c r="I38" i="26"/>
  <c r="D38" i="34"/>
  <c r="C38" i="44"/>
  <c r="P38" i="44"/>
  <c r="P38" i="9"/>
  <c r="O38" i="9"/>
  <c r="G38" i="9"/>
  <c r="H38" i="9"/>
  <c r="J39" i="8"/>
  <c r="E41" i="8"/>
  <c r="I40" i="9"/>
  <c r="H41" i="9"/>
  <c r="P41" i="9"/>
  <c r="J39" i="9"/>
  <c r="I41" i="9"/>
  <c r="D39" i="9"/>
  <c r="L39" i="9"/>
  <c r="K40" i="9"/>
  <c r="C40" i="9"/>
  <c r="D40" i="9"/>
  <c r="E40" i="9"/>
  <c r="M40" i="9"/>
  <c r="F40" i="9"/>
  <c r="N40" i="9"/>
  <c r="H39" i="9"/>
  <c r="P39" i="9"/>
  <c r="H40" i="9"/>
  <c r="P40" i="9"/>
  <c r="J40" i="9"/>
  <c r="L40" i="9"/>
  <c r="O41" i="9"/>
  <c r="C39" i="9"/>
  <c r="K39" i="9"/>
  <c r="G39" i="9"/>
  <c r="H39" i="37"/>
  <c r="I39" i="37"/>
  <c r="J39" i="46"/>
  <c r="E39" i="46"/>
  <c r="F39" i="45"/>
  <c r="G39" i="45"/>
  <c r="H39" i="45"/>
  <c r="I39" i="45"/>
  <c r="I39" i="44"/>
  <c r="J39" i="44"/>
  <c r="C39" i="44"/>
  <c r="K39" i="44"/>
  <c r="J41" i="44"/>
  <c r="D39" i="44"/>
  <c r="L39" i="44"/>
  <c r="J39" i="43"/>
  <c r="I39" i="42"/>
  <c r="J39" i="42"/>
  <c r="C39" i="42"/>
  <c r="K39" i="42"/>
  <c r="H39" i="42"/>
  <c r="J39" i="41"/>
  <c r="J39" i="40"/>
  <c r="C39" i="40"/>
  <c r="K39" i="40"/>
  <c r="F39" i="40"/>
  <c r="C39" i="39"/>
  <c r="K39" i="39"/>
  <c r="D39" i="39"/>
  <c r="L39" i="39"/>
  <c r="C39" i="38"/>
  <c r="K39" i="38"/>
  <c r="J39" i="38"/>
  <c r="F39" i="38"/>
  <c r="E40" i="38"/>
  <c r="F40" i="38"/>
  <c r="I39" i="38"/>
  <c r="I40" i="38"/>
  <c r="C40" i="38"/>
  <c r="G40" i="38"/>
  <c r="C39" i="36"/>
  <c r="K39" i="36"/>
  <c r="F39" i="36"/>
  <c r="H39" i="35"/>
  <c r="I39" i="35"/>
  <c r="E39" i="35"/>
  <c r="F39" i="35"/>
  <c r="J39" i="35"/>
  <c r="J39" i="34"/>
  <c r="J41" i="34"/>
  <c r="E39" i="34"/>
  <c r="I39" i="33"/>
  <c r="G39" i="32"/>
  <c r="H39" i="32"/>
  <c r="G41" i="32"/>
  <c r="D39" i="24"/>
  <c r="L39" i="24"/>
  <c r="E39" i="24"/>
  <c r="I39" i="31"/>
  <c r="G39" i="23"/>
  <c r="H39" i="23"/>
  <c r="C39" i="30"/>
  <c r="K39" i="30"/>
  <c r="F39" i="22"/>
  <c r="E41" i="22"/>
  <c r="G39" i="22"/>
  <c r="D39" i="22"/>
  <c r="L39" i="22"/>
  <c r="H39" i="22"/>
  <c r="E39" i="28"/>
  <c r="F39" i="28"/>
  <c r="J39" i="20"/>
  <c r="I41" i="20"/>
  <c r="C39" i="20"/>
  <c r="K39" i="20"/>
  <c r="H39" i="20"/>
  <c r="H41" i="27"/>
  <c r="E39" i="27"/>
  <c r="F39" i="27"/>
  <c r="G39" i="27"/>
  <c r="H39" i="27"/>
  <c r="G41" i="27"/>
  <c r="E39" i="19"/>
  <c r="F39" i="19"/>
  <c r="G39" i="19"/>
  <c r="H39" i="19"/>
  <c r="J41" i="26"/>
  <c r="G39" i="18"/>
  <c r="D39" i="18"/>
  <c r="L39" i="18"/>
  <c r="E41" i="18"/>
  <c r="H39" i="17"/>
  <c r="F39" i="17"/>
  <c r="G39" i="17"/>
  <c r="I39" i="17"/>
  <c r="G39" i="16"/>
  <c r="I39" i="16"/>
  <c r="J39" i="16"/>
  <c r="F39" i="16"/>
  <c r="G39" i="15"/>
  <c r="H39" i="15"/>
  <c r="I39" i="15"/>
  <c r="H39" i="14"/>
  <c r="I39" i="14"/>
  <c r="J41" i="13"/>
  <c r="C39" i="13"/>
  <c r="K39" i="13"/>
  <c r="L39" i="13"/>
  <c r="E39" i="13"/>
  <c r="D39" i="13"/>
  <c r="F39" i="13"/>
  <c r="L39" i="12"/>
  <c r="E39" i="12"/>
  <c r="F39" i="12"/>
  <c r="D39" i="12"/>
  <c r="G39" i="12"/>
  <c r="H39" i="12"/>
  <c r="F39" i="11"/>
  <c r="H41" i="10"/>
  <c r="J39" i="10"/>
  <c r="C39" i="10"/>
  <c r="K39" i="10"/>
  <c r="H39" i="10"/>
  <c r="I39" i="10"/>
  <c r="F41" i="3"/>
  <c r="D39" i="8"/>
  <c r="L39" i="8"/>
  <c r="C39" i="8"/>
  <c r="K39" i="8"/>
  <c r="H41" i="8"/>
  <c r="P41" i="8"/>
  <c r="D41" i="8"/>
  <c r="G41" i="8"/>
  <c r="O41" i="8"/>
  <c r="L41" i="8"/>
  <c r="J41" i="8"/>
  <c r="I39" i="9"/>
  <c r="E39" i="9"/>
  <c r="M39" i="9"/>
  <c r="F39" i="9"/>
  <c r="N39" i="9"/>
  <c r="J41" i="9"/>
  <c r="C41" i="9"/>
  <c r="K41" i="9"/>
  <c r="G41" i="9"/>
  <c r="F39" i="37"/>
  <c r="N39" i="37"/>
  <c r="P39" i="37"/>
  <c r="D39" i="37"/>
  <c r="L39" i="37"/>
  <c r="E39" i="37"/>
  <c r="M39" i="37"/>
  <c r="G41" i="37"/>
  <c r="O41" i="37"/>
  <c r="P41" i="37"/>
  <c r="I41" i="37"/>
  <c r="H41" i="37"/>
  <c r="I39" i="46"/>
  <c r="F39" i="46"/>
  <c r="N39" i="46"/>
  <c r="C41" i="46"/>
  <c r="G41" i="46"/>
  <c r="O41" i="46"/>
  <c r="J41" i="46"/>
  <c r="H41" i="46"/>
  <c r="K41" i="46"/>
  <c r="D39" i="45"/>
  <c r="L39" i="45"/>
  <c r="E39" i="45"/>
  <c r="M39" i="45"/>
  <c r="G41" i="45"/>
  <c r="O41" i="45"/>
  <c r="H41" i="45"/>
  <c r="P41" i="45"/>
  <c r="C41" i="45"/>
  <c r="G39" i="44"/>
  <c r="O39" i="44"/>
  <c r="H39" i="44"/>
  <c r="P39" i="44"/>
  <c r="D41" i="44"/>
  <c r="I41" i="44"/>
  <c r="G41" i="44"/>
  <c r="O41" i="44"/>
  <c r="L41" i="44"/>
  <c r="H41" i="44"/>
  <c r="P41" i="44"/>
  <c r="H39" i="43"/>
  <c r="P39" i="43"/>
  <c r="F39" i="43"/>
  <c r="N39" i="43"/>
  <c r="G39" i="43"/>
  <c r="O39" i="43"/>
  <c r="J41" i="43"/>
  <c r="D41" i="43"/>
  <c r="G41" i="43"/>
  <c r="O41" i="43"/>
  <c r="I41" i="43"/>
  <c r="F39" i="42"/>
  <c r="N39" i="42"/>
  <c r="G39" i="42"/>
  <c r="O39" i="42"/>
  <c r="D39" i="42"/>
  <c r="L39" i="42"/>
  <c r="E39" i="42"/>
  <c r="M39" i="42"/>
  <c r="H41" i="42"/>
  <c r="P41" i="42"/>
  <c r="G41" i="42"/>
  <c r="O41" i="42"/>
  <c r="I41" i="42"/>
  <c r="O39" i="41"/>
  <c r="C39" i="41"/>
  <c r="K39" i="41"/>
  <c r="L39" i="41"/>
  <c r="O41" i="41"/>
  <c r="P41" i="41"/>
  <c r="J41" i="41"/>
  <c r="G41" i="41"/>
  <c r="I39" i="41"/>
  <c r="I40" i="41"/>
  <c r="C40" i="41"/>
  <c r="H41" i="41"/>
  <c r="D39" i="41"/>
  <c r="E39" i="41"/>
  <c r="C41" i="41"/>
  <c r="D40" i="41"/>
  <c r="E40" i="41"/>
  <c r="G39" i="41"/>
  <c r="I41" i="41"/>
  <c r="F40" i="41"/>
  <c r="H39" i="41"/>
  <c r="H40" i="41"/>
  <c r="G39" i="40"/>
  <c r="O39" i="40"/>
  <c r="D39" i="40"/>
  <c r="L39" i="40"/>
  <c r="E39" i="40"/>
  <c r="M39" i="40"/>
  <c r="G41" i="40"/>
  <c r="O41" i="40"/>
  <c r="H41" i="40"/>
  <c r="P41" i="40"/>
  <c r="I41" i="40"/>
  <c r="G39" i="39"/>
  <c r="O39" i="39"/>
  <c r="E39" i="39"/>
  <c r="M39" i="39"/>
  <c r="F39" i="39"/>
  <c r="N39" i="39"/>
  <c r="J41" i="39"/>
  <c r="D41" i="39"/>
  <c r="L41" i="39"/>
  <c r="G39" i="38"/>
  <c r="O39" i="38"/>
  <c r="H39" i="38"/>
  <c r="P39" i="38"/>
  <c r="D39" i="38"/>
  <c r="L39" i="38"/>
  <c r="E39" i="38"/>
  <c r="M39" i="38"/>
  <c r="J41" i="38"/>
  <c r="G41" i="38"/>
  <c r="O41" i="38"/>
  <c r="I41" i="38"/>
  <c r="H41" i="38"/>
  <c r="P41" i="38"/>
  <c r="J39" i="36"/>
  <c r="G39" i="36"/>
  <c r="O39" i="36"/>
  <c r="I41" i="36"/>
  <c r="J41" i="36"/>
  <c r="G41" i="36"/>
  <c r="O41" i="36"/>
  <c r="G39" i="35"/>
  <c r="O39" i="35"/>
  <c r="D39" i="35"/>
  <c r="L39" i="35"/>
  <c r="G41" i="35"/>
  <c r="O41" i="35"/>
  <c r="J41" i="35"/>
  <c r="H41" i="35"/>
  <c r="P41" i="35"/>
  <c r="C39" i="34"/>
  <c r="K39" i="34"/>
  <c r="D39" i="34"/>
  <c r="L39" i="34"/>
  <c r="I39" i="34"/>
  <c r="G41" i="34"/>
  <c r="O41" i="34"/>
  <c r="I41" i="34"/>
  <c r="H41" i="34"/>
  <c r="P41" i="34"/>
  <c r="L41" i="34"/>
  <c r="F39" i="33"/>
  <c r="N39" i="33"/>
  <c r="J39" i="33"/>
  <c r="K39" i="33"/>
  <c r="G41" i="33"/>
  <c r="O41" i="33"/>
  <c r="P41" i="33"/>
  <c r="J41" i="33"/>
  <c r="E39" i="33"/>
  <c r="H41" i="33"/>
  <c r="D39" i="33"/>
  <c r="I41" i="33"/>
  <c r="C39" i="33"/>
  <c r="D40" i="33"/>
  <c r="C41" i="33"/>
  <c r="E40" i="33"/>
  <c r="G39" i="33"/>
  <c r="F40" i="33"/>
  <c r="H39" i="33"/>
  <c r="H40" i="33"/>
  <c r="E39" i="32"/>
  <c r="M39" i="32"/>
  <c r="D39" i="32"/>
  <c r="L39" i="32"/>
  <c r="H41" i="32"/>
  <c r="P41" i="32"/>
  <c r="I41" i="32"/>
  <c r="H39" i="24"/>
  <c r="P39" i="24"/>
  <c r="G39" i="24"/>
  <c r="O39" i="24"/>
  <c r="I41" i="24"/>
  <c r="C41" i="24"/>
  <c r="C39" i="31"/>
  <c r="K39" i="31"/>
  <c r="D39" i="31"/>
  <c r="L39" i="31"/>
  <c r="G39" i="31"/>
  <c r="O39" i="31"/>
  <c r="H39" i="31"/>
  <c r="P39" i="31"/>
  <c r="J41" i="31"/>
  <c r="D41" i="31"/>
  <c r="G41" i="31"/>
  <c r="O41" i="31"/>
  <c r="I41" i="31"/>
  <c r="H41" i="31"/>
  <c r="P41" i="31"/>
  <c r="L39" i="23"/>
  <c r="J39" i="23"/>
  <c r="C39" i="23"/>
  <c r="K39" i="23"/>
  <c r="O41" i="23"/>
  <c r="P41" i="23"/>
  <c r="M39" i="23"/>
  <c r="I40" i="23"/>
  <c r="H41" i="23"/>
  <c r="G40" i="23"/>
  <c r="D40" i="23"/>
  <c r="F39" i="23"/>
  <c r="D39" i="23"/>
  <c r="C40" i="23"/>
  <c r="E40" i="23"/>
  <c r="F40" i="23"/>
  <c r="H40" i="23"/>
  <c r="G41" i="23"/>
  <c r="I39" i="23"/>
  <c r="E39" i="23"/>
  <c r="E39" i="30"/>
  <c r="M39" i="30"/>
  <c r="F39" i="30"/>
  <c r="N39" i="30"/>
  <c r="J39" i="30"/>
  <c r="J41" i="30"/>
  <c r="K41" i="30"/>
  <c r="H41" i="30"/>
  <c r="P41" i="30"/>
  <c r="I41" i="30"/>
  <c r="C41" i="30"/>
  <c r="J39" i="22"/>
  <c r="G41" i="22"/>
  <c r="O41" i="22"/>
  <c r="H41" i="22"/>
  <c r="P41" i="22"/>
  <c r="I41" i="22"/>
  <c r="J41" i="22"/>
  <c r="C39" i="29"/>
  <c r="K39" i="29"/>
  <c r="D39" i="29"/>
  <c r="L39" i="29"/>
  <c r="G39" i="29"/>
  <c r="O39" i="29"/>
  <c r="H39" i="29"/>
  <c r="P39" i="29"/>
  <c r="C41" i="29"/>
  <c r="K41" i="29"/>
  <c r="G41" i="29"/>
  <c r="O41" i="29"/>
  <c r="H41" i="29"/>
  <c r="P39" i="21"/>
  <c r="N39" i="21"/>
  <c r="G39" i="21"/>
  <c r="O39" i="21"/>
  <c r="J41" i="21"/>
  <c r="E40" i="21"/>
  <c r="H39" i="21"/>
  <c r="I39" i="21"/>
  <c r="G41" i="21"/>
  <c r="I40" i="21"/>
  <c r="H41" i="21"/>
  <c r="I41" i="21"/>
  <c r="C40" i="21"/>
  <c r="E39" i="21"/>
  <c r="G40" i="21"/>
  <c r="D40" i="21"/>
  <c r="F39" i="21"/>
  <c r="H40" i="21"/>
  <c r="J39" i="28"/>
  <c r="D39" i="28"/>
  <c r="L39" i="28"/>
  <c r="I39" i="28"/>
  <c r="J41" i="28"/>
  <c r="G41" i="28"/>
  <c r="O41" i="28"/>
  <c r="D39" i="20"/>
  <c r="L39" i="20"/>
  <c r="E39" i="20"/>
  <c r="M39" i="20"/>
  <c r="I39" i="20"/>
  <c r="J41" i="20"/>
  <c r="G41" i="20"/>
  <c r="O41" i="20"/>
  <c r="H41" i="20"/>
  <c r="P41" i="20"/>
  <c r="O39" i="27"/>
  <c r="D39" i="27"/>
  <c r="L39" i="27"/>
  <c r="K41" i="27"/>
  <c r="I41" i="27"/>
  <c r="C41" i="27"/>
  <c r="C39" i="19"/>
  <c r="K39" i="19"/>
  <c r="I39" i="19"/>
  <c r="J39" i="19"/>
  <c r="G41" i="19"/>
  <c r="O41" i="19"/>
  <c r="H41" i="19"/>
  <c r="P41" i="19"/>
  <c r="I41" i="19"/>
  <c r="I39" i="26"/>
  <c r="J39" i="26"/>
  <c r="C39" i="26"/>
  <c r="K39" i="26"/>
  <c r="G39" i="26"/>
  <c r="O39" i="26"/>
  <c r="H39" i="26"/>
  <c r="P39" i="26"/>
  <c r="D41" i="26"/>
  <c r="L41" i="26"/>
  <c r="G41" i="26"/>
  <c r="O41" i="26"/>
  <c r="H41" i="26"/>
  <c r="F39" i="18"/>
  <c r="J39" i="18"/>
  <c r="C39" i="18"/>
  <c r="K39" i="18"/>
  <c r="O41" i="18"/>
  <c r="L41" i="18"/>
  <c r="G41" i="18"/>
  <c r="J41" i="18"/>
  <c r="H39" i="25"/>
  <c r="G41" i="25"/>
  <c r="I39" i="25"/>
  <c r="I40" i="25"/>
  <c r="J41" i="25"/>
  <c r="H40" i="25"/>
  <c r="I41" i="25"/>
  <c r="C39" i="25"/>
  <c r="K39" i="25"/>
  <c r="K41" i="25"/>
  <c r="H41" i="25"/>
  <c r="P41" i="25"/>
  <c r="J39" i="25"/>
  <c r="D39" i="25"/>
  <c r="L39" i="25"/>
  <c r="E39" i="25"/>
  <c r="C41" i="25"/>
  <c r="E39" i="17"/>
  <c r="M39" i="17"/>
  <c r="C39" i="17"/>
  <c r="K39" i="17"/>
  <c r="D39" i="17"/>
  <c r="L39" i="17"/>
  <c r="G41" i="17"/>
  <c r="O41" i="17"/>
  <c r="P41" i="17"/>
  <c r="H41" i="17"/>
  <c r="I41" i="17"/>
  <c r="J41" i="17"/>
  <c r="D39" i="16"/>
  <c r="L39" i="16"/>
  <c r="C39" i="16"/>
  <c r="K39" i="16"/>
  <c r="G41" i="16"/>
  <c r="O41" i="16"/>
  <c r="H41" i="16"/>
  <c r="P41" i="16"/>
  <c r="D41" i="16"/>
  <c r="L41" i="16"/>
  <c r="J41" i="16"/>
  <c r="D39" i="15"/>
  <c r="L39" i="15"/>
  <c r="J39" i="15"/>
  <c r="C39" i="15"/>
  <c r="K39" i="15"/>
  <c r="G41" i="15"/>
  <c r="O41" i="15"/>
  <c r="H41" i="15"/>
  <c r="D41" i="15"/>
  <c r="P41" i="15"/>
  <c r="J41" i="15"/>
  <c r="K41" i="15"/>
  <c r="L41" i="15"/>
  <c r="F39" i="14"/>
  <c r="N39" i="14"/>
  <c r="G39" i="14"/>
  <c r="O39" i="14"/>
  <c r="H41" i="14"/>
  <c r="P41" i="14"/>
  <c r="I39" i="13"/>
  <c r="J39" i="13"/>
  <c r="G39" i="13"/>
  <c r="O39" i="13"/>
  <c r="H39" i="13"/>
  <c r="P39" i="13"/>
  <c r="D41" i="13"/>
  <c r="E41" i="13"/>
  <c r="L41" i="13"/>
  <c r="G41" i="13"/>
  <c r="O41" i="13"/>
  <c r="J39" i="12"/>
  <c r="C39" i="12"/>
  <c r="K39" i="12"/>
  <c r="G41" i="12"/>
  <c r="P41" i="12"/>
  <c r="O41" i="12"/>
  <c r="H41" i="12"/>
  <c r="I41" i="12"/>
  <c r="C41" i="12"/>
  <c r="J39" i="11"/>
  <c r="H39" i="11"/>
  <c r="P39" i="11"/>
  <c r="I39" i="11"/>
  <c r="G41" i="11"/>
  <c r="O41" i="11"/>
  <c r="L41" i="11"/>
  <c r="H41" i="11"/>
  <c r="P41" i="11"/>
  <c r="D41" i="11"/>
  <c r="E39" i="10"/>
  <c r="M39" i="10"/>
  <c r="F39" i="10"/>
  <c r="N39" i="10"/>
  <c r="D39" i="10"/>
  <c r="L39" i="10"/>
  <c r="K41" i="10"/>
  <c r="I41" i="10"/>
  <c r="C41" i="10"/>
  <c r="J41" i="10"/>
  <c r="H39" i="3"/>
  <c r="P39" i="3"/>
  <c r="I39" i="3"/>
  <c r="J41" i="3"/>
  <c r="D41" i="3"/>
  <c r="K41" i="3"/>
  <c r="G41" i="3"/>
  <c r="H41" i="3"/>
  <c r="C41" i="3"/>
  <c r="G40" i="46"/>
  <c r="O40" i="46"/>
  <c r="D41" i="46"/>
  <c r="L41" i="46"/>
  <c r="E41" i="46"/>
  <c r="M41" i="46"/>
  <c r="F41" i="46"/>
  <c r="N41" i="46"/>
  <c r="G40" i="45"/>
  <c r="O40" i="45"/>
  <c r="D41" i="45"/>
  <c r="L41" i="45"/>
  <c r="E41" i="45"/>
  <c r="M41" i="45"/>
  <c r="F41" i="45"/>
  <c r="N41" i="45"/>
  <c r="H40" i="44"/>
  <c r="P40" i="44"/>
  <c r="C41" i="44"/>
  <c r="K41" i="44"/>
  <c r="E41" i="44"/>
  <c r="M41" i="44"/>
  <c r="F41" i="44"/>
  <c r="N41" i="44"/>
  <c r="H40" i="43"/>
  <c r="P40" i="43"/>
  <c r="C41" i="43"/>
  <c r="K41" i="43"/>
  <c r="E41" i="43"/>
  <c r="M41" i="43"/>
  <c r="F41" i="43"/>
  <c r="N41" i="43"/>
  <c r="G40" i="42"/>
  <c r="O40" i="42"/>
  <c r="D41" i="42"/>
  <c r="L41" i="42"/>
  <c r="E41" i="42"/>
  <c r="M41" i="42"/>
  <c r="F41" i="42"/>
  <c r="N41" i="42"/>
  <c r="G40" i="41"/>
  <c r="O40" i="41"/>
  <c r="D41" i="41"/>
  <c r="L41" i="41"/>
  <c r="E41" i="41"/>
  <c r="M41" i="41"/>
  <c r="F41" i="41"/>
  <c r="N41" i="41"/>
  <c r="G40" i="40"/>
  <c r="O40" i="40"/>
  <c r="D41" i="40"/>
  <c r="L41" i="40"/>
  <c r="E41" i="40"/>
  <c r="M41" i="40"/>
  <c r="F41" i="40"/>
  <c r="N41" i="40"/>
  <c r="G40" i="39"/>
  <c r="O40" i="39"/>
  <c r="I41" i="39"/>
  <c r="H40" i="39"/>
  <c r="P40" i="39"/>
  <c r="C41" i="39"/>
  <c r="K41" i="39"/>
  <c r="E41" i="39"/>
  <c r="M41" i="39"/>
  <c r="F41" i="39"/>
  <c r="N41" i="39"/>
  <c r="H40" i="38"/>
  <c r="P40" i="38"/>
  <c r="C41" i="38"/>
  <c r="K41" i="38"/>
  <c r="E41" i="38"/>
  <c r="M41" i="38"/>
  <c r="F41" i="38"/>
  <c r="N41" i="38"/>
  <c r="C41" i="36"/>
  <c r="K41" i="36"/>
  <c r="D41" i="36"/>
  <c r="L41" i="36"/>
  <c r="E41" i="36"/>
  <c r="M41" i="36"/>
  <c r="F41" i="36"/>
  <c r="N41" i="36"/>
  <c r="G40" i="37"/>
  <c r="O40" i="37"/>
  <c r="D41" i="37"/>
  <c r="L41" i="37"/>
  <c r="E41" i="37"/>
  <c r="M41" i="37"/>
  <c r="F41" i="37"/>
  <c r="N41" i="37"/>
  <c r="G40" i="35"/>
  <c r="O40" i="35"/>
  <c r="D41" i="35"/>
  <c r="L41" i="35"/>
  <c r="E41" i="35"/>
  <c r="M41" i="35"/>
  <c r="F41" i="35"/>
  <c r="N41" i="35"/>
  <c r="H40" i="34"/>
  <c r="P40" i="34"/>
  <c r="C41" i="34"/>
  <c r="K41" i="34"/>
  <c r="E41" i="34"/>
  <c r="M41" i="34"/>
  <c r="F41" i="34"/>
  <c r="N41" i="34"/>
  <c r="G40" i="33"/>
  <c r="O40" i="33"/>
  <c r="D41" i="33"/>
  <c r="L41" i="33"/>
  <c r="E41" i="33"/>
  <c r="M41" i="33"/>
  <c r="F41" i="33"/>
  <c r="N41" i="33"/>
  <c r="G40" i="32"/>
  <c r="O40" i="32"/>
  <c r="D41" i="32"/>
  <c r="L41" i="32"/>
  <c r="E41" i="32"/>
  <c r="M41" i="32"/>
  <c r="F41" i="32"/>
  <c r="N41" i="32"/>
  <c r="H40" i="31"/>
  <c r="P40" i="31"/>
  <c r="C41" i="31"/>
  <c r="K41" i="31"/>
  <c r="E41" i="31"/>
  <c r="M41" i="31"/>
  <c r="F41" i="31"/>
  <c r="N41" i="31"/>
  <c r="G40" i="30"/>
  <c r="O40" i="30"/>
  <c r="D41" i="30"/>
  <c r="L41" i="30"/>
  <c r="E41" i="30"/>
  <c r="M41" i="30"/>
  <c r="F41" i="30"/>
  <c r="N41" i="30"/>
  <c r="G40" i="29"/>
  <c r="O40" i="29"/>
  <c r="D41" i="29"/>
  <c r="L41" i="29"/>
  <c r="E41" i="29"/>
  <c r="M41" i="29"/>
  <c r="F41" i="29"/>
  <c r="N41" i="29"/>
  <c r="C41" i="28"/>
  <c r="K41" i="28"/>
  <c r="D41" i="28"/>
  <c r="L41" i="28"/>
  <c r="E41" i="28"/>
  <c r="M41" i="28"/>
  <c r="F41" i="28"/>
  <c r="N41" i="28"/>
  <c r="G40" i="27"/>
  <c r="O40" i="27"/>
  <c r="D41" i="27"/>
  <c r="L41" i="27"/>
  <c r="E41" i="27"/>
  <c r="M41" i="27"/>
  <c r="F41" i="27"/>
  <c r="N41" i="27"/>
  <c r="H40" i="26"/>
  <c r="P40" i="26"/>
  <c r="C41" i="26"/>
  <c r="K41" i="26"/>
  <c r="E41" i="26"/>
  <c r="M41" i="26"/>
  <c r="F41" i="26"/>
  <c r="N41" i="26"/>
  <c r="G40" i="25"/>
  <c r="O40" i="25"/>
  <c r="D41" i="25"/>
  <c r="L41" i="25"/>
  <c r="E41" i="25"/>
  <c r="M41" i="25"/>
  <c r="F41" i="25"/>
  <c r="N41" i="25"/>
  <c r="G40" i="24"/>
  <c r="O40" i="24"/>
  <c r="D41" i="24"/>
  <c r="L41" i="24"/>
  <c r="E41" i="24"/>
  <c r="M41" i="24"/>
  <c r="F41" i="24"/>
  <c r="N41" i="24"/>
  <c r="C41" i="23"/>
  <c r="K41" i="23"/>
  <c r="D41" i="23"/>
  <c r="L41" i="23"/>
  <c r="F41" i="23"/>
  <c r="N41" i="23"/>
  <c r="E39" i="22"/>
  <c r="M39" i="22"/>
  <c r="C41" i="22"/>
  <c r="K41" i="22"/>
  <c r="D41" i="22"/>
  <c r="L41" i="22"/>
  <c r="F41" i="22"/>
  <c r="N41" i="22"/>
  <c r="C41" i="21"/>
  <c r="K41" i="21"/>
  <c r="D41" i="21"/>
  <c r="L41" i="21"/>
  <c r="E41" i="21"/>
  <c r="M41" i="21"/>
  <c r="F41" i="21"/>
  <c r="N41" i="21"/>
  <c r="G40" i="20"/>
  <c r="O40" i="20"/>
  <c r="D41" i="20"/>
  <c r="L41" i="20"/>
  <c r="E41" i="20"/>
  <c r="M41" i="20"/>
  <c r="F41" i="20"/>
  <c r="N41" i="20"/>
  <c r="H40" i="19"/>
  <c r="P40" i="19"/>
  <c r="J41" i="19"/>
  <c r="C41" i="19"/>
  <c r="K41" i="19"/>
  <c r="D41" i="19"/>
  <c r="L41" i="19"/>
  <c r="E41" i="19"/>
  <c r="M41" i="19"/>
  <c r="F41" i="19"/>
  <c r="N41" i="19"/>
  <c r="O40" i="18"/>
  <c r="H40" i="18"/>
  <c r="P40" i="18"/>
  <c r="E39" i="18"/>
  <c r="M39" i="18"/>
  <c r="G40" i="18"/>
  <c r="I41" i="18"/>
  <c r="C41" i="18"/>
  <c r="K41" i="18"/>
  <c r="N41" i="18"/>
  <c r="F41" i="18"/>
  <c r="C41" i="17"/>
  <c r="K41" i="17"/>
  <c r="D41" i="17"/>
  <c r="L41" i="17"/>
  <c r="E41" i="17"/>
  <c r="M41" i="17"/>
  <c r="F41" i="17"/>
  <c r="N41" i="17"/>
  <c r="E39" i="16"/>
  <c r="M39" i="16"/>
  <c r="G40" i="16"/>
  <c r="I41" i="16"/>
  <c r="H40" i="16"/>
  <c r="P40" i="16"/>
  <c r="O40" i="16"/>
  <c r="C41" i="16"/>
  <c r="K41" i="16"/>
  <c r="N41" i="16"/>
  <c r="F41" i="16"/>
  <c r="G40" i="15"/>
  <c r="O40" i="15"/>
  <c r="I41" i="15"/>
  <c r="H40" i="15"/>
  <c r="P40" i="15"/>
  <c r="M41" i="15"/>
  <c r="F41" i="15"/>
  <c r="N41" i="15"/>
  <c r="E41" i="15"/>
  <c r="G40" i="14"/>
  <c r="O40" i="14"/>
  <c r="I41" i="14"/>
  <c r="H40" i="14"/>
  <c r="P40" i="14"/>
  <c r="J41" i="14"/>
  <c r="C41" i="14"/>
  <c r="K41" i="14"/>
  <c r="D41" i="14"/>
  <c r="L41" i="14"/>
  <c r="E41" i="14"/>
  <c r="M41" i="14"/>
  <c r="F41" i="14"/>
  <c r="N41" i="14"/>
  <c r="G40" i="13"/>
  <c r="O40" i="13"/>
  <c r="I41" i="13"/>
  <c r="H40" i="13"/>
  <c r="P40" i="13"/>
  <c r="C41" i="13"/>
  <c r="K41" i="13"/>
  <c r="M41" i="13"/>
  <c r="F41" i="13"/>
  <c r="N41" i="13"/>
  <c r="E40" i="13"/>
  <c r="G40" i="12"/>
  <c r="O40" i="12"/>
  <c r="D41" i="12"/>
  <c r="L41" i="12"/>
  <c r="E41" i="12"/>
  <c r="M41" i="12"/>
  <c r="F41" i="12"/>
  <c r="N41" i="12"/>
  <c r="I41" i="11"/>
  <c r="G40" i="11"/>
  <c r="O40" i="11"/>
  <c r="H40" i="11"/>
  <c r="P40" i="11"/>
  <c r="C41" i="11"/>
  <c r="K41" i="11"/>
  <c r="M41" i="11"/>
  <c r="E41" i="11"/>
  <c r="F41" i="11"/>
  <c r="N41" i="11"/>
  <c r="G40" i="10"/>
  <c r="O40" i="10"/>
  <c r="D41" i="10"/>
  <c r="L41" i="10"/>
  <c r="E41" i="10"/>
  <c r="M41" i="10"/>
  <c r="F41" i="10"/>
  <c r="N41" i="10"/>
  <c r="G40" i="9"/>
  <c r="O40" i="9"/>
  <c r="D41" i="9"/>
  <c r="L41" i="9"/>
  <c r="E41" i="9"/>
  <c r="M41" i="9"/>
  <c r="F41" i="9"/>
  <c r="N41" i="9"/>
  <c r="E39" i="8"/>
  <c r="M39" i="8"/>
  <c r="G40" i="8"/>
  <c r="I41" i="8"/>
  <c r="H40" i="8"/>
  <c r="P40" i="8"/>
  <c r="O40" i="8"/>
  <c r="C41" i="8"/>
  <c r="K41" i="8"/>
  <c r="F41" i="8"/>
  <c r="N41" i="8"/>
  <c r="D40" i="3"/>
  <c r="G40" i="3"/>
  <c r="O40" i="3"/>
  <c r="F39" i="3"/>
  <c r="L41" i="3"/>
  <c r="E41" i="3"/>
  <c r="M41" i="3"/>
  <c r="N41" i="3"/>
  <c r="P41" i="1"/>
  <c r="K41" i="1"/>
  <c r="J38" i="1"/>
</calcChain>
</file>

<file path=xl/sharedStrings.xml><?xml version="1.0" encoding="utf-8"?>
<sst xmlns="http://schemas.openxmlformats.org/spreadsheetml/2006/main" count="3444" uniqueCount="39">
  <si>
    <t>CHP_CR</t>
    <phoneticPr fontId="1" type="noConversion"/>
  </si>
  <si>
    <t>BF_CR</t>
    <phoneticPr fontId="1" type="noConversion"/>
  </si>
  <si>
    <t>Bg_CR</t>
    <phoneticPr fontId="1" type="noConversion"/>
  </si>
  <si>
    <t>Be_CR</t>
    <phoneticPr fontId="1" type="noConversion"/>
  </si>
  <si>
    <t>BP_CR</t>
    <phoneticPr fontId="1" type="noConversion"/>
  </si>
  <si>
    <t>DH_CR</t>
    <phoneticPr fontId="1" type="noConversion"/>
  </si>
  <si>
    <t>CFPG_CR</t>
    <phoneticPr fontId="1" type="noConversion"/>
  </si>
  <si>
    <t>BgPG_LR</t>
  </si>
  <si>
    <t>Cp_LR</t>
  </si>
  <si>
    <t>Bg_LR</t>
  </si>
  <si>
    <t>GPG_FR</t>
    <phoneticPr fontId="1" type="noConversion"/>
  </si>
  <si>
    <t>BF_FR</t>
    <phoneticPr fontId="1" type="noConversion"/>
  </si>
  <si>
    <t>CFPG_FR</t>
    <phoneticPr fontId="1" type="noConversion"/>
  </si>
  <si>
    <t>RJF_FR</t>
    <phoneticPr fontId="1" type="noConversion"/>
  </si>
  <si>
    <t>env</t>
    <phoneticPr fontId="1" type="noConversion"/>
  </si>
  <si>
    <t>ene</t>
    <phoneticPr fontId="1" type="noConversion"/>
  </si>
  <si>
    <t>eco</t>
    <phoneticPr fontId="1" type="noConversion"/>
  </si>
  <si>
    <t>soc</t>
    <phoneticPr fontId="1" type="noConversion"/>
  </si>
  <si>
    <t>sus</t>
    <phoneticPr fontId="1" type="noConversion"/>
  </si>
  <si>
    <t>Dim</t>
    <phoneticPr fontId="1" type="noConversion"/>
  </si>
  <si>
    <t>Proxy</t>
    <phoneticPr fontId="1" type="noConversion"/>
  </si>
  <si>
    <t>soc_added_inc</t>
    <phoneticPr fontId="1" type="noConversion"/>
  </si>
  <si>
    <t>env_total</t>
    <phoneticPr fontId="1" type="noConversion"/>
  </si>
  <si>
    <t>env_frewat</t>
    <phoneticPr fontId="1" type="noConversion"/>
  </si>
  <si>
    <t>ene_output</t>
    <phoneticPr fontId="1" type="noConversion"/>
  </si>
  <si>
    <t>eco_prof</t>
    <phoneticPr fontId="1" type="noConversion"/>
  </si>
  <si>
    <t>soc_added_val</t>
    <phoneticPr fontId="1" type="noConversion"/>
  </si>
  <si>
    <t>ene_elec_eth</t>
    <phoneticPr fontId="1" type="noConversion"/>
  </si>
  <si>
    <t>env_biowas</t>
    <phoneticPr fontId="1" type="noConversion"/>
  </si>
  <si>
    <t>env_clim</t>
    <phoneticPr fontId="1" type="noConversion"/>
  </si>
  <si>
    <t>env_mar</t>
    <phoneticPr fontId="1" type="noConversion"/>
  </si>
  <si>
    <t>env_ecosys</t>
    <phoneticPr fontId="1" type="noConversion"/>
  </si>
  <si>
    <t>soc_envmon</t>
    <phoneticPr fontId="1" type="noConversion"/>
  </si>
  <si>
    <t>sub_num</t>
    <phoneticPr fontId="1" type="noConversion"/>
  </si>
  <si>
    <t>raw_proxy_data</t>
    <phoneticPr fontId="1" type="noConversion"/>
  </si>
  <si>
    <t>weighted_normalized_data</t>
    <phoneticPr fontId="1" type="noConversion"/>
  </si>
  <si>
    <t>BgPG_LR</t>
    <phoneticPr fontId="1" type="noConversion"/>
  </si>
  <si>
    <t>Cp_LR</t>
    <phoneticPr fontId="1" type="noConversion"/>
  </si>
  <si>
    <t>Bg_LR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</si>
</sst>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177" fontId="3" fillId="0" borderId="0" xfId="0" applyNumberFormat="1" applyFont="1">
      <alignment vertical="center"/>
    </xf>
    <xf numFmtId="2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177" fontId="0" fillId="0" borderId="0" xfId="0" applyNumberFormat="1" applyAlignment="1"/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0" fillId="0" borderId="0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945-7289-504B-A8E6-267235004A07}">
  <dimension ref="A1:P41"/>
  <sheetViews>
    <sheetView tabSelected="1" topLeftCell="A10" zoomScaleNormal="60" workbookViewId="0">
      <selection activeCell="J20" sqref="J20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1.5555834204346699</v>
      </c>
      <c r="D4" s="5">
        <v>0.96728176478014705</v>
      </c>
      <c r="E4" s="5">
        <v>0.61851107198059996</v>
      </c>
      <c r="F4" s="5">
        <v>0.47146960341534899</v>
      </c>
      <c r="G4" s="5">
        <v>0.73203894141120296</v>
      </c>
      <c r="H4" s="5">
        <v>0.59382447078279299</v>
      </c>
      <c r="I4" s="5">
        <v>0.62886447794568101</v>
      </c>
      <c r="J4" s="5">
        <v>0.740926563146308</v>
      </c>
      <c r="K4" s="5">
        <v>0.39400729900609699</v>
      </c>
      <c r="L4" s="5">
        <v>0.65145127680133597</v>
      </c>
      <c r="M4" s="5">
        <v>0.465808007179148</v>
      </c>
      <c r="N4" s="5">
        <v>0.33208389577749198</v>
      </c>
      <c r="O4" s="5">
        <v>0.64295869127204697</v>
      </c>
      <c r="P4" s="5">
        <v>-0.105537019459562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-4.1709072746483798E-2</v>
      </c>
      <c r="G5" s="5">
        <v>0</v>
      </c>
      <c r="H5" s="5">
        <v>0</v>
      </c>
      <c r="I5" s="5">
        <v>0</v>
      </c>
      <c r="J5" s="5">
        <v>0.205100888460655</v>
      </c>
      <c r="K5" s="5">
        <v>0</v>
      </c>
      <c r="L5" s="5">
        <v>0.20298847367116099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8.6758463115930997</v>
      </c>
      <c r="D7" s="12">
        <v>7.4009011546923302</v>
      </c>
      <c r="E7" s="12">
        <v>15.9419971651496</v>
      </c>
      <c r="F7" s="12">
        <v>5.9759558309580898</v>
      </c>
      <c r="G7" s="12">
        <v>13.1557013257063</v>
      </c>
      <c r="H7" s="12">
        <v>0</v>
      </c>
      <c r="I7" s="12">
        <v>5.2448963365186501</v>
      </c>
      <c r="J7" s="12">
        <v>8.6343846804743798</v>
      </c>
      <c r="K7" s="12">
        <v>29.054238006446202</v>
      </c>
      <c r="L7" s="12">
        <v>13.785992346975901</v>
      </c>
      <c r="M7" s="12">
        <v>4.38523377523543</v>
      </c>
      <c r="N7" s="12">
        <v>6.0430327355540996</v>
      </c>
      <c r="O7" s="12">
        <v>5.2448963365186501</v>
      </c>
      <c r="P7" s="12">
        <v>12.6505395917944</v>
      </c>
    </row>
    <row r="8" spans="1:16">
      <c r="A8" s="8" t="s">
        <v>26</v>
      </c>
      <c r="B8" s="3">
        <v>8</v>
      </c>
      <c r="C8" s="12">
        <v>17.6730202643563</v>
      </c>
      <c r="D8" s="12">
        <v>10.344676964121801</v>
      </c>
      <c r="E8" s="12">
        <v>37.211813929055303</v>
      </c>
      <c r="F8" s="12">
        <v>11.135054390058601</v>
      </c>
      <c r="G8" s="12">
        <v>18.8629541067112</v>
      </c>
      <c r="H8" s="12">
        <v>0</v>
      </c>
      <c r="I8" s="12">
        <v>9.5154443417472798</v>
      </c>
      <c r="J8" s="12">
        <v>10.3550423719014</v>
      </c>
      <c r="K8" s="12">
        <v>39.3159917083305</v>
      </c>
      <c r="L8" s="12">
        <v>34.122922410710302</v>
      </c>
      <c r="M8" s="12">
        <v>10.468670826174799</v>
      </c>
      <c r="N8" s="12">
        <v>13.1537024724154</v>
      </c>
      <c r="O8" s="12">
        <v>9.5154443417472798</v>
      </c>
      <c r="P8" s="12">
        <v>44.636950658217501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1.5555834204346699</v>
      </c>
      <c r="D11" s="5">
        <v>0.96728176478014705</v>
      </c>
      <c r="E11" s="5">
        <v>0.61851107198059996</v>
      </c>
      <c r="F11" s="5">
        <v>0.47146960341534899</v>
      </c>
      <c r="G11" s="5">
        <v>0.73203894141120296</v>
      </c>
      <c r="H11" s="5">
        <v>0.59382447078279299</v>
      </c>
      <c r="I11" s="5">
        <v>0.62886447794568101</v>
      </c>
      <c r="J11" s="5">
        <v>0.740926563146308</v>
      </c>
      <c r="K11" s="5">
        <v>0.39400729900609699</v>
      </c>
      <c r="L11" s="5">
        <v>0.65145127680133597</v>
      </c>
      <c r="M11" s="5">
        <v>0.465808007179148</v>
      </c>
      <c r="N11" s="5">
        <v>0.33208389577749198</v>
      </c>
      <c r="O11" s="5">
        <v>0.64295869127204697</v>
      </c>
      <c r="P11" s="5">
        <v>-0.105537019459562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0.23126306503382901</v>
      </c>
      <c r="D13" s="5">
        <v>0.17021351082289701</v>
      </c>
      <c r="E13" s="5">
        <v>6.7545940077347696E-2</v>
      </c>
      <c r="F13" s="5">
        <v>0.12553276996358601</v>
      </c>
      <c r="G13" s="5">
        <v>7.0230085964473499E-2</v>
      </c>
      <c r="H13" s="5">
        <v>5.8852419494485201E-3</v>
      </c>
      <c r="I13" s="5">
        <v>0.13564589423370599</v>
      </c>
      <c r="J13" s="5">
        <v>0.117845745327169</v>
      </c>
      <c r="K13" s="5">
        <v>4.4240185434204903E-2</v>
      </c>
      <c r="L13" s="5">
        <v>2.9648441379488501E-2</v>
      </c>
      <c r="M13" s="5">
        <v>0.15298174544426099</v>
      </c>
      <c r="N13" s="5">
        <v>0.21221510316634701</v>
      </c>
      <c r="O13" s="5">
        <v>0.13530407063602901</v>
      </c>
      <c r="P13" s="5">
        <v>3.4525422102827302E-2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-0.114910710339647</v>
      </c>
      <c r="F14" s="5">
        <v>-2.60357191180616E-4</v>
      </c>
      <c r="G14" s="5">
        <v>0</v>
      </c>
      <c r="H14" s="5">
        <v>0</v>
      </c>
      <c r="I14" s="5">
        <v>0</v>
      </c>
      <c r="J14" s="5">
        <v>2.06933285768948E-2</v>
      </c>
      <c r="K14" s="5">
        <v>0</v>
      </c>
      <c r="L14" s="5">
        <v>2.01506601383943E-2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-4.1709072746483798E-2</v>
      </c>
      <c r="G15" s="5">
        <v>0</v>
      </c>
      <c r="H15" s="5">
        <v>0</v>
      </c>
      <c r="I15" s="5">
        <v>0</v>
      </c>
      <c r="J15" s="5">
        <v>0.205100888460655</v>
      </c>
      <c r="K15" s="5">
        <v>0</v>
      </c>
      <c r="L15" s="5">
        <v>0.20298847367116099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0.52162718104913297</v>
      </c>
      <c r="D16" s="5">
        <v>0.44661438276911503</v>
      </c>
      <c r="E16" s="5">
        <v>7.6429042025817406E-2</v>
      </c>
      <c r="F16" s="5">
        <v>-4.6897631444452602E-2</v>
      </c>
      <c r="G16" s="5">
        <v>0.28708179189845401</v>
      </c>
      <c r="H16" s="5">
        <v>0.21426249364046099</v>
      </c>
      <c r="I16" s="5">
        <v>6.8989367368257906E-2</v>
      </c>
      <c r="J16" s="5">
        <v>0.444879796095001</v>
      </c>
      <c r="K16" s="5">
        <v>0.33783909693417802</v>
      </c>
      <c r="L16" s="5">
        <v>0.389308345678129</v>
      </c>
      <c r="M16" s="5">
        <v>0.114525655345267</v>
      </c>
      <c r="N16" s="5">
        <v>0.159352409397539</v>
      </c>
      <c r="O16" s="5">
        <v>7.4229691112641605E-2</v>
      </c>
      <c r="P16" s="5">
        <v>-0.11184266338173</v>
      </c>
    </row>
    <row r="17" spans="1:16">
      <c r="A17" s="8" t="s">
        <v>32</v>
      </c>
      <c r="B17" s="2">
        <v>12</v>
      </c>
      <c r="C17" s="5">
        <v>703.41452401598997</v>
      </c>
      <c r="D17" s="5">
        <v>557.600078988723</v>
      </c>
      <c r="E17" s="5">
        <v>206.37344406209101</v>
      </c>
      <c r="F17" s="5">
        <v>154.29425738746201</v>
      </c>
      <c r="G17" s="5">
        <v>270.13073494739899</v>
      </c>
      <c r="H17" s="5">
        <v>80.555081777412795</v>
      </c>
      <c r="I17" s="5">
        <v>172.97382307184401</v>
      </c>
      <c r="J17" s="5">
        <v>338.16399821145097</v>
      </c>
      <c r="K17" s="5">
        <v>291.95335461290199</v>
      </c>
      <c r="L17" s="5">
        <v>131.17784586814099</v>
      </c>
      <c r="M17" s="5">
        <v>356.43613122752902</v>
      </c>
      <c r="N17" s="5">
        <v>609.59179219365603</v>
      </c>
      <c r="O17" s="5">
        <v>172.97382307184401</v>
      </c>
      <c r="P17" s="5">
        <v>38.904344079883103</v>
      </c>
    </row>
    <row r="18" spans="1:16">
      <c r="A18" s="4" t="s">
        <v>35</v>
      </c>
      <c r="C18" s="5"/>
      <c r="D18" s="5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36</v>
      </c>
      <c r="K19" s="1" t="s">
        <v>37</v>
      </c>
      <c r="L19" s="1" t="s">
        <v>38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3.9354534283635698</v>
      </c>
      <c r="E21" s="7">
        <f t="shared" si="2"/>
        <v>1.708227562536363</v>
      </c>
      <c r="F21" s="7">
        <f t="shared" si="2"/>
        <v>0.76923076923076927</v>
      </c>
      <c r="G21" s="7">
        <f t="shared" si="2"/>
        <v>2.4332087966488793</v>
      </c>
      <c r="H21" s="7">
        <f t="shared" si="2"/>
        <v>1.5505806103633566</v>
      </c>
      <c r="I21" s="7">
        <f t="shared" si="2"/>
        <v>1.7743437071577559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5.9067502035479427</v>
      </c>
      <c r="M21" s="7">
        <f>((M4-MIN($M4:$P4))/(MAX($M4:$P4)-MIN($M4:$P4))*90+10)/$B4</f>
        <v>6.0537841906137677</v>
      </c>
      <c r="N21" s="7">
        <f t="shared" ref="N21:P21" si="4">((N4-MIN($M4:$P4))/(MAX($M4:$P4)-MIN($M4:$P4))*90+10)/$B4</f>
        <v>4.816926989656829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12.384131821367676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11.795838751625467</v>
      </c>
      <c r="D24" s="7">
        <f t="shared" si="2"/>
        <v>10.356306892067613</v>
      </c>
      <c r="E24" s="7">
        <f t="shared" si="2"/>
        <v>20</v>
      </c>
      <c r="F24" s="7">
        <f t="shared" si="2"/>
        <v>8.7474108697243782</v>
      </c>
      <c r="G24" s="7">
        <f t="shared" si="2"/>
        <v>16.854012418242156</v>
      </c>
      <c r="H24" s="7">
        <f t="shared" si="2"/>
        <v>2</v>
      </c>
      <c r="I24" s="7">
        <f t="shared" si="2"/>
        <v>7.9219765929778845</v>
      </c>
      <c r="J24" s="7">
        <f t="shared" si="5"/>
        <v>2</v>
      </c>
      <c r="K24" s="7">
        <f t="shared" si="5"/>
        <v>20</v>
      </c>
      <c r="L24" s="7">
        <f t="shared" si="5"/>
        <v>6.5411167512690351</v>
      </c>
      <c r="M24" s="7">
        <f t="shared" si="7"/>
        <v>2</v>
      </c>
      <c r="N24" s="7">
        <f t="shared" si="7"/>
        <v>5.6103178694190481</v>
      </c>
      <c r="O24" s="7">
        <f t="shared" si="7"/>
        <v>3.8721540916365145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6.5929665738161409</v>
      </c>
      <c r="D25" s="7">
        <f t="shared" si="2"/>
        <v>4.3774373259052988</v>
      </c>
      <c r="E25" s="7">
        <f t="shared" si="2"/>
        <v>12.5</v>
      </c>
      <c r="F25" s="7">
        <f t="shared" si="2"/>
        <v>4.6163868718409304</v>
      </c>
      <c r="G25" s="7">
        <f t="shared" si="2"/>
        <v>6.9527113514293646</v>
      </c>
      <c r="H25" s="7">
        <f t="shared" si="2"/>
        <v>1.25</v>
      </c>
      <c r="I25" s="7">
        <f t="shared" si="2"/>
        <v>4.1267409470752057</v>
      </c>
      <c r="J25" s="7">
        <f t="shared" si="5"/>
        <v>1.25</v>
      </c>
      <c r="K25" s="7">
        <f t="shared" si="5"/>
        <v>12.5</v>
      </c>
      <c r="L25" s="7">
        <f t="shared" si="5"/>
        <v>10.482730851825361</v>
      </c>
      <c r="M25" s="7">
        <f t="shared" si="7"/>
        <v>1.5553342260773328</v>
      </c>
      <c r="N25" s="7">
        <f t="shared" si="7"/>
        <v>2.4153943199703272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5.1160894568726407</v>
      </c>
      <c r="E28" s="7">
        <f t="shared" si="2"/>
        <v>2.220695831297272</v>
      </c>
      <c r="F28" s="7">
        <f t="shared" si="2"/>
        <v>1</v>
      </c>
      <c r="G28" s="7">
        <f t="shared" si="2"/>
        <v>3.1631714356435432</v>
      </c>
      <c r="H28" s="7">
        <f t="shared" si="2"/>
        <v>2.0157547934723636</v>
      </c>
      <c r="I28" s="7">
        <f t="shared" si="2"/>
        <v>2.3066468193050826</v>
      </c>
      <c r="J28" s="7">
        <f t="shared" si="10"/>
        <v>10</v>
      </c>
      <c r="K28" s="7">
        <f t="shared" si="10"/>
        <v>1</v>
      </c>
      <c r="L28" s="7">
        <f t="shared" si="10"/>
        <v>7.6787752646123248</v>
      </c>
      <c r="M28" s="7">
        <f t="shared" si="11"/>
        <v>7.8699194477978978</v>
      </c>
      <c r="N28" s="7">
        <f t="shared" si="11"/>
        <v>6.2620050865538772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15.124223134476921</v>
      </c>
      <c r="E30" s="7">
        <f t="shared" si="2"/>
        <v>6.9245864172121596</v>
      </c>
      <c r="F30" s="7">
        <f t="shared" si="2"/>
        <v>11.55575608452015</v>
      </c>
      <c r="G30" s="7">
        <f t="shared" si="2"/>
        <v>7.1389581122931585</v>
      </c>
      <c r="H30" s="7">
        <f t="shared" si="2"/>
        <v>2</v>
      </c>
      <c r="I30" s="7">
        <f t="shared" si="2"/>
        <v>12.363449735878232</v>
      </c>
      <c r="J30" s="7">
        <f t="shared" ref="J30:L34" si="15">((J13-MIN($J13:$L13))/(MAX($J13:$L13)-MIN($J13:$L13))*90+10)/$B13</f>
        <v>20</v>
      </c>
      <c r="K30" s="7">
        <f t="shared" si="15"/>
        <v>4.9779979798555143</v>
      </c>
      <c r="L30" s="7">
        <f t="shared" si="15"/>
        <v>2</v>
      </c>
      <c r="M30" s="7">
        <f t="shared" ref="M30:P30" si="16">((M13-MIN($M13:$P13))/(MAX($M13:$P13)-MIN($M13:$P13))*90+10)/$B13</f>
        <v>13.999649092642539</v>
      </c>
      <c r="N30" s="7">
        <f t="shared" si="16"/>
        <v>20</v>
      </c>
      <c r="O30" s="7">
        <f t="shared" si="16"/>
        <v>12.208897121882753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9.9796083871233616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9.7639811339023659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8.2560878809117835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7.3437617706911453</v>
      </c>
      <c r="E33" s="7">
        <f t="shared" si="2"/>
        <v>2.4602632943496978</v>
      </c>
      <c r="F33" s="7">
        <f t="shared" si="2"/>
        <v>0.83333333333333337</v>
      </c>
      <c r="G33" s="7">
        <f t="shared" si="2"/>
        <v>5.2392020307528684</v>
      </c>
      <c r="H33" s="7">
        <f t="shared" si="2"/>
        <v>4.278567200164697</v>
      </c>
      <c r="I33" s="7">
        <f t="shared" si="2"/>
        <v>2.3621188357341367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4.4396192470646954</v>
      </c>
      <c r="M33" s="7">
        <f t="shared" ref="M33:P34" si="18">((M16-MIN($M16:$P16))/(MAX($M16:$P16)-MIN($M16:$P16))*90+10)/$B16</f>
        <v>7.0936328773236461</v>
      </c>
      <c r="N33" s="7">
        <f t="shared" si="18"/>
        <v>8.3333333333333339</v>
      </c>
      <c r="O33" s="7">
        <f t="shared" si="18"/>
        <v>5.9792330888338556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6.5775466123774171</v>
      </c>
      <c r="E34" s="7">
        <f t="shared" si="2"/>
        <v>2.3483424238973645</v>
      </c>
      <c r="F34" s="7">
        <f t="shared" si="2"/>
        <v>1.7212444406735568</v>
      </c>
      <c r="G34" s="7">
        <f t="shared" si="2"/>
        <v>3.1160592620996019</v>
      </c>
      <c r="H34" s="7">
        <f t="shared" si="2"/>
        <v>0.83333333333333337</v>
      </c>
      <c r="I34" s="7">
        <f t="shared" si="2"/>
        <v>1.9461695732674416</v>
      </c>
      <c r="J34" s="7">
        <f t="shared" si="15"/>
        <v>8.3333333333333339</v>
      </c>
      <c r="K34" s="7">
        <f t="shared" si="15"/>
        <v>6.6589226393547554</v>
      </c>
      <c r="L34" s="7">
        <f t="shared" si="15"/>
        <v>0.83333333333333337</v>
      </c>
      <c r="M34" s="7">
        <f t="shared" si="18"/>
        <v>5.0063502999384371</v>
      </c>
      <c r="N34" s="7">
        <f t="shared" si="18"/>
        <v>8.3333333333333339</v>
      </c>
      <c r="O34" s="7">
        <f t="shared" si="18"/>
        <v>2.5952804302304866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11.795838751625467</v>
      </c>
      <c r="D37" s="7">
        <f t="shared" ref="D37:I37" si="19">D24</f>
        <v>10.356306892067613</v>
      </c>
      <c r="E37" s="7">
        <f t="shared" si="19"/>
        <v>20</v>
      </c>
      <c r="F37" s="7">
        <f t="shared" si="19"/>
        <v>8.7474108697243782</v>
      </c>
      <c r="G37" s="7">
        <f t="shared" si="19"/>
        <v>16.854012418242156</v>
      </c>
      <c r="H37" s="7">
        <f t="shared" si="19"/>
        <v>2</v>
      </c>
      <c r="I37" s="7">
        <f t="shared" si="19"/>
        <v>7.9219765929778845</v>
      </c>
      <c r="J37" s="7">
        <f>J24</f>
        <v>2</v>
      </c>
      <c r="K37" s="7">
        <f t="shared" ref="K37:P37" si="20">K24</f>
        <v>20</v>
      </c>
      <c r="L37" s="7">
        <f t="shared" si="20"/>
        <v>6.5411167512690351</v>
      </c>
      <c r="M37" s="7">
        <f t="shared" si="20"/>
        <v>2</v>
      </c>
      <c r="N37" s="7">
        <f t="shared" si="20"/>
        <v>5.6103178694190481</v>
      </c>
      <c r="O37" s="7">
        <f t="shared" si="20"/>
        <v>3.8721540916365145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8.9304712768308381</v>
      </c>
      <c r="E39" s="7">
        <f t="shared" si="23"/>
        <v>5.52975194120474</v>
      </c>
      <c r="F39" s="7">
        <f t="shared" si="23"/>
        <v>4.4140213748062553</v>
      </c>
      <c r="G39" s="7">
        <f t="shared" si="23"/>
        <v>7.2373478499476098</v>
      </c>
      <c r="H39" s="7">
        <f t="shared" si="23"/>
        <v>6.2211431285303549</v>
      </c>
      <c r="I39" s="7">
        <f t="shared" si="23"/>
        <v>7.3413501902897043</v>
      </c>
      <c r="J39" s="7">
        <f>(SUM(J21:J22)+SUM(J28:J33))/8</f>
        <v>10.743735431235432</v>
      </c>
      <c r="K39" s="7">
        <f t="shared" ref="K39:P39" si="24">(SUM(K21:K22)+SUM(K28:K33))/8</f>
        <v>2.469350563332755</v>
      </c>
      <c r="L39" s="7">
        <f t="shared" si="24"/>
        <v>7.4400318302894854</v>
      </c>
      <c r="M39" s="7">
        <f t="shared" si="24"/>
        <v>9.3676535040775359</v>
      </c>
      <c r="N39" s="7">
        <f t="shared" si="24"/>
        <v>9.9170634792233088</v>
      </c>
      <c r="O39" s="7">
        <f t="shared" si="24"/>
        <v>9.4755850409083422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9.8030035482159406</v>
      </c>
      <c r="D40" s="7">
        <f t="shared" ref="D40:I40" si="25">(D20+D25+D26+D34)/4</f>
        <v>8.8101745559992501</v>
      </c>
      <c r="E40" s="7">
        <f t="shared" si="25"/>
        <v>9.7835141774029122</v>
      </c>
      <c r="F40" s="7">
        <f t="shared" si="25"/>
        <v>7.6558363995571934</v>
      </c>
      <c r="G40" s="7">
        <f t="shared" si="25"/>
        <v>8.5886212248108134</v>
      </c>
      <c r="H40" s="7">
        <f t="shared" si="25"/>
        <v>1.1279761904761905</v>
      </c>
      <c r="I40" s="7">
        <f t="shared" si="25"/>
        <v>7.5896562015142326</v>
      </c>
      <c r="J40" s="7">
        <f>(J20+J25+J26+J34)/4</f>
        <v>8.4672619047619051</v>
      </c>
      <c r="K40" s="7">
        <f t="shared" ref="K40:P40" si="26">(K20+K25+K26+K34)/4</f>
        <v>10.86115923126726</v>
      </c>
      <c r="L40" s="7">
        <f t="shared" si="26"/>
        <v>8.9004446177182448</v>
      </c>
      <c r="M40" s="7">
        <f t="shared" si="26"/>
        <v>7.7118497029325139</v>
      </c>
      <c r="N40" s="7">
        <f t="shared" si="26"/>
        <v>8.7586104847544863</v>
      </c>
      <c r="O40" s="7">
        <f t="shared" si="26"/>
        <v>7.0327486789861933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10.724447140524772</v>
      </c>
      <c r="D41" s="7">
        <f t="shared" ref="D41:I41" si="27">AVERAGE(D20:D34)</f>
        <v>9.202718355380755</v>
      </c>
      <c r="E41" s="7">
        <f t="shared" si="27"/>
        <v>7.6957475447482695</v>
      </c>
      <c r="F41" s="7">
        <f t="shared" si="27"/>
        <v>5.9689806874299114</v>
      </c>
      <c r="G41" s="7">
        <f t="shared" si="27"/>
        <v>7.5114470963576334</v>
      </c>
      <c r="H41" s="7">
        <f t="shared" si="27"/>
        <v>3.9520699860098403</v>
      </c>
      <c r="I41" s="7">
        <f t="shared" si="27"/>
        <v>7.106673078502717</v>
      </c>
      <c r="J41" s="7">
        <f>AVERAGE(J20:J34)</f>
        <v>9.6678854771859495</v>
      </c>
      <c r="K41" s="7">
        <f t="shared" ref="K41:P41" si="28">AVERAGE(K20:K34)</f>
        <v>5.7466294287820716</v>
      </c>
      <c r="L41" s="7">
        <f t="shared" si="28"/>
        <v>8.1775433242971935</v>
      </c>
      <c r="M41" s="7">
        <f t="shared" si="28"/>
        <v>8.2255001236705336</v>
      </c>
      <c r="N41" s="7">
        <f t="shared" si="28"/>
        <v>9.398751176148231</v>
      </c>
      <c r="O41" s="7">
        <f t="shared" si="28"/>
        <v>7.8785635928969624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B87E-D82B-304A-9140-8586BEAAD61F}">
  <dimension ref="A1:P41"/>
  <sheetViews>
    <sheetView topLeftCell="A11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  <col min="4" max="5" width="11" bestFit="1" customWidth="1"/>
    <col min="6" max="6" width="11.5" bestFit="1" customWidth="1"/>
    <col min="7" max="16" width="11" bestFit="1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1.5272875780795401</v>
      </c>
      <c r="D4" s="5">
        <v>0.95836954758573301</v>
      </c>
      <c r="E4" s="5">
        <v>0.68212770399123002</v>
      </c>
      <c r="F4" s="5">
        <v>0.48730016008118898</v>
      </c>
      <c r="G4" s="5">
        <v>0.73153610048221895</v>
      </c>
      <c r="H4" s="5">
        <v>0.62733752323846403</v>
      </c>
      <c r="I4" s="5">
        <v>0.68405454644161701</v>
      </c>
      <c r="J4" s="5">
        <v>0.777414935021564</v>
      </c>
      <c r="K4" s="5">
        <v>0.41381807428239697</v>
      </c>
      <c r="L4" s="5">
        <v>0.69760926188291905</v>
      </c>
      <c r="M4" s="5">
        <v>0.46874500950051001</v>
      </c>
      <c r="N4" s="5">
        <v>0.36989147685052998</v>
      </c>
      <c r="O4" s="5">
        <v>0.67960130369342298</v>
      </c>
      <c r="P4" s="5">
        <v>-9.6948054415252699E-2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-4.0358125074713397E-2</v>
      </c>
      <c r="G5" s="5">
        <v>0</v>
      </c>
      <c r="H5" s="5">
        <v>0</v>
      </c>
      <c r="I5" s="5">
        <v>0</v>
      </c>
      <c r="J5" s="5">
        <v>0.21859128361800401</v>
      </c>
      <c r="K5" s="5">
        <v>0</v>
      </c>
      <c r="L5" s="5">
        <v>0.221504239486843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9.0869836852839594</v>
      </c>
      <c r="D7" s="12">
        <v>7.75162049138918</v>
      </c>
      <c r="E7" s="12">
        <v>16.6974682293509</v>
      </c>
      <c r="F7" s="12">
        <v>5.8423367623927502</v>
      </c>
      <c r="G7" s="12">
        <v>12.8615471172099</v>
      </c>
      <c r="H7" s="12">
        <v>0</v>
      </c>
      <c r="I7" s="12">
        <v>5.4934453342337903</v>
      </c>
      <c r="J7" s="12">
        <v>9.0435572399540494</v>
      </c>
      <c r="K7" s="12">
        <v>30.431081564935401</v>
      </c>
      <c r="L7" s="12">
        <v>14.4392930721955</v>
      </c>
      <c r="M7" s="12">
        <v>4.2871823724033096</v>
      </c>
      <c r="N7" s="12">
        <v>6.3294044068345903</v>
      </c>
      <c r="O7" s="12">
        <v>5.4934453342337903</v>
      </c>
      <c r="P7" s="12">
        <v>12.367680520388999</v>
      </c>
    </row>
    <row r="8" spans="1:16">
      <c r="A8" s="8" t="s">
        <v>26</v>
      </c>
      <c r="B8" s="3">
        <v>8</v>
      </c>
      <c r="C8" s="12">
        <v>18.510522321874699</v>
      </c>
      <c r="D8" s="12">
        <v>10.834898109812899</v>
      </c>
      <c r="E8" s="12">
        <v>38.975234683595502</v>
      </c>
      <c r="F8" s="12">
        <v>10.8860807299261</v>
      </c>
      <c r="G8" s="12">
        <v>18.441188881293701</v>
      </c>
      <c r="H8" s="12">
        <v>0</v>
      </c>
      <c r="I8" s="12">
        <v>9.9663692032146702</v>
      </c>
      <c r="J8" s="12">
        <v>10.845754721145401</v>
      </c>
      <c r="K8" s="12">
        <v>41.179126784088503</v>
      </c>
      <c r="L8" s="12">
        <v>35.739964506517097</v>
      </c>
      <c r="M8" s="12">
        <v>10.234597134119699</v>
      </c>
      <c r="N8" s="12">
        <v>13.7770397809144</v>
      </c>
      <c r="O8" s="12">
        <v>9.9663692032146702</v>
      </c>
      <c r="P8" s="12">
        <v>43.638893119095499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1.5272875780795401</v>
      </c>
      <c r="D11" s="5">
        <v>0.95836954758573301</v>
      </c>
      <c r="E11" s="5">
        <v>0.68212770399123002</v>
      </c>
      <c r="F11" s="5">
        <v>0.48730016008118898</v>
      </c>
      <c r="G11" s="5">
        <v>0.73153610048221895</v>
      </c>
      <c r="H11" s="5">
        <v>0.62733752323846403</v>
      </c>
      <c r="I11" s="5">
        <v>0.68405454644161701</v>
      </c>
      <c r="J11" s="5">
        <v>0.777414935021564</v>
      </c>
      <c r="K11" s="5">
        <v>0.41381807428239697</v>
      </c>
      <c r="L11" s="5">
        <v>0.69760926188291905</v>
      </c>
      <c r="M11" s="5">
        <v>0.46874500950051001</v>
      </c>
      <c r="N11" s="5">
        <v>0.36989147685052998</v>
      </c>
      <c r="O11" s="5">
        <v>0.67960130369342298</v>
      </c>
      <c r="P11" s="5">
        <v>-9.6948054415252699E-2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0.23854507496628799</v>
      </c>
      <c r="D13" s="5">
        <v>0.16625983931923799</v>
      </c>
      <c r="E13" s="5">
        <v>7.0319518280829899E-2</v>
      </c>
      <c r="F13" s="5">
        <v>0.124832973514596</v>
      </c>
      <c r="G13" s="5">
        <v>7.0172359187618702E-2</v>
      </c>
      <c r="H13" s="5">
        <v>9.8956361050079097E-3</v>
      </c>
      <c r="I13" s="5">
        <v>0.13952428073489301</v>
      </c>
      <c r="J13" s="5">
        <v>0.11878003803920199</v>
      </c>
      <c r="K13" s="5">
        <v>4.4249841310834398E-2</v>
      </c>
      <c r="L13" s="5">
        <v>3.2061194055625797E-2</v>
      </c>
      <c r="M13" s="5">
        <v>0.152212607828135</v>
      </c>
      <c r="N13" s="5">
        <v>0.21342544061885699</v>
      </c>
      <c r="O13" s="5">
        <v>0.139465788753105</v>
      </c>
      <c r="P13" s="5">
        <v>3.65755043383326E-2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-0.104716270272823</v>
      </c>
      <c r="F14" s="5">
        <v>-2.50963591841856E-4</v>
      </c>
      <c r="G14" s="5">
        <v>0</v>
      </c>
      <c r="H14" s="5">
        <v>0</v>
      </c>
      <c r="I14" s="5">
        <v>0</v>
      </c>
      <c r="J14" s="5">
        <v>2.02380847069242E-2</v>
      </c>
      <c r="K14" s="5">
        <v>0</v>
      </c>
      <c r="L14" s="5">
        <v>2.0321171200917899E-2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-4.0358125074713397E-2</v>
      </c>
      <c r="G15" s="5">
        <v>0</v>
      </c>
      <c r="H15" s="5">
        <v>0</v>
      </c>
      <c r="I15" s="5">
        <v>0</v>
      </c>
      <c r="J15" s="5">
        <v>0.21859128361800401</v>
      </c>
      <c r="K15" s="5">
        <v>0</v>
      </c>
      <c r="L15" s="5">
        <v>0.221504239486843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0.50932580940009697</v>
      </c>
      <c r="D16" s="5">
        <v>0.44663903147485501</v>
      </c>
      <c r="E16" s="5">
        <v>0.11583665719056301</v>
      </c>
      <c r="F16" s="5">
        <v>-3.48335264707638E-2</v>
      </c>
      <c r="G16" s="5">
        <v>0.28587856928150801</v>
      </c>
      <c r="H16" s="5">
        <v>0.23571295192366301</v>
      </c>
      <c r="I16" s="5">
        <v>0.10386109585473299</v>
      </c>
      <c r="J16" s="5">
        <v>0.476230145926548</v>
      </c>
      <c r="K16" s="5">
        <v>0.35393562299030401</v>
      </c>
      <c r="L16" s="5">
        <v>0.43249680633600401</v>
      </c>
      <c r="M16" s="5">
        <v>0.114775153942346</v>
      </c>
      <c r="N16" s="5">
        <v>0.187274234896079</v>
      </c>
      <c r="O16" s="5">
        <v>0.102095196221842</v>
      </c>
      <c r="P16" s="5">
        <v>-0.108913446082853</v>
      </c>
    </row>
    <row r="17" spans="1:16">
      <c r="A17" s="8" t="s">
        <v>32</v>
      </c>
      <c r="B17" s="2">
        <v>12</v>
      </c>
      <c r="C17" s="5">
        <v>705.45238319125599</v>
      </c>
      <c r="D17" s="5">
        <v>559.89500449018897</v>
      </c>
      <c r="E17" s="5">
        <v>214.67250913959799</v>
      </c>
      <c r="F17" s="5">
        <v>160.11976246550901</v>
      </c>
      <c r="G17" s="5">
        <v>272.13948394792698</v>
      </c>
      <c r="H17" s="5">
        <v>95.365910838593706</v>
      </c>
      <c r="I17" s="5">
        <v>199.751946492717</v>
      </c>
      <c r="J17" s="5">
        <v>355.67882886193303</v>
      </c>
      <c r="K17" s="5">
        <v>297.10427630772602</v>
      </c>
      <c r="L17" s="5">
        <v>151.46316830693499</v>
      </c>
      <c r="M17" s="5">
        <v>357.19868683144</v>
      </c>
      <c r="N17" s="5">
        <v>614.02039561285903</v>
      </c>
      <c r="O17" s="5">
        <v>199.751946492717</v>
      </c>
      <c r="P17" s="5">
        <v>41.0745296156989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3.9050856357036445</v>
      </c>
      <c r="E21" s="7">
        <f t="shared" si="2"/>
        <v>2.0661753763293715</v>
      </c>
      <c r="F21" s="7">
        <f t="shared" si="2"/>
        <v>0.76923076923076927</v>
      </c>
      <c r="G21" s="7">
        <f t="shared" si="2"/>
        <v>2.395081403107421</v>
      </c>
      <c r="H21" s="7">
        <f t="shared" si="2"/>
        <v>1.7014434291768252</v>
      </c>
      <c r="I21" s="7">
        <f t="shared" si="2"/>
        <v>2.079002145453515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6.1727653813164007</v>
      </c>
      <c r="M21" s="7">
        <f>((M4-MIN($M4:$P4))/(MAX($M4:$P4)-MIN($M4:$P4))*90+10)/$B4</f>
        <v>5.8124859795348849</v>
      </c>
      <c r="N21" s="7">
        <f t="shared" ref="N21:P21" si="4">((N4-MIN($M4:$P4))/(MAX($M4:$P4)-MIN($M4:$P4))*90+10)/$B4</f>
        <v>4.9311889911238387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12.35205360583455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11.795838751625507</v>
      </c>
      <c r="D24" s="7">
        <f t="shared" si="2"/>
        <v>10.356306892067632</v>
      </c>
      <c r="E24" s="7">
        <f t="shared" si="2"/>
        <v>20</v>
      </c>
      <c r="F24" s="7">
        <f t="shared" si="2"/>
        <v>8.2980842531692964</v>
      </c>
      <c r="G24" s="7">
        <f t="shared" si="2"/>
        <v>15.864847348703588</v>
      </c>
      <c r="H24" s="7">
        <f t="shared" si="2"/>
        <v>2</v>
      </c>
      <c r="I24" s="7">
        <f t="shared" si="2"/>
        <v>7.921976592977904</v>
      </c>
      <c r="J24" s="7">
        <f t="shared" si="5"/>
        <v>2</v>
      </c>
      <c r="K24" s="7">
        <f t="shared" si="5"/>
        <v>20</v>
      </c>
      <c r="L24" s="7">
        <f t="shared" si="5"/>
        <v>6.541116751269004</v>
      </c>
      <c r="M24" s="7">
        <f t="shared" si="7"/>
        <v>2</v>
      </c>
      <c r="N24" s="7">
        <f t="shared" si="7"/>
        <v>6.5492240634850702</v>
      </c>
      <c r="O24" s="7">
        <f t="shared" si="7"/>
        <v>4.6870538072409813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6.5929665738161427</v>
      </c>
      <c r="D25" s="7">
        <f t="shared" si="2"/>
        <v>4.3774373259052926</v>
      </c>
      <c r="E25" s="7">
        <f t="shared" si="2"/>
        <v>12.5</v>
      </c>
      <c r="F25" s="7">
        <f t="shared" si="2"/>
        <v>4.3922109246006675</v>
      </c>
      <c r="G25" s="7">
        <f t="shared" si="2"/>
        <v>6.5729538346275698</v>
      </c>
      <c r="H25" s="7">
        <f t="shared" si="2"/>
        <v>1.25</v>
      </c>
      <c r="I25" s="7">
        <f t="shared" si="2"/>
        <v>4.1267409470752083</v>
      </c>
      <c r="J25" s="7">
        <f t="shared" si="5"/>
        <v>1.25</v>
      </c>
      <c r="K25" s="7">
        <f t="shared" si="5"/>
        <v>12.5</v>
      </c>
      <c r="L25" s="7">
        <f t="shared" si="5"/>
        <v>10.482730851825337</v>
      </c>
      <c r="M25" s="7">
        <f t="shared" si="7"/>
        <v>1.3396150294590308</v>
      </c>
      <c r="N25" s="7">
        <f t="shared" si="7"/>
        <v>2.523146144501017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5.0766113264147377</v>
      </c>
      <c r="E28" s="7">
        <f t="shared" si="2"/>
        <v>2.6860279892281826</v>
      </c>
      <c r="F28" s="7">
        <f t="shared" si="2"/>
        <v>1</v>
      </c>
      <c r="G28" s="7">
        <f t="shared" si="2"/>
        <v>3.1136058240396474</v>
      </c>
      <c r="H28" s="7">
        <f t="shared" si="2"/>
        <v>2.2118764579298729</v>
      </c>
      <c r="I28" s="7">
        <f t="shared" si="2"/>
        <v>2.7027027890895696</v>
      </c>
      <c r="J28" s="7">
        <f t="shared" si="10"/>
        <v>10</v>
      </c>
      <c r="K28" s="7">
        <f t="shared" si="10"/>
        <v>1</v>
      </c>
      <c r="L28" s="7">
        <f t="shared" si="10"/>
        <v>8.0245949957113218</v>
      </c>
      <c r="M28" s="7">
        <f t="shared" si="11"/>
        <v>7.5562317733953508</v>
      </c>
      <c r="N28" s="7">
        <f t="shared" si="11"/>
        <v>6.4105456884609904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14.30947983897617</v>
      </c>
      <c r="E30" s="7">
        <f t="shared" si="2"/>
        <v>6.7567572637895381</v>
      </c>
      <c r="F30" s="7">
        <f t="shared" si="2"/>
        <v>11.048227206136968</v>
      </c>
      <c r="G30" s="7">
        <f t="shared" si="2"/>
        <v>6.7451724390421273</v>
      </c>
      <c r="H30" s="7">
        <f t="shared" si="2"/>
        <v>2</v>
      </c>
      <c r="I30" s="7">
        <f t="shared" si="2"/>
        <v>12.204772926442811</v>
      </c>
      <c r="J30" s="7">
        <f t="shared" ref="J30:L34" si="15">((J13-MIN($J13:$L13))/(MAX($J13:$L13)-MIN($J13:$L13))*90+10)/$B13</f>
        <v>20</v>
      </c>
      <c r="K30" s="7">
        <f t="shared" si="15"/>
        <v>4.5299651207908909</v>
      </c>
      <c r="L30" s="7">
        <f t="shared" si="15"/>
        <v>2</v>
      </c>
      <c r="M30" s="7">
        <f t="shared" ref="M30:P30" si="16">((M13-MIN($M13:$P13))/(MAX($M13:$P13)-MIN($M13:$P13))*90+10)/$B13</f>
        <v>13.769683985154284</v>
      </c>
      <c r="N30" s="7">
        <f t="shared" si="16"/>
        <v>20</v>
      </c>
      <c r="O30" s="7">
        <f t="shared" si="16"/>
        <v>12.472297352305336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9.9784305502794162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9.9632020005859943</v>
      </c>
      <c r="K31" s="7">
        <f t="shared" si="15"/>
        <v>1</v>
      </c>
      <c r="L31" s="7">
        <f t="shared" si="15"/>
        <v>10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8.2347024038897008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7.4693385372376362</v>
      </c>
      <c r="E33" s="7">
        <f t="shared" si="2"/>
        <v>2.9099794606141995</v>
      </c>
      <c r="F33" s="7">
        <f t="shared" si="2"/>
        <v>0.83333333333333337</v>
      </c>
      <c r="G33" s="7">
        <f t="shared" si="2"/>
        <v>5.2536208476375466</v>
      </c>
      <c r="H33" s="7">
        <f t="shared" si="2"/>
        <v>4.5622017992411648</v>
      </c>
      <c r="I33" s="7">
        <f t="shared" si="2"/>
        <v>2.7449235586053065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5.6512831559915675</v>
      </c>
      <c r="M33" s="7">
        <f t="shared" ref="M33:P34" si="18">((M16-MIN($M16:$P16))/(MAX($M16:$P16)-MIN($M16:$P16))*90+10)/$B16</f>
        <v>6.4975273830120086</v>
      </c>
      <c r="N33" s="7">
        <f t="shared" si="18"/>
        <v>8.3333333333333339</v>
      </c>
      <c r="O33" s="7">
        <f t="shared" si="18"/>
        <v>6.1764482530851152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6.54394709100578</v>
      </c>
      <c r="E34" s="7">
        <f t="shared" si="2"/>
        <v>2.3000098256130879</v>
      </c>
      <c r="F34" s="7">
        <f t="shared" si="2"/>
        <v>1.6293744016249299</v>
      </c>
      <c r="G34" s="7">
        <f t="shared" si="2"/>
        <v>3.0064708448197641</v>
      </c>
      <c r="H34" s="7">
        <f t="shared" si="2"/>
        <v>0.83333333333333337</v>
      </c>
      <c r="I34" s="7">
        <f t="shared" si="2"/>
        <v>2.1165862866185683</v>
      </c>
      <c r="J34" s="7">
        <f t="shared" si="15"/>
        <v>8.3333333333333339</v>
      </c>
      <c r="K34" s="7">
        <f t="shared" si="15"/>
        <v>6.1821313003323404</v>
      </c>
      <c r="L34" s="7">
        <f t="shared" si="15"/>
        <v>0.83333333333333337</v>
      </c>
      <c r="M34" s="7">
        <f t="shared" si="18"/>
        <v>4.971475031924121</v>
      </c>
      <c r="N34" s="7">
        <f t="shared" si="18"/>
        <v>8.3333333333333339</v>
      </c>
      <c r="O34" s="7">
        <f t="shared" si="18"/>
        <v>2.9104591094420562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11.795838751625507</v>
      </c>
      <c r="D37" s="7">
        <f t="shared" ref="D37:I37" si="19">D24</f>
        <v>10.356306892067632</v>
      </c>
      <c r="E37" s="7">
        <f t="shared" si="19"/>
        <v>20</v>
      </c>
      <c r="F37" s="7">
        <f t="shared" si="19"/>
        <v>8.2980842531692964</v>
      </c>
      <c r="G37" s="7">
        <f t="shared" si="19"/>
        <v>15.864847348703588</v>
      </c>
      <c r="H37" s="7">
        <f t="shared" si="19"/>
        <v>2</v>
      </c>
      <c r="I37" s="7">
        <f t="shared" si="19"/>
        <v>7.921976592977904</v>
      </c>
      <c r="J37" s="7">
        <f>J24</f>
        <v>2</v>
      </c>
      <c r="K37" s="7">
        <f t="shared" ref="K37:P37" si="20">K24</f>
        <v>20</v>
      </c>
      <c r="L37" s="7">
        <f t="shared" si="20"/>
        <v>6.541116751269004</v>
      </c>
      <c r="M37" s="7">
        <f t="shared" si="20"/>
        <v>2</v>
      </c>
      <c r="N37" s="7">
        <f t="shared" si="20"/>
        <v>6.5492240634850702</v>
      </c>
      <c r="O37" s="7">
        <f t="shared" si="20"/>
        <v>4.6870538072409813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8.8355947203218275</v>
      </c>
      <c r="E39" s="7">
        <f t="shared" si="23"/>
        <v>5.6678978142754648</v>
      </c>
      <c r="F39" s="7">
        <f t="shared" si="23"/>
        <v>4.3504330354028635</v>
      </c>
      <c r="G39" s="7">
        <f t="shared" si="23"/>
        <v>7.1789653672586464</v>
      </c>
      <c r="H39" s="7">
        <f t="shared" si="23"/>
        <v>6.2999705138237863</v>
      </c>
      <c r="I39" s="7">
        <f t="shared" si="23"/>
        <v>7.4569554804792038</v>
      </c>
      <c r="J39" s="7">
        <f>(SUM(J21:J22)+SUM(J28:J33))/8</f>
        <v>10.708313515857544</v>
      </c>
      <c r="K39" s="7">
        <f t="shared" ref="K39:P39" si="24">(SUM(K21:K22)+SUM(K28:K33))/8</f>
        <v>2.4133464559496773</v>
      </c>
      <c r="L39" s="7">
        <f t="shared" si="24"/>
        <v>7.7216107446577142</v>
      </c>
      <c r="M39" s="7">
        <f t="shared" si="24"/>
        <v>9.19502144316737</v>
      </c>
      <c r="N39" s="7">
        <f t="shared" si="24"/>
        <v>9.9499138046450746</v>
      </c>
      <c r="O39" s="7">
        <f t="shared" si="24"/>
        <v>9.5331619652425701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9.8030035482159406</v>
      </c>
      <c r="D40" s="7">
        <f t="shared" ref="D40:I40" si="25">(D20+D25+D26+D34)/4</f>
        <v>8.8017746756563398</v>
      </c>
      <c r="E40" s="7">
        <f t="shared" si="25"/>
        <v>9.7714310278318433</v>
      </c>
      <c r="F40" s="7">
        <f t="shared" si="25"/>
        <v>7.5768249029849706</v>
      </c>
      <c r="G40" s="7">
        <f t="shared" si="25"/>
        <v>8.466284741290405</v>
      </c>
      <c r="H40" s="7">
        <f t="shared" si="25"/>
        <v>1.1279761904761905</v>
      </c>
      <c r="I40" s="7">
        <f t="shared" si="25"/>
        <v>7.6322603798520152</v>
      </c>
      <c r="J40" s="7">
        <f>(J20+J25+J26+J34)/4</f>
        <v>8.4672619047619051</v>
      </c>
      <c r="K40" s="7">
        <f t="shared" ref="K40:P40" si="26">(K20+K25+K26+K34)/4</f>
        <v>10.741961396511655</v>
      </c>
      <c r="L40" s="7">
        <f t="shared" si="26"/>
        <v>8.9004446177182395</v>
      </c>
      <c r="M40" s="7">
        <f t="shared" si="26"/>
        <v>7.6492010867743598</v>
      </c>
      <c r="N40" s="7">
        <f t="shared" si="26"/>
        <v>8.78554844088716</v>
      </c>
      <c r="O40" s="7">
        <f t="shared" si="26"/>
        <v>7.1115433487890849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10.724447140524772</v>
      </c>
      <c r="D41" s="7">
        <f t="shared" ref="D41:I41" si="27">AVERAGE(D20:D34)</f>
        <v>9.1498775571511732</v>
      </c>
      <c r="E41" s="7">
        <f t="shared" si="27"/>
        <v>7.7662031705003702</v>
      </c>
      <c r="F41" s="7">
        <f t="shared" si="27"/>
        <v>5.8840420662251711</v>
      </c>
      <c r="G41" s="7">
        <f t="shared" si="27"/>
        <v>7.3817423720155064</v>
      </c>
      <c r="H41" s="7">
        <f t="shared" si="27"/>
        <v>3.9941112581663369</v>
      </c>
      <c r="I41" s="7">
        <f t="shared" si="27"/>
        <v>7.1796903474938594</v>
      </c>
      <c r="J41" s="7">
        <f>AVERAGE(J20:J34)</f>
        <v>9.6489937889844093</v>
      </c>
      <c r="K41" s="7">
        <f t="shared" ref="K41:P41" si="28">AVERAGE(K20:K34)</f>
        <v>5.6849744822429358</v>
      </c>
      <c r="L41" s="7">
        <f t="shared" si="28"/>
        <v>8.327718745293577</v>
      </c>
      <c r="M41" s="7">
        <f t="shared" si="28"/>
        <v>8.116723393542939</v>
      </c>
      <c r="N41" s="7">
        <f t="shared" si="28"/>
        <v>9.4860485509462862</v>
      </c>
      <c r="O41" s="7">
        <f t="shared" si="28"/>
        <v>7.9846098455296204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1689-0159-1E45-9A72-45FE46090BF9}">
  <dimension ref="A1:P41"/>
  <sheetViews>
    <sheetView topLeftCell="A11" workbookViewId="0">
      <selection activeCell="R22" sqref="R22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  <col min="4" max="5" width="11" bestFit="1" customWidth="1"/>
    <col min="6" max="6" width="11.5" bestFit="1" customWidth="1"/>
    <col min="7" max="16" width="11" bestFit="1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1.5407217176009</v>
      </c>
      <c r="D4" s="5">
        <v>0.96347054048365799</v>
      </c>
      <c r="E4" s="5">
        <v>0.72803750458966099</v>
      </c>
      <c r="F4" s="5">
        <v>0.53369197362402498</v>
      </c>
      <c r="G4" s="5">
        <v>0.74080612535679402</v>
      </c>
      <c r="H4" s="5">
        <v>0.63745781151761205</v>
      </c>
      <c r="I4" s="5">
        <v>0.71908489542964704</v>
      </c>
      <c r="J4" s="5">
        <v>0.80911315975714604</v>
      </c>
      <c r="K4" s="5">
        <v>0.41686780917822303</v>
      </c>
      <c r="L4" s="5">
        <v>0.72459306881488095</v>
      </c>
      <c r="M4" s="5">
        <v>0.480833188020516</v>
      </c>
      <c r="N4" s="5">
        <v>0.38465741164599399</v>
      </c>
      <c r="O4" s="5">
        <v>0.72845283261260796</v>
      </c>
      <c r="P4" s="5">
        <v>-6.0389375813974702E-2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-3.7002611464604401E-2</v>
      </c>
      <c r="G5" s="5">
        <v>0</v>
      </c>
      <c r="H5" s="5">
        <v>0</v>
      </c>
      <c r="I5" s="5">
        <v>0</v>
      </c>
      <c r="J5" s="5">
        <v>0.222552150297436</v>
      </c>
      <c r="K5" s="5">
        <v>0</v>
      </c>
      <c r="L5" s="5">
        <v>0.225794947791845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9.6347982301025095</v>
      </c>
      <c r="D7" s="12">
        <v>8.2189318235282993</v>
      </c>
      <c r="E7" s="12">
        <v>17.704085636675799</v>
      </c>
      <c r="F7" s="12">
        <v>6.1225061762067297</v>
      </c>
      <c r="G7" s="12">
        <v>13.4783229490594</v>
      </c>
      <c r="H7" s="12">
        <v>0</v>
      </c>
      <c r="I7" s="12">
        <v>5.8246211522483504</v>
      </c>
      <c r="J7" s="12">
        <v>9.5887537941163608</v>
      </c>
      <c r="K7" s="12">
        <v>32.265638517296701</v>
      </c>
      <c r="L7" s="12">
        <v>15.309774965395899</v>
      </c>
      <c r="M7" s="12">
        <v>4.49277431635314</v>
      </c>
      <c r="N7" s="12">
        <v>6.7109765449817997</v>
      </c>
      <c r="O7" s="12">
        <v>5.8246211522483504</v>
      </c>
      <c r="P7" s="12">
        <v>12.9607729665384</v>
      </c>
    </row>
    <row r="8" spans="1:16">
      <c r="A8" s="8" t="s">
        <v>26</v>
      </c>
      <c r="B8" s="3">
        <v>8</v>
      </c>
      <c r="C8" s="12">
        <v>19.6264408390977</v>
      </c>
      <c r="D8" s="12">
        <v>11.488086778545201</v>
      </c>
      <c r="E8" s="12">
        <v>41.324881297572297</v>
      </c>
      <c r="F8" s="12">
        <v>11.4081230189751</v>
      </c>
      <c r="G8" s="12">
        <v>19.325536581371999</v>
      </c>
      <c r="H8" s="12">
        <v>0</v>
      </c>
      <c r="I8" s="12">
        <v>10.5671980588221</v>
      </c>
      <c r="J8" s="12">
        <v>11.4995978875417</v>
      </c>
      <c r="K8" s="12">
        <v>43.661636423869602</v>
      </c>
      <c r="L8" s="12">
        <v>37.894570816603903</v>
      </c>
      <c r="M8" s="12">
        <v>10.725397510117601</v>
      </c>
      <c r="N8" s="12">
        <v>14.607597316607</v>
      </c>
      <c r="O8" s="12">
        <v>10.5671980588221</v>
      </c>
      <c r="P8" s="12">
        <v>45.7315973917025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1.5407217176009</v>
      </c>
      <c r="D11" s="5">
        <v>0.96347054048365799</v>
      </c>
      <c r="E11" s="5">
        <v>0.72803750458966099</v>
      </c>
      <c r="F11" s="5">
        <v>0.53369197362402498</v>
      </c>
      <c r="G11" s="5">
        <v>0.74080612535679402</v>
      </c>
      <c r="H11" s="5">
        <v>0.63745781151761205</v>
      </c>
      <c r="I11" s="5">
        <v>0.71908489542964704</v>
      </c>
      <c r="J11" s="5">
        <v>0.80911315975714604</v>
      </c>
      <c r="K11" s="5">
        <v>0.41686780917822303</v>
      </c>
      <c r="L11" s="5">
        <v>0.72459306881488095</v>
      </c>
      <c r="M11" s="5">
        <v>0.480833188020516</v>
      </c>
      <c r="N11" s="5">
        <v>0.38465741164599399</v>
      </c>
      <c r="O11" s="5">
        <v>0.72845283261260796</v>
      </c>
      <c r="P11" s="5">
        <v>-6.0389375813974702E-2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0.237784572010382</v>
      </c>
      <c r="D13" s="5">
        <v>0.17092977721704999</v>
      </c>
      <c r="E13" s="5">
        <v>7.3030040676676594E-2</v>
      </c>
      <c r="F13" s="5">
        <v>0.12686140162477499</v>
      </c>
      <c r="G13" s="5">
        <v>7.2252188353698801E-2</v>
      </c>
      <c r="H13" s="5">
        <v>1.50842357758335E-2</v>
      </c>
      <c r="I13" s="5">
        <v>0.13913013857159101</v>
      </c>
      <c r="J13" s="5">
        <v>0.121451448441887</v>
      </c>
      <c r="K13" s="5">
        <v>4.4800964939897797E-2</v>
      </c>
      <c r="L13" s="5">
        <v>3.6435952628009097E-2</v>
      </c>
      <c r="M13" s="5">
        <v>0.15290043283699101</v>
      </c>
      <c r="N13" s="5">
        <v>0.21244360106091001</v>
      </c>
      <c r="O13" s="5">
        <v>0.13975179187613601</v>
      </c>
      <c r="P13" s="5">
        <v>3.7892117174918902E-2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-9.4095542102361401E-2</v>
      </c>
      <c r="F14" s="5">
        <v>-2.2911565110981399E-4</v>
      </c>
      <c r="G14" s="5">
        <v>0</v>
      </c>
      <c r="H14" s="5">
        <v>0</v>
      </c>
      <c r="I14" s="5">
        <v>0</v>
      </c>
      <c r="J14" s="5">
        <v>2.06678114017846E-2</v>
      </c>
      <c r="K14" s="5">
        <v>0</v>
      </c>
      <c r="L14" s="5">
        <v>2.0321840676525899E-2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-3.7002611464604401E-2</v>
      </c>
      <c r="G15" s="5">
        <v>0</v>
      </c>
      <c r="H15" s="5">
        <v>0</v>
      </c>
      <c r="I15" s="5">
        <v>0</v>
      </c>
      <c r="J15" s="5">
        <v>0.222552150297436</v>
      </c>
      <c r="K15" s="5">
        <v>0</v>
      </c>
      <c r="L15" s="5">
        <v>0.225794947791845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0.51712036526581295</v>
      </c>
      <c r="D16" s="5">
        <v>0.44580019163147999</v>
      </c>
      <c r="E16" s="5">
        <v>0.143399944230371</v>
      </c>
      <c r="F16" s="5">
        <v>-6.1183184707431001E-3</v>
      </c>
      <c r="G16" s="5">
        <v>0.29185560752237399</v>
      </c>
      <c r="H16" s="5">
        <v>0.241287174026624</v>
      </c>
      <c r="I16" s="5">
        <v>0.13154371569218301</v>
      </c>
      <c r="J16" s="5">
        <v>0.50370449915634097</v>
      </c>
      <c r="K16" s="5">
        <v>0.355428533901407</v>
      </c>
      <c r="L16" s="5">
        <v>0.45428827529724702</v>
      </c>
      <c r="M16" s="5">
        <v>0.121271143478392</v>
      </c>
      <c r="N16" s="5">
        <v>0.19813948810206</v>
      </c>
      <c r="O16" s="5">
        <v>0.139535186718975</v>
      </c>
      <c r="P16" s="5">
        <v>-8.9245778538493206E-2</v>
      </c>
    </row>
    <row r="17" spans="1:16">
      <c r="A17" s="8" t="s">
        <v>32</v>
      </c>
      <c r="B17" s="2">
        <v>12</v>
      </c>
      <c r="C17" s="5">
        <v>707.57803400461705</v>
      </c>
      <c r="D17" s="5">
        <v>562.28879667466595</v>
      </c>
      <c r="E17" s="5">
        <v>223.32909951341799</v>
      </c>
      <c r="F17" s="5">
        <v>177.614413678489</v>
      </c>
      <c r="G17" s="5">
        <v>278.17199590577798</v>
      </c>
      <c r="H17" s="5">
        <v>110.81480473123101</v>
      </c>
      <c r="I17" s="5">
        <v>227.683689056086</v>
      </c>
      <c r="J17" s="5">
        <v>373.94821136903499</v>
      </c>
      <c r="K17" s="5">
        <v>302.47710234204402</v>
      </c>
      <c r="L17" s="5">
        <v>172.62239492703401</v>
      </c>
      <c r="M17" s="5">
        <v>359.48874739780899</v>
      </c>
      <c r="N17" s="5">
        <v>618.63979263565602</v>
      </c>
      <c r="O17" s="5">
        <v>227.683689056086</v>
      </c>
      <c r="P17" s="5">
        <v>47.591867124924299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3.7238506263452611</v>
      </c>
      <c r="E21" s="7">
        <f t="shared" si="2"/>
        <v>2.1053075520454616</v>
      </c>
      <c r="F21" s="7">
        <f t="shared" si="2"/>
        <v>0.76923076923076927</v>
      </c>
      <c r="G21" s="7">
        <f t="shared" si="2"/>
        <v>2.1930886174024442</v>
      </c>
      <c r="H21" s="7">
        <f t="shared" si="2"/>
        <v>1.4825948798953399</v>
      </c>
      <c r="I21" s="7">
        <f t="shared" si="2"/>
        <v>2.0437606094176748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6.2005396183837069</v>
      </c>
      <c r="M21" s="7">
        <f>((M4-MIN($M4:$P4))/(MAX($M4:$P4)-MIN($M4:$P4))*90+10)/$B4</f>
        <v>5.5191356322130281</v>
      </c>
      <c r="N21" s="7">
        <f t="shared" ref="N21:P21" si="4">((N4-MIN($M4:$P4))/(MAX($M4:$P4)-MIN($M4:$P4))*90+10)/$B4</f>
        <v>4.6750729148978341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12.338430965046514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11.795838751625499</v>
      </c>
      <c r="D24" s="7">
        <f t="shared" si="2"/>
        <v>10.356306892067622</v>
      </c>
      <c r="E24" s="7">
        <f t="shared" si="2"/>
        <v>20</v>
      </c>
      <c r="F24" s="7">
        <f t="shared" si="2"/>
        <v>8.2248406064767412</v>
      </c>
      <c r="G24" s="7">
        <f t="shared" si="2"/>
        <v>15.703605939437983</v>
      </c>
      <c r="H24" s="7">
        <f t="shared" si="2"/>
        <v>2</v>
      </c>
      <c r="I24" s="7">
        <f t="shared" si="2"/>
        <v>7.9219765929778987</v>
      </c>
      <c r="J24" s="7">
        <f t="shared" si="5"/>
        <v>2</v>
      </c>
      <c r="K24" s="7">
        <f t="shared" si="5"/>
        <v>20</v>
      </c>
      <c r="L24" s="7">
        <f t="shared" si="5"/>
        <v>6.5411167512690609</v>
      </c>
      <c r="M24" s="7">
        <f t="shared" si="7"/>
        <v>2</v>
      </c>
      <c r="N24" s="7">
        <f t="shared" si="7"/>
        <v>6.7151212186887106</v>
      </c>
      <c r="O24" s="7">
        <f t="shared" si="7"/>
        <v>4.8310400174177293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6.5929665738161543</v>
      </c>
      <c r="D25" s="7">
        <f t="shared" si="2"/>
        <v>4.3774373259053014</v>
      </c>
      <c r="E25" s="7">
        <f t="shared" si="2"/>
        <v>12.5</v>
      </c>
      <c r="F25" s="7">
        <f t="shared" si="2"/>
        <v>4.3556685448001407</v>
      </c>
      <c r="G25" s="7">
        <f t="shared" si="2"/>
        <v>6.5110504788844308</v>
      </c>
      <c r="H25" s="7">
        <f t="shared" si="2"/>
        <v>1.25</v>
      </c>
      <c r="I25" s="7">
        <f t="shared" si="2"/>
        <v>4.1267409470752074</v>
      </c>
      <c r="J25" s="7">
        <f t="shared" si="5"/>
        <v>1.25</v>
      </c>
      <c r="K25" s="7">
        <f t="shared" si="5"/>
        <v>12.5</v>
      </c>
      <c r="L25" s="7">
        <f t="shared" si="5"/>
        <v>10.48273085182533</v>
      </c>
      <c r="M25" s="7">
        <f t="shared" si="7"/>
        <v>1.3006120923672435</v>
      </c>
      <c r="N25" s="7">
        <f t="shared" si="7"/>
        <v>2.5426281270949507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4.8410058142488399</v>
      </c>
      <c r="E28" s="7">
        <f t="shared" si="2"/>
        <v>2.7368998176590997</v>
      </c>
      <c r="F28" s="7">
        <f t="shared" si="2"/>
        <v>1</v>
      </c>
      <c r="G28" s="7">
        <f t="shared" si="2"/>
        <v>2.8510152026231772</v>
      </c>
      <c r="H28" s="7">
        <f t="shared" si="2"/>
        <v>1.9273733438639418</v>
      </c>
      <c r="I28" s="7">
        <f t="shared" si="2"/>
        <v>2.6568887922429769</v>
      </c>
      <c r="J28" s="7">
        <f t="shared" si="10"/>
        <v>10</v>
      </c>
      <c r="K28" s="7">
        <f t="shared" si="10"/>
        <v>1</v>
      </c>
      <c r="L28" s="7">
        <f t="shared" si="10"/>
        <v>8.0607015038988195</v>
      </c>
      <c r="M28" s="7">
        <f t="shared" si="11"/>
        <v>7.1748763218769369</v>
      </c>
      <c r="N28" s="7">
        <f t="shared" si="11"/>
        <v>6.0775947893671844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14.596387564441901</v>
      </c>
      <c r="E30" s="7">
        <f t="shared" si="2"/>
        <v>6.6835335134683405</v>
      </c>
      <c r="F30" s="7">
        <f t="shared" si="2"/>
        <v>11.034512562037246</v>
      </c>
      <c r="G30" s="7">
        <f t="shared" si="2"/>
        <v>6.620662742591489</v>
      </c>
      <c r="H30" s="7">
        <f t="shared" si="2"/>
        <v>2</v>
      </c>
      <c r="I30" s="7">
        <f t="shared" si="2"/>
        <v>12.026146740847386</v>
      </c>
      <c r="J30" s="7">
        <f t="shared" ref="J30:L34" si="15">((J13-MIN($J13:$L13))/(MAX($J13:$L13)-MIN($J13:$L13))*90+10)/$B13</f>
        <v>20</v>
      </c>
      <c r="K30" s="7">
        <f t="shared" si="15"/>
        <v>3.7710914954096824</v>
      </c>
      <c r="L30" s="7">
        <f t="shared" si="15"/>
        <v>2</v>
      </c>
      <c r="M30" s="7">
        <f t="shared" ref="M30:P30" si="16">((M13-MIN($M13:$P13))/(MAX($M13:$P13)-MIN($M13:$P13))*90+10)/$B13</f>
        <v>13.859822877641204</v>
      </c>
      <c r="N30" s="7">
        <f t="shared" si="16"/>
        <v>20</v>
      </c>
      <c r="O30" s="7">
        <f t="shared" si="16"/>
        <v>12.503916115771595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9.9780856689497011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9.849343674238316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8.2256206433643424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7.3110440437921715</v>
      </c>
      <c r="E33" s="7">
        <f t="shared" si="2"/>
        <v>2.9764985944533611</v>
      </c>
      <c r="F33" s="7">
        <f t="shared" si="2"/>
        <v>0.83333333333333337</v>
      </c>
      <c r="G33" s="7">
        <f t="shared" si="2"/>
        <v>5.1044327654112065</v>
      </c>
      <c r="H33" s="7">
        <f t="shared" si="2"/>
        <v>4.3795948224102661</v>
      </c>
      <c r="I33" s="7">
        <f t="shared" si="2"/>
        <v>2.8065537551280237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5.8337935171130377</v>
      </c>
      <c r="M33" s="7">
        <f t="shared" ref="M33:P34" si="18">((M16-MIN($M16:$P16))/(MAX($M16:$P16)-MIN($M16:$P16))*90+10)/$B16</f>
        <v>6.3272716050590638</v>
      </c>
      <c r="N33" s="7">
        <f t="shared" si="18"/>
        <v>8.3333333333333339</v>
      </c>
      <c r="O33" s="7">
        <f t="shared" si="18"/>
        <v>6.8039151223333869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6.5073674786653006</v>
      </c>
      <c r="E34" s="7">
        <f t="shared" si="2"/>
        <v>2.2473903151850401</v>
      </c>
      <c r="F34" s="7">
        <f t="shared" si="2"/>
        <v>1.6728573564780651</v>
      </c>
      <c r="G34" s="7">
        <f t="shared" si="2"/>
        <v>2.9366447845723749</v>
      </c>
      <c r="H34" s="7">
        <f t="shared" si="2"/>
        <v>0.83333333333333337</v>
      </c>
      <c r="I34" s="7">
        <f t="shared" si="2"/>
        <v>2.3021179189782157</v>
      </c>
      <c r="J34" s="7">
        <f t="shared" si="15"/>
        <v>8.3333333333333339</v>
      </c>
      <c r="K34" s="7">
        <f t="shared" si="15"/>
        <v>5.6708167858996079</v>
      </c>
      <c r="L34" s="7">
        <f t="shared" si="15"/>
        <v>0.83333333333333337</v>
      </c>
      <c r="M34" s="7">
        <f t="shared" si="18"/>
        <v>4.9297086068350913</v>
      </c>
      <c r="N34" s="7">
        <f t="shared" si="18"/>
        <v>8.3333333333333339</v>
      </c>
      <c r="O34" s="7">
        <f t="shared" si="18"/>
        <v>3.1986140814871575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11.795838751625499</v>
      </c>
      <c r="D37" s="7">
        <f t="shared" ref="D37:I37" si="19">D24</f>
        <v>10.356306892067622</v>
      </c>
      <c r="E37" s="7">
        <f t="shared" si="19"/>
        <v>20</v>
      </c>
      <c r="F37" s="7">
        <f t="shared" si="19"/>
        <v>8.2248406064767412</v>
      </c>
      <c r="G37" s="7">
        <f t="shared" si="19"/>
        <v>15.703605939437983</v>
      </c>
      <c r="H37" s="7">
        <f t="shared" si="19"/>
        <v>2</v>
      </c>
      <c r="I37" s="7">
        <f t="shared" si="19"/>
        <v>7.9219765929778987</v>
      </c>
      <c r="J37" s="7">
        <f>J24</f>
        <v>2</v>
      </c>
      <c r="K37" s="7">
        <f t="shared" ref="K37:P37" si="20">K24</f>
        <v>20</v>
      </c>
      <c r="L37" s="7">
        <f t="shared" si="20"/>
        <v>6.5411167512690609</v>
      </c>
      <c r="M37" s="7">
        <f t="shared" si="20"/>
        <v>2</v>
      </c>
      <c r="N37" s="7">
        <f t="shared" si="20"/>
        <v>6.7151212186887106</v>
      </c>
      <c r="O37" s="7">
        <f t="shared" si="20"/>
        <v>4.8310400174177293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8.7995663091338265</v>
      </c>
      <c r="E39" s="7">
        <f t="shared" si="23"/>
        <v>5.6783102377335855</v>
      </c>
      <c r="F39" s="7">
        <f t="shared" si="23"/>
        <v>4.3486755947241837</v>
      </c>
      <c r="G39" s="7">
        <f t="shared" si="23"/>
        <v>7.0866802190338429</v>
      </c>
      <c r="H39" s="7">
        <f t="shared" si="23"/>
        <v>6.2142256838014971</v>
      </c>
      <c r="I39" s="7">
        <f t="shared" si="23"/>
        <v>7.4321990402348108</v>
      </c>
      <c r="J39" s="7">
        <f>(SUM(J21:J22)+SUM(J28:J33))/8</f>
        <v>10.710075215620122</v>
      </c>
      <c r="K39" s="7">
        <f t="shared" ref="K39:P39" si="24">(SUM(K21:K22)+SUM(K28:K33))/8</f>
        <v>2.3184872527770266</v>
      </c>
      <c r="L39" s="7">
        <f t="shared" si="24"/>
        <v>7.7335775922345382</v>
      </c>
      <c r="M39" s="7">
        <f t="shared" si="24"/>
        <v>9.1006686076290819</v>
      </c>
      <c r="N39" s="7">
        <f t="shared" si="24"/>
        <v>9.8762804327300984</v>
      </c>
      <c r="O39" s="7">
        <f t="shared" si="24"/>
        <v>9.6155476693318889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9.8030035482159441</v>
      </c>
      <c r="D40" s="7">
        <f t="shared" ref="D40:I40" si="25">(D20+D25+D26+D34)/4</f>
        <v>8.7926297725712228</v>
      </c>
      <c r="E40" s="7">
        <f t="shared" si="25"/>
        <v>9.7582761502248303</v>
      </c>
      <c r="F40" s="7">
        <f t="shared" si="25"/>
        <v>7.5785600467481231</v>
      </c>
      <c r="G40" s="7">
        <f t="shared" si="25"/>
        <v>8.4333523872927731</v>
      </c>
      <c r="H40" s="7">
        <f t="shared" si="25"/>
        <v>1.1279761904761905</v>
      </c>
      <c r="I40" s="7">
        <f t="shared" si="25"/>
        <v>7.6786432879419273</v>
      </c>
      <c r="J40" s="7">
        <f>(J20+J25+J26+J34)/4</f>
        <v>8.4672619047619051</v>
      </c>
      <c r="K40" s="7">
        <f t="shared" ref="K40:P40" si="26">(K20+K25+K26+K34)/4</f>
        <v>10.614132767903474</v>
      </c>
      <c r="L40" s="7">
        <f t="shared" si="26"/>
        <v>8.9004446177182377</v>
      </c>
      <c r="M40" s="7">
        <f t="shared" si="26"/>
        <v>7.6290087462291556</v>
      </c>
      <c r="N40" s="7">
        <f t="shared" si="26"/>
        <v>8.7904189365356427</v>
      </c>
      <c r="O40" s="7">
        <f t="shared" si="26"/>
        <v>7.1835820918003606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10.724447140524774</v>
      </c>
      <c r="D41" s="7">
        <f t="shared" ref="D41:I41" si="27">AVERAGE(D20:D34)</f>
        <v>9.1282237636948729</v>
      </c>
      <c r="E41" s="7">
        <f t="shared" si="27"/>
        <v>7.768248495649499</v>
      </c>
      <c r="F41" s="7">
        <f t="shared" si="27"/>
        <v>5.8786845597538786</v>
      </c>
      <c r="G41" s="7">
        <f t="shared" si="27"/>
        <v>7.3129922379452035</v>
      </c>
      <c r="H41" s="7">
        <f t="shared" si="27"/>
        <v>3.9483806821544496</v>
      </c>
      <c r="I41" s="7">
        <f t="shared" si="27"/>
        <v>7.1788556881874923</v>
      </c>
      <c r="J41" s="7">
        <f>AVERAGE(J20:J34)</f>
        <v>9.649933362191117</v>
      </c>
      <c r="K41" s="7">
        <f t="shared" ref="K41:P41" si="28">AVERAGE(K20:K34)</f>
        <v>5.6002952729220059</v>
      </c>
      <c r="L41" s="7">
        <f t="shared" si="28"/>
        <v>8.3341010640012207</v>
      </c>
      <c r="M41" s="7">
        <f t="shared" si="28"/>
        <v>8.0610172571104659</v>
      </c>
      <c r="N41" s="7">
        <f t="shared" si="28"/>
        <v>9.4591360284448047</v>
      </c>
      <c r="O41" s="7">
        <f t="shared" si="28"/>
        <v>8.0573582998587128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0536-D420-2A47-B5F1-3270836D7890}">
  <dimension ref="A1:P47"/>
  <sheetViews>
    <sheetView topLeftCell="A9" workbookViewId="0">
      <selection activeCell="F46" sqref="F46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  <col min="4" max="5" width="11" bestFit="1" customWidth="1"/>
    <col min="6" max="6" width="11.5" bestFit="1" customWidth="1"/>
    <col min="7" max="16" width="11" bestFit="1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1.55122738821226</v>
      </c>
      <c r="D4" s="5">
        <v>0.96729413507619599</v>
      </c>
      <c r="E4" s="5">
        <v>0.77270843596085004</v>
      </c>
      <c r="F4" s="5">
        <v>0.64678247559424795</v>
      </c>
      <c r="G4" s="5">
        <v>0.76209904813681795</v>
      </c>
      <c r="H4" s="5">
        <v>0.66701622617336098</v>
      </c>
      <c r="I4" s="5">
        <v>0.779106254963852</v>
      </c>
      <c r="J4" s="5">
        <v>0.84138317243013305</v>
      </c>
      <c r="K4" s="5">
        <v>0.42865397894985302</v>
      </c>
      <c r="L4" s="5">
        <v>0.75989350906370901</v>
      </c>
      <c r="M4" s="5">
        <v>0.50944608179654505</v>
      </c>
      <c r="N4" s="5">
        <v>0.40617174669484402</v>
      </c>
      <c r="O4" s="5">
        <v>0.77950568389323105</v>
      </c>
      <c r="P4" s="5">
        <v>1.21846953708539E-2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-2.9018791686795099E-2</v>
      </c>
      <c r="G5" s="5">
        <v>0</v>
      </c>
      <c r="H5" s="5">
        <v>0</v>
      </c>
      <c r="I5" s="5">
        <v>0</v>
      </c>
      <c r="J5" s="5">
        <v>0.23155442423161801</v>
      </c>
      <c r="K5" s="5">
        <v>0</v>
      </c>
      <c r="L5" s="5">
        <v>0.23239702424301401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10.2077628065118</v>
      </c>
      <c r="D7" s="12">
        <v>8.7076973044796109</v>
      </c>
      <c r="E7" s="12">
        <v>18.756916602646601</v>
      </c>
      <c r="F7" s="12">
        <v>6.97036699044427</v>
      </c>
      <c r="G7" s="12">
        <v>15.344836683999601</v>
      </c>
      <c r="H7" s="12">
        <v>0</v>
      </c>
      <c r="I7" s="12">
        <v>6.1710011709617403</v>
      </c>
      <c r="J7" s="12">
        <v>10.1589801885595</v>
      </c>
      <c r="K7" s="12">
        <v>34.184419530050903</v>
      </c>
      <c r="L7" s="12">
        <v>16.220220469128702</v>
      </c>
      <c r="M7" s="12">
        <v>5.1149455613332098</v>
      </c>
      <c r="N7" s="12">
        <v>7.1100665665428799</v>
      </c>
      <c r="O7" s="12">
        <v>6.1710011709617403</v>
      </c>
      <c r="P7" s="12">
        <v>14.7556150139441</v>
      </c>
    </row>
    <row r="8" spans="1:16">
      <c r="A8" s="8" t="s">
        <v>26</v>
      </c>
      <c r="B8" s="3">
        <v>8</v>
      </c>
      <c r="C8" s="12">
        <v>20.793590902153699</v>
      </c>
      <c r="D8" s="12">
        <v>12.1712631790905</v>
      </c>
      <c r="E8" s="12">
        <v>43.782399612159402</v>
      </c>
      <c r="F8" s="12">
        <v>12.987950003777501</v>
      </c>
      <c r="G8" s="12">
        <v>22.0017878924995</v>
      </c>
      <c r="H8" s="12">
        <v>0</v>
      </c>
      <c r="I8" s="12">
        <v>11.1956108200452</v>
      </c>
      <c r="J8" s="12">
        <v>12.1834588335786</v>
      </c>
      <c r="K8" s="12">
        <v>46.258117473236901</v>
      </c>
      <c r="L8" s="12">
        <v>40.1480945747155</v>
      </c>
      <c r="M8" s="12">
        <v>12.2106788645553</v>
      </c>
      <c r="N8" s="12">
        <v>15.4762855453566</v>
      </c>
      <c r="O8" s="12">
        <v>11.1956108200452</v>
      </c>
      <c r="P8" s="12">
        <v>52.064629696609799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1.55122738821226</v>
      </c>
      <c r="D11" s="5">
        <v>0.96729413507619599</v>
      </c>
      <c r="E11" s="5">
        <v>0.77270843596085004</v>
      </c>
      <c r="F11" s="5">
        <v>0.64678247559424795</v>
      </c>
      <c r="G11" s="5">
        <v>0.76209904813681795</v>
      </c>
      <c r="H11" s="5">
        <v>0.66701622617336098</v>
      </c>
      <c r="I11" s="5">
        <v>0.779106254963852</v>
      </c>
      <c r="J11" s="5">
        <v>0.84138317243013305</v>
      </c>
      <c r="K11" s="5">
        <v>0.42865397894985302</v>
      </c>
      <c r="L11" s="5">
        <v>0.75989350906370901</v>
      </c>
      <c r="M11" s="5">
        <v>0.50944608179654505</v>
      </c>
      <c r="N11" s="5">
        <v>0.40617174669484402</v>
      </c>
      <c r="O11" s="5">
        <v>0.77950568389323105</v>
      </c>
      <c r="P11" s="5">
        <v>1.21846953708539E-2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0.23702077961419901</v>
      </c>
      <c r="D13" s="5">
        <v>0.16713234666063101</v>
      </c>
      <c r="E13" s="5">
        <v>7.5239609087742507E-2</v>
      </c>
      <c r="F13" s="5">
        <v>0.129956771814701</v>
      </c>
      <c r="G13" s="5">
        <v>7.7297785397219501E-2</v>
      </c>
      <c r="H13" s="5">
        <v>2.1123109530916201E-2</v>
      </c>
      <c r="I13" s="5">
        <v>0.143452516444039</v>
      </c>
      <c r="J13" s="5">
        <v>0.122134879510733</v>
      </c>
      <c r="K13" s="5">
        <v>4.69398132529526E-2</v>
      </c>
      <c r="L13" s="5">
        <v>4.0756230212952299E-2</v>
      </c>
      <c r="M13" s="5">
        <v>0.15260577851734</v>
      </c>
      <c r="N13" s="5">
        <v>0.21463892325282499</v>
      </c>
      <c r="O13" s="5">
        <v>0.142414967398477</v>
      </c>
      <c r="P13" s="5">
        <v>4.0671815815209199E-2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-8.1488792127898904E-2</v>
      </c>
      <c r="F14" s="5">
        <v>-1.7965672342106699E-4</v>
      </c>
      <c r="G14" s="5">
        <v>0</v>
      </c>
      <c r="H14" s="5">
        <v>0</v>
      </c>
      <c r="I14" s="5">
        <v>0</v>
      </c>
      <c r="J14" s="5">
        <v>2.02850309115267E-2</v>
      </c>
      <c r="K14" s="5">
        <v>0</v>
      </c>
      <c r="L14" s="5">
        <v>2.0212747847389499E-2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-2.9018791686795099E-2</v>
      </c>
      <c r="G15" s="5">
        <v>0</v>
      </c>
      <c r="H15" s="5">
        <v>0</v>
      </c>
      <c r="I15" s="5">
        <v>0</v>
      </c>
      <c r="J15" s="5">
        <v>0.23155442423161801</v>
      </c>
      <c r="K15" s="5">
        <v>0</v>
      </c>
      <c r="L15" s="5">
        <v>0.23239702424301401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0.52422240140267695</v>
      </c>
      <c r="D16" s="5">
        <v>0.45263951468784303</v>
      </c>
      <c r="E16" s="5">
        <v>0.16999560408106901</v>
      </c>
      <c r="F16" s="5">
        <v>6.1787645090522897E-2</v>
      </c>
      <c r="G16" s="5">
        <v>0.29918766933722901</v>
      </c>
      <c r="H16" s="5">
        <v>0.25588858371425399</v>
      </c>
      <c r="I16" s="5">
        <v>0.175596265100145</v>
      </c>
      <c r="J16" s="5">
        <v>0.53651245048412299</v>
      </c>
      <c r="K16" s="5">
        <v>0.36224324822878101</v>
      </c>
      <c r="L16" s="5">
        <v>0.48423411207205203</v>
      </c>
      <c r="M16" s="5">
        <v>0.13750493851088899</v>
      </c>
      <c r="N16" s="5">
        <v>0.21011616289589699</v>
      </c>
      <c r="O16" s="5">
        <v>0.17323431977968401</v>
      </c>
      <c r="P16" s="5">
        <v>-4.8678282461528E-2</v>
      </c>
    </row>
    <row r="17" spans="1:16">
      <c r="A17" s="8" t="s">
        <v>32</v>
      </c>
      <c r="B17" s="2">
        <v>12</v>
      </c>
      <c r="C17" s="5">
        <v>709.70368481797505</v>
      </c>
      <c r="D17" s="5">
        <v>564.68258885913895</v>
      </c>
      <c r="E17" s="5">
        <v>231.98568988723699</v>
      </c>
      <c r="F17" s="5">
        <v>218.768943928281</v>
      </c>
      <c r="G17" s="5">
        <v>292.362917144547</v>
      </c>
      <c r="H17" s="5">
        <v>126.263698623869</v>
      </c>
      <c r="I17" s="5">
        <v>255.61543161945301</v>
      </c>
      <c r="J17" s="5">
        <v>392.21759392542498</v>
      </c>
      <c r="K17" s="5">
        <v>307.84992837636503</v>
      </c>
      <c r="L17" s="5">
        <v>193.781621596419</v>
      </c>
      <c r="M17" s="5">
        <v>364.87589236808498</v>
      </c>
      <c r="N17" s="5">
        <v>623.25918896764199</v>
      </c>
      <c r="O17" s="5">
        <v>255.61543161945301</v>
      </c>
      <c r="P17" s="5">
        <v>62.9232894003461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3.2225884501465072</v>
      </c>
      <c r="E21" s="7">
        <f t="shared" si="2"/>
        <v>1.7331314978078347</v>
      </c>
      <c r="F21" s="7">
        <f t="shared" si="2"/>
        <v>0.76923076923076927</v>
      </c>
      <c r="G21" s="7">
        <f t="shared" si="2"/>
        <v>1.6519218995362031</v>
      </c>
      <c r="H21" s="7">
        <f t="shared" si="2"/>
        <v>0.92411008774678127</v>
      </c>
      <c r="I21" s="7">
        <f t="shared" si="2"/>
        <v>1.7821036269887003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6.3254084837389808</v>
      </c>
      <c r="M21" s="7">
        <f>((M4-MIN($M4:$P4))/(MAX($M4:$P4)-MIN($M4:$P4))*90+10)/$B4</f>
        <v>5.2557219255984329</v>
      </c>
      <c r="N21" s="7">
        <f t="shared" ref="N21:P21" si="4">((N4-MIN($M4:$P4))/(MAX($M4:$P4)-MIN($M4:$P4))*90+10)/$B4</f>
        <v>4.3239395597002677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12.459210965979096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11.795838751625451</v>
      </c>
      <c r="D24" s="7">
        <f t="shared" si="2"/>
        <v>10.3563068920676</v>
      </c>
      <c r="E24" s="7">
        <f t="shared" si="2"/>
        <v>20</v>
      </c>
      <c r="F24" s="7">
        <f t="shared" si="2"/>
        <v>8.6890848046044802</v>
      </c>
      <c r="G24" s="7">
        <f t="shared" si="2"/>
        <v>16.725611152582509</v>
      </c>
      <c r="H24" s="7">
        <f t="shared" si="2"/>
        <v>2</v>
      </c>
      <c r="I24" s="7">
        <f t="shared" si="2"/>
        <v>7.9219765929778792</v>
      </c>
      <c r="J24" s="7">
        <f t="shared" si="5"/>
        <v>2</v>
      </c>
      <c r="K24" s="7">
        <f t="shared" si="5"/>
        <v>20</v>
      </c>
      <c r="L24" s="7">
        <f t="shared" si="5"/>
        <v>6.5411167512690724</v>
      </c>
      <c r="M24" s="7">
        <f t="shared" si="7"/>
        <v>2</v>
      </c>
      <c r="N24" s="7">
        <f t="shared" si="7"/>
        <v>5.7250709891363734</v>
      </c>
      <c r="O24" s="7">
        <f t="shared" si="7"/>
        <v>3.9717511389383362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6.592966573816156</v>
      </c>
      <c r="D25" s="7">
        <f t="shared" si="2"/>
        <v>4.3774373259052792</v>
      </c>
      <c r="E25" s="7">
        <f t="shared" si="2"/>
        <v>12.5</v>
      </c>
      <c r="F25" s="7">
        <f t="shared" si="2"/>
        <v>4.5872871025076805</v>
      </c>
      <c r="G25" s="7">
        <f t="shared" si="2"/>
        <v>6.903415892761557</v>
      </c>
      <c r="H25" s="7">
        <f t="shared" si="2"/>
        <v>1.25</v>
      </c>
      <c r="I25" s="7">
        <f t="shared" si="2"/>
        <v>4.1267409470752048</v>
      </c>
      <c r="J25" s="7">
        <f t="shared" si="5"/>
        <v>1.25</v>
      </c>
      <c r="K25" s="7">
        <f t="shared" si="5"/>
        <v>12.5</v>
      </c>
      <c r="L25" s="7">
        <f t="shared" si="5"/>
        <v>10.482730851825341</v>
      </c>
      <c r="M25" s="7">
        <f t="shared" si="7"/>
        <v>1.5294174123736277</v>
      </c>
      <c r="N25" s="7">
        <f t="shared" si="7"/>
        <v>2.4283397787258387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4.1893649851904593</v>
      </c>
      <c r="E28" s="7">
        <f t="shared" si="2"/>
        <v>2.2530709471501851</v>
      </c>
      <c r="F28" s="7">
        <f t="shared" si="2"/>
        <v>1</v>
      </c>
      <c r="G28" s="7">
        <f t="shared" si="2"/>
        <v>2.147498469397064</v>
      </c>
      <c r="H28" s="7">
        <f t="shared" si="2"/>
        <v>1.2013431140708157</v>
      </c>
      <c r="I28" s="7">
        <f t="shared" si="2"/>
        <v>2.3167347150853104</v>
      </c>
      <c r="J28" s="7">
        <f t="shared" si="10"/>
        <v>10</v>
      </c>
      <c r="K28" s="7">
        <f t="shared" si="10"/>
        <v>1</v>
      </c>
      <c r="L28" s="7">
        <f t="shared" si="10"/>
        <v>8.2230310288606745</v>
      </c>
      <c r="M28" s="7">
        <f t="shared" si="11"/>
        <v>6.8324385032779631</v>
      </c>
      <c r="N28" s="7">
        <f t="shared" si="11"/>
        <v>5.6211214276103485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14.173203477930297</v>
      </c>
      <c r="E30" s="7">
        <f t="shared" si="2"/>
        <v>6.5118457816016004</v>
      </c>
      <c r="F30" s="7">
        <f t="shared" si="2"/>
        <v>11.07377055228265</v>
      </c>
      <c r="G30" s="7">
        <f t="shared" si="2"/>
        <v>6.6834417675902156</v>
      </c>
      <c r="H30" s="7">
        <f t="shared" si="2"/>
        <v>2</v>
      </c>
      <c r="I30" s="7">
        <f t="shared" si="2"/>
        <v>12.198948990912283</v>
      </c>
      <c r="J30" s="7">
        <f t="shared" ref="J30:L34" si="15">((J13-MIN($J13:$L13))/(MAX($J13:$L13)-MIN($J13:$L13))*90+10)/$B13</f>
        <v>20</v>
      </c>
      <c r="K30" s="7">
        <f t="shared" si="15"/>
        <v>3.3677358334213694</v>
      </c>
      <c r="L30" s="7">
        <f t="shared" si="15"/>
        <v>2</v>
      </c>
      <c r="M30" s="7">
        <f t="shared" ref="M30:P30" si="16">((M13-MIN($M13:$P13))/(MAX($M13:$P13)-MIN($M13:$P13))*90+10)/$B13</f>
        <v>13.581564804489613</v>
      </c>
      <c r="N30" s="7">
        <f t="shared" si="16"/>
        <v>20</v>
      </c>
      <c r="O30" s="7">
        <f t="shared" si="16"/>
        <v>12.527143639239664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9.9801578785429559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9.9679296728670419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8.3061406439860637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7.1723659903015884</v>
      </c>
      <c r="E33" s="7">
        <f t="shared" si="2"/>
        <v>2.5883045619260097</v>
      </c>
      <c r="F33" s="7">
        <f t="shared" si="2"/>
        <v>0.83333333333333337</v>
      </c>
      <c r="G33" s="7">
        <f t="shared" si="2"/>
        <v>4.6836066044202873</v>
      </c>
      <c r="H33" s="7">
        <f t="shared" si="2"/>
        <v>3.9813602058967654</v>
      </c>
      <c r="I33" s="7">
        <f t="shared" si="2"/>
        <v>2.6791389057328057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6.083437580003153</v>
      </c>
      <c r="M33" s="7">
        <f t="shared" ref="M33:P34" si="18">((M16-MIN($M16:$P16))/(MAX($M16:$P16)-MIN($M16:$P16))*90+10)/$B16</f>
        <v>6.2290216193186581</v>
      </c>
      <c r="N33" s="7">
        <f t="shared" si="18"/>
        <v>8.3333333333333339</v>
      </c>
      <c r="O33" s="7">
        <f t="shared" si="18"/>
        <v>7.2644779991720378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6.4691172264012744</v>
      </c>
      <c r="E34" s="7">
        <f t="shared" si="2"/>
        <v>2.1923676011893987</v>
      </c>
      <c r="F34" s="7">
        <f t="shared" si="2"/>
        <v>2.0224690734268678</v>
      </c>
      <c r="G34" s="7">
        <f t="shared" si="2"/>
        <v>2.968504333578482</v>
      </c>
      <c r="H34" s="7">
        <f t="shared" si="2"/>
        <v>0.83333333333333337</v>
      </c>
      <c r="I34" s="7">
        <f t="shared" si="2"/>
        <v>2.4961230296571686</v>
      </c>
      <c r="J34" s="7">
        <f t="shared" si="15"/>
        <v>8.3333333333333339</v>
      </c>
      <c r="K34" s="7">
        <f t="shared" si="15"/>
        <v>5.1446096145872149</v>
      </c>
      <c r="L34" s="7">
        <f t="shared" si="15"/>
        <v>0.83333333333333337</v>
      </c>
      <c r="M34" s="7">
        <f t="shared" si="18"/>
        <v>4.8749171833184075</v>
      </c>
      <c r="N34" s="7">
        <f t="shared" si="18"/>
        <v>8.3333333333333339</v>
      </c>
      <c r="O34" s="7">
        <f t="shared" si="18"/>
        <v>3.4124846383975118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11.795838751625451</v>
      </c>
      <c r="D37" s="7">
        <f t="shared" ref="D37:I37" si="19">D24</f>
        <v>10.3563068920676</v>
      </c>
      <c r="E37" s="7">
        <f t="shared" si="19"/>
        <v>20</v>
      </c>
      <c r="F37" s="7">
        <f t="shared" si="19"/>
        <v>8.6890848046044802</v>
      </c>
      <c r="G37" s="7">
        <f t="shared" si="19"/>
        <v>16.725611152582509</v>
      </c>
      <c r="H37" s="7">
        <f t="shared" si="19"/>
        <v>2</v>
      </c>
      <c r="I37" s="7">
        <f t="shared" si="19"/>
        <v>7.9219765929778792</v>
      </c>
      <c r="J37" s="7">
        <f>J24</f>
        <v>2</v>
      </c>
      <c r="K37" s="7">
        <f t="shared" ref="K37:P37" si="20">K24</f>
        <v>20</v>
      </c>
      <c r="L37" s="7">
        <f t="shared" si="20"/>
        <v>6.5411167512690724</v>
      </c>
      <c r="M37" s="7">
        <f t="shared" si="20"/>
        <v>2</v>
      </c>
      <c r="N37" s="7">
        <f t="shared" si="20"/>
        <v>5.7250709891363734</v>
      </c>
      <c r="O37" s="7">
        <f t="shared" si="20"/>
        <v>3.9717511389383362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8.5852206659764096</v>
      </c>
      <c r="E39" s="7">
        <f t="shared" si="23"/>
        <v>5.501324401591007</v>
      </c>
      <c r="F39" s="7">
        <f t="shared" si="23"/>
        <v>4.3538418697040155</v>
      </c>
      <c r="G39" s="7">
        <f t="shared" si="23"/>
        <v>6.8863388956482741</v>
      </c>
      <c r="H39" s="7">
        <f t="shared" si="23"/>
        <v>6.003881978994599</v>
      </c>
      <c r="I39" s="7">
        <f t="shared" si="23"/>
        <v>7.3626460828701905</v>
      </c>
      <c r="J39" s="7">
        <f>(SUM(J21:J22)+SUM(J28:J33))/8</f>
        <v>10.73523771581441</v>
      </c>
      <c r="K39" s="7">
        <f t="shared" ref="K39:P39" si="24">(SUM(K21:K22)+SUM(K28:K33))/8</f>
        <v>2.2680677950284873</v>
      </c>
      <c r="L39" s="7">
        <f t="shared" si="24"/>
        <v>7.8155061487140358</v>
      </c>
      <c r="M39" s="7">
        <f t="shared" si="24"/>
        <v>8.9778736596158861</v>
      </c>
      <c r="N39" s="7">
        <f t="shared" si="24"/>
        <v>9.7753295931107971</v>
      </c>
      <c r="O39" s="7">
        <f t="shared" si="24"/>
        <v>9.6760214693702284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9.8030035482159441</v>
      </c>
      <c r="D40" s="7">
        <f t="shared" ref="D40:I40" si="25">(D20+D25+D26+D34)/4</f>
        <v>8.7830672095052105</v>
      </c>
      <c r="E40" s="7">
        <f t="shared" si="25"/>
        <v>9.7445204717259202</v>
      </c>
      <c r="F40" s="7">
        <f t="shared" si="25"/>
        <v>7.7238676154122086</v>
      </c>
      <c r="G40" s="7">
        <f t="shared" si="25"/>
        <v>8.5394086280135806</v>
      </c>
      <c r="H40" s="7">
        <f t="shared" si="25"/>
        <v>1.1279761904761905</v>
      </c>
      <c r="I40" s="7">
        <f t="shared" si="25"/>
        <v>7.7271445656116651</v>
      </c>
      <c r="J40" s="7">
        <f>(J20+J25+J26+J34)/4</f>
        <v>8.4672619047619051</v>
      </c>
      <c r="K40" s="7">
        <f t="shared" ref="K40:P40" si="26">(K20+K25+K26+K34)/4</f>
        <v>10.482580975075376</v>
      </c>
      <c r="L40" s="7">
        <f t="shared" si="26"/>
        <v>8.9004446177182412</v>
      </c>
      <c r="M40" s="7">
        <f t="shared" si="26"/>
        <v>7.6725122203515799</v>
      </c>
      <c r="N40" s="7">
        <f t="shared" si="26"/>
        <v>8.7618468494433657</v>
      </c>
      <c r="O40" s="7">
        <f t="shared" si="26"/>
        <v>7.2370497310279491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</v>
      </c>
      <c r="D41" s="7">
        <f t="shared" ref="D41:I41" si="27">AVERAGE(D20:D34)</f>
        <v>9.0113560705266487</v>
      </c>
      <c r="E41" s="7">
        <f t="shared" si="27"/>
        <v>7.6701878687737475</v>
      </c>
      <c r="F41" s="7">
        <f t="shared" si="27"/>
        <v>5.9511382045953951</v>
      </c>
      <c r="G41" s="7">
        <f t="shared" si="27"/>
        <v>7.3025588772080834</v>
      </c>
      <c r="H41" s="7">
        <f t="shared" si="27"/>
        <v>3.8361973729241035</v>
      </c>
      <c r="I41" s="7">
        <f t="shared" si="27"/>
        <v>7.1546944516382904</v>
      </c>
      <c r="J41" s="7">
        <f>AVERAGE(J20:J34)</f>
        <v>9.6633533622947372</v>
      </c>
      <c r="K41" s="7">
        <f t="shared" ref="K41:P41" si="28">AVERAGE(K20:K34)</f>
        <v>5.5383244173686252</v>
      </c>
      <c r="L41" s="7">
        <f t="shared" si="28"/>
        <v>8.3777962941236197</v>
      </c>
      <c r="M41" s="7">
        <f t="shared" si="28"/>
        <v>8.0071275446027403</v>
      </c>
      <c r="N41" s="7">
        <f t="shared" si="28"/>
        <v>9.3316730087864155</v>
      </c>
      <c r="O41" s="7">
        <f t="shared" si="28"/>
        <v>8.0465831051078922</v>
      </c>
      <c r="P41" s="7">
        <f t="shared" si="28"/>
        <v>7.0097236097236086</v>
      </c>
    </row>
    <row r="43" spans="1:16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7969-EE3A-1F4E-AFD2-2C3C21AA6AB3}">
  <dimension ref="A1:P41"/>
  <sheetViews>
    <sheetView topLeftCell="A9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  <col min="4" max="5" width="11" bestFit="1" customWidth="1"/>
    <col min="6" max="6" width="11.5" bestFit="1" customWidth="1"/>
    <col min="7" max="16" width="11" bestFit="1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1.5487605801062401</v>
      </c>
      <c r="D4" s="5">
        <v>0.97188796294245505</v>
      </c>
      <c r="E4" s="5">
        <v>0.79844527721295999</v>
      </c>
      <c r="F4" s="5">
        <v>0.75833187153210302</v>
      </c>
      <c r="G4" s="5">
        <v>0.80387223886375203</v>
      </c>
      <c r="H4" s="5">
        <v>0.66583345057253596</v>
      </c>
      <c r="I4" s="5">
        <v>0.79773436761709804</v>
      </c>
      <c r="J4" s="5">
        <v>0.86382116456456903</v>
      </c>
      <c r="K4" s="5">
        <v>0.43780722066942401</v>
      </c>
      <c r="L4" s="5">
        <v>0.78190995625651105</v>
      </c>
      <c r="M4" s="5">
        <v>0.54406437054866597</v>
      </c>
      <c r="N4" s="5">
        <v>0.42509471251927</v>
      </c>
      <c r="O4" s="5">
        <v>0.79931786767641799</v>
      </c>
      <c r="P4" s="5">
        <v>7.7369962429575501E-2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-2.0890580618898199E-2</v>
      </c>
      <c r="G5" s="5">
        <v>0</v>
      </c>
      <c r="H5" s="5">
        <v>0</v>
      </c>
      <c r="I5" s="5">
        <v>0</v>
      </c>
      <c r="J5" s="5">
        <v>0.236648742938211</v>
      </c>
      <c r="K5" s="5">
        <v>0</v>
      </c>
      <c r="L5" s="5">
        <v>0.233673873417064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10.5821443944203</v>
      </c>
      <c r="D7" s="12">
        <v>9.0270622432689098</v>
      </c>
      <c r="E7" s="12">
        <v>19.444848361551198</v>
      </c>
      <c r="F7" s="12">
        <v>7.8403496408813096</v>
      </c>
      <c r="G7" s="12">
        <v>17.260050288558901</v>
      </c>
      <c r="H7" s="12">
        <v>0</v>
      </c>
      <c r="I7" s="12">
        <v>6.3973298250617203</v>
      </c>
      <c r="J7" s="12">
        <v>10.5315726171471</v>
      </c>
      <c r="K7" s="12">
        <v>35.438172924205503</v>
      </c>
      <c r="L7" s="12">
        <v>16.815115943344001</v>
      </c>
      <c r="M7" s="12">
        <v>5.7533500961862902</v>
      </c>
      <c r="N7" s="12">
        <v>7.37083653757111</v>
      </c>
      <c r="O7" s="12">
        <v>6.3973298250617203</v>
      </c>
      <c r="P7" s="12">
        <v>16.597286919635401</v>
      </c>
    </row>
    <row r="8" spans="1:16">
      <c r="A8" s="8" t="s">
        <v>26</v>
      </c>
      <c r="B8" s="3">
        <v>8</v>
      </c>
      <c r="C8" s="12">
        <v>21.556220062708</v>
      </c>
      <c r="D8" s="12">
        <v>12.6176584296672</v>
      </c>
      <c r="E8" s="12">
        <v>45.388170102710603</v>
      </c>
      <c r="F8" s="12">
        <v>14.6089968128652</v>
      </c>
      <c r="G8" s="12">
        <v>24.747866222566</v>
      </c>
      <c r="H8" s="12">
        <v>0</v>
      </c>
      <c r="I8" s="12">
        <v>11.6062228842029</v>
      </c>
      <c r="J8" s="12">
        <v>12.6303013739855</v>
      </c>
      <c r="K8" s="12">
        <v>47.954687799326301</v>
      </c>
      <c r="L8" s="12">
        <v>41.620572695856097</v>
      </c>
      <c r="M8" s="12">
        <v>13.7347132198173</v>
      </c>
      <c r="N8" s="12">
        <v>16.0438963399275</v>
      </c>
      <c r="O8" s="12">
        <v>11.6062228842029</v>
      </c>
      <c r="P8" s="12">
        <v>58.562899385935403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1.5487605801062401</v>
      </c>
      <c r="D11" s="5">
        <v>0.97188796294245505</v>
      </c>
      <c r="E11" s="5">
        <v>0.79844527721295999</v>
      </c>
      <c r="F11" s="5">
        <v>0.75833187153210302</v>
      </c>
      <c r="G11" s="5">
        <v>0.80387223886375203</v>
      </c>
      <c r="H11" s="5">
        <v>0.66583345057253596</v>
      </c>
      <c r="I11" s="5">
        <v>0.79773436761709804</v>
      </c>
      <c r="J11" s="5">
        <v>0.86382116456456903</v>
      </c>
      <c r="K11" s="5">
        <v>0.43780722066942401</v>
      </c>
      <c r="L11" s="5">
        <v>0.78190995625651105</v>
      </c>
      <c r="M11" s="5">
        <v>0.54406437054866597</v>
      </c>
      <c r="N11" s="5">
        <v>0.42509471251927</v>
      </c>
      <c r="O11" s="5">
        <v>0.79931786767641799</v>
      </c>
      <c r="P11" s="5">
        <v>7.7369962429575501E-2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0.23622748931637499</v>
      </c>
      <c r="D13" s="5">
        <v>0.16908891900831</v>
      </c>
      <c r="E13" s="5">
        <v>7.6072361334265606E-2</v>
      </c>
      <c r="F13" s="5">
        <v>0.13289703937657299</v>
      </c>
      <c r="G13" s="5">
        <v>8.3247219148307197E-2</v>
      </c>
      <c r="H13" s="5">
        <v>2.5088175534970999E-2</v>
      </c>
      <c r="I13" s="5">
        <v>0.14170476450125899</v>
      </c>
      <c r="J13" s="5">
        <v>0.124440675328105</v>
      </c>
      <c r="K13" s="5">
        <v>4.7495354823939101E-2</v>
      </c>
      <c r="L13" s="5">
        <v>4.1812199888997897E-2</v>
      </c>
      <c r="M13" s="5">
        <v>0.15513638483893999</v>
      </c>
      <c r="N13" s="5">
        <v>0.21736052651698301</v>
      </c>
      <c r="O13" s="5">
        <v>0.14405796802164</v>
      </c>
      <c r="P13" s="5">
        <v>4.3432020210612203E-2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-7.5782529775682894E-2</v>
      </c>
      <c r="F14" s="5">
        <v>-1.3358862385744999E-4</v>
      </c>
      <c r="G14" s="5">
        <v>0</v>
      </c>
      <c r="H14" s="5">
        <v>0</v>
      </c>
      <c r="I14" s="5">
        <v>0</v>
      </c>
      <c r="J14" s="5">
        <v>2.0566938763898399E-2</v>
      </c>
      <c r="K14" s="5">
        <v>0</v>
      </c>
      <c r="L14" s="5">
        <v>1.9912268147401699E-2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-2.0890580618898199E-2</v>
      </c>
      <c r="G15" s="5">
        <v>0</v>
      </c>
      <c r="H15" s="5">
        <v>0</v>
      </c>
      <c r="I15" s="5">
        <v>0</v>
      </c>
      <c r="J15" s="5">
        <v>0.236648742938211</v>
      </c>
      <c r="K15" s="5">
        <v>0</v>
      </c>
      <c r="L15" s="5">
        <v>0.233673873417064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0.52026377251762301</v>
      </c>
      <c r="D16" s="5">
        <v>0.45408994644337702</v>
      </c>
      <c r="E16" s="5">
        <v>0.18792702072546599</v>
      </c>
      <c r="F16" s="5">
        <v>0.12939534620596799</v>
      </c>
      <c r="G16" s="5">
        <v>0.32067649017425798</v>
      </c>
      <c r="H16" s="5">
        <v>0.255291053756035</v>
      </c>
      <c r="I16" s="5">
        <v>0.19455449506491301</v>
      </c>
      <c r="J16" s="5">
        <v>0.55409629125032001</v>
      </c>
      <c r="K16" s="5">
        <v>0.36879693351789</v>
      </c>
      <c r="L16" s="5">
        <v>0.50492208586064902</v>
      </c>
      <c r="M16" s="5">
        <v>0.156332133696684</v>
      </c>
      <c r="N16" s="5">
        <v>0.22218711501098101</v>
      </c>
      <c r="O16" s="5">
        <v>0.19066453507095499</v>
      </c>
      <c r="P16" s="5">
        <v>-1.12674589601044E-2</v>
      </c>
    </row>
    <row r="17" spans="1:16">
      <c r="A17" s="8" t="s">
        <v>32</v>
      </c>
      <c r="B17" s="2">
        <v>12</v>
      </c>
      <c r="C17" s="5">
        <v>711.08122064635097</v>
      </c>
      <c r="D17" s="5">
        <v>566.23389635605099</v>
      </c>
      <c r="E17" s="5">
        <v>237.59562858913699</v>
      </c>
      <c r="F17" s="5">
        <v>259.92347417807201</v>
      </c>
      <c r="G17" s="5">
        <v>306.55383838331397</v>
      </c>
      <c r="H17" s="5">
        <v>136.27541704219701</v>
      </c>
      <c r="I17" s="5">
        <v>273.71671327361298</v>
      </c>
      <c r="J17" s="5">
        <v>404.05713398091802</v>
      </c>
      <c r="K17" s="5">
        <v>311.33181153026499</v>
      </c>
      <c r="L17" s="5">
        <v>207.49393150713999</v>
      </c>
      <c r="M17" s="5">
        <v>370.26304055663701</v>
      </c>
      <c r="N17" s="5">
        <v>626.25280615398901</v>
      </c>
      <c r="O17" s="5">
        <v>273.71671327361298</v>
      </c>
      <c r="P17" s="5">
        <v>78.254716211553202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3.1690199034832864</v>
      </c>
      <c r="E21" s="7">
        <f t="shared" si="2"/>
        <v>1.8090469058424725</v>
      </c>
      <c r="F21" s="7">
        <f t="shared" si="2"/>
        <v>1.4945156337976004</v>
      </c>
      <c r="G21" s="7">
        <f t="shared" si="2"/>
        <v>1.8515999905878289</v>
      </c>
      <c r="H21" s="7">
        <f t="shared" si="2"/>
        <v>0.76923076923076927</v>
      </c>
      <c r="I21" s="7">
        <f t="shared" si="2"/>
        <v>1.8034726272266313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6.3611831971938946</v>
      </c>
      <c r="M21" s="7">
        <f>((M4-MIN($M4:$P4))/(MAX($M4:$P4)-MIN($M4:$P4))*90+10)/$B4</f>
        <v>5.2445693130466351</v>
      </c>
      <c r="N21" s="7">
        <f t="shared" ref="N21:P21" si="4">((N4-MIN($M4:$P4))/(MAX($M4:$P4)-MIN($M4:$P4))*90+10)/$B4</f>
        <v>4.1037167832951242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12.358578238373985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11.79583875162553</v>
      </c>
      <c r="D24" s="7">
        <f t="shared" si="2"/>
        <v>10.356306892067638</v>
      </c>
      <c r="E24" s="7">
        <f t="shared" si="2"/>
        <v>20</v>
      </c>
      <c r="F24" s="7">
        <f t="shared" si="2"/>
        <v>9.2577729027147484</v>
      </c>
      <c r="G24" s="7">
        <f t="shared" si="2"/>
        <v>17.977543224681433</v>
      </c>
      <c r="H24" s="7">
        <f t="shared" si="2"/>
        <v>2</v>
      </c>
      <c r="I24" s="7">
        <f t="shared" si="2"/>
        <v>7.921976592977904</v>
      </c>
      <c r="J24" s="7">
        <f t="shared" si="5"/>
        <v>2</v>
      </c>
      <c r="K24" s="7">
        <f t="shared" si="5"/>
        <v>20</v>
      </c>
      <c r="L24" s="7">
        <f t="shared" si="5"/>
        <v>6.5411167512689872</v>
      </c>
      <c r="M24" s="7">
        <f t="shared" si="7"/>
        <v>2</v>
      </c>
      <c r="N24" s="7">
        <f t="shared" si="7"/>
        <v>4.6848880087505229</v>
      </c>
      <c r="O24" s="7">
        <f t="shared" si="7"/>
        <v>3.068950816339302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6.5929665738161658</v>
      </c>
      <c r="D25" s="7">
        <f t="shared" si="2"/>
        <v>4.377437325905297</v>
      </c>
      <c r="E25" s="7">
        <f t="shared" si="2"/>
        <v>12.5</v>
      </c>
      <c r="F25" s="7">
        <f t="shared" si="2"/>
        <v>4.8710143253807532</v>
      </c>
      <c r="G25" s="7">
        <f t="shared" si="2"/>
        <v>7.3840541901961476</v>
      </c>
      <c r="H25" s="7">
        <f t="shared" si="2"/>
        <v>1.25</v>
      </c>
      <c r="I25" s="7">
        <f t="shared" si="2"/>
        <v>4.1267409470752145</v>
      </c>
      <c r="J25" s="7">
        <f t="shared" si="5"/>
        <v>1.25</v>
      </c>
      <c r="K25" s="7">
        <f t="shared" si="5"/>
        <v>12.5</v>
      </c>
      <c r="L25" s="7">
        <f t="shared" si="5"/>
        <v>10.482730851825337</v>
      </c>
      <c r="M25" s="7">
        <f t="shared" si="7"/>
        <v>1.759949128848131</v>
      </c>
      <c r="N25" s="7">
        <f t="shared" si="7"/>
        <v>2.3131890946340672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4.1197258745282728</v>
      </c>
      <c r="E28" s="7">
        <f t="shared" si="2"/>
        <v>2.3517609775952142</v>
      </c>
      <c r="F28" s="7">
        <f t="shared" si="2"/>
        <v>1.9428703239368805</v>
      </c>
      <c r="G28" s="7">
        <f t="shared" si="2"/>
        <v>2.4070799877641775</v>
      </c>
      <c r="H28" s="7">
        <f t="shared" si="2"/>
        <v>1</v>
      </c>
      <c r="I28" s="7">
        <f t="shared" si="2"/>
        <v>2.3445144153946207</v>
      </c>
      <c r="J28" s="7">
        <f t="shared" si="10"/>
        <v>10</v>
      </c>
      <c r="K28" s="7">
        <f t="shared" si="10"/>
        <v>1</v>
      </c>
      <c r="L28" s="7">
        <f t="shared" si="10"/>
        <v>8.2695381563520627</v>
      </c>
      <c r="M28" s="7">
        <f t="shared" si="11"/>
        <v>6.8179401069606254</v>
      </c>
      <c r="N28" s="7">
        <f t="shared" si="11"/>
        <v>5.3348318182836616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14.276318114795316</v>
      </c>
      <c r="E30" s="7">
        <f t="shared" si="2"/>
        <v>6.3464920291321425</v>
      </c>
      <c r="F30" s="7">
        <f t="shared" si="2"/>
        <v>11.190896353664998</v>
      </c>
      <c r="G30" s="7">
        <f t="shared" si="2"/>
        <v>6.958161349922193</v>
      </c>
      <c r="H30" s="7">
        <f t="shared" si="2"/>
        <v>2</v>
      </c>
      <c r="I30" s="7">
        <f t="shared" si="2"/>
        <v>11.941770501188685</v>
      </c>
      <c r="J30" s="7">
        <f t="shared" ref="J30:L34" si="15">((J13-MIN($J13:$L13))/(MAX($J13:$L13)-MIN($J13:$L13))*90+10)/$B13</f>
        <v>20</v>
      </c>
      <c r="K30" s="7">
        <f t="shared" si="15"/>
        <v>3.2380331149196757</v>
      </c>
      <c r="L30" s="7">
        <f t="shared" si="15"/>
        <v>2</v>
      </c>
      <c r="M30" s="7">
        <f t="shared" ref="M30:P30" si="16">((M13-MIN($M13:$P13))/(MAX($M13:$P13)-MIN($M13:$P13))*90+10)/$B13</f>
        <v>13.560373891604286</v>
      </c>
      <c r="N30" s="7">
        <f t="shared" si="16"/>
        <v>20</v>
      </c>
      <c r="O30" s="7">
        <f t="shared" si="16"/>
        <v>12.413859689037963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9.9841348973401143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9.7135190795232624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8.2390521589159906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7.0635871421658685</v>
      </c>
      <c r="E33" s="7">
        <f t="shared" si="2"/>
        <v>1.9564415952071454</v>
      </c>
      <c r="F33" s="7">
        <f t="shared" si="2"/>
        <v>0.83333333333333337</v>
      </c>
      <c r="G33" s="7">
        <f t="shared" si="2"/>
        <v>4.5036440650021641</v>
      </c>
      <c r="H33" s="7">
        <f t="shared" si="2"/>
        <v>3.2490255281094851</v>
      </c>
      <c r="I33" s="7">
        <f t="shared" si="2"/>
        <v>2.0836098549074573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6.3430051156010059</v>
      </c>
      <c r="M33" s="7">
        <f t="shared" ref="M33:P34" si="18">((M16-MIN($M16:$P16))/(MAX($M16:$P16)-MIN($M16:$P16))*90+10)/$B16</f>
        <v>6.2176653836516058</v>
      </c>
      <c r="N33" s="7">
        <f t="shared" si="18"/>
        <v>8.3333333333333339</v>
      </c>
      <c r="O33" s="7">
        <f t="shared" si="18"/>
        <v>7.320633751017688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6.4433821091710604</v>
      </c>
      <c r="E34" s="7">
        <f t="shared" si="2"/>
        <v>2.155347797761678</v>
      </c>
      <c r="F34" s="7">
        <f t="shared" si="2"/>
        <v>2.4466789584197826</v>
      </c>
      <c r="G34" s="7">
        <f t="shared" si="2"/>
        <v>3.0551065862315547</v>
      </c>
      <c r="H34" s="7">
        <f t="shared" si="2"/>
        <v>0.83333333333333337</v>
      </c>
      <c r="I34" s="7">
        <f t="shared" si="2"/>
        <v>2.626651555369758</v>
      </c>
      <c r="J34" s="7">
        <f t="shared" si="15"/>
        <v>8.3333333333333339</v>
      </c>
      <c r="K34" s="7">
        <f t="shared" si="15"/>
        <v>4.7953368536887213</v>
      </c>
      <c r="L34" s="7">
        <f t="shared" si="15"/>
        <v>0.83333333333333337</v>
      </c>
      <c r="M34" s="7">
        <f t="shared" si="18"/>
        <v>4.8298115561282016</v>
      </c>
      <c r="N34" s="7">
        <f t="shared" si="18"/>
        <v>8.3333333333333339</v>
      </c>
      <c r="O34" s="7">
        <f t="shared" si="18"/>
        <v>3.5084612304386673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11.79583875162553</v>
      </c>
      <c r="D37" s="7">
        <f t="shared" ref="D37:I37" si="19">D24</f>
        <v>10.356306892067638</v>
      </c>
      <c r="E37" s="7">
        <f t="shared" si="19"/>
        <v>20</v>
      </c>
      <c r="F37" s="7">
        <f t="shared" si="19"/>
        <v>9.2577729027147484</v>
      </c>
      <c r="G37" s="7">
        <f t="shared" si="19"/>
        <v>17.977543224681433</v>
      </c>
      <c r="H37" s="7">
        <f t="shared" si="19"/>
        <v>2</v>
      </c>
      <c r="I37" s="7">
        <f t="shared" si="19"/>
        <v>7.921976592977904</v>
      </c>
      <c r="J37" s="7">
        <f>J24</f>
        <v>2</v>
      </c>
      <c r="K37" s="7">
        <f t="shared" ref="K37:P37" si="20">K24</f>
        <v>20</v>
      </c>
      <c r="L37" s="7">
        <f t="shared" si="20"/>
        <v>6.5411167512689872</v>
      </c>
      <c r="M37" s="7">
        <f t="shared" si="20"/>
        <v>2</v>
      </c>
      <c r="N37" s="7">
        <f t="shared" si="20"/>
        <v>4.6848880087505229</v>
      </c>
      <c r="O37" s="7">
        <f t="shared" si="20"/>
        <v>3.068950816339302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8.5691116824018962</v>
      </c>
      <c r="E39" s="7">
        <f t="shared" si="23"/>
        <v>5.4234979915024253</v>
      </c>
      <c r="F39" s="7">
        <f t="shared" si="23"/>
        <v>4.5774991207894189</v>
      </c>
      <c r="G39" s="7">
        <f t="shared" si="23"/>
        <v>6.955590977189849</v>
      </c>
      <c r="H39" s="7">
        <f t="shared" si="23"/>
        <v>5.867812340197835</v>
      </c>
      <c r="I39" s="7">
        <f t="shared" si="23"/>
        <v>7.2622012278699781</v>
      </c>
      <c r="J39" s="7">
        <f>(SUM(J21:J22)+SUM(J28:J33))/8</f>
        <v>10.743735431235432</v>
      </c>
      <c r="K39" s="7">
        <f t="shared" ref="K39:P39" si="24">(SUM(K21:K22)+SUM(K28:K33))/8</f>
        <v>2.2518549552157756</v>
      </c>
      <c r="L39" s="7">
        <f t="shared" si="24"/>
        <v>7.7969731296086611</v>
      </c>
      <c r="M39" s="7">
        <f t="shared" si="24"/>
        <v>8.9705988899381968</v>
      </c>
      <c r="N39" s="7">
        <f t="shared" si="24"/>
        <v>9.7120155448943191</v>
      </c>
      <c r="O39" s="7">
        <f t="shared" si="24"/>
        <v>9.6688804445757217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9.8030035482159459</v>
      </c>
      <c r="D40" s="7">
        <f t="shared" ref="D40:I40" si="25">(D20+D25+D26+D34)/4</f>
        <v>8.776633430197661</v>
      </c>
      <c r="E40" s="7">
        <f t="shared" si="25"/>
        <v>9.7352655208689907</v>
      </c>
      <c r="F40" s="7">
        <f t="shared" si="25"/>
        <v>7.9008518923787054</v>
      </c>
      <c r="G40" s="7">
        <f t="shared" si="25"/>
        <v>8.6812187655354975</v>
      </c>
      <c r="H40" s="7">
        <f t="shared" si="25"/>
        <v>1.1279761904761905</v>
      </c>
      <c r="I40" s="7">
        <f t="shared" si="25"/>
        <v>7.7597766970398148</v>
      </c>
      <c r="J40" s="7">
        <f>(J20+J25+J26+J34)/4</f>
        <v>8.4672619047619051</v>
      </c>
      <c r="K40" s="7">
        <f t="shared" ref="K40:P40" si="26">(K20+K25+K26+K34)/4</f>
        <v>10.395262784850752</v>
      </c>
      <c r="L40" s="7">
        <f t="shared" si="26"/>
        <v>8.9004446177182395</v>
      </c>
      <c r="M40" s="7">
        <f t="shared" si="26"/>
        <v>7.7188687426726554</v>
      </c>
      <c r="N40" s="7">
        <f t="shared" si="26"/>
        <v>8.7330591784204223</v>
      </c>
      <c r="O40" s="7">
        <f t="shared" si="26"/>
        <v>7.2610438790382377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10.724447140524775</v>
      </c>
      <c r="D41" s="7">
        <f t="shared" ref="D41:I41" si="27">AVERAGE(D20:D34)</f>
        <v>9.001048938138231</v>
      </c>
      <c r="E41" s="7">
        <f t="shared" si="27"/>
        <v>7.626212463164654</v>
      </c>
      <c r="F41" s="7">
        <f t="shared" si="27"/>
        <v>6.155530418906026</v>
      </c>
      <c r="G41" s="7">
        <f t="shared" si="27"/>
        <v>7.4607714955093627</v>
      </c>
      <c r="H41" s="7">
        <f t="shared" si="27"/>
        <v>3.763626898899163</v>
      </c>
      <c r="I41" s="7">
        <f t="shared" si="27"/>
        <v>7.1098257640190186</v>
      </c>
      <c r="J41" s="7">
        <f>AVERAGE(J20:J34)</f>
        <v>9.6678854771859495</v>
      </c>
      <c r="K41" s="7">
        <f t="shared" ref="K41:P41" si="28">AVERAGE(K20:K34)</f>
        <v>5.5063927187419468</v>
      </c>
      <c r="L41" s="7">
        <f t="shared" si="28"/>
        <v>8.3679120172674164</v>
      </c>
      <c r="M41" s="7">
        <f t="shared" si="28"/>
        <v>8.0156094067269255</v>
      </c>
      <c r="N41" s="7">
        <f t="shared" si="28"/>
        <v>9.2208832721057856</v>
      </c>
      <c r="O41" s="7">
        <f t="shared" si="28"/>
        <v>7.9889863098469629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8FF1-5DCD-2C4E-822A-9F762992E9B0}">
  <dimension ref="A1:P41"/>
  <sheetViews>
    <sheetView topLeftCell="A8" workbookViewId="0">
      <selection activeCell="C37" sqref="C37:P41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1.5541387924077901</v>
      </c>
      <c r="D4" s="5">
        <v>0.98358705433944005</v>
      </c>
      <c r="E4" s="5">
        <v>0.81807577981328705</v>
      </c>
      <c r="F4" s="5">
        <v>0.79782816453368599</v>
      </c>
      <c r="G4" s="5">
        <v>0.81364366012051603</v>
      </c>
      <c r="H4" s="5">
        <v>0.67022485887659999</v>
      </c>
      <c r="I4" s="5">
        <v>0.81109888937756702</v>
      </c>
      <c r="J4" s="5">
        <v>0.87008348594256602</v>
      </c>
      <c r="K4" s="5">
        <v>0.43576759956423999</v>
      </c>
      <c r="L4" s="5">
        <v>0.796060658157554</v>
      </c>
      <c r="M4" s="5">
        <v>0.55474827126887005</v>
      </c>
      <c r="N4" s="5">
        <v>0.42050848941747698</v>
      </c>
      <c r="O4" s="5">
        <v>0.81961057515483204</v>
      </c>
      <c r="P4" s="5">
        <v>0.103998470806189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-1.76689539932917E-2</v>
      </c>
      <c r="G5" s="5">
        <v>0</v>
      </c>
      <c r="H5" s="5">
        <v>0</v>
      </c>
      <c r="I5" s="5">
        <v>0</v>
      </c>
      <c r="J5" s="5">
        <v>0.23605699995537699</v>
      </c>
      <c r="K5" s="5">
        <v>0</v>
      </c>
      <c r="L5" s="5">
        <v>0.23994940389257799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10.7620169264572</v>
      </c>
      <c r="D7" s="12">
        <v>9.1805018942537693</v>
      </c>
      <c r="E7" s="12">
        <v>19.775366825437398</v>
      </c>
      <c r="F7" s="12">
        <v>8.2109124449868194</v>
      </c>
      <c r="G7" s="12">
        <v>18.075821641481799</v>
      </c>
      <c r="H7" s="12">
        <v>0</v>
      </c>
      <c r="I7" s="12">
        <v>6.5060699698773199</v>
      </c>
      <c r="J7" s="12">
        <v>10.7105855432961</v>
      </c>
      <c r="K7" s="12">
        <v>36.0405417501307</v>
      </c>
      <c r="L7" s="12">
        <v>17.100934901060899</v>
      </c>
      <c r="M7" s="12">
        <v>6.0252738804939199</v>
      </c>
      <c r="N7" s="12">
        <v>7.49612409572822</v>
      </c>
      <c r="O7" s="12">
        <v>6.5060699698773199</v>
      </c>
      <c r="P7" s="12">
        <v>17.381733718973901</v>
      </c>
    </row>
    <row r="8" spans="1:16">
      <c r="A8" s="8" t="s">
        <v>26</v>
      </c>
      <c r="B8" s="3">
        <v>8</v>
      </c>
      <c r="C8" s="12">
        <v>21.922627072412698</v>
      </c>
      <c r="D8" s="12">
        <v>12.832130098690801</v>
      </c>
      <c r="E8" s="12">
        <v>46.159666387074303</v>
      </c>
      <c r="F8" s="12">
        <v>15.2994699514503</v>
      </c>
      <c r="G8" s="12">
        <v>25.917538383006999</v>
      </c>
      <c r="H8" s="12">
        <v>0</v>
      </c>
      <c r="I8" s="12">
        <v>11.803502435469101</v>
      </c>
      <c r="J8" s="12">
        <v>12.844987944481099</v>
      </c>
      <c r="K8" s="12">
        <v>48.7698090824994</v>
      </c>
      <c r="L8" s="12">
        <v>42.3280283415734</v>
      </c>
      <c r="M8" s="12">
        <v>14.3838646068654</v>
      </c>
      <c r="N8" s="12">
        <v>16.3166063078544</v>
      </c>
      <c r="O8" s="12">
        <v>11.803502435469101</v>
      </c>
      <c r="P8" s="12">
        <v>61.330790259047198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1.5541387924077901</v>
      </c>
      <c r="D11" s="5">
        <v>0.98358705433944005</v>
      </c>
      <c r="E11" s="5">
        <v>0.81807577981328705</v>
      </c>
      <c r="F11" s="5">
        <v>0.79782816453368599</v>
      </c>
      <c r="G11" s="5">
        <v>0.81364366012051603</v>
      </c>
      <c r="H11" s="5">
        <v>0.67022485887659999</v>
      </c>
      <c r="I11" s="5">
        <v>0.81109888937756702</v>
      </c>
      <c r="J11" s="5">
        <v>0.87008348594256602</v>
      </c>
      <c r="K11" s="5">
        <v>0.43576759956423999</v>
      </c>
      <c r="L11" s="5">
        <v>0.796060658157554</v>
      </c>
      <c r="M11" s="5">
        <v>0.55474827126887005</v>
      </c>
      <c r="N11" s="5">
        <v>0.42050848941747698</v>
      </c>
      <c r="O11" s="5">
        <v>0.81961057515483204</v>
      </c>
      <c r="P11" s="5">
        <v>0.103998470806189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0.238276201656523</v>
      </c>
      <c r="D13" s="5">
        <v>0.17198216047760201</v>
      </c>
      <c r="E13" s="5">
        <v>7.7968407588345695E-2</v>
      </c>
      <c r="F13" s="5">
        <v>0.13467905519544199</v>
      </c>
      <c r="G13" s="5">
        <v>8.5408983220302104E-2</v>
      </c>
      <c r="H13" s="5">
        <v>2.64711023102337E-2</v>
      </c>
      <c r="I13" s="5">
        <v>0.14387791460916399</v>
      </c>
      <c r="J13" s="5">
        <v>0.12509828673894399</v>
      </c>
      <c r="K13" s="5">
        <v>4.7865497382307297E-2</v>
      </c>
      <c r="L13" s="5">
        <v>4.3179075129303003E-2</v>
      </c>
      <c r="M13" s="5">
        <v>0.154811963625933</v>
      </c>
      <c r="N13" s="5">
        <v>0.21013589439806701</v>
      </c>
      <c r="O13" s="5">
        <v>0.14454369190059599</v>
      </c>
      <c r="P13" s="5">
        <v>4.57575031340638E-2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-7.1687295645077198E-2</v>
      </c>
      <c r="F14" s="5">
        <v>-1.1067724513518E-4</v>
      </c>
      <c r="G14" s="5">
        <v>0</v>
      </c>
      <c r="H14" s="5">
        <v>0</v>
      </c>
      <c r="I14" s="5">
        <v>0</v>
      </c>
      <c r="J14" s="5">
        <v>2.0223503812698801E-2</v>
      </c>
      <c r="K14" s="5">
        <v>0</v>
      </c>
      <c r="L14" s="5">
        <v>2.0033124537125201E-2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-1.76689539932917E-2</v>
      </c>
      <c r="G15" s="5">
        <v>0</v>
      </c>
      <c r="H15" s="5">
        <v>0</v>
      </c>
      <c r="I15" s="5">
        <v>0</v>
      </c>
      <c r="J15" s="5">
        <v>0.23605699995537699</v>
      </c>
      <c r="K15" s="5">
        <v>0</v>
      </c>
      <c r="L15" s="5">
        <v>0.23994940389257799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0.52390325376894897</v>
      </c>
      <c r="D16" s="5">
        <v>0.46015491519759899</v>
      </c>
      <c r="E16" s="5">
        <v>0.198548670431722</v>
      </c>
      <c r="F16" s="5">
        <v>0.156236660484252</v>
      </c>
      <c r="G16" s="5">
        <v>0.32417525229006</v>
      </c>
      <c r="H16" s="5">
        <v>0.25705769268947798</v>
      </c>
      <c r="I16" s="5">
        <v>0.20156359889171399</v>
      </c>
      <c r="J16" s="5">
        <v>0.56171671948025104</v>
      </c>
      <c r="K16" s="5">
        <v>0.36554931603101598</v>
      </c>
      <c r="L16" s="5">
        <v>0.51719631981659797</v>
      </c>
      <c r="M16" s="5">
        <v>0.163311933319712</v>
      </c>
      <c r="N16" s="5">
        <v>0.222245801067156</v>
      </c>
      <c r="O16" s="5">
        <v>0.20546118059198001</v>
      </c>
      <c r="P16" s="5">
        <v>3.1364434752399902E-3</v>
      </c>
    </row>
    <row r="17" spans="1:16">
      <c r="A17" s="8" t="s">
        <v>32</v>
      </c>
      <c r="B17" s="2">
        <v>12</v>
      </c>
      <c r="C17" s="5">
        <v>711.74154399324095</v>
      </c>
      <c r="D17" s="5">
        <v>566.977514360604</v>
      </c>
      <c r="E17" s="5">
        <v>240.284754964744</v>
      </c>
      <c r="F17" s="5">
        <v>277.41812539105399</v>
      </c>
      <c r="G17" s="5">
        <v>312.58634458990701</v>
      </c>
      <c r="H17" s="5">
        <v>141.07452768504999</v>
      </c>
      <c r="I17" s="5">
        <v>282.39355504032699</v>
      </c>
      <c r="J17" s="5">
        <v>409.73242442804701</v>
      </c>
      <c r="K17" s="5">
        <v>313.00084970638898</v>
      </c>
      <c r="L17" s="5">
        <v>214.066943887354</v>
      </c>
      <c r="M17" s="5">
        <v>372.553095211087</v>
      </c>
      <c r="N17" s="5">
        <v>627.687791926297</v>
      </c>
      <c r="O17" s="5">
        <v>282.39355504032699</v>
      </c>
      <c r="P17" s="5">
        <v>84.772056441322306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3.2235767204329928</v>
      </c>
      <c r="E21" s="7">
        <f t="shared" si="2"/>
        <v>1.927243172885599</v>
      </c>
      <c r="F21" s="7">
        <f t="shared" si="2"/>
        <v>1.7686578256340282</v>
      </c>
      <c r="G21" s="7">
        <f t="shared" si="2"/>
        <v>1.8925294927394369</v>
      </c>
      <c r="H21" s="7">
        <f t="shared" si="2"/>
        <v>0.76923076923076927</v>
      </c>
      <c r="I21" s="7">
        <f t="shared" si="2"/>
        <v>1.8725980911213516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6.512369893824971</v>
      </c>
      <c r="M21" s="7">
        <f>((M4-MIN($M4:$P4))/(MAX($M4:$P4)-MIN($M4:$P4))*90+10)/$B4</f>
        <v>5.1299389276053287</v>
      </c>
      <c r="N21" s="7">
        <f t="shared" ref="N21:P21" si="4">((N4-MIN($M4:$P4))/(MAX($M4:$P4)-MIN($M4:$P4))*90+10)/$B4</f>
        <v>3.8312572392342736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12.317505092393915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11.79583875162553</v>
      </c>
      <c r="D24" s="7">
        <f t="shared" si="2"/>
        <v>10.356306892067618</v>
      </c>
      <c r="E24" s="7">
        <f t="shared" si="2"/>
        <v>20</v>
      </c>
      <c r="F24" s="7">
        <f t="shared" si="2"/>
        <v>9.4737639667775788</v>
      </c>
      <c r="G24" s="7">
        <f t="shared" si="2"/>
        <v>18.45303434412908</v>
      </c>
      <c r="H24" s="7">
        <f t="shared" si="2"/>
        <v>2</v>
      </c>
      <c r="I24" s="7">
        <f t="shared" si="2"/>
        <v>7.9219765929778898</v>
      </c>
      <c r="J24" s="7">
        <f t="shared" si="5"/>
        <v>2</v>
      </c>
      <c r="K24" s="7">
        <f t="shared" si="5"/>
        <v>20</v>
      </c>
      <c r="L24" s="7">
        <f t="shared" si="5"/>
        <v>6.5411167512689845</v>
      </c>
      <c r="M24" s="7">
        <f t="shared" si="7"/>
        <v>2</v>
      </c>
      <c r="N24" s="7">
        <f t="shared" si="7"/>
        <v>4.3312990360348973</v>
      </c>
      <c r="O24" s="7">
        <f t="shared" si="7"/>
        <v>2.7620622739823424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6.5929665738161489</v>
      </c>
      <c r="D25" s="7">
        <f t="shared" si="2"/>
        <v>4.3774373259052801</v>
      </c>
      <c r="E25" s="7">
        <f t="shared" si="2"/>
        <v>12.5</v>
      </c>
      <c r="F25" s="7">
        <f t="shared" si="2"/>
        <v>4.9787755832224327</v>
      </c>
      <c r="G25" s="7">
        <f t="shared" si="2"/>
        <v>7.5666034252464884</v>
      </c>
      <c r="H25" s="7">
        <f t="shared" si="2"/>
        <v>1.25</v>
      </c>
      <c r="I25" s="7">
        <f t="shared" si="2"/>
        <v>4.1267409470751995</v>
      </c>
      <c r="J25" s="7">
        <f t="shared" si="5"/>
        <v>1.25</v>
      </c>
      <c r="K25" s="7">
        <f t="shared" si="5"/>
        <v>12.5</v>
      </c>
      <c r="L25" s="7">
        <f t="shared" si="5"/>
        <v>10.482730851825332</v>
      </c>
      <c r="M25" s="7">
        <f t="shared" si="7"/>
        <v>1.8361228365989526</v>
      </c>
      <c r="N25" s="7">
        <f t="shared" si="7"/>
        <v>2.2751402973082602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4.1906497365628912</v>
      </c>
      <c r="E28" s="7">
        <f t="shared" si="2"/>
        <v>2.505416124751279</v>
      </c>
      <c r="F28" s="7">
        <f t="shared" si="2"/>
        <v>2.2992551733242363</v>
      </c>
      <c r="G28" s="7">
        <f t="shared" si="2"/>
        <v>2.4602883405612679</v>
      </c>
      <c r="H28" s="7">
        <f t="shared" si="2"/>
        <v>1</v>
      </c>
      <c r="I28" s="7">
        <f t="shared" si="2"/>
        <v>2.4343775184577572</v>
      </c>
      <c r="J28" s="7">
        <f t="shared" si="10"/>
        <v>10</v>
      </c>
      <c r="K28" s="7">
        <f t="shared" si="10"/>
        <v>1</v>
      </c>
      <c r="L28" s="7">
        <f t="shared" si="10"/>
        <v>8.4660808619724612</v>
      </c>
      <c r="M28" s="7">
        <f t="shared" si="11"/>
        <v>6.6689206058869273</v>
      </c>
      <c r="N28" s="7">
        <f t="shared" si="11"/>
        <v>4.980634411004556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14.366081152420168</v>
      </c>
      <c r="E30" s="7">
        <f t="shared" si="2"/>
        <v>6.3764361569524963</v>
      </c>
      <c r="F30" s="7">
        <f t="shared" si="2"/>
        <v>11.195921901527498</v>
      </c>
      <c r="G30" s="7">
        <f t="shared" si="2"/>
        <v>7.0087644709948647</v>
      </c>
      <c r="H30" s="7">
        <f t="shared" si="2"/>
        <v>2</v>
      </c>
      <c r="I30" s="7">
        <f t="shared" si="2"/>
        <v>11.977675834544394</v>
      </c>
      <c r="J30" s="7">
        <f t="shared" ref="J30:L34" si="15">((J13-MIN($J13:$L13))/(MAX($J13:$L13)-MIN($J13:$L13))*90+10)/$B13</f>
        <v>20</v>
      </c>
      <c r="K30" s="7">
        <f t="shared" si="15"/>
        <v>3.0297413622099549</v>
      </c>
      <c r="L30" s="7">
        <f t="shared" si="15"/>
        <v>2</v>
      </c>
      <c r="M30" s="7">
        <f t="shared" ref="M30:P30" si="16">((M13-MIN($M13:$P13))/(MAX($M13:$P13)-MIN($M13:$P13))*90+10)/$B13</f>
        <v>13.941839032242148</v>
      </c>
      <c r="N30" s="7">
        <f t="shared" si="16"/>
        <v>20</v>
      </c>
      <c r="O30" s="7">
        <f t="shared" si="16"/>
        <v>12.817427912052892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9.9861049967465885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9.9152761313750926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8.2116700615959441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7.0329363214272069</v>
      </c>
      <c r="E33" s="7">
        <f t="shared" si="2"/>
        <v>1.6964524755184858</v>
      </c>
      <c r="F33" s="7">
        <f t="shared" si="2"/>
        <v>0.83333333333333337</v>
      </c>
      <c r="G33" s="7">
        <f t="shared" si="2"/>
        <v>4.2590985824710348</v>
      </c>
      <c r="H33" s="7">
        <f t="shared" si="2"/>
        <v>2.8899731133681641</v>
      </c>
      <c r="I33" s="7">
        <f t="shared" si="2"/>
        <v>1.7579537483100303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6.6312004019372841</v>
      </c>
      <c r="M33" s="7">
        <f t="shared" ref="M33:P34" si="18">((M16-MIN($M16:$P16))/(MAX($M16:$P16)-MIN($M16:$P16))*90+10)/$B16</f>
        <v>6.3160575174412168</v>
      </c>
      <c r="N33" s="7">
        <f t="shared" si="18"/>
        <v>8.3333333333333339</v>
      </c>
      <c r="O33" s="7">
        <f t="shared" si="18"/>
        <v>7.7588044544788026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6.4307698572300902</v>
      </c>
      <c r="E34" s="7">
        <f t="shared" si="2"/>
        <v>2.1372052644839212</v>
      </c>
      <c r="F34" s="7">
        <f t="shared" si="2"/>
        <v>2.6252311539054323</v>
      </c>
      <c r="G34" s="7">
        <f t="shared" si="2"/>
        <v>3.0874300132292944</v>
      </c>
      <c r="H34" s="7">
        <f t="shared" si="2"/>
        <v>0.83333333333333337</v>
      </c>
      <c r="I34" s="7">
        <f t="shared" si="2"/>
        <v>2.6906208142557957</v>
      </c>
      <c r="J34" s="7">
        <f t="shared" si="15"/>
        <v>8.3333333333333339</v>
      </c>
      <c r="K34" s="7">
        <f t="shared" si="15"/>
        <v>4.6255418086982347</v>
      </c>
      <c r="L34" s="7">
        <f t="shared" si="15"/>
        <v>0.83333333333333337</v>
      </c>
      <c r="M34" s="7">
        <f t="shared" si="18"/>
        <v>4.808826489458605</v>
      </c>
      <c r="N34" s="7">
        <f t="shared" si="18"/>
        <v>8.3333333333333339</v>
      </c>
      <c r="O34" s="7">
        <f t="shared" si="18"/>
        <v>3.5633356939548264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11.79583875162553</v>
      </c>
      <c r="D37" s="7">
        <f t="shared" ref="D37:I37" si="19">D24</f>
        <v>10.356306892067618</v>
      </c>
      <c r="E37" s="7">
        <f t="shared" si="19"/>
        <v>20</v>
      </c>
      <c r="F37" s="7">
        <f t="shared" si="19"/>
        <v>9.4737639667775788</v>
      </c>
      <c r="G37" s="7">
        <f t="shared" si="19"/>
        <v>18.45303434412908</v>
      </c>
      <c r="H37" s="7">
        <f t="shared" si="19"/>
        <v>2</v>
      </c>
      <c r="I37" s="7">
        <f t="shared" si="19"/>
        <v>7.9219765929778898</v>
      </c>
      <c r="J37" s="7">
        <f>J24</f>
        <v>2</v>
      </c>
      <c r="K37" s="7">
        <f t="shared" ref="K37:P37" si="20">K24</f>
        <v>20</v>
      </c>
      <c r="L37" s="7">
        <f t="shared" si="20"/>
        <v>6.5411167512689845</v>
      </c>
      <c r="M37" s="7">
        <f t="shared" si="20"/>
        <v>2</v>
      </c>
      <c r="N37" s="7">
        <f t="shared" si="20"/>
        <v>4.3312990360348973</v>
      </c>
      <c r="O37" s="7">
        <f t="shared" si="20"/>
        <v>2.7620622739823424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8.5921857943857098</v>
      </c>
      <c r="E39" s="7">
        <f t="shared" si="23"/>
        <v>5.428723794293786</v>
      </c>
      <c r="F39" s="7">
        <f t="shared" si="23"/>
        <v>4.6571894568510146</v>
      </c>
      <c r="G39" s="7">
        <f t="shared" si="23"/>
        <v>6.9431154138761286</v>
      </c>
      <c r="H39" s="7">
        <f t="shared" si="23"/>
        <v>5.8229307883551709</v>
      </c>
      <c r="I39" s="7">
        <f t="shared" si="23"/>
        <v>7.2458559520844954</v>
      </c>
      <c r="J39" s="7">
        <f>(SUM(J21:J22)+SUM(J28:J33))/8</f>
        <v>10.705715658817498</v>
      </c>
      <c r="K39" s="7">
        <f t="shared" ref="K39:P39" si="24">(SUM(K21:K22)+SUM(K28:K33))/8</f>
        <v>2.2258184861270607</v>
      </c>
      <c r="L39" s="7">
        <f t="shared" si="24"/>
        <v>7.9311462141690292</v>
      </c>
      <c r="M39" s="7">
        <f t="shared" si="24"/>
        <v>8.9976248134272563</v>
      </c>
      <c r="N39" s="7">
        <f t="shared" si="24"/>
        <v>9.6336834259768249</v>
      </c>
      <c r="O39" s="7">
        <f t="shared" si="24"/>
        <v>9.7740978103852267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9.8030035482159423</v>
      </c>
      <c r="D40" s="7">
        <f t="shared" ref="D40:I40" si="25">(D20+D25+D26+D34)/4</f>
        <v>8.7734803672124144</v>
      </c>
      <c r="E40" s="7">
        <f t="shared" si="25"/>
        <v>9.7307298875495523</v>
      </c>
      <c r="F40" s="7">
        <f t="shared" si="25"/>
        <v>7.9724302557105382</v>
      </c>
      <c r="G40" s="7">
        <f t="shared" si="25"/>
        <v>8.7349369310475176</v>
      </c>
      <c r="H40" s="7">
        <f t="shared" si="25"/>
        <v>1.1279761904761905</v>
      </c>
      <c r="I40" s="7">
        <f t="shared" si="25"/>
        <v>7.7757690117613203</v>
      </c>
      <c r="J40" s="7">
        <f>(J20+J25+J26+J34)/4</f>
        <v>8.4672619047619051</v>
      </c>
      <c r="K40" s="7">
        <f t="shared" ref="K40:P40" si="26">(K20+K25+K26+K34)/4</f>
        <v>10.352814023603131</v>
      </c>
      <c r="L40" s="7">
        <f t="shared" si="26"/>
        <v>8.9004446177182377</v>
      </c>
      <c r="M40" s="7">
        <f t="shared" si="26"/>
        <v>7.7326659029429603</v>
      </c>
      <c r="N40" s="7">
        <f t="shared" si="26"/>
        <v>8.7235469790889706</v>
      </c>
      <c r="O40" s="7">
        <f t="shared" si="26"/>
        <v>7.2747624949172778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10.724447140524775</v>
      </c>
      <c r="D41" s="7">
        <f t="shared" ref="D41:I41" si="27">AVERAGE(D20:D34)</f>
        <v>9.0125143144001978</v>
      </c>
      <c r="E41" s="7">
        <f t="shared" si="27"/>
        <v>7.6277900557681972</v>
      </c>
      <c r="F41" s="7">
        <f t="shared" si="27"/>
        <v>6.2315188992982211</v>
      </c>
      <c r="G41" s="7">
        <f t="shared" si="27"/>
        <v>7.5001421138417603</v>
      </c>
      <c r="H41" s="7">
        <f t="shared" si="27"/>
        <v>3.7396900712497416</v>
      </c>
      <c r="I41" s="7">
        <f t="shared" si="27"/>
        <v>7.1053729008591624</v>
      </c>
      <c r="J41" s="7">
        <f>AVERAGE(J20:J34)</f>
        <v>9.6476082652297173</v>
      </c>
      <c r="K41" s="7">
        <f t="shared" ref="K41:P41" si="28">AVERAGE(K20:K34)</f>
        <v>5.4811869322285993</v>
      </c>
      <c r="L41" s="7">
        <f t="shared" si="28"/>
        <v>8.4394709956996117</v>
      </c>
      <c r="M41" s="7">
        <f t="shared" si="28"/>
        <v>8.0337024753265052</v>
      </c>
      <c r="N41" s="7">
        <f t="shared" si="28"/>
        <v>9.1529969573470247</v>
      </c>
      <c r="O41" s="7">
        <f t="shared" si="28"/>
        <v>8.0283012996893124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3910-D8DD-3346-9788-A8194FB88C60}">
  <dimension ref="A1:P41"/>
  <sheetViews>
    <sheetView topLeftCell="A8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  <col min="4" max="5" width="11" bestFit="1" customWidth="1"/>
    <col min="6" max="6" width="11.5" bestFit="1" customWidth="1"/>
    <col min="7" max="16" width="11" bestFit="1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1.55670015396422</v>
      </c>
      <c r="D4" s="5">
        <v>0.98139047140158497</v>
      </c>
      <c r="E4" s="5">
        <v>0.81432846694384697</v>
      </c>
      <c r="F4" s="5">
        <v>0.81491349902572197</v>
      </c>
      <c r="G4" s="5">
        <v>0.81961071183474599</v>
      </c>
      <c r="H4" s="5">
        <v>0.67534674591823696</v>
      </c>
      <c r="I4" s="5">
        <v>0.82707985547012097</v>
      </c>
      <c r="J4" s="5">
        <v>0.87874572451368504</v>
      </c>
      <c r="K4" s="5">
        <v>0.44098999720753901</v>
      </c>
      <c r="L4" s="5">
        <v>0.79964151126045602</v>
      </c>
      <c r="M4" s="5">
        <v>0.55750836112889401</v>
      </c>
      <c r="N4" s="5">
        <v>0.43230735893669697</v>
      </c>
      <c r="O4" s="5">
        <v>0.81930876593931901</v>
      </c>
      <c r="P4" s="5">
        <v>0.118276320733498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-1.6975986116633601E-2</v>
      </c>
      <c r="G5" s="5">
        <v>0</v>
      </c>
      <c r="H5" s="5">
        <v>0</v>
      </c>
      <c r="I5" s="5">
        <v>0</v>
      </c>
      <c r="J5" s="5">
        <v>0.23991261172899001</v>
      </c>
      <c r="K5" s="5">
        <v>0</v>
      </c>
      <c r="L5" s="5">
        <v>0.237970205797853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10.8358596747933</v>
      </c>
      <c r="D7" s="12">
        <v>9.2434931992860303</v>
      </c>
      <c r="E7" s="12">
        <v>19.911053978293999</v>
      </c>
      <c r="F7" s="12">
        <v>8.3104703122326509</v>
      </c>
      <c r="G7" s="12">
        <v>18.2949921981524</v>
      </c>
      <c r="H7" s="12">
        <v>0</v>
      </c>
      <c r="I7" s="12">
        <v>6.5507108667209204</v>
      </c>
      <c r="J7" s="12">
        <v>10.784075399167</v>
      </c>
      <c r="K7" s="12">
        <v>36.287831145096298</v>
      </c>
      <c r="L7" s="12">
        <v>17.218271645728901</v>
      </c>
      <c r="M7" s="12">
        <v>6.0983307327174803</v>
      </c>
      <c r="N7" s="12">
        <v>7.5475581725262701</v>
      </c>
      <c r="O7" s="12">
        <v>6.5507108667209204</v>
      </c>
      <c r="P7" s="12">
        <v>17.592488412765899</v>
      </c>
    </row>
    <row r="8" spans="1:16">
      <c r="A8" s="8" t="s">
        <v>26</v>
      </c>
      <c r="B8" s="3">
        <v>8</v>
      </c>
      <c r="C8" s="12">
        <v>22.073047485690001</v>
      </c>
      <c r="D8" s="12">
        <v>12.920176768749901</v>
      </c>
      <c r="E8" s="12">
        <v>46.476387374561398</v>
      </c>
      <c r="F8" s="12">
        <v>15.484977056606199</v>
      </c>
      <c r="G8" s="12">
        <v>26.231790284115601</v>
      </c>
      <c r="H8" s="12">
        <v>0</v>
      </c>
      <c r="I8" s="12">
        <v>11.8844912562249</v>
      </c>
      <c r="J8" s="12">
        <v>12.9331228376565</v>
      </c>
      <c r="K8" s="12">
        <v>49.104439362593801</v>
      </c>
      <c r="L8" s="12">
        <v>42.618458840405602</v>
      </c>
      <c r="M8" s="12">
        <v>14.558269935457901</v>
      </c>
      <c r="N8" s="12">
        <v>16.428561442428499</v>
      </c>
      <c r="O8" s="12">
        <v>11.8844912562249</v>
      </c>
      <c r="P8" s="12">
        <v>62.074430227881599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1.55670015396422</v>
      </c>
      <c r="D11" s="5">
        <v>0.98139047140158497</v>
      </c>
      <c r="E11" s="5">
        <v>0.81432846694384697</v>
      </c>
      <c r="F11" s="5">
        <v>0.81491349902572197</v>
      </c>
      <c r="G11" s="5">
        <v>0.81961071183474599</v>
      </c>
      <c r="H11" s="5">
        <v>0.67534674591823696</v>
      </c>
      <c r="I11" s="5">
        <v>0.82707985547012097</v>
      </c>
      <c r="J11" s="5">
        <v>0.87874572451368504</v>
      </c>
      <c r="K11" s="5">
        <v>0.44098999720753901</v>
      </c>
      <c r="L11" s="5">
        <v>0.79964151126045602</v>
      </c>
      <c r="M11" s="5">
        <v>0.55750836112889401</v>
      </c>
      <c r="N11" s="5">
        <v>0.43230735893669697</v>
      </c>
      <c r="O11" s="5">
        <v>0.81930876593931901</v>
      </c>
      <c r="P11" s="5">
        <v>0.118276320733498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0.24004422497064901</v>
      </c>
      <c r="D13" s="5">
        <v>0.171395679109134</v>
      </c>
      <c r="E13" s="5">
        <v>7.7691635835109796E-2</v>
      </c>
      <c r="F13" s="5">
        <v>0.135498375893015</v>
      </c>
      <c r="G13" s="5">
        <v>8.6494472162339298E-2</v>
      </c>
      <c r="H13" s="5">
        <v>2.7066219697351901E-2</v>
      </c>
      <c r="I13" s="5">
        <v>0.14523457987351601</v>
      </c>
      <c r="J13" s="5">
        <v>0.12377971158683</v>
      </c>
      <c r="K13" s="5">
        <v>4.8514762777200203E-2</v>
      </c>
      <c r="L13" s="5">
        <v>4.2904117756207602E-2</v>
      </c>
      <c r="M13" s="5">
        <v>0.15526934547219601</v>
      </c>
      <c r="N13" s="5">
        <v>0.21389423846210101</v>
      </c>
      <c r="O13" s="5">
        <v>0.143481918479757</v>
      </c>
      <c r="P13" s="5">
        <v>4.5828308251014999E-2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-7.0714482641780693E-2</v>
      </c>
      <c r="F14" s="5">
        <v>-1.07444943707576E-4</v>
      </c>
      <c r="G14" s="5">
        <v>0</v>
      </c>
      <c r="H14" s="5">
        <v>0</v>
      </c>
      <c r="I14" s="5">
        <v>0</v>
      </c>
      <c r="J14" s="5">
        <v>2.0456016771754799E-2</v>
      </c>
      <c r="K14" s="5">
        <v>0</v>
      </c>
      <c r="L14" s="5">
        <v>2.0451623736214099E-2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-1.6975986116633601E-2</v>
      </c>
      <c r="G15" s="5">
        <v>0</v>
      </c>
      <c r="H15" s="5">
        <v>0</v>
      </c>
      <c r="I15" s="5">
        <v>0</v>
      </c>
      <c r="J15" s="5">
        <v>0.23991261172899001</v>
      </c>
      <c r="K15" s="5">
        <v>0</v>
      </c>
      <c r="L15" s="5">
        <v>0.237970205797853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0.52589153039591896</v>
      </c>
      <c r="D16" s="5">
        <v>0.45860414820909901</v>
      </c>
      <c r="E16" s="5">
        <v>0.19859523599318901</v>
      </c>
      <c r="F16" s="5">
        <v>0.16583977200702699</v>
      </c>
      <c r="G16" s="5">
        <v>0.32672296492410502</v>
      </c>
      <c r="H16" s="5">
        <v>0.25810824440689301</v>
      </c>
      <c r="I16" s="5">
        <v>0.21007756467359201</v>
      </c>
      <c r="J16" s="5">
        <v>0.56878092375650502</v>
      </c>
      <c r="K16" s="5">
        <v>0.36997170798339901</v>
      </c>
      <c r="L16" s="5">
        <v>0.52008056406230696</v>
      </c>
      <c r="M16" s="5">
        <v>0.16400541800316301</v>
      </c>
      <c r="N16" s="5">
        <v>0.228700861353614</v>
      </c>
      <c r="O16" s="5">
        <v>0.20516132466043999</v>
      </c>
      <c r="P16" s="5">
        <v>1.01830170478233E-2</v>
      </c>
    </row>
    <row r="17" spans="1:16">
      <c r="A17" s="8" t="s">
        <v>32</v>
      </c>
      <c r="B17" s="2">
        <v>12</v>
      </c>
      <c r="C17" s="5">
        <v>712.01237898176805</v>
      </c>
      <c r="D17" s="5">
        <v>567.28251281795497</v>
      </c>
      <c r="E17" s="5">
        <v>241.387711206885</v>
      </c>
      <c r="F17" s="5">
        <v>282.14024597160301</v>
      </c>
      <c r="G17" s="5">
        <v>314.21462936760202</v>
      </c>
      <c r="H17" s="5">
        <v>143.04290549572201</v>
      </c>
      <c r="I17" s="5">
        <v>285.95239613198498</v>
      </c>
      <c r="J17" s="5">
        <v>412.06014948227198</v>
      </c>
      <c r="K17" s="5">
        <v>313.68541290781599</v>
      </c>
      <c r="L17" s="5">
        <v>216.76286751969499</v>
      </c>
      <c r="M17" s="5">
        <v>373.17122404211102</v>
      </c>
      <c r="N17" s="5">
        <v>628.27635566081199</v>
      </c>
      <c r="O17" s="5">
        <v>285.95239613198498</v>
      </c>
      <c r="P17" s="5">
        <v>86.531202274668104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3.1732201723507862</v>
      </c>
      <c r="E21" s="7">
        <f t="shared" si="2"/>
        <v>1.8609394263688097</v>
      </c>
      <c r="F21" s="7">
        <f t="shared" si="2"/>
        <v>1.8655348838417298</v>
      </c>
      <c r="G21" s="7">
        <f t="shared" si="2"/>
        <v>1.9024317350980635</v>
      </c>
      <c r="H21" s="7">
        <f t="shared" si="2"/>
        <v>0.76923076923076927</v>
      </c>
      <c r="I21" s="7">
        <f t="shared" si="2"/>
        <v>1.9611022473638011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6.4412799635291984</v>
      </c>
      <c r="M21" s="7">
        <f>((M4-MIN($M4:$P4))/(MAX($M4:$P4)-MIN($M4:$P4))*90+10)/$B4</f>
        <v>5.1068862137581288</v>
      </c>
      <c r="N21" s="7">
        <f t="shared" ref="N21:P21" si="4">((N4-MIN($M4:$P4))/(MAX($M4:$P4)-MIN($M4:$P4))*90+10)/$B4</f>
        <v>3.8704581782933514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12.408916556875401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11.795838751625499</v>
      </c>
      <c r="D24" s="7">
        <f t="shared" si="2"/>
        <v>10.356306892067618</v>
      </c>
      <c r="E24" s="7">
        <f t="shared" si="2"/>
        <v>20</v>
      </c>
      <c r="F24" s="7">
        <f t="shared" si="2"/>
        <v>9.5128351207957813</v>
      </c>
      <c r="G24" s="7">
        <f t="shared" si="2"/>
        <v>18.539047100456848</v>
      </c>
      <c r="H24" s="7">
        <f t="shared" si="2"/>
        <v>2</v>
      </c>
      <c r="I24" s="7">
        <f t="shared" si="2"/>
        <v>7.9219765929779014</v>
      </c>
      <c r="J24" s="7">
        <f t="shared" si="5"/>
        <v>2</v>
      </c>
      <c r="K24" s="7">
        <f t="shared" si="5"/>
        <v>20</v>
      </c>
      <c r="L24" s="7">
        <f t="shared" si="5"/>
        <v>6.5411167512690671</v>
      </c>
      <c r="M24" s="7">
        <f t="shared" si="7"/>
        <v>2</v>
      </c>
      <c r="N24" s="7">
        <f t="shared" si="7"/>
        <v>4.2695089664411432</v>
      </c>
      <c r="O24" s="7">
        <f t="shared" si="7"/>
        <v>2.7084331569764597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6.5929665738161507</v>
      </c>
      <c r="D25" s="7">
        <f t="shared" si="2"/>
        <v>4.3774373259052837</v>
      </c>
      <c r="E25" s="7">
        <f t="shared" si="2"/>
        <v>12.5</v>
      </c>
      <c r="F25" s="7">
        <f t="shared" si="2"/>
        <v>4.9982687817980125</v>
      </c>
      <c r="G25" s="7">
        <f t="shared" si="2"/>
        <v>7.5996252046867587</v>
      </c>
      <c r="H25" s="7">
        <f t="shared" si="2"/>
        <v>1.25</v>
      </c>
      <c r="I25" s="7">
        <f t="shared" si="2"/>
        <v>4.126740947075211</v>
      </c>
      <c r="J25" s="7">
        <f t="shared" si="5"/>
        <v>1.25</v>
      </c>
      <c r="K25" s="7">
        <f t="shared" si="5"/>
        <v>12.5</v>
      </c>
      <c r="L25" s="7">
        <f t="shared" si="5"/>
        <v>10.482730851825313</v>
      </c>
      <c r="M25" s="7">
        <f t="shared" si="7"/>
        <v>1.849323505022751</v>
      </c>
      <c r="N25" s="7">
        <f t="shared" si="7"/>
        <v>2.2685465581789104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4.125186224056022</v>
      </c>
      <c r="E28" s="7">
        <f t="shared" si="2"/>
        <v>2.4192212542794524</v>
      </c>
      <c r="F28" s="7">
        <f t="shared" si="2"/>
        <v>2.4251953489942486</v>
      </c>
      <c r="G28" s="7">
        <f t="shared" si="2"/>
        <v>2.4731612556274825</v>
      </c>
      <c r="H28" s="7">
        <f t="shared" si="2"/>
        <v>1</v>
      </c>
      <c r="I28" s="7">
        <f t="shared" si="2"/>
        <v>2.5494329215729414</v>
      </c>
      <c r="J28" s="7">
        <f t="shared" si="10"/>
        <v>10</v>
      </c>
      <c r="K28" s="7">
        <f t="shared" si="10"/>
        <v>1</v>
      </c>
      <c r="L28" s="7">
        <f t="shared" si="10"/>
        <v>8.3736639525879575</v>
      </c>
      <c r="M28" s="7">
        <f t="shared" si="11"/>
        <v>6.6389520778855671</v>
      </c>
      <c r="N28" s="7">
        <f t="shared" si="11"/>
        <v>5.0315956317813564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14.198115322182531</v>
      </c>
      <c r="E30" s="7">
        <f t="shared" si="2"/>
        <v>6.2786460006060274</v>
      </c>
      <c r="F30" s="7">
        <f t="shared" si="2"/>
        <v>11.164227118276269</v>
      </c>
      <c r="G30" s="7">
        <f t="shared" si="2"/>
        <v>7.0226244864914777</v>
      </c>
      <c r="H30" s="7">
        <f t="shared" si="2"/>
        <v>2</v>
      </c>
      <c r="I30" s="7">
        <f t="shared" si="2"/>
        <v>11.987089889594522</v>
      </c>
      <c r="J30" s="7">
        <f t="shared" ref="J30:L34" si="15">((J13-MIN($J13:$L13))/(MAX($J13:$L13)-MIN($J13:$L13))*90+10)/$B13</f>
        <v>20</v>
      </c>
      <c r="K30" s="7">
        <f t="shared" si="15"/>
        <v>3.2487278991653943</v>
      </c>
      <c r="L30" s="7">
        <f t="shared" si="15"/>
        <v>2</v>
      </c>
      <c r="M30" s="7">
        <f t="shared" ref="M30:P30" si="16">((M13-MIN($M13:$P13))/(MAX($M13:$P13)-MIN($M13:$P13))*90+10)/$B13</f>
        <v>13.721225518503786</v>
      </c>
      <c r="N30" s="7">
        <f t="shared" si="16"/>
        <v>20</v>
      </c>
      <c r="O30" s="7">
        <f t="shared" si="16"/>
        <v>12.458782347556422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9.9863252270646328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9.9980672033902085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8.2726110379169331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6.9317143864927191</v>
      </c>
      <c r="E33" s="7">
        <f t="shared" si="2"/>
        <v>1.515640735456534</v>
      </c>
      <c r="F33" s="7">
        <f t="shared" si="2"/>
        <v>0.83333333333333337</v>
      </c>
      <c r="G33" s="7">
        <f t="shared" si="2"/>
        <v>4.1845846986295703</v>
      </c>
      <c r="H33" s="7">
        <f t="shared" si="2"/>
        <v>2.7553168450804173</v>
      </c>
      <c r="I33" s="7">
        <f t="shared" si="2"/>
        <v>1.75482152848576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6.4961312887191864</v>
      </c>
      <c r="M33" s="7">
        <f t="shared" ref="M33:P34" si="18">((M16-MIN($M16:$P16))/(MAX($M16:$P16)-MIN($M16:$P16))*90+10)/$B16</f>
        <v>6.1128472825494056</v>
      </c>
      <c r="N33" s="7">
        <f t="shared" si="18"/>
        <v>8.3333333333333339</v>
      </c>
      <c r="O33" s="7">
        <f t="shared" si="18"/>
        <v>7.5254060642369547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6.4255438177061484</v>
      </c>
      <c r="E34" s="7">
        <f t="shared" si="2"/>
        <v>2.1296876672742591</v>
      </c>
      <c r="F34" s="7">
        <f t="shared" si="2"/>
        <v>2.6668764357027661</v>
      </c>
      <c r="G34" s="7">
        <f t="shared" si="2"/>
        <v>3.0896721860549019</v>
      </c>
      <c r="H34" s="7">
        <f t="shared" si="2"/>
        <v>0.83333333333333337</v>
      </c>
      <c r="I34" s="7">
        <f t="shared" si="2"/>
        <v>2.7171271565853616</v>
      </c>
      <c r="J34" s="7">
        <f t="shared" si="15"/>
        <v>8.3333333333333339</v>
      </c>
      <c r="K34" s="7">
        <f t="shared" si="15"/>
        <v>4.5554490899171869</v>
      </c>
      <c r="L34" s="7">
        <f t="shared" si="15"/>
        <v>0.83333333333333337</v>
      </c>
      <c r="M34" s="7">
        <f t="shared" si="18"/>
        <v>4.8016201741451647</v>
      </c>
      <c r="N34" s="7">
        <f t="shared" si="18"/>
        <v>8.3333333333333339</v>
      </c>
      <c r="O34" s="7">
        <f t="shared" si="18"/>
        <v>3.5941498253339628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11.795838751625499</v>
      </c>
      <c r="D37" s="7">
        <f t="shared" ref="D37:I37" si="19">D24</f>
        <v>10.356306892067618</v>
      </c>
      <c r="E37" s="7">
        <f t="shared" si="19"/>
        <v>20</v>
      </c>
      <c r="F37" s="7">
        <f t="shared" si="19"/>
        <v>9.5128351207957813</v>
      </c>
      <c r="G37" s="7">
        <f t="shared" si="19"/>
        <v>18.539047100456848</v>
      </c>
      <c r="H37" s="7">
        <f t="shared" si="19"/>
        <v>2</v>
      </c>
      <c r="I37" s="7">
        <f t="shared" si="19"/>
        <v>7.9219765929779014</v>
      </c>
      <c r="J37" s="7">
        <f>J24</f>
        <v>2</v>
      </c>
      <c r="K37" s="7">
        <f t="shared" ref="K37:P37" si="20">K24</f>
        <v>20</v>
      </c>
      <c r="L37" s="7">
        <f t="shared" si="20"/>
        <v>6.5411167512690671</v>
      </c>
      <c r="M37" s="7">
        <f t="shared" si="20"/>
        <v>2</v>
      </c>
      <c r="N37" s="7">
        <f t="shared" si="20"/>
        <v>4.2695089664411432</v>
      </c>
      <c r="O37" s="7">
        <f t="shared" si="20"/>
        <v>2.7084331569764597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8.5440598161655608</v>
      </c>
      <c r="E39" s="7">
        <f t="shared" si="23"/>
        <v>5.3748362301191559</v>
      </c>
      <c r="F39" s="7">
        <f t="shared" si="23"/>
        <v>4.6811072919690808</v>
      </c>
      <c r="G39" s="7">
        <f t="shared" si="23"/>
        <v>6.9383805750111271</v>
      </c>
      <c r="H39" s="7">
        <f t="shared" si="23"/>
        <v>5.8060987548192013</v>
      </c>
      <c r="I39" s="7">
        <f t="shared" si="23"/>
        <v>7.2720861264074319</v>
      </c>
      <c r="J39" s="7">
        <f>(SUM(J21:J22)+SUM(J28:J33))/8</f>
        <v>10.743735431235432</v>
      </c>
      <c r="K39" s="7">
        <f t="shared" ref="K39:P39" si="24">(SUM(K21:K22)+SUM(K28:K33))/8</f>
        <v>2.2531918032464904</v>
      </c>
      <c r="L39" s="7">
        <f t="shared" si="24"/>
        <v>7.8851973867409964</v>
      </c>
      <c r="M39" s="7">
        <f t="shared" si="24"/>
        <v>8.9380191896174139</v>
      </c>
      <c r="N39" s="7">
        <f t="shared" si="24"/>
        <v>9.6449536959563087</v>
      </c>
      <c r="O39" s="7">
        <f t="shared" si="24"/>
        <v>9.7000923160429373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9.8030035482159423</v>
      </c>
      <c r="D40" s="7">
        <f t="shared" ref="D40:I40" si="25">(D20+D25+D26+D34)/4</f>
        <v>8.7721738573314294</v>
      </c>
      <c r="E40" s="7">
        <f t="shared" si="25"/>
        <v>9.7288504882471365</v>
      </c>
      <c r="F40" s="7">
        <f t="shared" si="25"/>
        <v>7.9877148758037659</v>
      </c>
      <c r="G40" s="7">
        <f t="shared" si="25"/>
        <v>8.7437529191139873</v>
      </c>
      <c r="H40" s="7">
        <f t="shared" si="25"/>
        <v>1.1279761904761905</v>
      </c>
      <c r="I40" s="7">
        <f t="shared" si="25"/>
        <v>7.7823955973437151</v>
      </c>
      <c r="J40" s="7">
        <f>(J20+J25+J26+J34)/4</f>
        <v>8.4672619047619051</v>
      </c>
      <c r="K40" s="7">
        <f t="shared" ref="K40:P40" si="26">(K20+K25+K26+K34)/4</f>
        <v>10.335290843907869</v>
      </c>
      <c r="L40" s="7">
        <f t="shared" si="26"/>
        <v>8.9004446177182341</v>
      </c>
      <c r="M40" s="7">
        <f t="shared" si="26"/>
        <v>7.7341644912205503</v>
      </c>
      <c r="N40" s="7">
        <f t="shared" si="26"/>
        <v>8.721898544306633</v>
      </c>
      <c r="O40" s="7">
        <f t="shared" si="26"/>
        <v>7.2824660277620623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10.724447140524774</v>
      </c>
      <c r="D41" s="7">
        <f t="shared" ref="D41:I41" si="27">AVERAGE(D20:D34)</f>
        <v>8.986498723381187</v>
      </c>
      <c r="E41" s="7">
        <f t="shared" si="27"/>
        <v>7.5985488483944161</v>
      </c>
      <c r="F41" s="7">
        <f t="shared" si="27"/>
        <v>6.2509557203205963</v>
      </c>
      <c r="G41" s="7">
        <f t="shared" si="27"/>
        <v>7.5057019803533356</v>
      </c>
      <c r="H41" s="7">
        <f t="shared" si="27"/>
        <v>3.7307129866972253</v>
      </c>
      <c r="I41" s="7">
        <f t="shared" si="27"/>
        <v>7.1211294166533685</v>
      </c>
      <c r="J41" s="7">
        <f>AVERAGE(J20:J34)</f>
        <v>9.6678854771859495</v>
      </c>
      <c r="K41" s="7">
        <f t="shared" ref="K41:P41" si="28">AVERAGE(K20:K34)</f>
        <v>5.4911131867735588</v>
      </c>
      <c r="L41" s="7">
        <f t="shared" si="28"/>
        <v>8.414964954404665</v>
      </c>
      <c r="M41" s="7">
        <f t="shared" si="28"/>
        <v>8.0023124328352804</v>
      </c>
      <c r="N41" s="7">
        <f t="shared" si="28"/>
        <v>9.1544488474212091</v>
      </c>
      <c r="O41" s="7">
        <f t="shared" si="28"/>
        <v>7.9873107036649751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0030-53D5-B74E-84E9-CF21990FD9C4}">
  <dimension ref="A1:P41"/>
  <sheetViews>
    <sheetView topLeftCell="A9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  <col min="4" max="5" width="12.5" bestFit="1" customWidth="1"/>
    <col min="6" max="6" width="13.6640625" bestFit="1" customWidth="1"/>
    <col min="7" max="16" width="12.5" bestFit="1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1.55849765846769</v>
      </c>
      <c r="D4" s="5">
        <v>0.97497982313449405</v>
      </c>
      <c r="E4" s="5">
        <v>0.82598028241127597</v>
      </c>
      <c r="F4" s="5">
        <v>0.82932248607020798</v>
      </c>
      <c r="G4" s="5">
        <v>0.81423656652518095</v>
      </c>
      <c r="H4" s="5">
        <v>0.67541136947540803</v>
      </c>
      <c r="I4" s="5">
        <v>0.82416226711199103</v>
      </c>
      <c r="J4" s="5">
        <v>0.87624114495424599</v>
      </c>
      <c r="K4" s="5">
        <v>0.44098746121778898</v>
      </c>
      <c r="L4" s="5">
        <v>0.79774833238595699</v>
      </c>
      <c r="M4" s="5">
        <v>0.55717186443808298</v>
      </c>
      <c r="N4" s="5">
        <v>0.43162350923193998</v>
      </c>
      <c r="O4" s="5">
        <v>0.82904865956058005</v>
      </c>
      <c r="P4" s="5">
        <v>0.11653181484911999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-1.6763688759864399E-2</v>
      </c>
      <c r="G5" s="5">
        <v>0</v>
      </c>
      <c r="H5" s="5">
        <v>0</v>
      </c>
      <c r="I5" s="5">
        <v>0</v>
      </c>
      <c r="J5" s="5">
        <v>0.23784559608963499</v>
      </c>
      <c r="K5" s="5">
        <v>0</v>
      </c>
      <c r="L5" s="5">
        <v>0.23755992263218101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10.8641993940349</v>
      </c>
      <c r="D7" s="12">
        <v>9.2676683002878004</v>
      </c>
      <c r="E7" s="12">
        <v>19.963128635634</v>
      </c>
      <c r="F7" s="12">
        <v>8.3334991420667794</v>
      </c>
      <c r="G7" s="12">
        <v>18.345688758794498</v>
      </c>
      <c r="H7" s="12">
        <v>0</v>
      </c>
      <c r="I7" s="12">
        <v>6.5678433612683902</v>
      </c>
      <c r="J7" s="12">
        <v>10.8122796836691</v>
      </c>
      <c r="K7" s="12">
        <v>36.382737038804898</v>
      </c>
      <c r="L7" s="12">
        <v>17.2633036966145</v>
      </c>
      <c r="M7" s="12">
        <v>6.1152295862648298</v>
      </c>
      <c r="N7" s="12">
        <v>7.5672977858092301</v>
      </c>
      <c r="O7" s="12">
        <v>6.5678433612683902</v>
      </c>
      <c r="P7" s="12">
        <v>17.6412382917493</v>
      </c>
    </row>
    <row r="8" spans="1:16">
      <c r="A8" s="8" t="s">
        <v>26</v>
      </c>
      <c r="B8" s="3">
        <v>8</v>
      </c>
      <c r="C8" s="12">
        <v>22.130776543404401</v>
      </c>
      <c r="D8" s="12">
        <v>12.953967736256599</v>
      </c>
      <c r="E8" s="12">
        <v>46.597940053267799</v>
      </c>
      <c r="F8" s="12">
        <v>15.527886890613599</v>
      </c>
      <c r="G8" s="12">
        <v>26.3044802056245</v>
      </c>
      <c r="H8" s="12">
        <v>0</v>
      </c>
      <c r="I8" s="12">
        <v>11.915573528941501</v>
      </c>
      <c r="J8" s="12">
        <v>12.966947663848099</v>
      </c>
      <c r="K8" s="12">
        <v>49.232865354330002</v>
      </c>
      <c r="L8" s="12">
        <v>42.729921631018797</v>
      </c>
      <c r="M8" s="12">
        <v>14.5986118064263</v>
      </c>
      <c r="N8" s="12">
        <v>16.471528113536699</v>
      </c>
      <c r="O8" s="12">
        <v>11.915573528941501</v>
      </c>
      <c r="P8" s="12">
        <v>62.246442332739797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1.55849765846769</v>
      </c>
      <c r="D11" s="5">
        <v>0.97497982313449405</v>
      </c>
      <c r="E11" s="5">
        <v>0.82598028241127597</v>
      </c>
      <c r="F11" s="5">
        <v>0.82932248607020798</v>
      </c>
      <c r="G11" s="5">
        <v>0.81423656652518095</v>
      </c>
      <c r="H11" s="5">
        <v>0.67541136947540803</v>
      </c>
      <c r="I11" s="5">
        <v>0.82416226711199103</v>
      </c>
      <c r="J11" s="5">
        <v>0.87624114495424599</v>
      </c>
      <c r="K11" s="5">
        <v>0.44098746121778898</v>
      </c>
      <c r="L11" s="5">
        <v>0.79774833238595699</v>
      </c>
      <c r="M11" s="5">
        <v>0.55717186443808298</v>
      </c>
      <c r="N11" s="5">
        <v>0.43162350923193998</v>
      </c>
      <c r="O11" s="5">
        <v>0.82904865956058005</v>
      </c>
      <c r="P11" s="5">
        <v>0.11653181484911999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0.239423330487606</v>
      </c>
      <c r="D13" s="5">
        <v>0.16809861973581799</v>
      </c>
      <c r="E13" s="5">
        <v>7.7445206498462094E-2</v>
      </c>
      <c r="F13" s="5">
        <v>0.135278501428446</v>
      </c>
      <c r="G13" s="5">
        <v>8.6959146596784706E-2</v>
      </c>
      <c r="H13" s="5">
        <v>2.7496462148065899E-2</v>
      </c>
      <c r="I13" s="5">
        <v>0.145706709669292</v>
      </c>
      <c r="J13" s="5">
        <v>0.12537784718013201</v>
      </c>
      <c r="K13" s="5">
        <v>4.8201302984142297E-2</v>
      </c>
      <c r="L13" s="5">
        <v>4.3030891449552598E-2</v>
      </c>
      <c r="M13" s="5">
        <v>0.15376334508578399</v>
      </c>
      <c r="N13" s="5">
        <v>0.21381682623452999</v>
      </c>
      <c r="O13" s="5">
        <v>0.14550386745552099</v>
      </c>
      <c r="P13" s="5">
        <v>4.5880665177783497E-2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-7.0047931255374701E-2</v>
      </c>
      <c r="F14" s="5">
        <v>-1.0256237215648199E-4</v>
      </c>
      <c r="G14" s="5">
        <v>0</v>
      </c>
      <c r="H14" s="5">
        <v>0</v>
      </c>
      <c r="I14" s="5">
        <v>0</v>
      </c>
      <c r="J14" s="5">
        <v>2.04618847903471E-2</v>
      </c>
      <c r="K14" s="5">
        <v>0</v>
      </c>
      <c r="L14" s="5">
        <v>2.0510057395278801E-2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-1.6763688759864399E-2</v>
      </c>
      <c r="G15" s="5">
        <v>0</v>
      </c>
      <c r="H15" s="5">
        <v>0</v>
      </c>
      <c r="I15" s="5">
        <v>0</v>
      </c>
      <c r="J15" s="5">
        <v>0.23784559608963499</v>
      </c>
      <c r="K15" s="5">
        <v>0</v>
      </c>
      <c r="L15" s="5">
        <v>0.23755992263218101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0.53001098121668599</v>
      </c>
      <c r="D16" s="5">
        <v>0.456147353208955</v>
      </c>
      <c r="E16" s="5">
        <v>0.20603433991363501</v>
      </c>
      <c r="F16" s="5">
        <v>0.17177291813731499</v>
      </c>
      <c r="G16" s="5">
        <v>0.324890172630247</v>
      </c>
      <c r="H16" s="5">
        <v>0.25924934629415203</v>
      </c>
      <c r="I16" s="5">
        <v>0.20816929141092</v>
      </c>
      <c r="J16" s="5">
        <v>0.566296700669079</v>
      </c>
      <c r="K16" s="5">
        <v>0.37055997236385502</v>
      </c>
      <c r="L16" s="5">
        <v>0.51811927908598998</v>
      </c>
      <c r="M16" s="5">
        <v>0.16460982768070001</v>
      </c>
      <c r="N16" s="5">
        <v>0.227748294190629</v>
      </c>
      <c r="O16" s="5">
        <v>0.21142184934320801</v>
      </c>
      <c r="P16" s="5">
        <v>1.0123167763296101E-2</v>
      </c>
    </row>
    <row r="17" spans="1:16">
      <c r="A17" s="8" t="s">
        <v>32</v>
      </c>
      <c r="B17" s="2">
        <v>12</v>
      </c>
      <c r="C17" s="5">
        <v>712.116271452712</v>
      </c>
      <c r="D17" s="5">
        <v>567.39951367433798</v>
      </c>
      <c r="E17" s="5">
        <v>241.81081162543899</v>
      </c>
      <c r="F17" s="5">
        <v>283.24363046910003</v>
      </c>
      <c r="G17" s="5">
        <v>314.595094168873</v>
      </c>
      <c r="H17" s="5">
        <v>143.79799189725699</v>
      </c>
      <c r="I17" s="5">
        <v>287.31760495516801</v>
      </c>
      <c r="J17" s="5">
        <v>412.95309375867498</v>
      </c>
      <c r="K17" s="5">
        <v>313.94801827057103</v>
      </c>
      <c r="L17" s="5">
        <v>217.797057845653</v>
      </c>
      <c r="M17" s="5">
        <v>373.31565643255601</v>
      </c>
      <c r="N17" s="5">
        <v>628.50213798097604</v>
      </c>
      <c r="O17" s="5">
        <v>287.31760495516801</v>
      </c>
      <c r="P17" s="5">
        <v>86.942239465509999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3.1177390342336051</v>
      </c>
      <c r="E21" s="7">
        <f t="shared" si="2"/>
        <v>1.9496365568334755</v>
      </c>
      <c r="F21" s="7">
        <f t="shared" si="2"/>
        <v>1.9758382239998626</v>
      </c>
      <c r="G21" s="7">
        <f t="shared" si="2"/>
        <v>1.8575700742534171</v>
      </c>
      <c r="H21" s="7">
        <f t="shared" si="2"/>
        <v>0.76923076923076927</v>
      </c>
      <c r="I21" s="7">
        <f t="shared" si="2"/>
        <v>1.9353839748138373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6.44381330932171</v>
      </c>
      <c r="M21" s="7">
        <f>((M4-MIN($M4:$P4))/(MAX($M4:$P4)-MIN($M4:$P4))*90+10)/$B4</f>
        <v>5.0506522981887008</v>
      </c>
      <c r="N21" s="7">
        <f t="shared" ref="N21:P21" si="4">((N4-MIN($M4:$P4))/(MAX($M4:$P4)-MIN($M4:$P4))*90+10)/$B4</f>
        <v>3.8307780915516698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12.486487761601666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11.795838751625499</v>
      </c>
      <c r="D24" s="7">
        <f t="shared" si="2"/>
        <v>10.356306892067597</v>
      </c>
      <c r="E24" s="7">
        <f t="shared" si="2"/>
        <v>20</v>
      </c>
      <c r="F24" s="7">
        <f t="shared" si="2"/>
        <v>9.5140018027759474</v>
      </c>
      <c r="G24" s="7">
        <f t="shared" si="2"/>
        <v>18.541615479492382</v>
      </c>
      <c r="H24" s="7">
        <f t="shared" si="2"/>
        <v>2</v>
      </c>
      <c r="I24" s="7">
        <f t="shared" si="2"/>
        <v>7.9219765929778818</v>
      </c>
      <c r="J24" s="7">
        <f t="shared" si="5"/>
        <v>2</v>
      </c>
      <c r="K24" s="7">
        <f t="shared" si="5"/>
        <v>20</v>
      </c>
      <c r="L24" s="7">
        <f t="shared" si="5"/>
        <v>6.5411167512690156</v>
      </c>
      <c r="M24" s="7">
        <f t="shared" si="7"/>
        <v>2</v>
      </c>
      <c r="N24" s="7">
        <f t="shared" si="7"/>
        <v>4.2676737680548698</v>
      </c>
      <c r="O24" s="7">
        <f t="shared" si="7"/>
        <v>2.7068403432827046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6.5929665738161694</v>
      </c>
      <c r="D25" s="7">
        <f t="shared" si="2"/>
        <v>4.3774373259052872</v>
      </c>
      <c r="E25" s="7">
        <f t="shared" si="2"/>
        <v>12.5</v>
      </c>
      <c r="F25" s="7">
        <f t="shared" si="2"/>
        <v>4.9988508573492725</v>
      </c>
      <c r="G25" s="7">
        <f t="shared" si="2"/>
        <v>7.6006112496602336</v>
      </c>
      <c r="H25" s="7">
        <f t="shared" si="2"/>
        <v>1.25</v>
      </c>
      <c r="I25" s="7">
        <f t="shared" si="2"/>
        <v>4.126740947075219</v>
      </c>
      <c r="J25" s="7">
        <f t="shared" si="5"/>
        <v>1.25</v>
      </c>
      <c r="K25" s="7">
        <f t="shared" si="5"/>
        <v>12.5</v>
      </c>
      <c r="L25" s="7">
        <f t="shared" si="5"/>
        <v>10.482730851825334</v>
      </c>
      <c r="M25" s="7">
        <f t="shared" si="7"/>
        <v>1.849715072262494</v>
      </c>
      <c r="N25" s="7">
        <f t="shared" si="7"/>
        <v>2.2683509701868685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4.0530607445036866</v>
      </c>
      <c r="E28" s="7">
        <f t="shared" si="2"/>
        <v>2.5345275238835181</v>
      </c>
      <c r="F28" s="7">
        <f t="shared" si="2"/>
        <v>2.5685896911998212</v>
      </c>
      <c r="G28" s="7">
        <f t="shared" si="2"/>
        <v>2.4148410965294422</v>
      </c>
      <c r="H28" s="7">
        <f t="shared" si="2"/>
        <v>1</v>
      </c>
      <c r="I28" s="7">
        <f t="shared" si="2"/>
        <v>2.5159991672579887</v>
      </c>
      <c r="J28" s="7">
        <f t="shared" si="10"/>
        <v>10</v>
      </c>
      <c r="K28" s="7">
        <f t="shared" si="10"/>
        <v>1</v>
      </c>
      <c r="L28" s="7">
        <f t="shared" si="10"/>
        <v>8.3769573021182229</v>
      </c>
      <c r="M28" s="7">
        <f t="shared" si="11"/>
        <v>6.5658479876453111</v>
      </c>
      <c r="N28" s="7">
        <f t="shared" si="11"/>
        <v>4.9800115190171708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13.942038574008166</v>
      </c>
      <c r="E30" s="7">
        <f t="shared" si="2"/>
        <v>6.2423945833364947</v>
      </c>
      <c r="F30" s="7">
        <f t="shared" si="2"/>
        <v>11.154463151593097</v>
      </c>
      <c r="G30" s="7">
        <f t="shared" si="2"/>
        <v>7.0504607011986051</v>
      </c>
      <c r="H30" s="7">
        <f t="shared" si="2"/>
        <v>2</v>
      </c>
      <c r="I30" s="7">
        <f t="shared" si="2"/>
        <v>12.040182597201527</v>
      </c>
      <c r="J30" s="7">
        <f t="shared" ref="J30:L34" si="15">((J13-MIN($J13:$L13))/(MAX($J13:$L13)-MIN($J13:$L13))*90+10)/$B13</f>
        <v>20</v>
      </c>
      <c r="K30" s="7">
        <f t="shared" si="15"/>
        <v>3.1301863778317447</v>
      </c>
      <c r="L30" s="7">
        <f t="shared" si="15"/>
        <v>2</v>
      </c>
      <c r="M30" s="7">
        <f t="shared" ref="M30:P30" si="16">((M13-MIN($M13:$P13))/(MAX($M13:$P13)-MIN($M13:$P13))*90+10)/$B13</f>
        <v>13.563252524796223</v>
      </c>
      <c r="N30" s="7">
        <f t="shared" si="16"/>
        <v>20</v>
      </c>
      <c r="O30" s="7">
        <f t="shared" si="16"/>
        <v>12.677972091986415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9.9868224323992791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9.9788614221779248</v>
      </c>
      <c r="K31" s="7">
        <f t="shared" si="15"/>
        <v>1</v>
      </c>
      <c r="L31" s="7">
        <f t="shared" si="15"/>
        <v>10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8.3243251744011104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6.7869392810205733</v>
      </c>
      <c r="E33" s="7">
        <f t="shared" si="2"/>
        <v>1.5506235651797133</v>
      </c>
      <c r="F33" s="7">
        <f t="shared" si="2"/>
        <v>0.83333333333333337</v>
      </c>
      <c r="G33" s="7">
        <f t="shared" si="2"/>
        <v>4.038965361447989</v>
      </c>
      <c r="H33" s="7">
        <f t="shared" si="2"/>
        <v>2.6647222302494007</v>
      </c>
      <c r="I33" s="7">
        <f t="shared" si="2"/>
        <v>1.5953204801082919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6.4873299541937621</v>
      </c>
      <c r="M33" s="7">
        <f t="shared" ref="M33:P34" si="18">((M16-MIN($M16:$P16))/(MAX($M16:$P16)-MIN($M16:$P16))*90+10)/$B16</f>
        <v>6.1573966361404819</v>
      </c>
      <c r="N33" s="7">
        <f t="shared" si="18"/>
        <v>8.3333333333333339</v>
      </c>
      <c r="O33" s="7">
        <f t="shared" si="18"/>
        <v>7.7706761697702644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6.4235308117836167</v>
      </c>
      <c r="E34" s="7">
        <f t="shared" si="2"/>
        <v>2.1267919011914103</v>
      </c>
      <c r="F34" s="7">
        <f t="shared" si="2"/>
        <v>2.6735737882187407</v>
      </c>
      <c r="G34" s="7">
        <f t="shared" si="2"/>
        <v>3.0873137402966919</v>
      </c>
      <c r="H34" s="7">
        <f t="shared" si="2"/>
        <v>0.83333333333333337</v>
      </c>
      <c r="I34" s="7">
        <f t="shared" si="2"/>
        <v>2.7273373389343898</v>
      </c>
      <c r="J34" s="7">
        <f t="shared" si="15"/>
        <v>8.3333333333333339</v>
      </c>
      <c r="K34" s="7">
        <f t="shared" si="15"/>
        <v>4.5284903896504778</v>
      </c>
      <c r="L34" s="7">
        <f t="shared" si="15"/>
        <v>0.83333333333333337</v>
      </c>
      <c r="M34" s="7">
        <f t="shared" si="18"/>
        <v>4.799285452647255</v>
      </c>
      <c r="N34" s="7">
        <f t="shared" si="18"/>
        <v>8.3333333333333339</v>
      </c>
      <c r="O34" s="7">
        <f t="shared" si="18"/>
        <v>3.6083084474287079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11.795838751625499</v>
      </c>
      <c r="D37" s="7">
        <f t="shared" ref="D37:I37" si="19">D24</f>
        <v>10.356306892067597</v>
      </c>
      <c r="E37" s="7">
        <f t="shared" si="19"/>
        <v>20</v>
      </c>
      <c r="F37" s="7">
        <f t="shared" si="19"/>
        <v>9.5140018027759474</v>
      </c>
      <c r="G37" s="7">
        <f t="shared" si="19"/>
        <v>18.541615479492382</v>
      </c>
      <c r="H37" s="7">
        <f t="shared" si="19"/>
        <v>2</v>
      </c>
      <c r="I37" s="7">
        <f t="shared" si="19"/>
        <v>7.9219765929778818</v>
      </c>
      <c r="J37" s="7">
        <f>J24</f>
        <v>2</v>
      </c>
      <c r="K37" s="7">
        <f t="shared" ref="K37:P37" si="20">K24</f>
        <v>20</v>
      </c>
      <c r="L37" s="7">
        <f t="shared" si="20"/>
        <v>6.5411167512690156</v>
      </c>
      <c r="M37" s="7">
        <f t="shared" si="20"/>
        <v>2</v>
      </c>
      <c r="N37" s="7">
        <f t="shared" si="20"/>
        <v>4.2676737680548698</v>
      </c>
      <c r="O37" s="7">
        <f t="shared" si="20"/>
        <v>2.7068403432827046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8.4780025072510572</v>
      </c>
      <c r="E39" s="7">
        <f t="shared" si="23"/>
        <v>5.4001780816844533</v>
      </c>
      <c r="F39" s="7">
        <f t="shared" si="23"/>
        <v>4.7116611570959783</v>
      </c>
      <c r="G39" s="7">
        <f t="shared" si="23"/>
        <v>6.9107599572089846</v>
      </c>
      <c r="H39" s="7">
        <f t="shared" si="23"/>
        <v>5.7947744279653257</v>
      </c>
      <c r="I39" s="7">
        <f t="shared" si="23"/>
        <v>7.2513910804530095</v>
      </c>
      <c r="J39" s="7">
        <f>(SUM(J21:J22)+SUM(J28:J33))/8</f>
        <v>10.741093109007673</v>
      </c>
      <c r="K39" s="7">
        <f t="shared" ref="K39:P39" si="24">(SUM(K21:K22)+SUM(K28:K33))/8</f>
        <v>2.2383741130797841</v>
      </c>
      <c r="L39" s="7">
        <f t="shared" si="24"/>
        <v>7.9012278240681955</v>
      </c>
      <c r="M39" s="7">
        <f t="shared" si="24"/>
        <v>8.9076739838766432</v>
      </c>
      <c r="N39" s="7">
        <f t="shared" si="24"/>
        <v>9.6335456710180765</v>
      </c>
      <c r="O39" s="7">
        <f t="shared" si="24"/>
        <v>9.7581497972883504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9.8030035482159477</v>
      </c>
      <c r="D40" s="7">
        <f t="shared" ref="D40:I40" si="25">(D20+D25+D26+D34)/4</f>
        <v>8.7716706058507974</v>
      </c>
      <c r="E40" s="7">
        <f t="shared" si="25"/>
        <v>9.7281265467264237</v>
      </c>
      <c r="F40" s="7">
        <f t="shared" si="25"/>
        <v>7.9895347328205748</v>
      </c>
      <c r="G40" s="7">
        <f t="shared" si="25"/>
        <v>8.7434098189178027</v>
      </c>
      <c r="H40" s="7">
        <f t="shared" si="25"/>
        <v>1.1279761904761905</v>
      </c>
      <c r="I40" s="7">
        <f t="shared" si="25"/>
        <v>7.7849481429309737</v>
      </c>
      <c r="J40" s="7">
        <f>(J20+J25+J26+J34)/4</f>
        <v>8.4672619047619051</v>
      </c>
      <c r="K40" s="7">
        <f t="shared" ref="K40:P40" si="26">(K20+K25+K26+K34)/4</f>
        <v>10.328551168841191</v>
      </c>
      <c r="L40" s="7">
        <f t="shared" si="26"/>
        <v>8.9004446177182395</v>
      </c>
      <c r="M40" s="7">
        <f t="shared" si="26"/>
        <v>7.7336787026560083</v>
      </c>
      <c r="N40" s="7">
        <f t="shared" si="26"/>
        <v>8.7218496473086216</v>
      </c>
      <c r="O40" s="7">
        <f t="shared" si="26"/>
        <v>7.2860056832857483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10.724447140524775</v>
      </c>
      <c r="D41" s="7">
        <f t="shared" ref="D41:I41" si="27">AVERAGE(D20:D34)</f>
        <v>8.9511339582319511</v>
      </c>
      <c r="E41" s="7">
        <f t="shared" si="27"/>
        <v>7.6118714514903862</v>
      </c>
      <c r="F41" s="7">
        <f t="shared" si="27"/>
        <v>6.2678141890581021</v>
      </c>
      <c r="G41" s="7">
        <f t="shared" si="27"/>
        <v>7.4910507160755797</v>
      </c>
      <c r="H41" s="7">
        <f t="shared" si="27"/>
        <v>3.7246733457084908</v>
      </c>
      <c r="I41" s="7">
        <f t="shared" si="27"/>
        <v>7.1107727376342753</v>
      </c>
      <c r="J41" s="7">
        <f>AVERAGE(J20:J34)</f>
        <v>9.666476238664476</v>
      </c>
      <c r="K41" s="7">
        <f t="shared" ref="K41:P41" si="28">AVERAGE(K20:K34)</f>
        <v>5.4814131720002015</v>
      </c>
      <c r="L41" s="7">
        <f t="shared" si="28"/>
        <v>8.42351452097917</v>
      </c>
      <c r="M41" s="7">
        <f t="shared" si="28"/>
        <v>7.9859987794896572</v>
      </c>
      <c r="N41" s="7">
        <f t="shared" si="28"/>
        <v>9.1482291816955978</v>
      </c>
      <c r="O41" s="7">
        <f t="shared" si="28"/>
        <v>8.0191124142225956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1DCF-38EF-4B4B-AC88-DB20FA2D97A1}">
  <dimension ref="A1:P41"/>
  <sheetViews>
    <sheetView topLeftCell="A7" workbookViewId="0">
      <selection activeCell="E33" sqref="E33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1.54273757924994</v>
      </c>
      <c r="D4" s="5">
        <v>0.96027429708440204</v>
      </c>
      <c r="E4" s="5">
        <v>0.65042302713960398</v>
      </c>
      <c r="F4" s="5">
        <v>0.46882275433031401</v>
      </c>
      <c r="G4" s="5">
        <v>0.72416311179683901</v>
      </c>
      <c r="H4" s="5">
        <v>0.60835979061468304</v>
      </c>
      <c r="I4" s="5">
        <v>0.65832440958688698</v>
      </c>
      <c r="J4" s="5">
        <v>0.75406252184992395</v>
      </c>
      <c r="K4" s="5">
        <v>0.39948259088641702</v>
      </c>
      <c r="L4" s="5">
        <v>0.66318051344458695</v>
      </c>
      <c r="M4" s="5">
        <v>0.46553428300185201</v>
      </c>
      <c r="N4" s="5">
        <v>0.35259752813919298</v>
      </c>
      <c r="O4" s="5">
        <v>0.64550840911542795</v>
      </c>
      <c r="P4" s="5">
        <v>-0.100560753001786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-4.1807626331994599E-2</v>
      </c>
      <c r="G5" s="5">
        <v>0</v>
      </c>
      <c r="H5" s="5">
        <v>0</v>
      </c>
      <c r="I5" s="5">
        <v>0</v>
      </c>
      <c r="J5" s="5">
        <v>0.21289157598606201</v>
      </c>
      <c r="K5" s="5">
        <v>0</v>
      </c>
      <c r="L5" s="5">
        <v>0.213871848777588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8.4890863675488699</v>
      </c>
      <c r="D7" s="12">
        <v>7.2415862203463499</v>
      </c>
      <c r="E7" s="12">
        <v>15.5988229788413</v>
      </c>
      <c r="F7" s="12">
        <v>5.77141486166677</v>
      </c>
      <c r="G7" s="12">
        <v>12.705416889712501</v>
      </c>
      <c r="H7" s="12">
        <v>0</v>
      </c>
      <c r="I7" s="12">
        <v>5.1319924754835498</v>
      </c>
      <c r="J7" s="12">
        <v>8.4485172570707405</v>
      </c>
      <c r="K7" s="12">
        <v>28.428804167550201</v>
      </c>
      <c r="L7" s="12">
        <v>13.4892292339785</v>
      </c>
      <c r="M7" s="12">
        <v>4.2351389632374801</v>
      </c>
      <c r="N7" s="12">
        <v>5.9129478521875596</v>
      </c>
      <c r="O7" s="12">
        <v>5.1319924754835498</v>
      </c>
      <c r="P7" s="12">
        <v>12.217545489535601</v>
      </c>
    </row>
    <row r="8" spans="1:16">
      <c r="A8" s="8" t="s">
        <v>26</v>
      </c>
      <c r="B8" s="3">
        <v>8</v>
      </c>
      <c r="C8" s="12">
        <v>17.292583341303299</v>
      </c>
      <c r="D8" s="12">
        <v>10.1219930642936</v>
      </c>
      <c r="E8" s="12">
        <v>36.410776654122401</v>
      </c>
      <c r="F8" s="12">
        <v>10.753931289004999</v>
      </c>
      <c r="G8" s="12">
        <v>18.2173256874554</v>
      </c>
      <c r="H8" s="12">
        <v>0</v>
      </c>
      <c r="I8" s="12">
        <v>9.3106108547310207</v>
      </c>
      <c r="J8" s="12">
        <v>10.1321353419132</v>
      </c>
      <c r="K8" s="12">
        <v>38.469659010887497</v>
      </c>
      <c r="L8" s="12">
        <v>33.3883779235017</v>
      </c>
      <c r="M8" s="12">
        <v>10.110356250473799</v>
      </c>
      <c r="N8" s="12">
        <v>12.870550299187</v>
      </c>
      <c r="O8" s="12">
        <v>9.3106108547310207</v>
      </c>
      <c r="P8" s="12">
        <v>43.109147339032504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1.54273757924994</v>
      </c>
      <c r="D11" s="5">
        <v>0.96027429708440204</v>
      </c>
      <c r="E11" s="5">
        <v>0.65042302713960398</v>
      </c>
      <c r="F11" s="5">
        <v>0.46882275433031401</v>
      </c>
      <c r="G11" s="5">
        <v>0.72416311179683901</v>
      </c>
      <c r="H11" s="5">
        <v>0.60835979061468304</v>
      </c>
      <c r="I11" s="5">
        <v>0.65832440958688698</v>
      </c>
      <c r="J11" s="5">
        <v>0.75406252184992395</v>
      </c>
      <c r="K11" s="5">
        <v>0.39948259088641702</v>
      </c>
      <c r="L11" s="5">
        <v>0.66318051344458695</v>
      </c>
      <c r="M11" s="5">
        <v>0.46553428300185201</v>
      </c>
      <c r="N11" s="5">
        <v>0.35259752813919298</v>
      </c>
      <c r="O11" s="5">
        <v>0.64550840911542795</v>
      </c>
      <c r="P11" s="5">
        <v>-0.100560753001786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0.23528132011075001</v>
      </c>
      <c r="D13" s="5">
        <v>0.16690575401284899</v>
      </c>
      <c r="E13" s="5">
        <v>6.9320483911108399E-2</v>
      </c>
      <c r="F13" s="5">
        <v>0.124287617631183</v>
      </c>
      <c r="G13" s="5">
        <v>6.9337047534881804E-2</v>
      </c>
      <c r="H13" s="5">
        <v>6.4858959519002498E-3</v>
      </c>
      <c r="I13" s="5">
        <v>0.13560914089777501</v>
      </c>
      <c r="J13" s="5">
        <v>0.118455613174814</v>
      </c>
      <c r="K13" s="5">
        <v>4.3374292648144103E-2</v>
      </c>
      <c r="L13" s="5">
        <v>3.0774373176854702E-2</v>
      </c>
      <c r="M13" s="5">
        <v>0.15299087420652999</v>
      </c>
      <c r="N13" s="5">
        <v>0.214979300722628</v>
      </c>
      <c r="O13" s="5">
        <v>0.13635637702680301</v>
      </c>
      <c r="P13" s="5">
        <v>3.6588086097333203E-2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-0.11292622076147001</v>
      </c>
      <c r="F14" s="5">
        <v>-2.58846051958436E-4</v>
      </c>
      <c r="G14" s="5">
        <v>0</v>
      </c>
      <c r="H14" s="5">
        <v>0</v>
      </c>
      <c r="I14" s="5">
        <v>0</v>
      </c>
      <c r="J14" s="5">
        <v>2.0473552225042199E-2</v>
      </c>
      <c r="K14" s="5">
        <v>0</v>
      </c>
      <c r="L14" s="5">
        <v>2.0171007781504401E-2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-4.1807626331994599E-2</v>
      </c>
      <c r="G15" s="5">
        <v>0</v>
      </c>
      <c r="H15" s="5">
        <v>0</v>
      </c>
      <c r="I15" s="5">
        <v>0</v>
      </c>
      <c r="J15" s="5">
        <v>0.21289157598606201</v>
      </c>
      <c r="K15" s="5">
        <v>0</v>
      </c>
      <c r="L15" s="5">
        <v>0.213871848777588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0.51840573636942899</v>
      </c>
      <c r="D16" s="5">
        <v>0.44766013483181399</v>
      </c>
      <c r="E16" s="5">
        <v>9.17172397423036E-2</v>
      </c>
      <c r="F16" s="5">
        <v>-4.7196543247006999E-2</v>
      </c>
      <c r="G16" s="5">
        <v>0.284009217979726</v>
      </c>
      <c r="H16" s="5">
        <v>0.226214213223982</v>
      </c>
      <c r="I16" s="5">
        <v>8.8609523231806306E-2</v>
      </c>
      <c r="J16" s="5">
        <v>0.45463915635247698</v>
      </c>
      <c r="K16" s="5">
        <v>0.343217448215419</v>
      </c>
      <c r="L16" s="5">
        <v>0.40272968179250901</v>
      </c>
      <c r="M16" s="5">
        <v>0.111521254429714</v>
      </c>
      <c r="N16" s="5">
        <v>0.17493794558637499</v>
      </c>
      <c r="O16" s="5">
        <v>7.9057096486214604E-2</v>
      </c>
      <c r="P16" s="5">
        <v>-0.111282179703553</v>
      </c>
    </row>
    <row r="17" spans="1:16">
      <c r="A17" s="8" t="s">
        <v>32</v>
      </c>
      <c r="B17" s="2">
        <v>12</v>
      </c>
      <c r="C17" s="5">
        <v>704.07484736287995</v>
      </c>
      <c r="D17" s="5">
        <v>558.34369526900696</v>
      </c>
      <c r="E17" s="5">
        <v>209.06257043769801</v>
      </c>
      <c r="F17" s="5">
        <v>155.39764188496</v>
      </c>
      <c r="G17" s="5">
        <v>270.51121700245102</v>
      </c>
      <c r="H17" s="5">
        <v>85.354192420265605</v>
      </c>
      <c r="I17" s="5">
        <v>181.65066483855799</v>
      </c>
      <c r="J17" s="5">
        <v>343.83928895429699</v>
      </c>
      <c r="K17" s="5">
        <v>293.62239315382601</v>
      </c>
      <c r="L17" s="5">
        <v>137.750858544073</v>
      </c>
      <c r="M17" s="5">
        <v>356.580569315427</v>
      </c>
      <c r="N17" s="5">
        <v>611.02677796597004</v>
      </c>
      <c r="O17" s="5">
        <v>181.65066483855799</v>
      </c>
      <c r="P17" s="5">
        <v>39.315387969945299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3.937412039757525</v>
      </c>
      <c r="E21" s="7">
        <f t="shared" si="2"/>
        <v>1.9399313022125755</v>
      </c>
      <c r="F21" s="7">
        <f t="shared" si="2"/>
        <v>0.76923076923076927</v>
      </c>
      <c r="G21" s="7">
        <f t="shared" si="2"/>
        <v>2.4153025947491598</v>
      </c>
      <c r="H21" s="7">
        <f t="shared" si="2"/>
        <v>1.6687673184977578</v>
      </c>
      <c r="I21" s="7">
        <f t="shared" si="2"/>
        <v>1.99086818958191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5.9178611425433552</v>
      </c>
      <c r="M21" s="7">
        <f>((M4-MIN($M4:$P4))/(MAX($M4:$P4)-MIN($M4:$P4))*90+10)/$B4</f>
        <v>6.0222551254491785</v>
      </c>
      <c r="N21" s="7">
        <f t="shared" ref="N21:P21" si="4">((N4-MIN($M4:$P4))/(MAX($M4:$P4)-MIN($M4:$P4))*90+10)/$B4</f>
        <v>4.9742693875880137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ref="C22:I22" si="5">((C11-MIN($C11:$I11))/(MAX($C11:$I11)-MIN($C11:$I11))*90+10)/$B5</f>
        <v>12.5</v>
      </c>
      <c r="D22" s="7">
        <f t="shared" si="5"/>
        <v>6.3982945646059779</v>
      </c>
      <c r="E22" s="7">
        <f t="shared" si="5"/>
        <v>3.152388366095435</v>
      </c>
      <c r="F22" s="7">
        <f t="shared" si="5"/>
        <v>1.25</v>
      </c>
      <c r="G22" s="7">
        <f t="shared" si="5"/>
        <v>3.9248667164673847</v>
      </c>
      <c r="H22" s="7">
        <f t="shared" si="5"/>
        <v>2.7117468925588564</v>
      </c>
      <c r="I22" s="7">
        <f t="shared" si="5"/>
        <v>3.2351608080706038</v>
      </c>
      <c r="J22" s="7">
        <f>((J11-MIN($J11:$L11))/(MAX($J11:$L11)-MIN($J11:$L11))*90+10)/$B5</f>
        <v>12.5</v>
      </c>
      <c r="K22" s="7">
        <f>((K11-MIN($J11:$L11))/(MAX($J11:$L11)-MIN($J11:$L11))*90+10)/$B5</f>
        <v>1.25</v>
      </c>
      <c r="L22" s="7">
        <f>((L11-MIN($J11:$L11))/(MAX($J11:$L11)-MIN($J11:$L11))*90+10)/$B5</f>
        <v>9.6165243566329526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ref="J23:L25" si="7">((J6-MIN($J6:$L6))/(MAX($J6:$L6)-MIN($J6:$L6))*90+10)/$B6</f>
        <v>13.199351088858137</v>
      </c>
      <c r="K23" s="7">
        <f t="shared" si="7"/>
        <v>2</v>
      </c>
      <c r="L23" s="7">
        <f t="shared" si="7"/>
        <v>20</v>
      </c>
      <c r="M23" s="7">
        <f t="shared" ref="M23:P25" si="8">((M6-MIN($M6:$P6))/(MAX($M6:$P6)-MIN($M6:$P6))*90+10)/$B6</f>
        <v>5.5938750107076896</v>
      </c>
      <c r="N23" s="7">
        <f t="shared" si="8"/>
        <v>20</v>
      </c>
      <c r="O23" s="7">
        <f t="shared" si="8"/>
        <v>2.8965193443904278</v>
      </c>
      <c r="P23" s="7">
        <f t="shared" si="8"/>
        <v>2</v>
      </c>
    </row>
    <row r="24" spans="1:16">
      <c r="A24" s="11" t="s">
        <v>25</v>
      </c>
      <c r="B24" s="2">
        <v>5</v>
      </c>
      <c r="C24" s="7">
        <f t="shared" si="2"/>
        <v>11.795838751625485</v>
      </c>
      <c r="D24" s="7">
        <f t="shared" si="2"/>
        <v>10.356306892067618</v>
      </c>
      <c r="E24" s="7">
        <f t="shared" si="2"/>
        <v>20</v>
      </c>
      <c r="F24" s="7">
        <f t="shared" si="2"/>
        <v>8.659827324851058</v>
      </c>
      <c r="G24" s="7">
        <f t="shared" si="2"/>
        <v>16.661202600031878</v>
      </c>
      <c r="H24" s="7">
        <f t="shared" si="2"/>
        <v>2</v>
      </c>
      <c r="I24" s="7">
        <f t="shared" si="2"/>
        <v>7.9219765929778942</v>
      </c>
      <c r="J24" s="7">
        <f t="shared" si="7"/>
        <v>2</v>
      </c>
      <c r="K24" s="7">
        <f t="shared" si="7"/>
        <v>20</v>
      </c>
      <c r="L24" s="7">
        <f t="shared" si="7"/>
        <v>6.5411167512690325</v>
      </c>
      <c r="M24" s="7">
        <f t="shared" si="8"/>
        <v>2</v>
      </c>
      <c r="N24" s="7">
        <f t="shared" si="8"/>
        <v>5.7833903725155285</v>
      </c>
      <c r="O24" s="7">
        <f t="shared" si="8"/>
        <v>4.0223679622485751</v>
      </c>
      <c r="P24" s="7">
        <f t="shared" si="8"/>
        <v>20</v>
      </c>
    </row>
    <row r="25" spans="1:16">
      <c r="A25" s="8" t="s">
        <v>26</v>
      </c>
      <c r="B25" s="3">
        <v>8</v>
      </c>
      <c r="C25" s="7">
        <f t="shared" si="2"/>
        <v>6.5929665738161694</v>
      </c>
      <c r="D25" s="7">
        <f t="shared" si="2"/>
        <v>4.377437325905281</v>
      </c>
      <c r="E25" s="7">
        <f t="shared" si="2"/>
        <v>12.5</v>
      </c>
      <c r="F25" s="7">
        <f t="shared" si="2"/>
        <v>4.5726900966862178</v>
      </c>
      <c r="G25" s="7">
        <f t="shared" si="2"/>
        <v>6.8786883394636273</v>
      </c>
      <c r="H25" s="7">
        <f t="shared" si="2"/>
        <v>1.25</v>
      </c>
      <c r="I25" s="7">
        <f t="shared" si="2"/>
        <v>4.1267409470752092</v>
      </c>
      <c r="J25" s="7">
        <f t="shared" si="7"/>
        <v>1.25</v>
      </c>
      <c r="K25" s="7">
        <f t="shared" si="7"/>
        <v>12.5</v>
      </c>
      <c r="L25" s="7">
        <f t="shared" si="7"/>
        <v>10.482730851825369</v>
      </c>
      <c r="M25" s="7">
        <f t="shared" si="8"/>
        <v>1.5161989730320184</v>
      </c>
      <c r="N25" s="7">
        <f t="shared" si="8"/>
        <v>2.4349423944356765</v>
      </c>
      <c r="O25" s="7">
        <f t="shared" si="8"/>
        <v>1.25</v>
      </c>
      <c r="P25" s="7">
        <f t="shared" si="8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9">100/$B9</f>
        <v>10</v>
      </c>
      <c r="L26" s="7">
        <f t="shared" si="9"/>
        <v>10</v>
      </c>
      <c r="M26" s="7">
        <f>100/$B9</f>
        <v>10</v>
      </c>
      <c r="N26" s="7">
        <f t="shared" ref="N26:P26" si="10">100/$B9</f>
        <v>10</v>
      </c>
      <c r="O26" s="7">
        <f t="shared" si="10"/>
        <v>10</v>
      </c>
      <c r="P26" s="7">
        <f t="shared" si="10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1">((J10-MIN($J10:$L10))/(MAX($J10:$L10)-MIN($J10:$L10))*90+10)/$B10</f>
        <v>10</v>
      </c>
      <c r="K27" s="7">
        <f t="shared" si="11"/>
        <v>1</v>
      </c>
      <c r="L27" s="7">
        <f t="shared" si="11"/>
        <v>1</v>
      </c>
      <c r="M27" s="7">
        <f t="shared" ref="M27:P28" si="12">((M10-MIN($M10:$P10))/(MAX($M10:$P10)-MIN($M10:$P10))*90+10)/$B10</f>
        <v>10</v>
      </c>
      <c r="N27" s="7">
        <f t="shared" si="12"/>
        <v>1</v>
      </c>
      <c r="O27" s="7">
        <f t="shared" si="12"/>
        <v>7.4741054142160008</v>
      </c>
      <c r="P27" s="7">
        <f t="shared" si="12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5.118635651684782</v>
      </c>
      <c r="E28" s="7">
        <f t="shared" si="2"/>
        <v>2.5219106928763479</v>
      </c>
      <c r="F28" s="7">
        <f t="shared" si="2"/>
        <v>1</v>
      </c>
      <c r="G28" s="7">
        <f t="shared" si="2"/>
        <v>3.1398933731739076</v>
      </c>
      <c r="H28" s="7">
        <f t="shared" si="2"/>
        <v>2.1693975140470849</v>
      </c>
      <c r="I28" s="7">
        <f t="shared" si="2"/>
        <v>2.5881286464564832</v>
      </c>
      <c r="J28" s="7">
        <f t="shared" si="11"/>
        <v>10</v>
      </c>
      <c r="K28" s="7">
        <f t="shared" si="11"/>
        <v>1</v>
      </c>
      <c r="L28" s="7">
        <f t="shared" si="11"/>
        <v>7.6932194853063622</v>
      </c>
      <c r="M28" s="7">
        <f t="shared" si="12"/>
        <v>7.8289316630839325</v>
      </c>
      <c r="N28" s="7">
        <f t="shared" si="12"/>
        <v>6.4665502038644176</v>
      </c>
      <c r="O28" s="7">
        <f t="shared" si="12"/>
        <v>10</v>
      </c>
      <c r="P28" s="7">
        <f t="shared" si="12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3">100/$B12</f>
        <v>9.0909090909090917</v>
      </c>
      <c r="E29" s="7">
        <f t="shared" si="13"/>
        <v>9.0909090909090917</v>
      </c>
      <c r="F29" s="7">
        <f t="shared" si="13"/>
        <v>9.0909090909090917</v>
      </c>
      <c r="G29" s="7">
        <f t="shared" si="13"/>
        <v>9.0909090909090917</v>
      </c>
      <c r="H29" s="7">
        <f t="shared" si="13"/>
        <v>9.0909090909090917</v>
      </c>
      <c r="I29" s="7">
        <f t="shared" si="13"/>
        <v>9.0909090909090917</v>
      </c>
      <c r="J29" s="7">
        <f>100/$B12</f>
        <v>9.0909090909090917</v>
      </c>
      <c r="K29" s="7">
        <f t="shared" ref="K29:L29" si="14">100/$B12</f>
        <v>9.0909090909090917</v>
      </c>
      <c r="L29" s="7">
        <f t="shared" si="14"/>
        <v>9.0909090909090917</v>
      </c>
      <c r="M29" s="7">
        <f>100/$B12</f>
        <v>9.0909090909090917</v>
      </c>
      <c r="N29" s="7">
        <f t="shared" ref="N29:P29" si="15">100/$B12</f>
        <v>9.0909090909090917</v>
      </c>
      <c r="O29" s="7">
        <f t="shared" si="15"/>
        <v>9.0909090909090917</v>
      </c>
      <c r="P29" s="7">
        <f t="shared" si="15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14.620695784074261</v>
      </c>
      <c r="E30" s="7">
        <f t="shared" si="2"/>
        <v>6.9433793854220287</v>
      </c>
      <c r="F30" s="7">
        <f t="shared" si="2"/>
        <v>11.267803313911125</v>
      </c>
      <c r="G30" s="7">
        <f t="shared" si="2"/>
        <v>6.9446824937731551</v>
      </c>
      <c r="H30" s="7">
        <f t="shared" si="2"/>
        <v>2</v>
      </c>
      <c r="I30" s="7">
        <f t="shared" si="2"/>
        <v>12.158500405200719</v>
      </c>
      <c r="J30" s="7">
        <f t="shared" ref="J30:L34" si="16">((J13-MIN($J13:$L13))/(MAX($J13:$L13)-MIN($J13:$L13))*90+10)/$B13</f>
        <v>20</v>
      </c>
      <c r="K30" s="7">
        <f t="shared" si="16"/>
        <v>4.5866257193498612</v>
      </c>
      <c r="L30" s="7">
        <f t="shared" si="16"/>
        <v>2</v>
      </c>
      <c r="M30" s="7">
        <f t="shared" ref="M30:P30" si="17">((M13-MIN($M13:$P13))/(MAX($M13:$P13)-MIN($M13:$P13))*90+10)/$B13</f>
        <v>13.745254329741238</v>
      </c>
      <c r="N30" s="7">
        <f t="shared" si="17"/>
        <v>20</v>
      </c>
      <c r="O30" s="7">
        <f t="shared" si="17"/>
        <v>12.066803124260016</v>
      </c>
      <c r="P30" s="7">
        <f t="shared" si="17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9.9793704734656217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6"/>
        <v>10</v>
      </c>
      <c r="K31" s="7">
        <f t="shared" si="16"/>
        <v>1</v>
      </c>
      <c r="L31" s="7">
        <f t="shared" si="16"/>
        <v>9.8670040273465744</v>
      </c>
      <c r="M31" s="7">
        <f>100/$B14</f>
        <v>10</v>
      </c>
      <c r="N31" s="7">
        <f t="shared" ref="N31:P32" si="18">100/$B14</f>
        <v>10</v>
      </c>
      <c r="O31" s="7">
        <f t="shared" si="18"/>
        <v>10</v>
      </c>
      <c r="P31" s="7">
        <f t="shared" si="18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6"/>
        <v>8.2989573928883118</v>
      </c>
      <c r="K32" s="7">
        <f t="shared" si="16"/>
        <v>0.83333333333333337</v>
      </c>
      <c r="L32" s="7">
        <f t="shared" si="16"/>
        <v>8.3333333333333339</v>
      </c>
      <c r="M32" s="7">
        <f>100/$B15</f>
        <v>8.3333333333333339</v>
      </c>
      <c r="N32" s="7">
        <f t="shared" si="18"/>
        <v>8.3333333333333339</v>
      </c>
      <c r="O32" s="7">
        <f t="shared" si="18"/>
        <v>8.3333333333333339</v>
      </c>
      <c r="P32" s="7">
        <f t="shared" si="18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7.3952324262932594</v>
      </c>
      <c r="E33" s="7">
        <f t="shared" si="2"/>
        <v>2.6753580386198181</v>
      </c>
      <c r="F33" s="7">
        <f t="shared" si="2"/>
        <v>0.83333333333333337</v>
      </c>
      <c r="G33" s="7">
        <f t="shared" si="2"/>
        <v>5.2251883500511846</v>
      </c>
      <c r="H33" s="7">
        <f t="shared" si="2"/>
        <v>4.458814961383033</v>
      </c>
      <c r="I33" s="7">
        <f t="shared" si="2"/>
        <v>2.6341490925658246</v>
      </c>
      <c r="J33" s="7">
        <f t="shared" si="16"/>
        <v>8.3333333333333339</v>
      </c>
      <c r="K33" s="7">
        <f t="shared" si="16"/>
        <v>0.83333333333333337</v>
      </c>
      <c r="L33" s="7">
        <f t="shared" si="16"/>
        <v>4.8392111760885133</v>
      </c>
      <c r="M33" s="7">
        <f t="shared" ref="M33:P34" si="19">((M16-MIN($M16:$P16))/(MAX($M16:$P16)-MIN($M16:$P16))*90+10)/$B16</f>
        <v>6.6715872098098012</v>
      </c>
      <c r="N33" s="7">
        <f t="shared" si="19"/>
        <v>8.3333333333333339</v>
      </c>
      <c r="O33" s="7">
        <f t="shared" si="19"/>
        <v>5.8209091370166659</v>
      </c>
      <c r="P33" s="7">
        <f t="shared" si="19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6.5668113464353519</v>
      </c>
      <c r="E34" s="7">
        <f t="shared" si="2"/>
        <v>2.3328999434326785</v>
      </c>
      <c r="F34" s="7">
        <f t="shared" si="2"/>
        <v>1.6823851094275568</v>
      </c>
      <c r="G34" s="7">
        <f t="shared" si="2"/>
        <v>3.0777673493517397</v>
      </c>
      <c r="H34" s="7">
        <f t="shared" si="2"/>
        <v>0.83333333333333337</v>
      </c>
      <c r="I34" s="7">
        <f t="shared" si="2"/>
        <v>2.0006186621287299</v>
      </c>
      <c r="J34" s="7">
        <f t="shared" si="16"/>
        <v>8.3333333333333339</v>
      </c>
      <c r="K34" s="7">
        <f t="shared" si="16"/>
        <v>6.5058327902225548</v>
      </c>
      <c r="L34" s="7">
        <f t="shared" si="16"/>
        <v>0.83333333333333337</v>
      </c>
      <c r="M34" s="7">
        <f t="shared" si="19"/>
        <v>4.9953789069008954</v>
      </c>
      <c r="N34" s="7">
        <f t="shared" si="19"/>
        <v>8.3333333333333339</v>
      </c>
      <c r="O34" s="7">
        <f t="shared" si="19"/>
        <v>2.7005596912374812</v>
      </c>
      <c r="P34" s="7">
        <f t="shared" si="19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11.795838751625485</v>
      </c>
      <c r="D37" s="7">
        <f t="shared" ref="D37:I37" si="20">D24</f>
        <v>10.356306892067618</v>
      </c>
      <c r="E37" s="7">
        <f t="shared" si="20"/>
        <v>20</v>
      </c>
      <c r="F37" s="7">
        <f t="shared" si="20"/>
        <v>8.659827324851058</v>
      </c>
      <c r="G37" s="7">
        <f t="shared" si="20"/>
        <v>16.661202600031878</v>
      </c>
      <c r="H37" s="7">
        <f t="shared" si="20"/>
        <v>2</v>
      </c>
      <c r="I37" s="7">
        <f t="shared" si="20"/>
        <v>7.9219765929778942</v>
      </c>
      <c r="J37" s="7">
        <f>J24</f>
        <v>2</v>
      </c>
      <c r="K37" s="7">
        <f t="shared" ref="K37:P37" si="21">K24</f>
        <v>20</v>
      </c>
      <c r="L37" s="7">
        <f t="shared" si="21"/>
        <v>6.5411167512690325</v>
      </c>
      <c r="M37" s="7">
        <f t="shared" si="21"/>
        <v>2</v>
      </c>
      <c r="N37" s="7">
        <f t="shared" si="21"/>
        <v>5.7833903725155285</v>
      </c>
      <c r="O37" s="7">
        <f t="shared" si="21"/>
        <v>4.0223679622485751</v>
      </c>
      <c r="P37" s="7">
        <f t="shared" si="21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2">(D23+D27)/2</f>
        <v>10.5</v>
      </c>
      <c r="E38" s="7">
        <f t="shared" si="22"/>
        <v>6.0320704659872346</v>
      </c>
      <c r="F38" s="7">
        <f t="shared" si="22"/>
        <v>7.425891422522743</v>
      </c>
      <c r="G38" s="7">
        <f t="shared" si="22"/>
        <v>1.7822131641491132</v>
      </c>
      <c r="H38" s="7">
        <f t="shared" si="22"/>
        <v>1.5</v>
      </c>
      <c r="I38" s="7">
        <f t="shared" si="22"/>
        <v>4.7943466280941491</v>
      </c>
      <c r="J38" s="7">
        <f>(J23+J27)/2</f>
        <v>11.599675544429068</v>
      </c>
      <c r="K38" s="7">
        <f t="shared" ref="K38:P38" si="23">(K23+K27)/2</f>
        <v>1.5</v>
      </c>
      <c r="L38" s="7">
        <f t="shared" si="23"/>
        <v>10.5</v>
      </c>
      <c r="M38" s="7">
        <f t="shared" si="23"/>
        <v>7.7969375053538448</v>
      </c>
      <c r="N38" s="7">
        <f t="shared" si="23"/>
        <v>10.5</v>
      </c>
      <c r="O38" s="7">
        <f t="shared" si="23"/>
        <v>5.1853123793032143</v>
      </c>
      <c r="P38" s="7">
        <f t="shared" si="23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4">(SUM(D21:D22)+SUM(D28:D33))/8</f>
        <v>8.1118141113322793</v>
      </c>
      <c r="E39" s="7">
        <f t="shared" si="24"/>
        <v>4.4571512761835788</v>
      </c>
      <c r="F39" s="7">
        <f t="shared" si="24"/>
        <v>4.3779975392729096</v>
      </c>
      <c r="G39" s="7">
        <f t="shared" si="24"/>
        <v>6.1342719940571513</v>
      </c>
      <c r="H39" s="7">
        <f t="shared" si="24"/>
        <v>5.0541211388411451</v>
      </c>
      <c r="I39" s="7">
        <f t="shared" si="24"/>
        <v>6.2538811957647464</v>
      </c>
      <c r="J39" s="7">
        <f>(SUM(J21:J22)+SUM(J28:J33))/8</f>
        <v>10.739438438679803</v>
      </c>
      <c r="K39" s="7">
        <f t="shared" ref="K39:P39" si="25">(SUM(K21:K22)+SUM(K28:K33))/8</f>
        <v>2.4204290307695486</v>
      </c>
      <c r="L39" s="7">
        <f t="shared" si="25"/>
        <v>7.1697578265200228</v>
      </c>
      <c r="M39" s="7">
        <f t="shared" si="25"/>
        <v>9.2740338440408223</v>
      </c>
      <c r="N39" s="7">
        <f t="shared" si="25"/>
        <v>9.9622994186285236</v>
      </c>
      <c r="O39" s="7">
        <f t="shared" si="25"/>
        <v>9.4380327972283506</v>
      </c>
      <c r="P39" s="7">
        <f t="shared" si="25"/>
        <v>5.5658508158508164</v>
      </c>
    </row>
    <row r="40" spans="1:16">
      <c r="A40" s="17" t="s">
        <v>17</v>
      </c>
      <c r="B40" s="17"/>
      <c r="C40" s="7">
        <f>(C20+C25+C26+C34)/4</f>
        <v>9.8030035482159477</v>
      </c>
      <c r="D40" s="7">
        <f t="shared" ref="D40:I40" si="26">(D20+D25+D26+D34)/4</f>
        <v>8.8074907395137298</v>
      </c>
      <c r="E40" s="7">
        <f t="shared" si="26"/>
        <v>9.7796535572867409</v>
      </c>
      <c r="F40" s="7">
        <f t="shared" si="26"/>
        <v>7.6351973729570153</v>
      </c>
      <c r="G40" s="7">
        <f t="shared" si="26"/>
        <v>8.560542493632413</v>
      </c>
      <c r="H40" s="7">
        <f t="shared" si="26"/>
        <v>1.1279761904761905</v>
      </c>
      <c r="I40" s="7">
        <f t="shared" si="26"/>
        <v>7.6032684737295568</v>
      </c>
      <c r="J40" s="7">
        <f>(J20+J25+J26+J34)/4</f>
        <v>8.4672619047619051</v>
      </c>
      <c r="K40" s="7">
        <f t="shared" ref="K40:P40" si="27">(K20+K25+K26+K34)/4</f>
        <v>10.82288676898421</v>
      </c>
      <c r="L40" s="7">
        <f t="shared" si="27"/>
        <v>8.9004446177182484</v>
      </c>
      <c r="M40" s="7">
        <f t="shared" si="27"/>
        <v>7.6993230414117999</v>
      </c>
      <c r="N40" s="7">
        <f t="shared" si="27"/>
        <v>8.7634975033708251</v>
      </c>
      <c r="O40" s="7">
        <f t="shared" si="27"/>
        <v>7.0590684942379411</v>
      </c>
      <c r="P40" s="7">
        <f t="shared" si="27"/>
        <v>9.4047619047619051</v>
      </c>
    </row>
    <row r="41" spans="1:16">
      <c r="A41" s="18" t="s">
        <v>18</v>
      </c>
      <c r="B41" s="18"/>
      <c r="C41" s="7">
        <f>AVERAGE(C20:C34)</f>
        <v>10.724447140524774</v>
      </c>
      <c r="D41" s="7">
        <f t="shared" ref="D41:I41" si="28">AVERAGE(D20:D34)</f>
        <v>8.7653855160520511</v>
      </c>
      <c r="E41" s="7">
        <f t="shared" si="28"/>
        <v>7.1226643580393381</v>
      </c>
      <c r="F41" s="7">
        <f t="shared" si="28"/>
        <v>5.9384253317271911</v>
      </c>
      <c r="G41" s="7">
        <f t="shared" si="28"/>
        <v>6.9027983236877981</v>
      </c>
      <c r="H41" s="7">
        <f t="shared" si="28"/>
        <v>3.3296582581755954</v>
      </c>
      <c r="I41" s="7">
        <f t="shared" si="28"/>
        <v>6.5303195540134915</v>
      </c>
      <c r="J41" s="7">
        <f>AVERAGE(J20:J34)</f>
        <v>9.6655937478229479</v>
      </c>
      <c r="K41" s="7">
        <f t="shared" ref="K41:P41" si="29">AVERAGE(K20:K34)</f>
        <v>5.7103319548062137</v>
      </c>
      <c r="L41" s="7">
        <f t="shared" si="29"/>
        <v>8.0333971889534794</v>
      </c>
      <c r="M41" s="7">
        <f t="shared" si="29"/>
        <v>8.172229195245432</v>
      </c>
      <c r="N41" s="7">
        <f t="shared" si="29"/>
        <v>9.4357183823351338</v>
      </c>
      <c r="O41" s="7">
        <f t="shared" si="29"/>
        <v>7.875568605042238</v>
      </c>
      <c r="P41" s="7">
        <f t="shared" si="29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2574-F134-1F4A-889C-578B7500D6D1}">
  <dimension ref="A1:P41"/>
  <sheetViews>
    <sheetView topLeftCell="A7" workbookViewId="0">
      <selection activeCell="A28" sqref="A28:XFD28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1.5272875780795401</v>
      </c>
      <c r="D4" s="5">
        <v>0.95836954758573301</v>
      </c>
      <c r="E4" s="5">
        <v>0.68212770399123002</v>
      </c>
      <c r="F4" s="5">
        <v>0.48730016008118898</v>
      </c>
      <c r="G4" s="5">
        <v>0.73153610048221895</v>
      </c>
      <c r="H4" s="5">
        <v>0.62733752323846403</v>
      </c>
      <c r="I4" s="5">
        <v>0.68405454644161701</v>
      </c>
      <c r="J4" s="5">
        <v>0.777414935021564</v>
      </c>
      <c r="K4" s="5">
        <v>0.41381807428239697</v>
      </c>
      <c r="L4" s="5">
        <v>0.69760926188291905</v>
      </c>
      <c r="M4" s="5">
        <v>0.46874500950051001</v>
      </c>
      <c r="N4" s="5">
        <v>0.36989147685052998</v>
      </c>
      <c r="O4" s="5">
        <v>0.67960130369342298</v>
      </c>
      <c r="P4" s="5">
        <v>-9.6948054415252699E-2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-4.0358125074713397E-2</v>
      </c>
      <c r="G5" s="5">
        <v>0</v>
      </c>
      <c r="H5" s="5">
        <v>0</v>
      </c>
      <c r="I5" s="5">
        <v>0</v>
      </c>
      <c r="J5" s="5">
        <v>0.21859128361800401</v>
      </c>
      <c r="K5" s="5">
        <v>0</v>
      </c>
      <c r="L5" s="5">
        <v>0.221504239486843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8.82807049027776</v>
      </c>
      <c r="D7" s="12">
        <v>7.5307554719932197</v>
      </c>
      <c r="E7" s="12">
        <v>16.221711366842499</v>
      </c>
      <c r="F7" s="12">
        <v>5.6852480811741701</v>
      </c>
      <c r="G7" s="12">
        <v>12.5157259916496</v>
      </c>
      <c r="H7" s="12">
        <v>0</v>
      </c>
      <c r="I7" s="12">
        <v>5.3369219451380498</v>
      </c>
      <c r="J7" s="12">
        <v>8.7858813839920806</v>
      </c>
      <c r="K7" s="12">
        <v>29.564016229687699</v>
      </c>
      <c r="L7" s="12">
        <v>14.027877839987401</v>
      </c>
      <c r="M7" s="12">
        <v>4.1719086638832001</v>
      </c>
      <c r="N7" s="12">
        <v>6.1490622411373197</v>
      </c>
      <c r="O7" s="12">
        <v>5.3369219451380498</v>
      </c>
      <c r="P7" s="12">
        <v>12.035138473996399</v>
      </c>
    </row>
    <row r="8" spans="1:16">
      <c r="A8" s="8" t="s">
        <v>26</v>
      </c>
      <c r="B8" s="3">
        <v>8</v>
      </c>
      <c r="C8" s="12">
        <v>17.983106554269501</v>
      </c>
      <c r="D8" s="12">
        <v>10.5261820182762</v>
      </c>
      <c r="E8" s="12">
        <v>37.8647228913945</v>
      </c>
      <c r="F8" s="12">
        <v>10.593375921036801</v>
      </c>
      <c r="G8" s="12">
        <v>17.945342414497599</v>
      </c>
      <c r="H8" s="12">
        <v>0</v>
      </c>
      <c r="I8" s="12">
        <v>9.6823998925626995</v>
      </c>
      <c r="J8" s="12">
        <v>10.5367292948476</v>
      </c>
      <c r="K8" s="12">
        <v>40.005820035392503</v>
      </c>
      <c r="L8" s="12">
        <v>34.7216344731116</v>
      </c>
      <c r="M8" s="12">
        <v>9.9594094083878506</v>
      </c>
      <c r="N8" s="12">
        <v>13.3844939691308</v>
      </c>
      <c r="O8" s="12">
        <v>9.6823998925626995</v>
      </c>
      <c r="P8" s="12">
        <v>42.465531081144498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1.5272875780795401</v>
      </c>
      <c r="D11" s="5">
        <v>0.95836954758573301</v>
      </c>
      <c r="E11" s="5">
        <v>0.68212770399123002</v>
      </c>
      <c r="F11" s="5">
        <v>0.48730016008118898</v>
      </c>
      <c r="G11" s="5">
        <v>0.73153610048221895</v>
      </c>
      <c r="H11" s="5">
        <v>0.62733752323846403</v>
      </c>
      <c r="I11" s="5">
        <v>0.68405454644161701</v>
      </c>
      <c r="J11" s="5">
        <v>0.777414935021564</v>
      </c>
      <c r="K11" s="5">
        <v>0.41381807428239697</v>
      </c>
      <c r="L11" s="5">
        <v>0.69760926188291905</v>
      </c>
      <c r="M11" s="5">
        <v>0.46874500950051001</v>
      </c>
      <c r="N11" s="5">
        <v>0.36989147685052998</v>
      </c>
      <c r="O11" s="5">
        <v>0.67960130369342298</v>
      </c>
      <c r="P11" s="5">
        <v>-9.6948054415252699E-2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0.23854507496628799</v>
      </c>
      <c r="D13" s="5">
        <v>0.16625983931923799</v>
      </c>
      <c r="E13" s="5">
        <v>7.0319518280829899E-2</v>
      </c>
      <c r="F13" s="5">
        <v>0.124832973514596</v>
      </c>
      <c r="G13" s="5">
        <v>7.0172359187618702E-2</v>
      </c>
      <c r="H13" s="5">
        <v>9.8956361050079097E-3</v>
      </c>
      <c r="I13" s="5">
        <v>0.13952428073489301</v>
      </c>
      <c r="J13" s="5">
        <v>0.11878003803920199</v>
      </c>
      <c r="K13" s="5">
        <v>4.4249841310834398E-2</v>
      </c>
      <c r="L13" s="5">
        <v>3.2061194055625797E-2</v>
      </c>
      <c r="M13" s="5">
        <v>0.152212607828135</v>
      </c>
      <c r="N13" s="5">
        <v>0.21342544061885699</v>
      </c>
      <c r="O13" s="5">
        <v>0.139465788753105</v>
      </c>
      <c r="P13" s="5">
        <v>3.65755043383326E-2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-0.104716270272823</v>
      </c>
      <c r="F14" s="5">
        <v>-2.50963591841856E-4</v>
      </c>
      <c r="G14" s="5">
        <v>0</v>
      </c>
      <c r="H14" s="5">
        <v>0</v>
      </c>
      <c r="I14" s="5">
        <v>0</v>
      </c>
      <c r="J14" s="5">
        <v>2.02380847069242E-2</v>
      </c>
      <c r="K14" s="5">
        <v>0</v>
      </c>
      <c r="L14" s="5">
        <v>2.0321171200917899E-2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-4.0358125074713397E-2</v>
      </c>
      <c r="G15" s="5">
        <v>0</v>
      </c>
      <c r="H15" s="5">
        <v>0</v>
      </c>
      <c r="I15" s="5">
        <v>0</v>
      </c>
      <c r="J15" s="5">
        <v>0.21859128361800401</v>
      </c>
      <c r="K15" s="5">
        <v>0</v>
      </c>
      <c r="L15" s="5">
        <v>0.221504239486843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0.50932580940009697</v>
      </c>
      <c r="D16" s="5">
        <v>0.44663903147485501</v>
      </c>
      <c r="E16" s="5">
        <v>0.11583665719056301</v>
      </c>
      <c r="F16" s="5">
        <v>-3.48335264707638E-2</v>
      </c>
      <c r="G16" s="5">
        <v>0.28587856928150801</v>
      </c>
      <c r="H16" s="5">
        <v>0.23571295192366301</v>
      </c>
      <c r="I16" s="5">
        <v>0.10386109585473299</v>
      </c>
      <c r="J16" s="5">
        <v>0.476230145926548</v>
      </c>
      <c r="K16" s="5">
        <v>0.35393562299030401</v>
      </c>
      <c r="L16" s="5">
        <v>0.43249680633600401</v>
      </c>
      <c r="M16" s="5">
        <v>0.114775153942346</v>
      </c>
      <c r="N16" s="5">
        <v>0.187274234896079</v>
      </c>
      <c r="O16" s="5">
        <v>0.102095196221842</v>
      </c>
      <c r="P16" s="5">
        <v>-0.108913446082853</v>
      </c>
    </row>
    <row r="17" spans="1:16">
      <c r="A17" s="8" t="s">
        <v>32</v>
      </c>
      <c r="B17" s="2">
        <v>12</v>
      </c>
      <c r="C17" s="5">
        <v>705.45238319125599</v>
      </c>
      <c r="D17" s="5">
        <v>559.89500449018897</v>
      </c>
      <c r="E17" s="5">
        <v>214.67250913959799</v>
      </c>
      <c r="F17" s="5">
        <v>160.11976246550901</v>
      </c>
      <c r="G17" s="5">
        <v>272.13948394792698</v>
      </c>
      <c r="H17" s="5">
        <v>95.365910838593706</v>
      </c>
      <c r="I17" s="5">
        <v>199.751946492717</v>
      </c>
      <c r="J17" s="5">
        <v>355.67882886193303</v>
      </c>
      <c r="K17" s="5">
        <v>297.10427630772602</v>
      </c>
      <c r="L17" s="5">
        <v>151.46316830693499</v>
      </c>
      <c r="M17" s="5">
        <v>357.19868683144</v>
      </c>
      <c r="N17" s="5">
        <v>614.02039561285903</v>
      </c>
      <c r="O17" s="5">
        <v>199.751946492717</v>
      </c>
      <c r="P17" s="5">
        <v>41.0745296156989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3.9050856357036445</v>
      </c>
      <c r="E21" s="7">
        <f t="shared" si="2"/>
        <v>2.0661753763293715</v>
      </c>
      <c r="F21" s="7">
        <f t="shared" si="2"/>
        <v>0.76923076923076927</v>
      </c>
      <c r="G21" s="7">
        <f t="shared" si="2"/>
        <v>2.395081403107421</v>
      </c>
      <c r="H21" s="7">
        <f t="shared" si="2"/>
        <v>1.7014434291768252</v>
      </c>
      <c r="I21" s="7">
        <f t="shared" si="2"/>
        <v>2.079002145453515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6.1727653813164007</v>
      </c>
      <c r="M21" s="7">
        <f>((M4-MIN($M4:$P4))/(MAX($M4:$P4)-MIN($M4:$P4))*90+10)/$B4</f>
        <v>5.8124859795348849</v>
      </c>
      <c r="N21" s="7">
        <f t="shared" ref="N21:P21" si="4">((N4-MIN($M4:$P4))/(MAX($M4:$P4)-MIN($M4:$P4))*90+10)/$B4</f>
        <v>4.9311889911238387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12.35205360583455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11.795838751625505</v>
      </c>
      <c r="D24" s="7">
        <f t="shared" si="2"/>
        <v>10.356306892067639</v>
      </c>
      <c r="E24" s="7">
        <f t="shared" si="2"/>
        <v>20</v>
      </c>
      <c r="F24" s="7">
        <f t="shared" si="2"/>
        <v>8.3084876279027355</v>
      </c>
      <c r="G24" s="7">
        <f t="shared" si="2"/>
        <v>15.887749742001692</v>
      </c>
      <c r="H24" s="7">
        <f t="shared" si="2"/>
        <v>2</v>
      </c>
      <c r="I24" s="7">
        <f t="shared" si="2"/>
        <v>7.9219765929779058</v>
      </c>
      <c r="J24" s="7">
        <f t="shared" si="5"/>
        <v>2</v>
      </c>
      <c r="K24" s="7">
        <f t="shared" si="5"/>
        <v>20</v>
      </c>
      <c r="L24" s="7">
        <f t="shared" si="5"/>
        <v>6.5411167512690609</v>
      </c>
      <c r="M24" s="7">
        <f t="shared" si="7"/>
        <v>2</v>
      </c>
      <c r="N24" s="7">
        <f t="shared" si="7"/>
        <v>6.525972819057392</v>
      </c>
      <c r="O24" s="7">
        <f t="shared" si="7"/>
        <v>4.6668734818886604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6.5929665738161463</v>
      </c>
      <c r="D25" s="7">
        <f t="shared" si="2"/>
        <v>4.3774373259052801</v>
      </c>
      <c r="E25" s="7">
        <f t="shared" si="2"/>
        <v>12.5</v>
      </c>
      <c r="F25" s="7">
        <f t="shared" si="2"/>
        <v>4.3974013279719255</v>
      </c>
      <c r="G25" s="7">
        <f t="shared" si="2"/>
        <v>6.5817464580991381</v>
      </c>
      <c r="H25" s="7">
        <f t="shared" si="2"/>
        <v>1.25</v>
      </c>
      <c r="I25" s="7">
        <f t="shared" si="2"/>
        <v>4.1267409470752039</v>
      </c>
      <c r="J25" s="7">
        <f t="shared" si="5"/>
        <v>1.25</v>
      </c>
      <c r="K25" s="7">
        <f t="shared" si="5"/>
        <v>12.5</v>
      </c>
      <c r="L25" s="7">
        <f t="shared" si="5"/>
        <v>10.482730851825361</v>
      </c>
      <c r="M25" s="7">
        <f t="shared" si="7"/>
        <v>1.3450597743426767</v>
      </c>
      <c r="N25" s="7">
        <f t="shared" si="7"/>
        <v>2.5204264922655439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5.0766113264147377</v>
      </c>
      <c r="E28" s="7">
        <f t="shared" si="2"/>
        <v>2.6860279892281826</v>
      </c>
      <c r="F28" s="7">
        <f t="shared" si="2"/>
        <v>1</v>
      </c>
      <c r="G28" s="7">
        <f t="shared" si="2"/>
        <v>3.1136058240396474</v>
      </c>
      <c r="H28" s="7">
        <f t="shared" si="2"/>
        <v>2.2118764579298729</v>
      </c>
      <c r="I28" s="7">
        <f t="shared" si="2"/>
        <v>2.7027027890895696</v>
      </c>
      <c r="J28" s="7">
        <f t="shared" si="10"/>
        <v>10</v>
      </c>
      <c r="K28" s="7">
        <f t="shared" si="10"/>
        <v>1</v>
      </c>
      <c r="L28" s="7">
        <f t="shared" si="10"/>
        <v>8.0245949957113218</v>
      </c>
      <c r="M28" s="7">
        <f t="shared" si="11"/>
        <v>7.5562317733953508</v>
      </c>
      <c r="N28" s="7">
        <f t="shared" si="11"/>
        <v>6.4105456884609904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14.30947983897617</v>
      </c>
      <c r="E30" s="7">
        <f t="shared" si="2"/>
        <v>6.7567572637895381</v>
      </c>
      <c r="F30" s="7">
        <f t="shared" si="2"/>
        <v>11.048227206136968</v>
      </c>
      <c r="G30" s="7">
        <f t="shared" si="2"/>
        <v>6.7451724390421273</v>
      </c>
      <c r="H30" s="7">
        <f t="shared" si="2"/>
        <v>2</v>
      </c>
      <c r="I30" s="7">
        <f t="shared" si="2"/>
        <v>12.204772926442811</v>
      </c>
      <c r="J30" s="7">
        <f t="shared" ref="J30:L34" si="15">((J13-MIN($J13:$L13))/(MAX($J13:$L13)-MIN($J13:$L13))*90+10)/$B13</f>
        <v>20</v>
      </c>
      <c r="K30" s="7">
        <f t="shared" si="15"/>
        <v>4.5299651207908909</v>
      </c>
      <c r="L30" s="7">
        <f t="shared" si="15"/>
        <v>2</v>
      </c>
      <c r="M30" s="7">
        <f t="shared" ref="M30:P30" si="16">((M13-MIN($M13:$P13))/(MAX($M13:$P13)-MIN($M13:$P13))*90+10)/$B13</f>
        <v>13.769683985154284</v>
      </c>
      <c r="N30" s="7">
        <f t="shared" si="16"/>
        <v>20</v>
      </c>
      <c r="O30" s="7">
        <f t="shared" si="16"/>
        <v>12.472297352305336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9.9784305502794162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9.9632020005859943</v>
      </c>
      <c r="K31" s="7">
        <f t="shared" si="15"/>
        <v>1</v>
      </c>
      <c r="L31" s="7">
        <f t="shared" si="15"/>
        <v>10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8.2347024038897008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7.4693385372376362</v>
      </c>
      <c r="E33" s="7">
        <f t="shared" si="2"/>
        <v>2.9099794606141995</v>
      </c>
      <c r="F33" s="7">
        <f t="shared" si="2"/>
        <v>0.83333333333333337</v>
      </c>
      <c r="G33" s="7">
        <f t="shared" si="2"/>
        <v>5.2536208476375466</v>
      </c>
      <c r="H33" s="7">
        <f t="shared" si="2"/>
        <v>4.5622017992411648</v>
      </c>
      <c r="I33" s="7">
        <f t="shared" si="2"/>
        <v>2.7449235586053065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5.6512831559915675</v>
      </c>
      <c r="M33" s="7">
        <f t="shared" ref="M33:P34" si="18">((M16-MIN($M16:$P16))/(MAX($M16:$P16)-MIN($M16:$P16))*90+10)/$B16</f>
        <v>6.4975273830120086</v>
      </c>
      <c r="N33" s="7">
        <f t="shared" si="18"/>
        <v>8.3333333333333339</v>
      </c>
      <c r="O33" s="7">
        <f t="shared" si="18"/>
        <v>6.1764482530851152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6.54394709100578</v>
      </c>
      <c r="E34" s="7">
        <f t="shared" si="2"/>
        <v>2.3000098256130879</v>
      </c>
      <c r="F34" s="7">
        <f t="shared" si="2"/>
        <v>1.6293744016249299</v>
      </c>
      <c r="G34" s="7">
        <f t="shared" si="2"/>
        <v>3.0064708448197641</v>
      </c>
      <c r="H34" s="7">
        <f t="shared" si="2"/>
        <v>0.83333333333333337</v>
      </c>
      <c r="I34" s="7">
        <f t="shared" si="2"/>
        <v>2.1165862866185683</v>
      </c>
      <c r="J34" s="7">
        <f t="shared" si="15"/>
        <v>8.3333333333333339</v>
      </c>
      <c r="K34" s="7">
        <f t="shared" si="15"/>
        <v>6.1821313003323404</v>
      </c>
      <c r="L34" s="7">
        <f t="shared" si="15"/>
        <v>0.83333333333333337</v>
      </c>
      <c r="M34" s="7">
        <f t="shared" si="18"/>
        <v>4.971475031924121</v>
      </c>
      <c r="N34" s="7">
        <f t="shared" si="18"/>
        <v>8.3333333333333339</v>
      </c>
      <c r="O34" s="7">
        <f t="shared" si="18"/>
        <v>2.9104591094420562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11.795838751625505</v>
      </c>
      <c r="D37" s="7">
        <f t="shared" ref="D37:I37" si="19">D24</f>
        <v>10.356306892067639</v>
      </c>
      <c r="E37" s="7">
        <f t="shared" si="19"/>
        <v>20</v>
      </c>
      <c r="F37" s="7">
        <f t="shared" si="19"/>
        <v>8.3084876279027355</v>
      </c>
      <c r="G37" s="7">
        <f t="shared" si="19"/>
        <v>15.887749742001692</v>
      </c>
      <c r="H37" s="7">
        <f t="shared" si="19"/>
        <v>2</v>
      </c>
      <c r="I37" s="7">
        <f t="shared" si="19"/>
        <v>7.9219765929779058</v>
      </c>
      <c r="J37" s="7">
        <f>J24</f>
        <v>2</v>
      </c>
      <c r="K37" s="7">
        <f t="shared" ref="K37:P37" si="20">K24</f>
        <v>20</v>
      </c>
      <c r="L37" s="7">
        <f t="shared" si="20"/>
        <v>6.5411167512690609</v>
      </c>
      <c r="M37" s="7">
        <f t="shared" si="20"/>
        <v>2</v>
      </c>
      <c r="N37" s="7">
        <f t="shared" si="20"/>
        <v>6.525972819057392</v>
      </c>
      <c r="O37" s="7">
        <f t="shared" si="20"/>
        <v>4.6668734818886604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8.8355947203218275</v>
      </c>
      <c r="E39" s="7">
        <f t="shared" si="23"/>
        <v>5.6678978142754648</v>
      </c>
      <c r="F39" s="7">
        <f t="shared" si="23"/>
        <v>4.3504330354028635</v>
      </c>
      <c r="G39" s="7">
        <f t="shared" si="23"/>
        <v>7.1789653672586464</v>
      </c>
      <c r="H39" s="7">
        <f t="shared" si="23"/>
        <v>6.2999705138237863</v>
      </c>
      <c r="I39" s="7">
        <f t="shared" si="23"/>
        <v>7.4569554804792038</v>
      </c>
      <c r="J39" s="7">
        <f>(SUM(J21:J22)+SUM(J28:J33))/8</f>
        <v>10.708313515857544</v>
      </c>
      <c r="K39" s="7">
        <f t="shared" ref="K39:P39" si="24">(SUM(K21:K22)+SUM(K28:K33))/8</f>
        <v>2.4133464559496773</v>
      </c>
      <c r="L39" s="7">
        <f t="shared" si="24"/>
        <v>7.7216107446577142</v>
      </c>
      <c r="M39" s="7">
        <f t="shared" si="24"/>
        <v>9.19502144316737</v>
      </c>
      <c r="N39" s="7">
        <f t="shared" si="24"/>
        <v>9.9499138046450746</v>
      </c>
      <c r="O39" s="7">
        <f t="shared" si="24"/>
        <v>9.5331619652425701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9.8030035482159423</v>
      </c>
      <c r="D40" s="7">
        <f t="shared" ref="D40:I40" si="25">(D20+D25+D26+D34)/4</f>
        <v>8.8017746756563362</v>
      </c>
      <c r="E40" s="7">
        <f t="shared" si="25"/>
        <v>9.7714310278318433</v>
      </c>
      <c r="F40" s="7">
        <f t="shared" si="25"/>
        <v>7.5781225038277853</v>
      </c>
      <c r="G40" s="7">
        <f t="shared" si="25"/>
        <v>8.4684828971582977</v>
      </c>
      <c r="H40" s="7">
        <f t="shared" si="25"/>
        <v>1.1279761904761905</v>
      </c>
      <c r="I40" s="7">
        <f t="shared" si="25"/>
        <v>7.6322603798520143</v>
      </c>
      <c r="J40" s="7">
        <f>(J20+J25+J26+J34)/4</f>
        <v>8.4672619047619051</v>
      </c>
      <c r="K40" s="7">
        <f t="shared" ref="K40:P40" si="26">(K20+K25+K26+K34)/4</f>
        <v>10.741961396511655</v>
      </c>
      <c r="L40" s="7">
        <f t="shared" si="26"/>
        <v>8.9004446177182448</v>
      </c>
      <c r="M40" s="7">
        <f t="shared" si="26"/>
        <v>7.6505622729952716</v>
      </c>
      <c r="N40" s="7">
        <f t="shared" si="26"/>
        <v>8.7848685278282908</v>
      </c>
      <c r="O40" s="7">
        <f t="shared" si="26"/>
        <v>7.1115433487890849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10.724447140524772</v>
      </c>
      <c r="D41" s="7">
        <f t="shared" ref="D41:I41" si="27">AVERAGE(D20:D34)</f>
        <v>9.1498775571511732</v>
      </c>
      <c r="E41" s="7">
        <f t="shared" si="27"/>
        <v>7.7662031705003702</v>
      </c>
      <c r="F41" s="7">
        <f t="shared" si="27"/>
        <v>5.8850816514321505</v>
      </c>
      <c r="G41" s="7">
        <f t="shared" si="27"/>
        <v>7.3838553731334846</v>
      </c>
      <c r="H41" s="7">
        <f t="shared" si="27"/>
        <v>3.9941112581663369</v>
      </c>
      <c r="I41" s="7">
        <f t="shared" si="27"/>
        <v>7.1796903474938594</v>
      </c>
      <c r="J41" s="7">
        <f>AVERAGE(J20:J34)</f>
        <v>9.6489937889844093</v>
      </c>
      <c r="K41" s="7">
        <f t="shared" ref="K41:P41" si="28">AVERAGE(K20:K34)</f>
        <v>5.6849744822429358</v>
      </c>
      <c r="L41" s="7">
        <f t="shared" si="28"/>
        <v>8.3277187452935841</v>
      </c>
      <c r="M41" s="7">
        <f t="shared" si="28"/>
        <v>8.1170863765351822</v>
      </c>
      <c r="N41" s="7">
        <f t="shared" si="28"/>
        <v>9.4843171578354095</v>
      </c>
      <c r="O41" s="7">
        <f t="shared" si="28"/>
        <v>7.9832644905061318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126D-6CD3-DC4F-A9FD-CDC681F2DD1F}">
  <dimension ref="A1:P41"/>
  <sheetViews>
    <sheetView topLeftCell="A7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1.5407217176009</v>
      </c>
      <c r="D4" s="5">
        <v>0.96347054048365799</v>
      </c>
      <c r="E4" s="5">
        <v>0.72803750458966099</v>
      </c>
      <c r="F4" s="5">
        <v>0.53369197362402498</v>
      </c>
      <c r="G4" s="5">
        <v>0.74080612535679402</v>
      </c>
      <c r="H4" s="5">
        <v>0.63745781151761205</v>
      </c>
      <c r="I4" s="5">
        <v>0.71908489542964704</v>
      </c>
      <c r="J4" s="5">
        <v>0.80911315975714604</v>
      </c>
      <c r="K4" s="5">
        <v>0.41686780917822303</v>
      </c>
      <c r="L4" s="5">
        <v>0.72459306881488095</v>
      </c>
      <c r="M4" s="5">
        <v>0.480833188020516</v>
      </c>
      <c r="N4" s="5">
        <v>0.38465741164599399</v>
      </c>
      <c r="O4" s="5">
        <v>0.72845283261260796</v>
      </c>
      <c r="P4" s="5">
        <v>-6.0389375813974702E-2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-3.7002611464604401E-2</v>
      </c>
      <c r="G5" s="5">
        <v>0</v>
      </c>
      <c r="H5" s="5">
        <v>0</v>
      </c>
      <c r="I5" s="5">
        <v>0</v>
      </c>
      <c r="J5" s="5">
        <v>0.222552150297436</v>
      </c>
      <c r="K5" s="5">
        <v>0</v>
      </c>
      <c r="L5" s="5">
        <v>0.225794947791845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9.6255000000000006</v>
      </c>
      <c r="D7" s="12">
        <v>8.2110000000000003</v>
      </c>
      <c r="E7" s="12">
        <v>17.687000000000001</v>
      </c>
      <c r="F7" s="12">
        <v>5.91906573323402</v>
      </c>
      <c r="G7" s="12">
        <v>13.030461254457601</v>
      </c>
      <c r="H7" s="12">
        <v>0</v>
      </c>
      <c r="I7" s="12">
        <v>5.819</v>
      </c>
      <c r="J7" s="12">
        <v>9.5794999999999995</v>
      </c>
      <c r="K7" s="12">
        <v>32.234499999999997</v>
      </c>
      <c r="L7" s="12">
        <v>15.295</v>
      </c>
      <c r="M7" s="12">
        <v>4.34348708481921</v>
      </c>
      <c r="N7" s="12">
        <v>6.7045000000000003</v>
      </c>
      <c r="O7" s="12">
        <v>5.819</v>
      </c>
      <c r="P7" s="12">
        <v>12.5301085755691</v>
      </c>
    </row>
    <row r="8" spans="1:16">
      <c r="A8" s="8" t="s">
        <v>26</v>
      </c>
      <c r="B8" s="3">
        <v>8</v>
      </c>
      <c r="C8" s="12">
        <v>19.607500000000002</v>
      </c>
      <c r="D8" s="12">
        <v>11.477</v>
      </c>
      <c r="E8" s="12">
        <v>41.284999999999997</v>
      </c>
      <c r="F8" s="12">
        <v>11.0290505389037</v>
      </c>
      <c r="G8" s="12">
        <v>18.6833819457297</v>
      </c>
      <c r="H8" s="12">
        <v>0</v>
      </c>
      <c r="I8" s="12">
        <v>10.557</v>
      </c>
      <c r="J8" s="12">
        <v>11.4885</v>
      </c>
      <c r="K8" s="12">
        <v>43.619500000000002</v>
      </c>
      <c r="L8" s="12">
        <v>37.857999999999997</v>
      </c>
      <c r="M8" s="12">
        <v>10.369010834838001</v>
      </c>
      <c r="N8" s="12">
        <v>14.593500000000001</v>
      </c>
      <c r="O8" s="12">
        <v>10.557</v>
      </c>
      <c r="P8" s="12">
        <v>44.212014370721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1.5407217176009</v>
      </c>
      <c r="D11" s="5">
        <v>0.96347054048365799</v>
      </c>
      <c r="E11" s="5">
        <v>0.72803750458966099</v>
      </c>
      <c r="F11" s="5">
        <v>0.53369197362402498</v>
      </c>
      <c r="G11" s="5">
        <v>0.74080612535679402</v>
      </c>
      <c r="H11" s="5">
        <v>0.63745781151761205</v>
      </c>
      <c r="I11" s="5">
        <v>0.71908489542964704</v>
      </c>
      <c r="J11" s="5">
        <v>0.80911315975714604</v>
      </c>
      <c r="K11" s="5">
        <v>0.41686780917822303</v>
      </c>
      <c r="L11" s="5">
        <v>0.72459306881488095</v>
      </c>
      <c r="M11" s="5">
        <v>0.480833188020516</v>
      </c>
      <c r="N11" s="5">
        <v>0.38465741164599399</v>
      </c>
      <c r="O11" s="5">
        <v>0.72845283261260796</v>
      </c>
      <c r="P11" s="5">
        <v>-6.0389375813974702E-2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0.237784572010382</v>
      </c>
      <c r="D13" s="5">
        <v>0.17092977721704999</v>
      </c>
      <c r="E13" s="5">
        <v>7.3030040676676594E-2</v>
      </c>
      <c r="F13" s="5">
        <v>0.12686140162477499</v>
      </c>
      <c r="G13" s="5">
        <v>7.2252188353698801E-2</v>
      </c>
      <c r="H13" s="5">
        <v>1.50842357758335E-2</v>
      </c>
      <c r="I13" s="5">
        <v>0.13913013857159101</v>
      </c>
      <c r="J13" s="5">
        <v>0.121451448441887</v>
      </c>
      <c r="K13" s="5">
        <v>4.4800964939897797E-2</v>
      </c>
      <c r="L13" s="5">
        <v>3.6435952628009097E-2</v>
      </c>
      <c r="M13" s="5">
        <v>0.15290043283699101</v>
      </c>
      <c r="N13" s="5">
        <v>0.21244360106091001</v>
      </c>
      <c r="O13" s="5">
        <v>0.13975179187613601</v>
      </c>
      <c r="P13" s="5">
        <v>3.7892117174918902E-2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-9.4095542102361401E-2</v>
      </c>
      <c r="F14" s="5">
        <v>-2.2911565110981399E-4</v>
      </c>
      <c r="G14" s="5">
        <v>0</v>
      </c>
      <c r="H14" s="5">
        <v>0</v>
      </c>
      <c r="I14" s="5">
        <v>0</v>
      </c>
      <c r="J14" s="5">
        <v>2.06678114017846E-2</v>
      </c>
      <c r="K14" s="5">
        <v>0</v>
      </c>
      <c r="L14" s="5">
        <v>2.0321840676525899E-2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-3.7002611464604401E-2</v>
      </c>
      <c r="G15" s="5">
        <v>0</v>
      </c>
      <c r="H15" s="5">
        <v>0</v>
      </c>
      <c r="I15" s="5">
        <v>0</v>
      </c>
      <c r="J15" s="5">
        <v>0.222552150297436</v>
      </c>
      <c r="K15" s="5">
        <v>0</v>
      </c>
      <c r="L15" s="5">
        <v>0.225794947791845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0.51712036526581295</v>
      </c>
      <c r="D16" s="5">
        <v>0.44580019163147999</v>
      </c>
      <c r="E16" s="5">
        <v>0.143399944230371</v>
      </c>
      <c r="F16" s="5">
        <v>-6.1183184707431001E-3</v>
      </c>
      <c r="G16" s="5">
        <v>0.29185560752237399</v>
      </c>
      <c r="H16" s="5">
        <v>0.241287174026624</v>
      </c>
      <c r="I16" s="5">
        <v>0.13154371569218301</v>
      </c>
      <c r="J16" s="5">
        <v>0.50370449915634097</v>
      </c>
      <c r="K16" s="5">
        <v>0.355428533901407</v>
      </c>
      <c r="L16" s="5">
        <v>0.45428827529724702</v>
      </c>
      <c r="M16" s="5">
        <v>0.121271143478392</v>
      </c>
      <c r="N16" s="5">
        <v>0.19813948810206</v>
      </c>
      <c r="O16" s="5">
        <v>0.139535186718975</v>
      </c>
      <c r="P16" s="5">
        <v>-8.9245778538493206E-2</v>
      </c>
    </row>
    <row r="17" spans="1:16">
      <c r="A17" s="8" t="s">
        <v>32</v>
      </c>
      <c r="B17" s="2">
        <v>12</v>
      </c>
      <c r="C17" s="5">
        <v>707.57803400461705</v>
      </c>
      <c r="D17" s="5">
        <v>562.28879667466595</v>
      </c>
      <c r="E17" s="5">
        <v>223.32909951341799</v>
      </c>
      <c r="F17" s="5">
        <v>177.614413678489</v>
      </c>
      <c r="G17" s="5">
        <v>278.17199590577798</v>
      </c>
      <c r="H17" s="5">
        <v>110.81480473123101</v>
      </c>
      <c r="I17" s="5">
        <v>227.683689056086</v>
      </c>
      <c r="J17" s="5">
        <v>373.94821136903499</v>
      </c>
      <c r="K17" s="5">
        <v>302.47710234204402</v>
      </c>
      <c r="L17" s="5">
        <v>172.62239492703401</v>
      </c>
      <c r="M17" s="5">
        <v>359.48874739780899</v>
      </c>
      <c r="N17" s="5">
        <v>618.63979263565602</v>
      </c>
      <c r="O17" s="5">
        <v>227.683689056086</v>
      </c>
      <c r="P17" s="5">
        <v>47.591867124924299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3.7238506263452611</v>
      </c>
      <c r="E21" s="7">
        <f t="shared" si="2"/>
        <v>2.1053075520454616</v>
      </c>
      <c r="F21" s="7">
        <f t="shared" si="2"/>
        <v>0.76923076923076927</v>
      </c>
      <c r="G21" s="7">
        <f t="shared" si="2"/>
        <v>2.1930886174024442</v>
      </c>
      <c r="H21" s="7">
        <f t="shared" si="2"/>
        <v>1.4825948798953399</v>
      </c>
      <c r="I21" s="7">
        <f t="shared" si="2"/>
        <v>2.0437606094176748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6.2005396183837069</v>
      </c>
      <c r="M21" s="7">
        <f>((M4-MIN($M4:$P4))/(MAX($M4:$P4)-MIN($M4:$P4))*90+10)/$B4</f>
        <v>5.5191356322130281</v>
      </c>
      <c r="N21" s="7">
        <f t="shared" ref="N21:P21" si="4">((N4-MIN($M4:$P4))/(MAX($M4:$P4)-MIN($M4:$P4))*90+10)/$B4</f>
        <v>4.6750729148978341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12.338430965046514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11.795838751625489</v>
      </c>
      <c r="D24" s="7">
        <f t="shared" si="2"/>
        <v>10.35630689206762</v>
      </c>
      <c r="E24" s="7">
        <f t="shared" si="2"/>
        <v>20</v>
      </c>
      <c r="F24" s="7">
        <f t="shared" si="2"/>
        <v>8.0238131508007218</v>
      </c>
      <c r="G24" s="7">
        <f t="shared" si="2"/>
        <v>15.261056288813071</v>
      </c>
      <c r="H24" s="7">
        <f t="shared" si="2"/>
        <v>2</v>
      </c>
      <c r="I24" s="7">
        <f t="shared" si="2"/>
        <v>7.9219765929778934</v>
      </c>
      <c r="J24" s="7">
        <f t="shared" si="5"/>
        <v>2</v>
      </c>
      <c r="K24" s="7">
        <f t="shared" si="5"/>
        <v>20</v>
      </c>
      <c r="L24" s="7">
        <f t="shared" si="5"/>
        <v>6.5411167512690351</v>
      </c>
      <c r="M24" s="7">
        <f t="shared" si="7"/>
        <v>2</v>
      </c>
      <c r="N24" s="7">
        <f t="shared" si="7"/>
        <v>7.1911808212060651</v>
      </c>
      <c r="O24" s="7">
        <f t="shared" si="7"/>
        <v>5.2442238233761813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6.5929665738161569</v>
      </c>
      <c r="D25" s="7">
        <f t="shared" si="2"/>
        <v>4.3774373259052926</v>
      </c>
      <c r="E25" s="7">
        <f t="shared" si="2"/>
        <v>12.5</v>
      </c>
      <c r="F25" s="7">
        <f t="shared" si="2"/>
        <v>4.2553728609099348</v>
      </c>
      <c r="G25" s="7">
        <f t="shared" si="2"/>
        <v>6.3411480414063011</v>
      </c>
      <c r="H25" s="7">
        <f t="shared" si="2"/>
        <v>1.25</v>
      </c>
      <c r="I25" s="7">
        <f t="shared" si="2"/>
        <v>4.1267409470752092</v>
      </c>
      <c r="J25" s="7">
        <f t="shared" si="5"/>
        <v>1.25</v>
      </c>
      <c r="K25" s="7">
        <f t="shared" si="5"/>
        <v>12.5</v>
      </c>
      <c r="L25" s="7">
        <f t="shared" si="5"/>
        <v>10.482730851825337</v>
      </c>
      <c r="M25" s="7">
        <f t="shared" si="7"/>
        <v>1.25</v>
      </c>
      <c r="N25" s="7">
        <f t="shared" si="7"/>
        <v>2.6542932997268474</v>
      </c>
      <c r="O25" s="7">
        <f t="shared" si="7"/>
        <v>1.312490851494021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4.8410058142488399</v>
      </c>
      <c r="E28" s="7">
        <f t="shared" si="2"/>
        <v>2.7368998176590997</v>
      </c>
      <c r="F28" s="7">
        <f t="shared" si="2"/>
        <v>1</v>
      </c>
      <c r="G28" s="7">
        <f t="shared" si="2"/>
        <v>2.8510152026231772</v>
      </c>
      <c r="H28" s="7">
        <f t="shared" si="2"/>
        <v>1.9273733438639418</v>
      </c>
      <c r="I28" s="7">
        <f t="shared" si="2"/>
        <v>2.6568887922429769</v>
      </c>
      <c r="J28" s="7">
        <f t="shared" si="10"/>
        <v>10</v>
      </c>
      <c r="K28" s="7">
        <f t="shared" si="10"/>
        <v>1</v>
      </c>
      <c r="L28" s="7">
        <f t="shared" si="10"/>
        <v>8.0607015038988195</v>
      </c>
      <c r="M28" s="7">
        <f t="shared" si="11"/>
        <v>7.1748763218769369</v>
      </c>
      <c r="N28" s="7">
        <f t="shared" si="11"/>
        <v>6.0775947893671844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14.596387564441901</v>
      </c>
      <c r="E30" s="7">
        <f t="shared" si="2"/>
        <v>6.6835335134683405</v>
      </c>
      <c r="F30" s="7">
        <f t="shared" si="2"/>
        <v>11.034512562037246</v>
      </c>
      <c r="G30" s="7">
        <f t="shared" si="2"/>
        <v>6.620662742591489</v>
      </c>
      <c r="H30" s="7">
        <f t="shared" si="2"/>
        <v>2</v>
      </c>
      <c r="I30" s="7">
        <f t="shared" si="2"/>
        <v>12.026146740847386</v>
      </c>
      <c r="J30" s="7">
        <f t="shared" ref="J30:L34" si="15">((J13-MIN($J13:$L13))/(MAX($J13:$L13)-MIN($J13:$L13))*90+10)/$B13</f>
        <v>20</v>
      </c>
      <c r="K30" s="7">
        <f t="shared" si="15"/>
        <v>3.7710914954096824</v>
      </c>
      <c r="L30" s="7">
        <f t="shared" si="15"/>
        <v>2</v>
      </c>
      <c r="M30" s="7">
        <f t="shared" ref="M30:P30" si="16">((M13-MIN($M13:$P13))/(MAX($M13:$P13)-MIN($M13:$P13))*90+10)/$B13</f>
        <v>13.859822877641204</v>
      </c>
      <c r="N30" s="7">
        <f t="shared" si="16"/>
        <v>20</v>
      </c>
      <c r="O30" s="7">
        <f t="shared" si="16"/>
        <v>12.503916115771595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9.9780856689497011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9.849343674238316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8.2256206433643424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7.3110440437921715</v>
      </c>
      <c r="E33" s="7">
        <f t="shared" si="2"/>
        <v>2.9764985944533611</v>
      </c>
      <c r="F33" s="7">
        <f t="shared" si="2"/>
        <v>0.83333333333333337</v>
      </c>
      <c r="G33" s="7">
        <f t="shared" si="2"/>
        <v>5.1044327654112065</v>
      </c>
      <c r="H33" s="7">
        <f t="shared" si="2"/>
        <v>4.3795948224102661</v>
      </c>
      <c r="I33" s="7">
        <f t="shared" si="2"/>
        <v>2.8065537551280237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5.8337935171130377</v>
      </c>
      <c r="M33" s="7">
        <f t="shared" ref="M33:P34" si="18">((M16-MIN($M16:$P16))/(MAX($M16:$P16)-MIN($M16:$P16))*90+10)/$B16</f>
        <v>6.3272716050590638</v>
      </c>
      <c r="N33" s="7">
        <f t="shared" si="18"/>
        <v>8.3333333333333339</v>
      </c>
      <c r="O33" s="7">
        <f t="shared" si="18"/>
        <v>6.8039151223333869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6.5073674786653006</v>
      </c>
      <c r="E34" s="7">
        <f t="shared" si="2"/>
        <v>2.2473903151850401</v>
      </c>
      <c r="F34" s="7">
        <f t="shared" si="2"/>
        <v>1.6728573564780651</v>
      </c>
      <c r="G34" s="7">
        <f t="shared" si="2"/>
        <v>2.9366447845723749</v>
      </c>
      <c r="H34" s="7">
        <f t="shared" si="2"/>
        <v>0.83333333333333337</v>
      </c>
      <c r="I34" s="7">
        <f t="shared" si="2"/>
        <v>2.3021179189782157</v>
      </c>
      <c r="J34" s="7">
        <f t="shared" si="15"/>
        <v>8.3333333333333339</v>
      </c>
      <c r="K34" s="7">
        <f t="shared" si="15"/>
        <v>5.6708167858996079</v>
      </c>
      <c r="L34" s="7">
        <f t="shared" si="15"/>
        <v>0.83333333333333337</v>
      </c>
      <c r="M34" s="7">
        <f t="shared" si="18"/>
        <v>4.9297086068350913</v>
      </c>
      <c r="N34" s="7">
        <f t="shared" si="18"/>
        <v>8.3333333333333339</v>
      </c>
      <c r="O34" s="7">
        <f t="shared" si="18"/>
        <v>3.1986140814871575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11.795838751625489</v>
      </c>
      <c r="D37" s="7">
        <f t="shared" ref="D37:I37" si="19">D24</f>
        <v>10.35630689206762</v>
      </c>
      <c r="E37" s="7">
        <f t="shared" si="19"/>
        <v>20</v>
      </c>
      <c r="F37" s="7">
        <f t="shared" si="19"/>
        <v>8.0238131508007218</v>
      </c>
      <c r="G37" s="7">
        <f t="shared" si="19"/>
        <v>15.261056288813071</v>
      </c>
      <c r="H37" s="7">
        <f t="shared" si="19"/>
        <v>2</v>
      </c>
      <c r="I37" s="7">
        <f t="shared" si="19"/>
        <v>7.9219765929778934</v>
      </c>
      <c r="J37" s="7">
        <f>J24</f>
        <v>2</v>
      </c>
      <c r="K37" s="7">
        <f t="shared" ref="K37:P37" si="20">K24</f>
        <v>20</v>
      </c>
      <c r="L37" s="7">
        <f t="shared" si="20"/>
        <v>6.5411167512690351</v>
      </c>
      <c r="M37" s="7">
        <f t="shared" si="20"/>
        <v>2</v>
      </c>
      <c r="N37" s="7">
        <f t="shared" si="20"/>
        <v>7.1911808212060651</v>
      </c>
      <c r="O37" s="7">
        <f t="shared" si="20"/>
        <v>5.2442238233761813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8.7995663091338265</v>
      </c>
      <c r="E39" s="7">
        <f t="shared" si="23"/>
        <v>5.6783102377335855</v>
      </c>
      <c r="F39" s="7">
        <f t="shared" si="23"/>
        <v>4.3486755947241837</v>
      </c>
      <c r="G39" s="7">
        <f t="shared" si="23"/>
        <v>7.0866802190338429</v>
      </c>
      <c r="H39" s="7">
        <f t="shared" si="23"/>
        <v>6.2142256838014971</v>
      </c>
      <c r="I39" s="7">
        <f t="shared" si="23"/>
        <v>7.4321990402348108</v>
      </c>
      <c r="J39" s="7">
        <f>(SUM(J21:J22)+SUM(J28:J33))/8</f>
        <v>10.710075215620122</v>
      </c>
      <c r="K39" s="7">
        <f t="shared" ref="K39:P39" si="24">(SUM(K21:K22)+SUM(K28:K33))/8</f>
        <v>2.3184872527770266</v>
      </c>
      <c r="L39" s="7">
        <f t="shared" si="24"/>
        <v>7.7335775922345382</v>
      </c>
      <c r="M39" s="7">
        <f t="shared" si="24"/>
        <v>9.1006686076290819</v>
      </c>
      <c r="N39" s="7">
        <f t="shared" si="24"/>
        <v>9.8762804327300984</v>
      </c>
      <c r="O39" s="7">
        <f t="shared" si="24"/>
        <v>9.6155476693318889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9.8030035482159441</v>
      </c>
      <c r="D40" s="7">
        <f t="shared" ref="D40:I40" si="25">(D20+D25+D26+D34)/4</f>
        <v>8.7926297725712192</v>
      </c>
      <c r="E40" s="7">
        <f t="shared" si="25"/>
        <v>9.7582761502248303</v>
      </c>
      <c r="F40" s="7">
        <f t="shared" si="25"/>
        <v>7.5534861257755717</v>
      </c>
      <c r="G40" s="7">
        <f t="shared" si="25"/>
        <v>8.3908767779232409</v>
      </c>
      <c r="H40" s="7">
        <f t="shared" si="25"/>
        <v>1.1279761904761905</v>
      </c>
      <c r="I40" s="7">
        <f t="shared" si="25"/>
        <v>7.6786432879419282</v>
      </c>
      <c r="J40" s="7">
        <f>(J20+J25+J26+J34)/4</f>
        <v>8.4672619047619051</v>
      </c>
      <c r="K40" s="7">
        <f t="shared" ref="K40:P40" si="26">(K20+K25+K26+K34)/4</f>
        <v>10.614132767903474</v>
      </c>
      <c r="L40" s="7">
        <f t="shared" si="26"/>
        <v>8.9004446177182395</v>
      </c>
      <c r="M40" s="7">
        <f t="shared" si="26"/>
        <v>7.6163557231373442</v>
      </c>
      <c r="N40" s="7">
        <f t="shared" si="26"/>
        <v>8.8183352296936164</v>
      </c>
      <c r="O40" s="7">
        <f t="shared" si="26"/>
        <v>7.1992048046738661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10.724447140524772</v>
      </c>
      <c r="D41" s="7">
        <f t="shared" ref="D41:I41" si="27">AVERAGE(D20:D34)</f>
        <v>9.1282237636948729</v>
      </c>
      <c r="E41" s="7">
        <f t="shared" si="27"/>
        <v>7.768248495649499</v>
      </c>
      <c r="F41" s="7">
        <f t="shared" si="27"/>
        <v>5.8585963504494636</v>
      </c>
      <c r="G41" s="7">
        <f t="shared" si="27"/>
        <v>7.2721620987383329</v>
      </c>
      <c r="H41" s="7">
        <f t="shared" si="27"/>
        <v>3.9483806821544496</v>
      </c>
      <c r="I41" s="7">
        <f t="shared" si="27"/>
        <v>7.1788556881874923</v>
      </c>
      <c r="J41" s="7">
        <f>AVERAGE(J20:J34)</f>
        <v>9.649933362191117</v>
      </c>
      <c r="K41" s="7">
        <f t="shared" ref="K41:P41" si="28">AVERAGE(K20:K34)</f>
        <v>5.6002952729220059</v>
      </c>
      <c r="L41" s="7">
        <f t="shared" si="28"/>
        <v>8.334101064001219</v>
      </c>
      <c r="M41" s="7">
        <f t="shared" si="28"/>
        <v>8.0576431176193157</v>
      </c>
      <c r="N41" s="7">
        <f t="shared" si="28"/>
        <v>9.4983176801214224</v>
      </c>
      <c r="O41" s="7">
        <f t="shared" si="28"/>
        <v>8.0890699436888784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38B8-3848-E24E-9134-C273D156C60C}">
  <dimension ref="A1:P41"/>
  <sheetViews>
    <sheetView topLeftCell="A12" zoomScale="110" zoomScaleNormal="110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1.5059014739807199</v>
      </c>
      <c r="D4" s="5">
        <v>0.96393657409106703</v>
      </c>
      <c r="E4" s="5">
        <v>0.66156640853510595</v>
      </c>
      <c r="F4" s="5">
        <v>0.47053677402121102</v>
      </c>
      <c r="G4" s="5">
        <v>0.75765935728393496</v>
      </c>
      <c r="H4" s="5">
        <v>0.59941717487727997</v>
      </c>
      <c r="I4" s="5">
        <v>0.65327468938983202</v>
      </c>
      <c r="J4" s="5">
        <v>0.78882428184679099</v>
      </c>
      <c r="K4" s="5">
        <v>0.41802815092064899</v>
      </c>
      <c r="L4" s="5">
        <v>0.66570704074790998</v>
      </c>
      <c r="M4" s="5">
        <v>0.47637532641328401</v>
      </c>
      <c r="N4" s="5">
        <v>0.36272455276151999</v>
      </c>
      <c r="O4" s="5">
        <v>0.66032382411655199</v>
      </c>
      <c r="P4" s="5">
        <v>-9.7968095121860194E-2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-4.0644069947261302E-2</v>
      </c>
      <c r="G5" s="5">
        <v>0</v>
      </c>
      <c r="H5" s="5">
        <v>0</v>
      </c>
      <c r="I5" s="5">
        <v>0</v>
      </c>
      <c r="J5" s="5">
        <v>0.22075572425494</v>
      </c>
      <c r="K5" s="5">
        <v>0</v>
      </c>
      <c r="L5" s="5">
        <v>0.21067498989276701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8.8697422665016603</v>
      </c>
      <c r="D7" s="12">
        <v>7.5663034388078696</v>
      </c>
      <c r="E7" s="12">
        <v>16.298283877992301</v>
      </c>
      <c r="F7" s="12">
        <v>5.7604944986537303</v>
      </c>
      <c r="G7" s="12">
        <v>12.681376378331199</v>
      </c>
      <c r="H7" s="12">
        <v>0</v>
      </c>
      <c r="I7" s="12">
        <v>5.3621142017321901</v>
      </c>
      <c r="J7" s="12">
        <v>8.8273540119425107</v>
      </c>
      <c r="K7" s="12">
        <v>29.703569382322801</v>
      </c>
      <c r="L7" s="12">
        <v>14.0940946409166</v>
      </c>
      <c r="M7" s="12">
        <v>4.22712545944374</v>
      </c>
      <c r="N7" s="12">
        <v>6.1780881019957796</v>
      </c>
      <c r="O7" s="12">
        <v>5.3621142017321901</v>
      </c>
      <c r="P7" s="12">
        <v>12.194428102365899</v>
      </c>
    </row>
    <row r="8" spans="1:16">
      <c r="A8" s="8" t="s">
        <v>26</v>
      </c>
      <c r="B8" s="3">
        <v>8</v>
      </c>
      <c r="C8" s="12">
        <v>18.0679935058367</v>
      </c>
      <c r="D8" s="12">
        <v>10.575869512507399</v>
      </c>
      <c r="E8" s="12">
        <v>38.043458466835098</v>
      </c>
      <c r="F8" s="12">
        <v>10.7335832744699</v>
      </c>
      <c r="G8" s="12">
        <v>18.1828558365779</v>
      </c>
      <c r="H8" s="12">
        <v>0</v>
      </c>
      <c r="I8" s="12">
        <v>9.7281044213243995</v>
      </c>
      <c r="J8" s="12">
        <v>10.5864665761471</v>
      </c>
      <c r="K8" s="12">
        <v>40.194662385711801</v>
      </c>
      <c r="L8" s="12">
        <v>34.885533502178603</v>
      </c>
      <c r="M8" s="12">
        <v>10.091225974260301</v>
      </c>
      <c r="N8" s="12">
        <v>13.4476737588896</v>
      </c>
      <c r="O8" s="12">
        <v>9.7281044213243995</v>
      </c>
      <c r="P8" s="12">
        <v>43.027578512426103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1.5059014739807199</v>
      </c>
      <c r="D11" s="5">
        <v>0.96393657409106703</v>
      </c>
      <c r="E11" s="5">
        <v>0.66156640853510595</v>
      </c>
      <c r="F11" s="5">
        <v>0.47053677402121102</v>
      </c>
      <c r="G11" s="5">
        <v>0.75765935728393496</v>
      </c>
      <c r="H11" s="5">
        <v>0.59941717487727997</v>
      </c>
      <c r="I11" s="5">
        <v>0.65327468938983202</v>
      </c>
      <c r="J11" s="5">
        <v>0.78882428184679099</v>
      </c>
      <c r="K11" s="5">
        <v>0.41802815092064899</v>
      </c>
      <c r="L11" s="5">
        <v>0.66570704074790998</v>
      </c>
      <c r="M11" s="5">
        <v>0.47637532641328401</v>
      </c>
      <c r="N11" s="5">
        <v>0.36272455276151999</v>
      </c>
      <c r="O11" s="5">
        <v>0.66032382411655199</v>
      </c>
      <c r="P11" s="5">
        <v>-9.7968095121860194E-2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0.236482679350347</v>
      </c>
      <c r="D13" s="5">
        <v>0.161433236578513</v>
      </c>
      <c r="E13" s="5">
        <v>7.0089915238885706E-2</v>
      </c>
      <c r="F13" s="5">
        <v>0.123562589629371</v>
      </c>
      <c r="G13" s="5">
        <v>7.0344549725253502E-2</v>
      </c>
      <c r="H13" s="5">
        <v>8.3348441349949502E-3</v>
      </c>
      <c r="I13" s="5">
        <v>0.138520497550777</v>
      </c>
      <c r="J13" s="5">
        <v>0.121053886903356</v>
      </c>
      <c r="K13" s="5">
        <v>4.2685772051411101E-2</v>
      </c>
      <c r="L13" s="5">
        <v>2.9872555761681401E-2</v>
      </c>
      <c r="M13" s="5">
        <v>0.14967112946906799</v>
      </c>
      <c r="N13" s="5">
        <v>0.22056792471255099</v>
      </c>
      <c r="O13" s="5">
        <v>0.13861976845344001</v>
      </c>
      <c r="P13" s="5">
        <v>3.4410514913663003E-2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-0.111432031648407</v>
      </c>
      <c r="F14" s="5">
        <v>-2.54565935784445E-4</v>
      </c>
      <c r="G14" s="5">
        <v>0</v>
      </c>
      <c r="H14" s="5">
        <v>0</v>
      </c>
      <c r="I14" s="5">
        <v>0</v>
      </c>
      <c r="J14" s="5">
        <v>1.9386086009752501E-2</v>
      </c>
      <c r="K14" s="5">
        <v>0</v>
      </c>
      <c r="L14" s="5">
        <v>1.98601701617174E-2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-4.0644069947261302E-2</v>
      </c>
      <c r="G15" s="5">
        <v>0</v>
      </c>
      <c r="H15" s="5">
        <v>0</v>
      </c>
      <c r="I15" s="5">
        <v>0</v>
      </c>
      <c r="J15" s="5">
        <v>0.22075572425494</v>
      </c>
      <c r="K15" s="5">
        <v>0</v>
      </c>
      <c r="L15" s="5">
        <v>0.21067498989276701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0.49034765880868098</v>
      </c>
      <c r="D16" s="5">
        <v>0.45199344950107201</v>
      </c>
      <c r="E16" s="5">
        <v>0.11348663052625001</v>
      </c>
      <c r="F16" s="5">
        <v>-3.5139930514965598E-2</v>
      </c>
      <c r="G16" s="5">
        <v>0.29447593037378</v>
      </c>
      <c r="H16" s="5">
        <v>0.22391672954726299</v>
      </c>
      <c r="I16" s="5">
        <v>8.5430851320033502E-2</v>
      </c>
      <c r="J16" s="5">
        <v>0.47773634693960298</v>
      </c>
      <c r="K16" s="5">
        <v>0.35906078593518598</v>
      </c>
      <c r="L16" s="5">
        <v>0.41155133408555999</v>
      </c>
      <c r="M16" s="5">
        <v>0.12064190924254101</v>
      </c>
      <c r="N16" s="5">
        <v>0.17672198527701299</v>
      </c>
      <c r="O16" s="5">
        <v>8.4583671930024501E-2</v>
      </c>
      <c r="P16" s="5">
        <v>-0.107243538278348</v>
      </c>
    </row>
    <row r="17" spans="1:16">
      <c r="A17" s="8" t="s">
        <v>32</v>
      </c>
      <c r="B17" s="2">
        <v>12</v>
      </c>
      <c r="C17" s="5">
        <v>704.656470865046</v>
      </c>
      <c r="D17" s="5">
        <v>558.99868785002695</v>
      </c>
      <c r="E17" s="5">
        <v>211.43119938753901</v>
      </c>
      <c r="F17" s="5">
        <v>156.304689090247</v>
      </c>
      <c r="G17" s="5">
        <v>270.82396226144198</v>
      </c>
      <c r="H17" s="5">
        <v>89.581344250777704</v>
      </c>
      <c r="I17" s="5">
        <v>189.29338673763601</v>
      </c>
      <c r="J17" s="5">
        <v>348.83818170015599</v>
      </c>
      <c r="K17" s="5">
        <v>295.09251397833901</v>
      </c>
      <c r="L17" s="5">
        <v>143.54048111665699</v>
      </c>
      <c r="M17" s="5">
        <v>356.69930107737002</v>
      </c>
      <c r="N17" s="5">
        <v>612.29074163188398</v>
      </c>
      <c r="O17" s="5">
        <v>189.29338673763601</v>
      </c>
      <c r="P17" s="5">
        <v>39.653277446278999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4.0684013608570577</v>
      </c>
      <c r="E21" s="7">
        <f t="shared" si="2"/>
        <v>2.0465708740061066</v>
      </c>
      <c r="F21" s="7">
        <f t="shared" si="2"/>
        <v>0.76923076923076927</v>
      </c>
      <c r="G21" s="7">
        <f t="shared" si="2"/>
        <v>2.6891066645149468</v>
      </c>
      <c r="H21" s="7">
        <f t="shared" si="2"/>
        <v>1.631003368816643</v>
      </c>
      <c r="I21" s="7">
        <f t="shared" si="2"/>
        <v>1.991127406144467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5.39360482139144</v>
      </c>
      <c r="M21" s="7">
        <f>((M4-MIN($M4:$P4))/(MAX($M4:$P4)-MIN($M4:$P4))*90+10)/$B4</f>
        <v>6.0128890315323167</v>
      </c>
      <c r="N21" s="7">
        <f t="shared" ref="N21:P21" si="4">((N4-MIN($M4:$P4))/(MAX($M4:$P4)-MIN($M4:$P4))*90+10)/$B4</f>
        <v>4.9752766972895905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11.986272612149905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11.795838751625485</v>
      </c>
      <c r="D24" s="7">
        <f t="shared" si="2"/>
        <v>10.356306892067622</v>
      </c>
      <c r="E24" s="7">
        <f t="shared" si="2"/>
        <v>20</v>
      </c>
      <c r="F24" s="7">
        <f t="shared" si="2"/>
        <v>8.3619520774073077</v>
      </c>
      <c r="G24" s="7">
        <f t="shared" si="2"/>
        <v>16.005448458177202</v>
      </c>
      <c r="H24" s="7">
        <f t="shared" si="2"/>
        <v>2</v>
      </c>
      <c r="I24" s="7">
        <f t="shared" si="2"/>
        <v>7.921976592977896</v>
      </c>
      <c r="J24" s="7">
        <f t="shared" si="5"/>
        <v>2</v>
      </c>
      <c r="K24" s="7">
        <f t="shared" si="5"/>
        <v>20</v>
      </c>
      <c r="L24" s="7">
        <f t="shared" si="5"/>
        <v>6.5411167512690138</v>
      </c>
      <c r="M24" s="7">
        <f t="shared" si="7"/>
        <v>2</v>
      </c>
      <c r="N24" s="7">
        <f t="shared" si="7"/>
        <v>6.407680885215723</v>
      </c>
      <c r="O24" s="7">
        <f t="shared" si="7"/>
        <v>4.5642050110072239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6.592966573816148</v>
      </c>
      <c r="D25" s="7">
        <f t="shared" si="2"/>
        <v>4.3774373259053032</v>
      </c>
      <c r="E25" s="7">
        <f t="shared" si="2"/>
        <v>12.5</v>
      </c>
      <c r="F25" s="7">
        <f t="shared" si="2"/>
        <v>4.4240755626372481</v>
      </c>
      <c r="G25" s="7">
        <f t="shared" si="2"/>
        <v>6.6269330235795163</v>
      </c>
      <c r="H25" s="7">
        <f t="shared" si="2"/>
        <v>1.25</v>
      </c>
      <c r="I25" s="7">
        <f t="shared" si="2"/>
        <v>4.1267409470752074</v>
      </c>
      <c r="J25" s="7">
        <f t="shared" si="5"/>
        <v>1.25</v>
      </c>
      <c r="K25" s="7">
        <f t="shared" si="5"/>
        <v>12.5</v>
      </c>
      <c r="L25" s="7">
        <f t="shared" si="5"/>
        <v>10.482730851825362</v>
      </c>
      <c r="M25" s="7">
        <f t="shared" si="7"/>
        <v>1.3726781377793746</v>
      </c>
      <c r="N25" s="7">
        <f t="shared" si="7"/>
        <v>2.5066311087414554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5.2889217691141743</v>
      </c>
      <c r="E28" s="7">
        <f t="shared" si="2"/>
        <v>2.6605421362079387</v>
      </c>
      <c r="F28" s="7">
        <f t="shared" si="2"/>
        <v>1</v>
      </c>
      <c r="G28" s="7">
        <f t="shared" si="2"/>
        <v>3.4958386638694305</v>
      </c>
      <c r="H28" s="7">
        <f t="shared" si="2"/>
        <v>2.1203043794616359</v>
      </c>
      <c r="I28" s="7">
        <f t="shared" si="2"/>
        <v>2.5884656279878073</v>
      </c>
      <c r="J28" s="7">
        <f t="shared" si="10"/>
        <v>10</v>
      </c>
      <c r="K28" s="7">
        <f t="shared" si="10"/>
        <v>1</v>
      </c>
      <c r="L28" s="7">
        <f t="shared" si="10"/>
        <v>7.0116862678088721</v>
      </c>
      <c r="M28" s="7">
        <f t="shared" si="11"/>
        <v>7.8167557409920123</v>
      </c>
      <c r="N28" s="7">
        <f t="shared" si="11"/>
        <v>6.4678597064764674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14.078883244200465</v>
      </c>
      <c r="E30" s="7">
        <f t="shared" si="2"/>
        <v>6.8722411887922856</v>
      </c>
      <c r="F30" s="7">
        <f t="shared" si="2"/>
        <v>11.091032649689602</v>
      </c>
      <c r="G30" s="7">
        <f t="shared" si="2"/>
        <v>6.8923308852397414</v>
      </c>
      <c r="H30" s="7">
        <f t="shared" si="2"/>
        <v>2</v>
      </c>
      <c r="I30" s="7">
        <f t="shared" si="2"/>
        <v>12.271154925805728</v>
      </c>
      <c r="J30" s="7">
        <f t="shared" ref="J30:L34" si="15">((J13-MIN($J13:$L13))/(MAX($J13:$L13)-MIN($J13:$L13))*90+10)/$B13</f>
        <v>20</v>
      </c>
      <c r="K30" s="7">
        <f t="shared" si="15"/>
        <v>4.5294420505528361</v>
      </c>
      <c r="L30" s="7">
        <f t="shared" si="15"/>
        <v>2</v>
      </c>
      <c r="M30" s="7">
        <f t="shared" ref="M30:P30" si="16">((M13-MIN($M13:$P13))/(MAX($M13:$P13)-MIN($M13:$P13))*90+10)/$B13</f>
        <v>13.144821279145679</v>
      </c>
      <c r="N30" s="7">
        <f t="shared" si="16"/>
        <v>20</v>
      </c>
      <c r="O30" s="7">
        <f t="shared" si="16"/>
        <v>12.076239058882688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9.979439543655733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9.7851600800526519</v>
      </c>
      <c r="K31" s="7">
        <f t="shared" si="15"/>
        <v>1</v>
      </c>
      <c r="L31" s="7">
        <f t="shared" si="15"/>
        <v>10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7.9908484080999367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7.7859244588872043</v>
      </c>
      <c r="E33" s="7">
        <f t="shared" si="2"/>
        <v>2.9545998112797349</v>
      </c>
      <c r="F33" s="7">
        <f t="shared" si="2"/>
        <v>0.83333333333333337</v>
      </c>
      <c r="G33" s="7">
        <f t="shared" si="2"/>
        <v>5.5377621474323462</v>
      </c>
      <c r="H33" s="7">
        <f t="shared" si="2"/>
        <v>4.5307088564497731</v>
      </c>
      <c r="I33" s="7">
        <f t="shared" si="2"/>
        <v>2.5541748567770939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4.1506052956133574</v>
      </c>
      <c r="M33" s="7">
        <f t="shared" ref="M33:P34" si="18">((M16-MIN($M16:$P16))/(MAX($M16:$P16)-MIN($M16:$P16))*90+10)/$B16</f>
        <v>6.8521656021508512</v>
      </c>
      <c r="N33" s="7">
        <f t="shared" si="18"/>
        <v>8.3333333333333339</v>
      </c>
      <c r="O33" s="7">
        <f t="shared" si="18"/>
        <v>5.8998078072400544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6.5572358692299924</v>
      </c>
      <c r="E34" s="7">
        <f t="shared" si="2"/>
        <v>2.3191256763861308</v>
      </c>
      <c r="F34" s="7">
        <f t="shared" si="2"/>
        <v>1.646933273637619</v>
      </c>
      <c r="G34" s="7">
        <f t="shared" si="2"/>
        <v>3.043339194832674</v>
      </c>
      <c r="H34" s="7">
        <f t="shared" si="2"/>
        <v>0.83333333333333337</v>
      </c>
      <c r="I34" s="7">
        <f t="shared" si="2"/>
        <v>2.0491853265166471</v>
      </c>
      <c r="J34" s="7">
        <f t="shared" si="15"/>
        <v>8.3333333333333339</v>
      </c>
      <c r="K34" s="7">
        <f t="shared" si="15"/>
        <v>6.3698797400005587</v>
      </c>
      <c r="L34" s="7">
        <f t="shared" si="15"/>
        <v>0.83333333333333337</v>
      </c>
      <c r="M34" s="7">
        <f t="shared" si="18"/>
        <v>4.9857776387629702</v>
      </c>
      <c r="N34" s="7">
        <f t="shared" si="18"/>
        <v>8.3333333333333339</v>
      </c>
      <c r="O34" s="7">
        <f t="shared" si="18"/>
        <v>2.793213519100247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11.795838751625485</v>
      </c>
      <c r="D37" s="7">
        <f t="shared" ref="D37:I37" si="19">D24</f>
        <v>10.356306892067622</v>
      </c>
      <c r="E37" s="7">
        <f t="shared" si="19"/>
        <v>20</v>
      </c>
      <c r="F37" s="7">
        <f t="shared" si="19"/>
        <v>8.3619520774073077</v>
      </c>
      <c r="G37" s="7">
        <f t="shared" si="19"/>
        <v>16.005448458177202</v>
      </c>
      <c r="H37" s="7">
        <f t="shared" si="19"/>
        <v>2</v>
      </c>
      <c r="I37" s="7">
        <f t="shared" si="19"/>
        <v>7.921976592977896</v>
      </c>
      <c r="J37" s="7">
        <f>J24</f>
        <v>2</v>
      </c>
      <c r="K37" s="7">
        <f t="shared" ref="K37:P37" si="20">K24</f>
        <v>20</v>
      </c>
      <c r="L37" s="7">
        <f t="shared" si="20"/>
        <v>6.5411167512690138</v>
      </c>
      <c r="M37" s="7">
        <f t="shared" si="20"/>
        <v>2</v>
      </c>
      <c r="N37" s="7">
        <f t="shared" si="20"/>
        <v>6.407680885215723</v>
      </c>
      <c r="O37" s="7">
        <f t="shared" si="20"/>
        <v>4.5642050110072239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8.893296657162665</v>
      </c>
      <c r="E39" s="7">
        <f t="shared" si="23"/>
        <v>5.682274554316062</v>
      </c>
      <c r="F39" s="7">
        <f t="shared" si="23"/>
        <v>4.3559098400189828</v>
      </c>
      <c r="G39" s="7">
        <f t="shared" si="23"/>
        <v>7.3174100981623607</v>
      </c>
      <c r="H39" s="7">
        <f t="shared" si="23"/>
        <v>6.2757823786213098</v>
      </c>
      <c r="I39" s="7">
        <f t="shared" si="23"/>
        <v>7.4161456551196903</v>
      </c>
      <c r="J39" s="7">
        <f>(SUM(J21:J22)+SUM(J28:J33))/8</f>
        <v>10.716880441242013</v>
      </c>
      <c r="K39" s="7">
        <f t="shared" ref="K39:P39" si="24">(SUM(K21:K22)+SUM(K28:K33))/8</f>
        <v>2.4132810721699203</v>
      </c>
      <c r="L39" s="7">
        <f t="shared" si="24"/>
        <v>7.2029908119965755</v>
      </c>
      <c r="M39" s="7">
        <f t="shared" si="24"/>
        <v>9.2188592597579095</v>
      </c>
      <c r="N39" s="7">
        <f t="shared" si="24"/>
        <v>9.9625890201677283</v>
      </c>
      <c r="O39" s="7">
        <f t="shared" si="24"/>
        <v>9.4490746228341074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9.8030035482159423</v>
      </c>
      <c r="D40" s="7">
        <f t="shared" ref="D40:I40" si="25">(D20+D25+D26+D34)/4</f>
        <v>8.8050968702123953</v>
      </c>
      <c r="E40" s="7">
        <f t="shared" si="25"/>
        <v>9.7762099905251034</v>
      </c>
      <c r="F40" s="7">
        <f t="shared" si="25"/>
        <v>7.5891807804972879</v>
      </c>
      <c r="G40" s="7">
        <f t="shared" si="25"/>
        <v>8.4889966260316196</v>
      </c>
      <c r="H40" s="7">
        <f t="shared" si="25"/>
        <v>1.1279761904761905</v>
      </c>
      <c r="I40" s="7">
        <f t="shared" si="25"/>
        <v>7.615410139826535</v>
      </c>
      <c r="J40" s="7">
        <f>(J20+J25+J26+J34)/4</f>
        <v>8.4672619047619051</v>
      </c>
      <c r="K40" s="7">
        <f t="shared" ref="K40:P40" si="26">(K20+K25+K26+K34)/4</f>
        <v>10.78889850642871</v>
      </c>
      <c r="L40" s="7">
        <f t="shared" si="26"/>
        <v>8.9004446177182466</v>
      </c>
      <c r="M40" s="7">
        <f t="shared" si="26"/>
        <v>7.6610425155641568</v>
      </c>
      <c r="N40" s="7">
        <f t="shared" si="26"/>
        <v>8.7814196819472699</v>
      </c>
      <c r="O40" s="7">
        <f t="shared" si="26"/>
        <v>7.0822319512036334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10.724447140524772</v>
      </c>
      <c r="D41" s="7">
        <f t="shared" ref="D41:I41" si="27">AVERAGE(D20:D34)</f>
        <v>9.1815378420145688</v>
      </c>
      <c r="E41" s="7">
        <f t="shared" si="27"/>
        <v>7.7751451552402253</v>
      </c>
      <c r="F41" s="7">
        <f t="shared" si="27"/>
        <v>5.894515784306253</v>
      </c>
      <c r="G41" s="7">
        <f t="shared" si="27"/>
        <v>7.4710094717267204</v>
      </c>
      <c r="H41" s="7">
        <f t="shared" si="27"/>
        <v>3.9812109193916831</v>
      </c>
      <c r="I41" s="7">
        <f t="shared" si="27"/>
        <v>7.1534317099619908</v>
      </c>
      <c r="J41" s="7">
        <f>AVERAGE(J20:J34)</f>
        <v>9.6535628158561249</v>
      </c>
      <c r="K41" s="7">
        <f t="shared" ref="K41:P41" si="28">AVERAGE(K20:K34)</f>
        <v>5.6974561735382796</v>
      </c>
      <c r="L41" s="7">
        <f t="shared" si="28"/>
        <v>8.0511214478743067</v>
      </c>
      <c r="M41" s="7">
        <f t="shared" si="28"/>
        <v>8.1325946100685051</v>
      </c>
      <c r="N41" s="7">
        <f t="shared" si="28"/>
        <v>9.4822714516231095</v>
      </c>
      <c r="O41" s="7">
        <f t="shared" si="28"/>
        <v>7.923756970473403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A197-AE75-DB4C-87C3-CD1C7B314777}">
  <dimension ref="A1:P41"/>
  <sheetViews>
    <sheetView topLeftCell="A4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1.55122738821226</v>
      </c>
      <c r="D4" s="5">
        <v>0.96729413507619599</v>
      </c>
      <c r="E4" s="5">
        <v>0.77270843596085004</v>
      </c>
      <c r="F4" s="5">
        <v>0.64678247559424795</v>
      </c>
      <c r="G4" s="5">
        <v>0.76209904813681795</v>
      </c>
      <c r="H4" s="5">
        <v>0.66701622617336098</v>
      </c>
      <c r="I4" s="5">
        <v>0.779106254963852</v>
      </c>
      <c r="J4" s="5">
        <v>0.84138317243013305</v>
      </c>
      <c r="K4" s="5">
        <v>0.42865397894985302</v>
      </c>
      <c r="L4" s="5">
        <v>0.75989350906370901</v>
      </c>
      <c r="M4" s="5">
        <v>0.50944608179654505</v>
      </c>
      <c r="N4" s="5">
        <v>0.40617174669484402</v>
      </c>
      <c r="O4" s="5">
        <v>0.77950568389323105</v>
      </c>
      <c r="P4" s="5">
        <v>1.21846953708539E-2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-2.9018791686795099E-2</v>
      </c>
      <c r="G5" s="5">
        <v>0</v>
      </c>
      <c r="H5" s="5">
        <v>0</v>
      </c>
      <c r="I5" s="5">
        <v>0</v>
      </c>
      <c r="J5" s="5">
        <v>0.23155442423161801</v>
      </c>
      <c r="K5" s="5">
        <v>0</v>
      </c>
      <c r="L5" s="5">
        <v>0.23239702424301401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10.4229295097222</v>
      </c>
      <c r="D7" s="12">
        <v>8.8912445280067907</v>
      </c>
      <c r="E7" s="12">
        <v>19.1522886331575</v>
      </c>
      <c r="F7" s="12">
        <v>6.9601834952221404</v>
      </c>
      <c r="G7" s="12">
        <v>15.3224183419998</v>
      </c>
      <c r="H7" s="12">
        <v>0</v>
      </c>
      <c r="I7" s="12">
        <v>6.3010780548619501</v>
      </c>
      <c r="J7" s="12">
        <v>10.373118616007901</v>
      </c>
      <c r="K7" s="12">
        <v>34.904983770312299</v>
      </c>
      <c r="L7" s="12">
        <v>16.562122160012599</v>
      </c>
      <c r="M7" s="12">
        <v>5.1074727806666003</v>
      </c>
      <c r="N7" s="12">
        <v>7.2599377588626801</v>
      </c>
      <c r="O7" s="12">
        <v>6.3010780548619501</v>
      </c>
      <c r="P7" s="12">
        <v>14.734057506972</v>
      </c>
    </row>
    <row r="8" spans="1:16">
      <c r="A8" s="8" t="s">
        <v>26</v>
      </c>
      <c r="B8" s="3">
        <v>8</v>
      </c>
      <c r="C8" s="12">
        <v>21.231893445730499</v>
      </c>
      <c r="D8" s="12">
        <v>12.4278179817238</v>
      </c>
      <c r="E8" s="12">
        <v>44.7052771086055</v>
      </c>
      <c r="F8" s="12">
        <v>12.968975001888699</v>
      </c>
      <c r="G8" s="12">
        <v>21.9696439462497</v>
      </c>
      <c r="H8" s="12">
        <v>0</v>
      </c>
      <c r="I8" s="12">
        <v>11.431600107437299</v>
      </c>
      <c r="J8" s="12">
        <v>12.4402707051524</v>
      </c>
      <c r="K8" s="12">
        <v>47.233179964607501</v>
      </c>
      <c r="L8" s="12">
        <v>40.994365526888402</v>
      </c>
      <c r="M8" s="12">
        <v>12.1928394322776</v>
      </c>
      <c r="N8" s="12">
        <v>15.8025060308692</v>
      </c>
      <c r="O8" s="12">
        <v>11.431600107437299</v>
      </c>
      <c r="P8" s="12">
        <v>51.988564848304897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1.55122738821226</v>
      </c>
      <c r="D11" s="5">
        <v>0.96729413507619599</v>
      </c>
      <c r="E11" s="5">
        <v>0.77270843596085004</v>
      </c>
      <c r="F11" s="5">
        <v>0.64678247559424795</v>
      </c>
      <c r="G11" s="5">
        <v>0.76209904813681795</v>
      </c>
      <c r="H11" s="5">
        <v>0.66701622617336098</v>
      </c>
      <c r="I11" s="5">
        <v>0.779106254963852</v>
      </c>
      <c r="J11" s="5">
        <v>0.84138317243013305</v>
      </c>
      <c r="K11" s="5">
        <v>0.42865397894985302</v>
      </c>
      <c r="L11" s="5">
        <v>0.75989350906370901</v>
      </c>
      <c r="M11" s="5">
        <v>0.50944608179654505</v>
      </c>
      <c r="N11" s="5">
        <v>0.40617174669484402</v>
      </c>
      <c r="O11" s="5">
        <v>0.77950568389323105</v>
      </c>
      <c r="P11" s="5">
        <v>1.21846953708539E-2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0.23702077961419901</v>
      </c>
      <c r="D13" s="5">
        <v>0.16713234666063101</v>
      </c>
      <c r="E13" s="5">
        <v>7.5239609087742507E-2</v>
      </c>
      <c r="F13" s="5">
        <v>0.129956771814701</v>
      </c>
      <c r="G13" s="5">
        <v>7.7297785397219501E-2</v>
      </c>
      <c r="H13" s="5">
        <v>2.1123109530916201E-2</v>
      </c>
      <c r="I13" s="5">
        <v>0.143452516444039</v>
      </c>
      <c r="J13" s="5">
        <v>0.122134879510733</v>
      </c>
      <c r="K13" s="5">
        <v>4.69398132529526E-2</v>
      </c>
      <c r="L13" s="5">
        <v>4.0756230212952299E-2</v>
      </c>
      <c r="M13" s="5">
        <v>0.15260577851734</v>
      </c>
      <c r="N13" s="5">
        <v>0.21463892325282499</v>
      </c>
      <c r="O13" s="5">
        <v>0.142414967398477</v>
      </c>
      <c r="P13" s="5">
        <v>4.0671815815209199E-2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-8.1488792127898904E-2</v>
      </c>
      <c r="F14" s="5">
        <v>-1.7965672342106699E-4</v>
      </c>
      <c r="G14" s="5">
        <v>0</v>
      </c>
      <c r="H14" s="5">
        <v>0</v>
      </c>
      <c r="I14" s="5">
        <v>0</v>
      </c>
      <c r="J14" s="5">
        <v>2.02850309115267E-2</v>
      </c>
      <c r="K14" s="5">
        <v>0</v>
      </c>
      <c r="L14" s="5">
        <v>2.0212747847389499E-2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-2.9018791686795099E-2</v>
      </c>
      <c r="G15" s="5">
        <v>0</v>
      </c>
      <c r="H15" s="5">
        <v>0</v>
      </c>
      <c r="I15" s="5">
        <v>0</v>
      </c>
      <c r="J15" s="5">
        <v>0.23155442423161801</v>
      </c>
      <c r="K15" s="5">
        <v>0</v>
      </c>
      <c r="L15" s="5">
        <v>0.23239702424301401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0.52422240140267695</v>
      </c>
      <c r="D16" s="5">
        <v>0.45263951468784303</v>
      </c>
      <c r="E16" s="5">
        <v>0.16999560408106901</v>
      </c>
      <c r="F16" s="5">
        <v>6.1787645090522897E-2</v>
      </c>
      <c r="G16" s="5">
        <v>0.29918766933722901</v>
      </c>
      <c r="H16" s="5">
        <v>0.25588858371425399</v>
      </c>
      <c r="I16" s="5">
        <v>0.175596265100145</v>
      </c>
      <c r="J16" s="5">
        <v>0.53651245048412299</v>
      </c>
      <c r="K16" s="5">
        <v>0.36224324822878101</v>
      </c>
      <c r="L16" s="5">
        <v>0.48423411207205203</v>
      </c>
      <c r="M16" s="5">
        <v>0.13750493851088899</v>
      </c>
      <c r="N16" s="5">
        <v>0.21011616289589699</v>
      </c>
      <c r="O16" s="5">
        <v>0.17323431977968401</v>
      </c>
      <c r="P16" s="5">
        <v>-4.8678282461528E-2</v>
      </c>
    </row>
    <row r="17" spans="1:16">
      <c r="A17" s="8" t="s">
        <v>32</v>
      </c>
      <c r="B17" s="2">
        <v>12</v>
      </c>
      <c r="C17" s="5">
        <v>709.70368481797505</v>
      </c>
      <c r="D17" s="5">
        <v>564.68258885913895</v>
      </c>
      <c r="E17" s="5">
        <v>231.98568988723699</v>
      </c>
      <c r="F17" s="5">
        <v>218.768943928281</v>
      </c>
      <c r="G17" s="5">
        <v>292.362917144547</v>
      </c>
      <c r="H17" s="5">
        <v>126.263698623869</v>
      </c>
      <c r="I17" s="5">
        <v>255.61543161945301</v>
      </c>
      <c r="J17" s="5">
        <v>392.21759392542498</v>
      </c>
      <c r="K17" s="5">
        <v>307.84992837636503</v>
      </c>
      <c r="L17" s="5">
        <v>193.781621596419</v>
      </c>
      <c r="M17" s="5">
        <v>364.87589236808498</v>
      </c>
      <c r="N17" s="5">
        <v>623.25918896764199</v>
      </c>
      <c r="O17" s="5">
        <v>255.61543161945301</v>
      </c>
      <c r="P17" s="5">
        <v>62.9232894003461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3.2225884501465072</v>
      </c>
      <c r="E21" s="7">
        <f t="shared" si="2"/>
        <v>1.7331314978078347</v>
      </c>
      <c r="F21" s="7">
        <f t="shared" si="2"/>
        <v>0.76923076923076927</v>
      </c>
      <c r="G21" s="7">
        <f t="shared" si="2"/>
        <v>1.6519218995362031</v>
      </c>
      <c r="H21" s="7">
        <f t="shared" si="2"/>
        <v>0.92411008774678127</v>
      </c>
      <c r="I21" s="7">
        <f t="shared" si="2"/>
        <v>1.7821036269887003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6.3254084837389808</v>
      </c>
      <c r="M21" s="7">
        <f>((M4-MIN($M4:$P4))/(MAX($M4:$P4)-MIN($M4:$P4))*90+10)/$B4</f>
        <v>5.2557219255984329</v>
      </c>
      <c r="N21" s="7">
        <f t="shared" ref="N21:P21" si="4">((N4-MIN($M4:$P4))/(MAX($M4:$P4)-MIN($M4:$P4))*90+10)/$B4</f>
        <v>4.3239395597002677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12.459210965979096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11.795838751625435</v>
      </c>
      <c r="D24" s="7">
        <f t="shared" si="2"/>
        <v>10.356306892067613</v>
      </c>
      <c r="E24" s="7">
        <f t="shared" si="2"/>
        <v>20</v>
      </c>
      <c r="F24" s="7">
        <f t="shared" si="2"/>
        <v>8.5414272577900245</v>
      </c>
      <c r="G24" s="7">
        <f t="shared" si="2"/>
        <v>16.400552092688812</v>
      </c>
      <c r="H24" s="7">
        <f t="shared" si="2"/>
        <v>2</v>
      </c>
      <c r="I24" s="7">
        <f t="shared" si="2"/>
        <v>7.9219765929778845</v>
      </c>
      <c r="J24" s="7">
        <f t="shared" si="5"/>
        <v>2</v>
      </c>
      <c r="K24" s="7">
        <f t="shared" si="5"/>
        <v>20</v>
      </c>
      <c r="L24" s="7">
        <f t="shared" si="5"/>
        <v>6.5411167512690245</v>
      </c>
      <c r="M24" s="7">
        <f t="shared" si="7"/>
        <v>2</v>
      </c>
      <c r="N24" s="7">
        <f t="shared" si="7"/>
        <v>6.0247263914540117</v>
      </c>
      <c r="O24" s="7">
        <f t="shared" si="7"/>
        <v>4.2318294126479907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6.592966573816164</v>
      </c>
      <c r="D25" s="7">
        <f t="shared" si="2"/>
        <v>4.3774373259053032</v>
      </c>
      <c r="E25" s="7">
        <f t="shared" si="2"/>
        <v>12.5</v>
      </c>
      <c r="F25" s="7">
        <f t="shared" si="2"/>
        <v>4.5136184855045407</v>
      </c>
      <c r="G25" s="7">
        <f t="shared" si="2"/>
        <v>6.7786201178189902</v>
      </c>
      <c r="H25" s="7">
        <f t="shared" si="2"/>
        <v>1.25</v>
      </c>
      <c r="I25" s="7">
        <f t="shared" si="2"/>
        <v>4.1267409470752128</v>
      </c>
      <c r="J25" s="7">
        <f t="shared" si="5"/>
        <v>1.25</v>
      </c>
      <c r="K25" s="7">
        <f t="shared" si="5"/>
        <v>12.5</v>
      </c>
      <c r="L25" s="7">
        <f t="shared" si="5"/>
        <v>10.482730851825321</v>
      </c>
      <c r="M25" s="7">
        <f t="shared" si="7"/>
        <v>1.4611583659963547</v>
      </c>
      <c r="N25" s="7">
        <f t="shared" si="7"/>
        <v>2.4624351995468627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4.1893649851904593</v>
      </c>
      <c r="E28" s="7">
        <f t="shared" si="2"/>
        <v>2.2530709471501851</v>
      </c>
      <c r="F28" s="7">
        <f t="shared" si="2"/>
        <v>1</v>
      </c>
      <c r="G28" s="7">
        <f t="shared" si="2"/>
        <v>2.147498469397064</v>
      </c>
      <c r="H28" s="7">
        <f t="shared" si="2"/>
        <v>1.2013431140708157</v>
      </c>
      <c r="I28" s="7">
        <f t="shared" si="2"/>
        <v>2.3167347150853104</v>
      </c>
      <c r="J28" s="7">
        <f t="shared" si="10"/>
        <v>10</v>
      </c>
      <c r="K28" s="7">
        <f t="shared" si="10"/>
        <v>1</v>
      </c>
      <c r="L28" s="7">
        <f t="shared" si="10"/>
        <v>8.2230310288606745</v>
      </c>
      <c r="M28" s="7">
        <f t="shared" si="11"/>
        <v>6.8324385032779631</v>
      </c>
      <c r="N28" s="7">
        <f t="shared" si="11"/>
        <v>5.6211214276103485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14.173203477930297</v>
      </c>
      <c r="E30" s="7">
        <f t="shared" si="2"/>
        <v>6.5118457816016004</v>
      </c>
      <c r="F30" s="7">
        <f t="shared" si="2"/>
        <v>11.07377055228265</v>
      </c>
      <c r="G30" s="7">
        <f t="shared" si="2"/>
        <v>6.6834417675902156</v>
      </c>
      <c r="H30" s="7">
        <f t="shared" si="2"/>
        <v>2</v>
      </c>
      <c r="I30" s="7">
        <f t="shared" si="2"/>
        <v>12.198948990912283</v>
      </c>
      <c r="J30" s="7">
        <f t="shared" ref="J30:L34" si="15">((J13-MIN($J13:$L13))/(MAX($J13:$L13)-MIN($J13:$L13))*90+10)/$B13</f>
        <v>20</v>
      </c>
      <c r="K30" s="7">
        <f t="shared" si="15"/>
        <v>3.3677358334213694</v>
      </c>
      <c r="L30" s="7">
        <f t="shared" si="15"/>
        <v>2</v>
      </c>
      <c r="M30" s="7">
        <f t="shared" ref="M30:P30" si="16">((M13-MIN($M13:$P13))/(MAX($M13:$P13)-MIN($M13:$P13))*90+10)/$B13</f>
        <v>13.581564804489613</v>
      </c>
      <c r="N30" s="7">
        <f t="shared" si="16"/>
        <v>20</v>
      </c>
      <c r="O30" s="7">
        <f t="shared" si="16"/>
        <v>12.527143639239664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9.9801578785429559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9.9679296728670419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8.3061406439860637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7.1723659903015884</v>
      </c>
      <c r="E33" s="7">
        <f t="shared" si="2"/>
        <v>2.5883045619260097</v>
      </c>
      <c r="F33" s="7">
        <f t="shared" si="2"/>
        <v>0.83333333333333337</v>
      </c>
      <c r="G33" s="7">
        <f t="shared" si="2"/>
        <v>4.6836066044202873</v>
      </c>
      <c r="H33" s="7">
        <f t="shared" si="2"/>
        <v>3.9813602058967654</v>
      </c>
      <c r="I33" s="7">
        <f t="shared" si="2"/>
        <v>2.6791389057328057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6.083437580003153</v>
      </c>
      <c r="M33" s="7">
        <f t="shared" ref="M33:P34" si="18">((M16-MIN($M16:$P16))/(MAX($M16:$P16)-MIN($M16:$P16))*90+10)/$B16</f>
        <v>6.2290216193186581</v>
      </c>
      <c r="N33" s="7">
        <f t="shared" si="18"/>
        <v>8.3333333333333339</v>
      </c>
      <c r="O33" s="7">
        <f t="shared" si="18"/>
        <v>7.2644779991720378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6.4691172264012744</v>
      </c>
      <c r="E34" s="7">
        <f t="shared" si="2"/>
        <v>2.1923676011893987</v>
      </c>
      <c r="F34" s="7">
        <f t="shared" si="2"/>
        <v>2.0224690734268678</v>
      </c>
      <c r="G34" s="7">
        <f t="shared" si="2"/>
        <v>2.968504333578482</v>
      </c>
      <c r="H34" s="7">
        <f t="shared" si="2"/>
        <v>0.83333333333333337</v>
      </c>
      <c r="I34" s="7">
        <f t="shared" si="2"/>
        <v>2.4961230296571686</v>
      </c>
      <c r="J34" s="7">
        <f t="shared" si="15"/>
        <v>8.3333333333333339</v>
      </c>
      <c r="K34" s="7">
        <f t="shared" si="15"/>
        <v>5.1446096145872149</v>
      </c>
      <c r="L34" s="7">
        <f t="shared" si="15"/>
        <v>0.83333333333333337</v>
      </c>
      <c r="M34" s="7">
        <f t="shared" si="18"/>
        <v>4.8749171833184075</v>
      </c>
      <c r="N34" s="7">
        <f t="shared" si="18"/>
        <v>8.3333333333333339</v>
      </c>
      <c r="O34" s="7">
        <f t="shared" si="18"/>
        <v>3.4124846383975118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11.795838751625435</v>
      </c>
      <c r="D37" s="7">
        <f t="shared" ref="D37:I37" si="19">D24</f>
        <v>10.356306892067613</v>
      </c>
      <c r="E37" s="7">
        <f t="shared" si="19"/>
        <v>20</v>
      </c>
      <c r="F37" s="7">
        <f t="shared" si="19"/>
        <v>8.5414272577900245</v>
      </c>
      <c r="G37" s="7">
        <f t="shared" si="19"/>
        <v>16.400552092688812</v>
      </c>
      <c r="H37" s="7">
        <f t="shared" si="19"/>
        <v>2</v>
      </c>
      <c r="I37" s="7">
        <f t="shared" si="19"/>
        <v>7.9219765929778845</v>
      </c>
      <c r="J37" s="7">
        <f>J24</f>
        <v>2</v>
      </c>
      <c r="K37" s="7">
        <f t="shared" ref="K37:P37" si="20">K24</f>
        <v>20</v>
      </c>
      <c r="L37" s="7">
        <f t="shared" si="20"/>
        <v>6.5411167512690245</v>
      </c>
      <c r="M37" s="7">
        <f t="shared" si="20"/>
        <v>2</v>
      </c>
      <c r="N37" s="7">
        <f t="shared" si="20"/>
        <v>6.0247263914540117</v>
      </c>
      <c r="O37" s="7">
        <f t="shared" si="20"/>
        <v>4.2318294126479907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8.5852206659764096</v>
      </c>
      <c r="E39" s="7">
        <f t="shared" si="23"/>
        <v>5.501324401591007</v>
      </c>
      <c r="F39" s="7">
        <f t="shared" si="23"/>
        <v>4.3538418697040155</v>
      </c>
      <c r="G39" s="7">
        <f t="shared" si="23"/>
        <v>6.8863388956482741</v>
      </c>
      <c r="H39" s="7">
        <f t="shared" si="23"/>
        <v>6.003881978994599</v>
      </c>
      <c r="I39" s="7">
        <f t="shared" si="23"/>
        <v>7.3626460828701905</v>
      </c>
      <c r="J39" s="7">
        <f>(SUM(J21:J22)+SUM(J28:J33))/8</f>
        <v>10.73523771581441</v>
      </c>
      <c r="K39" s="7">
        <f t="shared" ref="K39:P39" si="24">(SUM(K21:K22)+SUM(K28:K33))/8</f>
        <v>2.2680677950284873</v>
      </c>
      <c r="L39" s="7">
        <f t="shared" si="24"/>
        <v>7.8155061487140358</v>
      </c>
      <c r="M39" s="7">
        <f t="shared" si="24"/>
        <v>8.9778736596158861</v>
      </c>
      <c r="N39" s="7">
        <f t="shared" si="24"/>
        <v>9.7753295931107971</v>
      </c>
      <c r="O39" s="7">
        <f t="shared" si="24"/>
        <v>9.6760214693702284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9.8030035482159459</v>
      </c>
      <c r="D40" s="7">
        <f t="shared" ref="D40:I40" si="25">(D20+D25+D26+D34)/4</f>
        <v>8.7830672095052158</v>
      </c>
      <c r="E40" s="7">
        <f t="shared" si="25"/>
        <v>9.7445204717259202</v>
      </c>
      <c r="F40" s="7">
        <f t="shared" si="25"/>
        <v>7.7054504611614245</v>
      </c>
      <c r="G40" s="7">
        <f t="shared" si="25"/>
        <v>8.50820968427794</v>
      </c>
      <c r="H40" s="7">
        <f t="shared" si="25"/>
        <v>1.1279761904761905</v>
      </c>
      <c r="I40" s="7">
        <f t="shared" si="25"/>
        <v>7.7271445656116668</v>
      </c>
      <c r="J40" s="7">
        <f>(J20+J25+J26+J34)/4</f>
        <v>8.4672619047619051</v>
      </c>
      <c r="K40" s="7">
        <f t="shared" ref="K40:P40" si="26">(K20+K25+K26+K34)/4</f>
        <v>10.482580975075376</v>
      </c>
      <c r="L40" s="7">
        <f t="shared" si="26"/>
        <v>8.9004446177182359</v>
      </c>
      <c r="M40" s="7">
        <f t="shared" si="26"/>
        <v>7.6554474587572621</v>
      </c>
      <c r="N40" s="7">
        <f t="shared" si="26"/>
        <v>8.7703707046486201</v>
      </c>
      <c r="O40" s="7">
        <f t="shared" si="26"/>
        <v>7.2370497310279491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</v>
      </c>
      <c r="D41" s="7">
        <f t="shared" ref="D41:I41" si="27">AVERAGE(D20:D34)</f>
        <v>9.0113560705266504</v>
      </c>
      <c r="E41" s="7">
        <f t="shared" si="27"/>
        <v>7.6701878687737475</v>
      </c>
      <c r="F41" s="7">
        <f t="shared" si="27"/>
        <v>5.9363831270075558</v>
      </c>
      <c r="G41" s="7">
        <f t="shared" si="27"/>
        <v>7.2725685548856651</v>
      </c>
      <c r="H41" s="7">
        <f t="shared" si="27"/>
        <v>3.8361973729241035</v>
      </c>
      <c r="I41" s="7">
        <f t="shared" si="27"/>
        <v>7.1546944516382913</v>
      </c>
      <c r="J41" s="7">
        <f>AVERAGE(J20:J34)</f>
        <v>9.6633533622947372</v>
      </c>
      <c r="K41" s="7">
        <f t="shared" ref="K41:P41" si="28">AVERAGE(K20:K34)</f>
        <v>5.5383244173686252</v>
      </c>
      <c r="L41" s="7">
        <f t="shared" si="28"/>
        <v>8.3777962941236161</v>
      </c>
      <c r="M41" s="7">
        <f t="shared" si="28"/>
        <v>8.002576941510922</v>
      </c>
      <c r="N41" s="7">
        <f t="shared" si="28"/>
        <v>9.3539230636623252</v>
      </c>
      <c r="O41" s="7">
        <f t="shared" si="28"/>
        <v>8.063921656688537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FE25-851C-2D4C-93F2-0E448F649F87}">
  <dimension ref="A1:P41"/>
  <sheetViews>
    <sheetView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1.5487605801062401</v>
      </c>
      <c r="D4" s="5">
        <v>0.97188796294245505</v>
      </c>
      <c r="E4" s="5">
        <v>0.79844527721295999</v>
      </c>
      <c r="F4" s="5">
        <v>0.75833187153210302</v>
      </c>
      <c r="G4" s="5">
        <v>0.80387223886375203</v>
      </c>
      <c r="H4" s="5">
        <v>0.66583345057253596</v>
      </c>
      <c r="I4" s="5">
        <v>0.79773436761709804</v>
      </c>
      <c r="J4" s="5">
        <v>0.86382116456456903</v>
      </c>
      <c r="K4" s="5">
        <v>0.43780722066942401</v>
      </c>
      <c r="L4" s="5">
        <v>0.78190995625651105</v>
      </c>
      <c r="M4" s="5">
        <v>0.54406437054866597</v>
      </c>
      <c r="N4" s="5">
        <v>0.42509471251927</v>
      </c>
      <c r="O4" s="5">
        <v>0.79931786767641799</v>
      </c>
      <c r="P4" s="5">
        <v>7.7369962429575501E-2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-2.0890580618898199E-2</v>
      </c>
      <c r="G5" s="5">
        <v>0</v>
      </c>
      <c r="H5" s="5">
        <v>0</v>
      </c>
      <c r="I5" s="5">
        <v>0</v>
      </c>
      <c r="J5" s="5">
        <v>0.236648742938211</v>
      </c>
      <c r="K5" s="5">
        <v>0</v>
      </c>
      <c r="L5" s="5">
        <v>0.233673873417064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10.761913632451099</v>
      </c>
      <c r="D7" s="12">
        <v>9.1804137796536498</v>
      </c>
      <c r="E7" s="12">
        <v>19.775177021158701</v>
      </c>
      <c r="F7" s="12">
        <v>8.0123621753100007</v>
      </c>
      <c r="G7" s="12">
        <v>17.638725364351501</v>
      </c>
      <c r="H7" s="12">
        <v>0</v>
      </c>
      <c r="I7" s="12">
        <v>6.5060075245164501</v>
      </c>
      <c r="J7" s="12">
        <v>10.710482742929299</v>
      </c>
      <c r="K7" s="12">
        <v>36.040195832449797</v>
      </c>
      <c r="L7" s="12">
        <v>17.100770766021501</v>
      </c>
      <c r="M7" s="12">
        <v>5.8795751214505101</v>
      </c>
      <c r="N7" s="12">
        <v>7.4960521478124402</v>
      </c>
      <c r="O7" s="12">
        <v>6.5060075245164501</v>
      </c>
      <c r="P7" s="12">
        <v>16.961421367517801</v>
      </c>
    </row>
    <row r="8" spans="1:16">
      <c r="A8" s="8" t="s">
        <v>26</v>
      </c>
      <c r="B8" s="3">
        <v>8</v>
      </c>
      <c r="C8" s="12">
        <v>21.922416658696701</v>
      </c>
      <c r="D8" s="12">
        <v>12.832006935706399</v>
      </c>
      <c r="E8" s="12">
        <v>46.159223345877599</v>
      </c>
      <c r="F8" s="12">
        <v>14.929509377016499</v>
      </c>
      <c r="G8" s="12">
        <v>25.290819456239301</v>
      </c>
      <c r="H8" s="12">
        <v>0</v>
      </c>
      <c r="I8" s="12">
        <v>11.803389145269</v>
      </c>
      <c r="J8" s="12">
        <v>12.8448646580868</v>
      </c>
      <c r="K8" s="12">
        <v>48.7693409891125</v>
      </c>
      <c r="L8" s="12">
        <v>42.3276220764984</v>
      </c>
      <c r="M8" s="12">
        <v>14.0360445301294</v>
      </c>
      <c r="N8" s="12">
        <v>16.316449700812999</v>
      </c>
      <c r="O8" s="12">
        <v>11.803389145269</v>
      </c>
      <c r="P8" s="12">
        <v>59.847734018097903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1.5487605801062401</v>
      </c>
      <c r="D11" s="5">
        <v>0.97188796294245505</v>
      </c>
      <c r="E11" s="5">
        <v>0.79844527721295999</v>
      </c>
      <c r="F11" s="5">
        <v>0.75833187153210302</v>
      </c>
      <c r="G11" s="5">
        <v>0.80387223886375203</v>
      </c>
      <c r="H11" s="5">
        <v>0.66583345057253596</v>
      </c>
      <c r="I11" s="5">
        <v>0.79773436761709804</v>
      </c>
      <c r="J11" s="5">
        <v>0.86382116456456903</v>
      </c>
      <c r="K11" s="5">
        <v>0.43780722066942401</v>
      </c>
      <c r="L11" s="5">
        <v>0.78190995625651105</v>
      </c>
      <c r="M11" s="5">
        <v>0.54406437054866597</v>
      </c>
      <c r="N11" s="5">
        <v>0.42509471251927</v>
      </c>
      <c r="O11" s="5">
        <v>0.79931786767641799</v>
      </c>
      <c r="P11" s="5">
        <v>7.7369962429575501E-2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0.23622748931637499</v>
      </c>
      <c r="D13" s="5">
        <v>0.16908891900831</v>
      </c>
      <c r="E13" s="5">
        <v>7.6072361334265606E-2</v>
      </c>
      <c r="F13" s="5">
        <v>0.13289703937657299</v>
      </c>
      <c r="G13" s="5">
        <v>8.3247219148307197E-2</v>
      </c>
      <c r="H13" s="5">
        <v>2.5088175534970999E-2</v>
      </c>
      <c r="I13" s="5">
        <v>0.14170476450125899</v>
      </c>
      <c r="J13" s="5">
        <v>0.124440675328105</v>
      </c>
      <c r="K13" s="5">
        <v>4.7495354823939101E-2</v>
      </c>
      <c r="L13" s="5">
        <v>4.1812199888997897E-2</v>
      </c>
      <c r="M13" s="5">
        <v>0.15513638483893999</v>
      </c>
      <c r="N13" s="5">
        <v>0.21736052651698301</v>
      </c>
      <c r="O13" s="5">
        <v>0.14405796802164</v>
      </c>
      <c r="P13" s="5">
        <v>4.3432020210612203E-2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-7.5782529775682894E-2</v>
      </c>
      <c r="F14" s="5">
        <v>-1.3358862385744999E-4</v>
      </c>
      <c r="G14" s="5">
        <v>0</v>
      </c>
      <c r="H14" s="5">
        <v>0</v>
      </c>
      <c r="I14" s="5">
        <v>0</v>
      </c>
      <c r="J14" s="5">
        <v>2.0566938763898399E-2</v>
      </c>
      <c r="K14" s="5">
        <v>0</v>
      </c>
      <c r="L14" s="5">
        <v>1.9912268147401699E-2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-2.0890580618898199E-2</v>
      </c>
      <c r="G15" s="5">
        <v>0</v>
      </c>
      <c r="H15" s="5">
        <v>0</v>
      </c>
      <c r="I15" s="5">
        <v>0</v>
      </c>
      <c r="J15" s="5">
        <v>0.236648742938211</v>
      </c>
      <c r="K15" s="5">
        <v>0</v>
      </c>
      <c r="L15" s="5">
        <v>0.233673873417064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0.52026377251762301</v>
      </c>
      <c r="D16" s="5">
        <v>0.45408994644337702</v>
      </c>
      <c r="E16" s="5">
        <v>0.18792702072546599</v>
      </c>
      <c r="F16" s="5">
        <v>0.12939534620596799</v>
      </c>
      <c r="G16" s="5">
        <v>0.32067649017425798</v>
      </c>
      <c r="H16" s="5">
        <v>0.255291053756035</v>
      </c>
      <c r="I16" s="5">
        <v>0.19455449506491301</v>
      </c>
      <c r="J16" s="5">
        <v>0.55409629125032001</v>
      </c>
      <c r="K16" s="5">
        <v>0.36879693351789</v>
      </c>
      <c r="L16" s="5">
        <v>0.50492208586064902</v>
      </c>
      <c r="M16" s="5">
        <v>0.156332133696684</v>
      </c>
      <c r="N16" s="5">
        <v>0.22218711501098101</v>
      </c>
      <c r="O16" s="5">
        <v>0.19066453507095499</v>
      </c>
      <c r="P16" s="5">
        <v>-1.12674589601044E-2</v>
      </c>
    </row>
    <row r="17" spans="1:16">
      <c r="A17" s="8" t="s">
        <v>32</v>
      </c>
      <c r="B17" s="2">
        <v>12</v>
      </c>
      <c r="C17" s="5">
        <v>711.08122064635097</v>
      </c>
      <c r="D17" s="5">
        <v>566.23389635605099</v>
      </c>
      <c r="E17" s="5">
        <v>237.59562858913699</v>
      </c>
      <c r="F17" s="5">
        <v>259.92347417807201</v>
      </c>
      <c r="G17" s="5">
        <v>306.55383838331397</v>
      </c>
      <c r="H17" s="5">
        <v>136.27541704219701</v>
      </c>
      <c r="I17" s="5">
        <v>273.71671327361298</v>
      </c>
      <c r="J17" s="5">
        <v>404.05713398091802</v>
      </c>
      <c r="K17" s="5">
        <v>311.33181153026499</v>
      </c>
      <c r="L17" s="5">
        <v>207.49393150713999</v>
      </c>
      <c r="M17" s="5">
        <v>370.26304055663701</v>
      </c>
      <c r="N17" s="5">
        <v>626.25280615398901</v>
      </c>
      <c r="O17" s="5">
        <v>273.71671327361298</v>
      </c>
      <c r="P17" s="5">
        <v>78.254716211553202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3.1690199034832864</v>
      </c>
      <c r="E21" s="7">
        <f t="shared" si="2"/>
        <v>1.8090469058424725</v>
      </c>
      <c r="F21" s="7">
        <f t="shared" si="2"/>
        <v>1.4945156337976004</v>
      </c>
      <c r="G21" s="7">
        <f t="shared" si="2"/>
        <v>1.8515999905878289</v>
      </c>
      <c r="H21" s="7">
        <f t="shared" si="2"/>
        <v>0.76923076923076927</v>
      </c>
      <c r="I21" s="7">
        <f t="shared" si="2"/>
        <v>1.8034726272266313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6.3611831971938946</v>
      </c>
      <c r="M21" s="7">
        <f>((M4-MIN($M4:$P4))/(MAX($M4:$P4)-MIN($M4:$P4))*90+10)/$B4</f>
        <v>5.2445693130466351</v>
      </c>
      <c r="N21" s="7">
        <f t="shared" ref="N21:P21" si="4">((N4-MIN($M4:$P4))/(MAX($M4:$P4)-MIN($M4:$P4))*90+10)/$B4</f>
        <v>4.1037167832951242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12.358578238373985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11.795838751625462</v>
      </c>
      <c r="D24" s="7">
        <f t="shared" si="2"/>
        <v>10.356306892067622</v>
      </c>
      <c r="E24" s="7">
        <f t="shared" si="2"/>
        <v>20</v>
      </c>
      <c r="F24" s="7">
        <f t="shared" si="2"/>
        <v>9.2931088809605757</v>
      </c>
      <c r="G24" s="7">
        <f t="shared" si="2"/>
        <v>18.055333219956363</v>
      </c>
      <c r="H24" s="7">
        <f t="shared" si="2"/>
        <v>2</v>
      </c>
      <c r="I24" s="7">
        <f t="shared" si="2"/>
        <v>7.9219765929778916</v>
      </c>
      <c r="J24" s="7">
        <f t="shared" si="5"/>
        <v>2</v>
      </c>
      <c r="K24" s="7">
        <f t="shared" si="5"/>
        <v>20</v>
      </c>
      <c r="L24" s="7">
        <f t="shared" si="5"/>
        <v>6.5411167512690183</v>
      </c>
      <c r="M24" s="7">
        <f t="shared" si="7"/>
        <v>2</v>
      </c>
      <c r="N24" s="7">
        <f t="shared" si="7"/>
        <v>4.6256082089968089</v>
      </c>
      <c r="O24" s="7">
        <f t="shared" si="7"/>
        <v>3.0175004241002221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6.5929665738161463</v>
      </c>
      <c r="D25" s="7">
        <f t="shared" si="2"/>
        <v>4.3774373259053014</v>
      </c>
      <c r="E25" s="7">
        <f t="shared" si="2"/>
        <v>12.5</v>
      </c>
      <c r="F25" s="7">
        <f t="shared" si="2"/>
        <v>4.8886439874195924</v>
      </c>
      <c r="G25" s="7">
        <f t="shared" si="2"/>
        <v>7.413919109962718</v>
      </c>
      <c r="H25" s="7">
        <f t="shared" si="2"/>
        <v>1.25</v>
      </c>
      <c r="I25" s="7">
        <f t="shared" si="2"/>
        <v>4.1267409470752145</v>
      </c>
      <c r="J25" s="7">
        <f t="shared" si="5"/>
        <v>1.25</v>
      </c>
      <c r="K25" s="7">
        <f t="shared" si="5"/>
        <v>12.5</v>
      </c>
      <c r="L25" s="7">
        <f t="shared" si="5"/>
        <v>10.48273085182535</v>
      </c>
      <c r="M25" s="7">
        <f t="shared" si="7"/>
        <v>1.7727956202996211</v>
      </c>
      <c r="N25" s="7">
        <f t="shared" si="7"/>
        <v>2.3067722670433093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4.1197258745282728</v>
      </c>
      <c r="E28" s="7">
        <f t="shared" si="2"/>
        <v>2.3517609775952142</v>
      </c>
      <c r="F28" s="7">
        <f t="shared" si="2"/>
        <v>1.9428703239368805</v>
      </c>
      <c r="G28" s="7">
        <f t="shared" si="2"/>
        <v>2.4070799877641775</v>
      </c>
      <c r="H28" s="7">
        <f t="shared" si="2"/>
        <v>1</v>
      </c>
      <c r="I28" s="7">
        <f t="shared" si="2"/>
        <v>2.3445144153946207</v>
      </c>
      <c r="J28" s="7">
        <f t="shared" si="10"/>
        <v>10</v>
      </c>
      <c r="K28" s="7">
        <f t="shared" si="10"/>
        <v>1</v>
      </c>
      <c r="L28" s="7">
        <f t="shared" si="10"/>
        <v>8.2695381563520627</v>
      </c>
      <c r="M28" s="7">
        <f t="shared" si="11"/>
        <v>6.8179401069606254</v>
      </c>
      <c r="N28" s="7">
        <f t="shared" si="11"/>
        <v>5.3348318182836616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14.276318114795316</v>
      </c>
      <c r="E30" s="7">
        <f t="shared" si="2"/>
        <v>6.3464920291321425</v>
      </c>
      <c r="F30" s="7">
        <f t="shared" si="2"/>
        <v>11.190896353664998</v>
      </c>
      <c r="G30" s="7">
        <f t="shared" si="2"/>
        <v>6.958161349922193</v>
      </c>
      <c r="H30" s="7">
        <f t="shared" si="2"/>
        <v>2</v>
      </c>
      <c r="I30" s="7">
        <f t="shared" si="2"/>
        <v>11.941770501188685</v>
      </c>
      <c r="J30" s="7">
        <f t="shared" ref="J30:L34" si="15">((J13-MIN($J13:$L13))/(MAX($J13:$L13)-MIN($J13:$L13))*90+10)/$B13</f>
        <v>20</v>
      </c>
      <c r="K30" s="7">
        <f t="shared" si="15"/>
        <v>3.2380331149196757</v>
      </c>
      <c r="L30" s="7">
        <f t="shared" si="15"/>
        <v>2</v>
      </c>
      <c r="M30" s="7">
        <f t="shared" ref="M30:P30" si="16">((M13-MIN($M13:$P13))/(MAX($M13:$P13)-MIN($M13:$P13))*90+10)/$B13</f>
        <v>13.560373891604286</v>
      </c>
      <c r="N30" s="7">
        <f t="shared" si="16"/>
        <v>20</v>
      </c>
      <c r="O30" s="7">
        <f t="shared" si="16"/>
        <v>12.413859689037963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9.9841348973401143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9.7135190795232624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8.2390521589159906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7.0635871421658685</v>
      </c>
      <c r="E33" s="7">
        <f t="shared" si="2"/>
        <v>1.9564415952071454</v>
      </c>
      <c r="F33" s="7">
        <f t="shared" si="2"/>
        <v>0.83333333333333337</v>
      </c>
      <c r="G33" s="7">
        <f t="shared" si="2"/>
        <v>4.5036440650021641</v>
      </c>
      <c r="H33" s="7">
        <f t="shared" si="2"/>
        <v>3.2490255281094851</v>
      </c>
      <c r="I33" s="7">
        <f t="shared" si="2"/>
        <v>2.0836098549074573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6.3430051156010059</v>
      </c>
      <c r="M33" s="7">
        <f t="shared" ref="M33:P34" si="18">((M16-MIN($M16:$P16))/(MAX($M16:$P16)-MIN($M16:$P16))*90+10)/$B16</f>
        <v>6.2176653836516058</v>
      </c>
      <c r="N33" s="7">
        <f t="shared" si="18"/>
        <v>8.3333333333333339</v>
      </c>
      <c r="O33" s="7">
        <f t="shared" si="18"/>
        <v>7.320633751017688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6.4433821091710604</v>
      </c>
      <c r="E34" s="7">
        <f t="shared" si="2"/>
        <v>2.155347797761678</v>
      </c>
      <c r="F34" s="7">
        <f t="shared" si="2"/>
        <v>2.4466789584197826</v>
      </c>
      <c r="G34" s="7">
        <f t="shared" si="2"/>
        <v>3.0551065862315547</v>
      </c>
      <c r="H34" s="7">
        <f t="shared" si="2"/>
        <v>0.83333333333333337</v>
      </c>
      <c r="I34" s="7">
        <f t="shared" si="2"/>
        <v>2.626651555369758</v>
      </c>
      <c r="J34" s="7">
        <f t="shared" si="15"/>
        <v>8.3333333333333339</v>
      </c>
      <c r="K34" s="7">
        <f t="shared" si="15"/>
        <v>4.7953368536887213</v>
      </c>
      <c r="L34" s="7">
        <f t="shared" si="15"/>
        <v>0.83333333333333337</v>
      </c>
      <c r="M34" s="7">
        <f t="shared" si="18"/>
        <v>4.8298115561282016</v>
      </c>
      <c r="N34" s="7">
        <f t="shared" si="18"/>
        <v>8.3333333333333339</v>
      </c>
      <c r="O34" s="7">
        <f t="shared" si="18"/>
        <v>3.5084612304386673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11.795838751625462</v>
      </c>
      <c r="D37" s="7">
        <f t="shared" ref="D37:I37" si="19">D24</f>
        <v>10.356306892067622</v>
      </c>
      <c r="E37" s="7">
        <f t="shared" si="19"/>
        <v>20</v>
      </c>
      <c r="F37" s="7">
        <f t="shared" si="19"/>
        <v>9.2931088809605757</v>
      </c>
      <c r="G37" s="7">
        <f t="shared" si="19"/>
        <v>18.055333219956363</v>
      </c>
      <c r="H37" s="7">
        <f t="shared" si="19"/>
        <v>2</v>
      </c>
      <c r="I37" s="7">
        <f t="shared" si="19"/>
        <v>7.9219765929778916</v>
      </c>
      <c r="J37" s="7">
        <f>J24</f>
        <v>2</v>
      </c>
      <c r="K37" s="7">
        <f t="shared" ref="K37:P37" si="20">K24</f>
        <v>20</v>
      </c>
      <c r="L37" s="7">
        <f t="shared" si="20"/>
        <v>6.5411167512690183</v>
      </c>
      <c r="M37" s="7">
        <f t="shared" si="20"/>
        <v>2</v>
      </c>
      <c r="N37" s="7">
        <f t="shared" si="20"/>
        <v>4.6256082089968089</v>
      </c>
      <c r="O37" s="7">
        <f t="shared" si="20"/>
        <v>3.0175004241002221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8.5691116824018962</v>
      </c>
      <c r="E39" s="7">
        <f t="shared" si="23"/>
        <v>5.4234979915024253</v>
      </c>
      <c r="F39" s="7">
        <f t="shared" si="23"/>
        <v>4.5774991207894189</v>
      </c>
      <c r="G39" s="7">
        <f t="shared" si="23"/>
        <v>6.955590977189849</v>
      </c>
      <c r="H39" s="7">
        <f t="shared" si="23"/>
        <v>5.867812340197835</v>
      </c>
      <c r="I39" s="7">
        <f t="shared" si="23"/>
        <v>7.2622012278699781</v>
      </c>
      <c r="J39" s="7">
        <f>(SUM(J21:J22)+SUM(J28:J33))/8</f>
        <v>10.743735431235432</v>
      </c>
      <c r="K39" s="7">
        <f t="shared" ref="K39:P39" si="24">(SUM(K21:K22)+SUM(K28:K33))/8</f>
        <v>2.2518549552157756</v>
      </c>
      <c r="L39" s="7">
        <f t="shared" si="24"/>
        <v>7.7969731296086611</v>
      </c>
      <c r="M39" s="7">
        <f t="shared" si="24"/>
        <v>8.9705988899381968</v>
      </c>
      <c r="N39" s="7">
        <f t="shared" si="24"/>
        <v>9.7120155448943191</v>
      </c>
      <c r="O39" s="7">
        <f t="shared" si="24"/>
        <v>9.6688804445757217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9.8030035482159423</v>
      </c>
      <c r="D40" s="7">
        <f t="shared" ref="D40:I40" si="25">(D20+D25+D26+D34)/4</f>
        <v>8.7766334301976627</v>
      </c>
      <c r="E40" s="7">
        <f t="shared" si="25"/>
        <v>9.7352655208689907</v>
      </c>
      <c r="F40" s="7">
        <f t="shared" si="25"/>
        <v>7.9052593078884152</v>
      </c>
      <c r="G40" s="7">
        <f t="shared" si="25"/>
        <v>8.6886849954771392</v>
      </c>
      <c r="H40" s="7">
        <f t="shared" si="25"/>
        <v>1.1279761904761905</v>
      </c>
      <c r="I40" s="7">
        <f t="shared" si="25"/>
        <v>7.7597766970398148</v>
      </c>
      <c r="J40" s="7">
        <f>(J20+J25+J26+J34)/4</f>
        <v>8.4672619047619051</v>
      </c>
      <c r="K40" s="7">
        <f t="shared" ref="K40:P40" si="26">(K20+K25+K26+K34)/4</f>
        <v>10.395262784850752</v>
      </c>
      <c r="L40" s="7">
        <f t="shared" si="26"/>
        <v>8.900444617718243</v>
      </c>
      <c r="M40" s="7">
        <f t="shared" si="26"/>
        <v>7.7220803655355272</v>
      </c>
      <c r="N40" s="7">
        <f t="shared" si="26"/>
        <v>8.7314549715227319</v>
      </c>
      <c r="O40" s="7">
        <f t="shared" si="26"/>
        <v>7.2610438790382377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</v>
      </c>
      <c r="D41" s="7">
        <f t="shared" ref="D41:I41" si="27">AVERAGE(D20:D34)</f>
        <v>9.0010489381382293</v>
      </c>
      <c r="E41" s="7">
        <f t="shared" si="27"/>
        <v>7.626212463164654</v>
      </c>
      <c r="F41" s="7">
        <f t="shared" si="27"/>
        <v>6.159061461591671</v>
      </c>
      <c r="G41" s="7">
        <f t="shared" si="27"/>
        <v>7.4679484898454627</v>
      </c>
      <c r="H41" s="7">
        <f t="shared" si="27"/>
        <v>3.763626898899163</v>
      </c>
      <c r="I41" s="7">
        <f t="shared" si="27"/>
        <v>7.1098257640190177</v>
      </c>
      <c r="J41" s="7">
        <f>AVERAGE(J20:J34)</f>
        <v>9.6678854771859495</v>
      </c>
      <c r="K41" s="7">
        <f t="shared" ref="K41:P41" si="28">AVERAGE(K20:K34)</f>
        <v>5.5063927187419468</v>
      </c>
      <c r="L41" s="7">
        <f t="shared" si="28"/>
        <v>8.3679120172674182</v>
      </c>
      <c r="M41" s="7">
        <f t="shared" si="28"/>
        <v>8.0164658394903583</v>
      </c>
      <c r="N41" s="7">
        <f t="shared" si="28"/>
        <v>9.2165034969494855</v>
      </c>
      <c r="O41" s="7">
        <f t="shared" si="28"/>
        <v>7.985556283697691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C623-1FC3-A24B-83C5-A1F992B6D602}">
  <dimension ref="A1:P41"/>
  <sheetViews>
    <sheetView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1.5541387924077901</v>
      </c>
      <c r="D4" s="5">
        <v>0.98358705433944005</v>
      </c>
      <c r="E4" s="5">
        <v>0.81807577981328705</v>
      </c>
      <c r="F4" s="5">
        <v>0.79782816453368599</v>
      </c>
      <c r="G4" s="5">
        <v>0.81364366012051603</v>
      </c>
      <c r="H4" s="5">
        <v>0.67022485887659999</v>
      </c>
      <c r="I4" s="5">
        <v>0.81109888937756702</v>
      </c>
      <c r="J4" s="5">
        <v>0.87008348594256602</v>
      </c>
      <c r="K4" s="5">
        <v>0.43576759956423999</v>
      </c>
      <c r="L4" s="5">
        <v>0.796060658157554</v>
      </c>
      <c r="M4" s="5">
        <v>0.55474827126887005</v>
      </c>
      <c r="N4" s="5">
        <v>0.42050848941747698</v>
      </c>
      <c r="O4" s="5">
        <v>0.81961057515483204</v>
      </c>
      <c r="P4" s="5">
        <v>0.103998470806189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-1.76689539932917E-2</v>
      </c>
      <c r="G5" s="5">
        <v>0</v>
      </c>
      <c r="H5" s="5">
        <v>0</v>
      </c>
      <c r="I5" s="5">
        <v>0</v>
      </c>
      <c r="J5" s="5">
        <v>0.23605699995537699</v>
      </c>
      <c r="K5" s="5">
        <v>0</v>
      </c>
      <c r="L5" s="5">
        <v>0.23994940389257799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10.853411787054601</v>
      </c>
      <c r="D7" s="12">
        <v>9.25846596888527</v>
      </c>
      <c r="E7" s="12">
        <v>19.943306246702399</v>
      </c>
      <c r="F7" s="12">
        <v>8.2913765225156109</v>
      </c>
      <c r="G7" s="12">
        <v>18.2529583876962</v>
      </c>
      <c r="H7" s="12">
        <v>0</v>
      </c>
      <c r="I7" s="12">
        <v>6.5613218210867599</v>
      </c>
      <c r="J7" s="12">
        <v>10.801543630366099</v>
      </c>
      <c r="K7" s="12">
        <v>36.346610799419302</v>
      </c>
      <c r="L7" s="12">
        <v>17.246162098903898</v>
      </c>
      <c r="M7" s="12">
        <v>6.0843194625654098</v>
      </c>
      <c r="N7" s="12">
        <v>7.55978383733909</v>
      </c>
      <c r="O7" s="12">
        <v>6.5613218210867599</v>
      </c>
      <c r="P7" s="12">
        <v>17.552068645685001</v>
      </c>
    </row>
    <row r="8" spans="1:16">
      <c r="A8" s="8" t="s">
        <v>26</v>
      </c>
      <c r="B8" s="3">
        <v>8</v>
      </c>
      <c r="C8" s="12">
        <v>22.108801788444499</v>
      </c>
      <c r="D8" s="12">
        <v>12.941105093764</v>
      </c>
      <c r="E8" s="12">
        <v>46.551670627868504</v>
      </c>
      <c r="F8" s="12">
        <v>15.4493994196514</v>
      </c>
      <c r="G8" s="12">
        <v>26.1715212176527</v>
      </c>
      <c r="H8" s="12">
        <v>0</v>
      </c>
      <c r="I8" s="12">
        <v>11.903741959995299</v>
      </c>
      <c r="J8" s="12">
        <v>12.954072132936099</v>
      </c>
      <c r="K8" s="12">
        <v>49.183979579806497</v>
      </c>
      <c r="L8" s="12">
        <v>42.6874929545803</v>
      </c>
      <c r="M8" s="12">
        <v>14.5248214621047</v>
      </c>
      <c r="N8" s="12">
        <v>16.4551727094053</v>
      </c>
      <c r="O8" s="12">
        <v>11.903741959995299</v>
      </c>
      <c r="P8" s="12">
        <v>61.931810607926899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1.5541387924077901</v>
      </c>
      <c r="D11" s="5">
        <v>0.98358705433944005</v>
      </c>
      <c r="E11" s="5">
        <v>0.81807577981328705</v>
      </c>
      <c r="F11" s="5">
        <v>0.79782816453368599</v>
      </c>
      <c r="G11" s="5">
        <v>0.81364366012051603</v>
      </c>
      <c r="H11" s="5">
        <v>0.67022485887659999</v>
      </c>
      <c r="I11" s="5">
        <v>0.81109888937756702</v>
      </c>
      <c r="J11" s="5">
        <v>0.87008348594256602</v>
      </c>
      <c r="K11" s="5">
        <v>0.43576759956423999</v>
      </c>
      <c r="L11" s="5">
        <v>0.796060658157554</v>
      </c>
      <c r="M11" s="5">
        <v>0.55474827126887005</v>
      </c>
      <c r="N11" s="5">
        <v>0.42050848941747698</v>
      </c>
      <c r="O11" s="5">
        <v>0.81961057515483204</v>
      </c>
      <c r="P11" s="5">
        <v>0.103998470806189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0.238276201656523</v>
      </c>
      <c r="D13" s="5">
        <v>0.17198216047760201</v>
      </c>
      <c r="E13" s="5">
        <v>7.7968407588345695E-2</v>
      </c>
      <c r="F13" s="5">
        <v>0.13467905519544199</v>
      </c>
      <c r="G13" s="5">
        <v>8.5408983220302104E-2</v>
      </c>
      <c r="H13" s="5">
        <v>2.64711023102337E-2</v>
      </c>
      <c r="I13" s="5">
        <v>0.14387791460916399</v>
      </c>
      <c r="J13" s="5">
        <v>0.12509828673894399</v>
      </c>
      <c r="K13" s="5">
        <v>4.7865497382307297E-2</v>
      </c>
      <c r="L13" s="5">
        <v>4.3179075129303003E-2</v>
      </c>
      <c r="M13" s="5">
        <v>0.154811963625933</v>
      </c>
      <c r="N13" s="5">
        <v>0.21013589439806701</v>
      </c>
      <c r="O13" s="5">
        <v>0.14454369190059599</v>
      </c>
      <c r="P13" s="5">
        <v>4.57575031340638E-2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-7.1687295645077198E-2</v>
      </c>
      <c r="F14" s="5">
        <v>-1.1067724513518E-4</v>
      </c>
      <c r="G14" s="5">
        <v>0</v>
      </c>
      <c r="H14" s="5">
        <v>0</v>
      </c>
      <c r="I14" s="5">
        <v>0</v>
      </c>
      <c r="J14" s="5">
        <v>2.0223503812698801E-2</v>
      </c>
      <c r="K14" s="5">
        <v>0</v>
      </c>
      <c r="L14" s="5">
        <v>2.0033124537125201E-2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-1.76689539932917E-2</v>
      </c>
      <c r="G15" s="5">
        <v>0</v>
      </c>
      <c r="H15" s="5">
        <v>0</v>
      </c>
      <c r="I15" s="5">
        <v>0</v>
      </c>
      <c r="J15" s="5">
        <v>0.23605699995537699</v>
      </c>
      <c r="K15" s="5">
        <v>0</v>
      </c>
      <c r="L15" s="5">
        <v>0.23994940389257799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0.52390325376894897</v>
      </c>
      <c r="D16" s="5">
        <v>0.46015491519759899</v>
      </c>
      <c r="E16" s="5">
        <v>0.198548670431722</v>
      </c>
      <c r="F16" s="5">
        <v>0.156236660484252</v>
      </c>
      <c r="G16" s="5">
        <v>0.32417525229006</v>
      </c>
      <c r="H16" s="5">
        <v>0.25705769268947798</v>
      </c>
      <c r="I16" s="5">
        <v>0.20156359889171399</v>
      </c>
      <c r="J16" s="5">
        <v>0.56171671948025104</v>
      </c>
      <c r="K16" s="5">
        <v>0.36554931603101598</v>
      </c>
      <c r="L16" s="5">
        <v>0.51719631981659797</v>
      </c>
      <c r="M16" s="5">
        <v>0.163311933319712</v>
      </c>
      <c r="N16" s="5">
        <v>0.222245801067156</v>
      </c>
      <c r="O16" s="5">
        <v>0.20546118059198001</v>
      </c>
      <c r="P16" s="5">
        <v>3.1364434752399902E-3</v>
      </c>
    </row>
    <row r="17" spans="1:16">
      <c r="A17" s="8" t="s">
        <v>32</v>
      </c>
      <c r="B17" s="2">
        <v>12</v>
      </c>
      <c r="C17" s="5">
        <v>711.74154399324095</v>
      </c>
      <c r="D17" s="5">
        <v>566.977514360604</v>
      </c>
      <c r="E17" s="5">
        <v>240.284754964744</v>
      </c>
      <c r="F17" s="5">
        <v>277.41812539105399</v>
      </c>
      <c r="G17" s="5">
        <v>312.58634458990701</v>
      </c>
      <c r="H17" s="5">
        <v>141.07452768504999</v>
      </c>
      <c r="I17" s="5">
        <v>282.39355504032699</v>
      </c>
      <c r="J17" s="5">
        <v>409.73242442804701</v>
      </c>
      <c r="K17" s="5">
        <v>313.00084970638898</v>
      </c>
      <c r="L17" s="5">
        <v>214.066943887354</v>
      </c>
      <c r="M17" s="5">
        <v>372.553095211087</v>
      </c>
      <c r="N17" s="5">
        <v>627.687791926297</v>
      </c>
      <c r="O17" s="5">
        <v>282.39355504032699</v>
      </c>
      <c r="P17" s="5">
        <v>84.772056441322306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3.2235767204329928</v>
      </c>
      <c r="E21" s="7">
        <f t="shared" si="2"/>
        <v>1.927243172885599</v>
      </c>
      <c r="F21" s="7">
        <f t="shared" si="2"/>
        <v>1.7686578256340282</v>
      </c>
      <c r="G21" s="7">
        <f t="shared" si="2"/>
        <v>1.8925294927394369</v>
      </c>
      <c r="H21" s="7">
        <f t="shared" si="2"/>
        <v>0.76923076923076927</v>
      </c>
      <c r="I21" s="7">
        <f t="shared" si="2"/>
        <v>1.8725980911213516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6.512369893824971</v>
      </c>
      <c r="M21" s="7">
        <f>((M4-MIN($M4:$P4))/(MAX($M4:$P4)-MIN($M4:$P4))*90+10)/$B4</f>
        <v>5.1299389276053287</v>
      </c>
      <c r="N21" s="7">
        <f t="shared" ref="N21:P21" si="4">((N4-MIN($M4:$P4))/(MAX($M4:$P4)-MIN($M4:$P4))*90+10)/$B4</f>
        <v>3.8312572392342736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12.317505092393915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11.795838751625528</v>
      </c>
      <c r="D24" s="7">
        <f t="shared" si="2"/>
        <v>10.356306892067639</v>
      </c>
      <c r="E24" s="7">
        <f t="shared" si="2"/>
        <v>20</v>
      </c>
      <c r="F24" s="7">
        <f t="shared" si="2"/>
        <v>9.4834521196784216</v>
      </c>
      <c r="G24" s="7">
        <f t="shared" si="2"/>
        <v>18.474362220299227</v>
      </c>
      <c r="H24" s="7">
        <f t="shared" si="2"/>
        <v>2</v>
      </c>
      <c r="I24" s="7">
        <f t="shared" si="2"/>
        <v>7.9219765929779076</v>
      </c>
      <c r="J24" s="7">
        <f t="shared" si="5"/>
        <v>2</v>
      </c>
      <c r="K24" s="7">
        <f t="shared" si="5"/>
        <v>20</v>
      </c>
      <c r="L24" s="7">
        <f t="shared" si="5"/>
        <v>6.541116751269044</v>
      </c>
      <c r="M24" s="7">
        <f t="shared" si="7"/>
        <v>2</v>
      </c>
      <c r="N24" s="7">
        <f t="shared" si="7"/>
        <v>4.3159173018032062</v>
      </c>
      <c r="O24" s="7">
        <f t="shared" si="7"/>
        <v>2.748712089554842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6.5929665738161525</v>
      </c>
      <c r="D25" s="7">
        <f t="shared" si="2"/>
        <v>4.3774373259052917</v>
      </c>
      <c r="E25" s="7">
        <f t="shared" si="2"/>
        <v>12.5</v>
      </c>
      <c r="F25" s="7">
        <f t="shared" si="2"/>
        <v>4.9836091514410263</v>
      </c>
      <c r="G25" s="7">
        <f t="shared" si="2"/>
        <v>7.5747915644584918</v>
      </c>
      <c r="H25" s="7">
        <f t="shared" si="2"/>
        <v>1.25</v>
      </c>
      <c r="I25" s="7">
        <f t="shared" si="2"/>
        <v>4.1267409470751986</v>
      </c>
      <c r="J25" s="7">
        <f t="shared" si="5"/>
        <v>1.25</v>
      </c>
      <c r="K25" s="7">
        <f t="shared" si="5"/>
        <v>12.5</v>
      </c>
      <c r="L25" s="7">
        <f t="shared" si="5"/>
        <v>10.482730851825348</v>
      </c>
      <c r="M25" s="7">
        <f t="shared" si="7"/>
        <v>1.8394120080118244</v>
      </c>
      <c r="N25" s="7">
        <f t="shared" si="7"/>
        <v>2.2734973548789896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4.1906497365628912</v>
      </c>
      <c r="E28" s="7">
        <f t="shared" si="2"/>
        <v>2.505416124751279</v>
      </c>
      <c r="F28" s="7">
        <f t="shared" si="2"/>
        <v>2.2992551733242363</v>
      </c>
      <c r="G28" s="7">
        <f t="shared" si="2"/>
        <v>2.4602883405612679</v>
      </c>
      <c r="H28" s="7">
        <f t="shared" si="2"/>
        <v>1</v>
      </c>
      <c r="I28" s="7">
        <f t="shared" si="2"/>
        <v>2.4343775184577572</v>
      </c>
      <c r="J28" s="7">
        <f t="shared" si="10"/>
        <v>10</v>
      </c>
      <c r="K28" s="7">
        <f t="shared" si="10"/>
        <v>1</v>
      </c>
      <c r="L28" s="7">
        <f t="shared" si="10"/>
        <v>8.4660808619724612</v>
      </c>
      <c r="M28" s="7">
        <f t="shared" si="11"/>
        <v>6.6689206058869273</v>
      </c>
      <c r="N28" s="7">
        <f t="shared" si="11"/>
        <v>4.980634411004556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14.366081152420168</v>
      </c>
      <c r="E30" s="7">
        <f t="shared" si="2"/>
        <v>6.3764361569524963</v>
      </c>
      <c r="F30" s="7">
        <f t="shared" si="2"/>
        <v>11.195921901527498</v>
      </c>
      <c r="G30" s="7">
        <f t="shared" si="2"/>
        <v>7.0087644709948647</v>
      </c>
      <c r="H30" s="7">
        <f t="shared" si="2"/>
        <v>2</v>
      </c>
      <c r="I30" s="7">
        <f t="shared" si="2"/>
        <v>11.977675834544394</v>
      </c>
      <c r="J30" s="7">
        <f t="shared" ref="J30:L34" si="15">((J13-MIN($J13:$L13))/(MAX($J13:$L13)-MIN($J13:$L13))*90+10)/$B13</f>
        <v>20</v>
      </c>
      <c r="K30" s="7">
        <f t="shared" si="15"/>
        <v>3.0297413622099549</v>
      </c>
      <c r="L30" s="7">
        <f t="shared" si="15"/>
        <v>2</v>
      </c>
      <c r="M30" s="7">
        <f t="shared" ref="M30:P30" si="16">((M13-MIN($M13:$P13))/(MAX($M13:$P13)-MIN($M13:$P13))*90+10)/$B13</f>
        <v>13.941839032242148</v>
      </c>
      <c r="N30" s="7">
        <f t="shared" si="16"/>
        <v>20</v>
      </c>
      <c r="O30" s="7">
        <f t="shared" si="16"/>
        <v>12.817427912052892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9.9861049967465885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9.9152761313750926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8.2116700615959441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7.0329363214272069</v>
      </c>
      <c r="E33" s="7">
        <f t="shared" si="2"/>
        <v>1.6964524755184858</v>
      </c>
      <c r="F33" s="7">
        <f t="shared" si="2"/>
        <v>0.83333333333333337</v>
      </c>
      <c r="G33" s="7">
        <f t="shared" si="2"/>
        <v>4.2590985824710348</v>
      </c>
      <c r="H33" s="7">
        <f t="shared" si="2"/>
        <v>2.8899731133681641</v>
      </c>
      <c r="I33" s="7">
        <f t="shared" si="2"/>
        <v>1.7579537483100303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6.6312004019372841</v>
      </c>
      <c r="M33" s="7">
        <f t="shared" ref="M33:P34" si="18">((M16-MIN($M16:$P16))/(MAX($M16:$P16)-MIN($M16:$P16))*90+10)/$B16</f>
        <v>6.3160575174412168</v>
      </c>
      <c r="N33" s="7">
        <f t="shared" si="18"/>
        <v>8.3333333333333339</v>
      </c>
      <c r="O33" s="7">
        <f t="shared" si="18"/>
        <v>7.7588044544788026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6.4307698572300902</v>
      </c>
      <c r="E34" s="7">
        <f t="shared" si="2"/>
        <v>2.1372052644839212</v>
      </c>
      <c r="F34" s="7">
        <f t="shared" si="2"/>
        <v>2.6252311539054323</v>
      </c>
      <c r="G34" s="7">
        <f t="shared" si="2"/>
        <v>3.0874300132292944</v>
      </c>
      <c r="H34" s="7">
        <f t="shared" si="2"/>
        <v>0.83333333333333337</v>
      </c>
      <c r="I34" s="7">
        <f t="shared" si="2"/>
        <v>2.6906208142557957</v>
      </c>
      <c r="J34" s="7">
        <f t="shared" si="15"/>
        <v>8.3333333333333339</v>
      </c>
      <c r="K34" s="7">
        <f t="shared" si="15"/>
        <v>4.6255418086982347</v>
      </c>
      <c r="L34" s="7">
        <f t="shared" si="15"/>
        <v>0.83333333333333337</v>
      </c>
      <c r="M34" s="7">
        <f t="shared" si="18"/>
        <v>4.808826489458605</v>
      </c>
      <c r="N34" s="7">
        <f t="shared" si="18"/>
        <v>8.3333333333333339</v>
      </c>
      <c r="O34" s="7">
        <f t="shared" si="18"/>
        <v>3.5633356939548264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11.795838751625528</v>
      </c>
      <c r="D37" s="7">
        <f t="shared" ref="D37:I37" si="19">D24</f>
        <v>10.356306892067639</v>
      </c>
      <c r="E37" s="7">
        <f t="shared" si="19"/>
        <v>20</v>
      </c>
      <c r="F37" s="7">
        <f t="shared" si="19"/>
        <v>9.4834521196784216</v>
      </c>
      <c r="G37" s="7">
        <f t="shared" si="19"/>
        <v>18.474362220299227</v>
      </c>
      <c r="H37" s="7">
        <f t="shared" si="19"/>
        <v>2</v>
      </c>
      <c r="I37" s="7">
        <f t="shared" si="19"/>
        <v>7.9219765929779076</v>
      </c>
      <c r="J37" s="7">
        <f>J24</f>
        <v>2</v>
      </c>
      <c r="K37" s="7">
        <f t="shared" ref="K37:P37" si="20">K24</f>
        <v>20</v>
      </c>
      <c r="L37" s="7">
        <f t="shared" si="20"/>
        <v>6.541116751269044</v>
      </c>
      <c r="M37" s="7">
        <f t="shared" si="20"/>
        <v>2</v>
      </c>
      <c r="N37" s="7">
        <f t="shared" si="20"/>
        <v>4.3159173018032062</v>
      </c>
      <c r="O37" s="7">
        <f t="shared" si="20"/>
        <v>2.748712089554842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8.5921857943857098</v>
      </c>
      <c r="E39" s="7">
        <f t="shared" si="23"/>
        <v>5.428723794293786</v>
      </c>
      <c r="F39" s="7">
        <f t="shared" si="23"/>
        <v>4.6571894568510146</v>
      </c>
      <c r="G39" s="7">
        <f t="shared" si="23"/>
        <v>6.9431154138761286</v>
      </c>
      <c r="H39" s="7">
        <f t="shared" si="23"/>
        <v>5.8229307883551709</v>
      </c>
      <c r="I39" s="7">
        <f t="shared" si="23"/>
        <v>7.2458559520844954</v>
      </c>
      <c r="J39" s="7">
        <f>(SUM(J21:J22)+SUM(J28:J33))/8</f>
        <v>10.705715658817498</v>
      </c>
      <c r="K39" s="7">
        <f t="shared" ref="K39:P39" si="24">(SUM(K21:K22)+SUM(K28:K33))/8</f>
        <v>2.2258184861270607</v>
      </c>
      <c r="L39" s="7">
        <f t="shared" si="24"/>
        <v>7.9311462141690292</v>
      </c>
      <c r="M39" s="7">
        <f t="shared" si="24"/>
        <v>8.9976248134272563</v>
      </c>
      <c r="N39" s="7">
        <f t="shared" si="24"/>
        <v>9.6336834259768249</v>
      </c>
      <c r="O39" s="7">
        <f t="shared" si="24"/>
        <v>9.7740978103852267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9.8030035482159441</v>
      </c>
      <c r="D40" s="7">
        <f t="shared" ref="D40:I40" si="25">(D20+D25+D26+D34)/4</f>
        <v>8.773480367212418</v>
      </c>
      <c r="E40" s="7">
        <f t="shared" si="25"/>
        <v>9.7307298875495523</v>
      </c>
      <c r="F40" s="7">
        <f t="shared" si="25"/>
        <v>7.9736386477651866</v>
      </c>
      <c r="G40" s="7">
        <f t="shared" si="25"/>
        <v>8.7369839658505182</v>
      </c>
      <c r="H40" s="7">
        <f t="shared" si="25"/>
        <v>1.1279761904761905</v>
      </c>
      <c r="I40" s="7">
        <f t="shared" si="25"/>
        <v>7.7757690117613194</v>
      </c>
      <c r="J40" s="7">
        <f>(J20+J25+J26+J34)/4</f>
        <v>8.4672619047619051</v>
      </c>
      <c r="K40" s="7">
        <f t="shared" ref="K40:P40" si="26">(K20+K25+K26+K34)/4</f>
        <v>10.352814023603131</v>
      </c>
      <c r="L40" s="7">
        <f t="shared" si="26"/>
        <v>8.900444617718243</v>
      </c>
      <c r="M40" s="7">
        <f t="shared" si="26"/>
        <v>7.7334881957961787</v>
      </c>
      <c r="N40" s="7">
        <f t="shared" si="26"/>
        <v>8.7231362434816528</v>
      </c>
      <c r="O40" s="7">
        <f t="shared" si="26"/>
        <v>7.2747624949172778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10.724447140524775</v>
      </c>
      <c r="D41" s="7">
        <f t="shared" ref="D41:I41" si="27">AVERAGE(D20:D34)</f>
        <v>9.0125143144001996</v>
      </c>
      <c r="E41" s="7">
        <f t="shared" si="27"/>
        <v>7.6277900557681972</v>
      </c>
      <c r="F41" s="7">
        <f t="shared" si="27"/>
        <v>6.232487014039517</v>
      </c>
      <c r="G41" s="7">
        <f t="shared" si="27"/>
        <v>7.5021098482005701</v>
      </c>
      <c r="H41" s="7">
        <f t="shared" si="27"/>
        <v>3.7396900712497416</v>
      </c>
      <c r="I41" s="7">
        <f t="shared" si="27"/>
        <v>7.1053729008591633</v>
      </c>
      <c r="J41" s="7">
        <f>AVERAGE(J20:J34)</f>
        <v>9.6476082652297173</v>
      </c>
      <c r="K41" s="7">
        <f t="shared" ref="K41:P41" si="28">AVERAGE(K20:K34)</f>
        <v>5.4811869322285993</v>
      </c>
      <c r="L41" s="7">
        <f t="shared" si="28"/>
        <v>8.4394709956996152</v>
      </c>
      <c r="M41" s="7">
        <f t="shared" si="28"/>
        <v>8.0339217534206977</v>
      </c>
      <c r="N41" s="7">
        <f t="shared" si="28"/>
        <v>9.1518619789029607</v>
      </c>
      <c r="O41" s="7">
        <f t="shared" si="28"/>
        <v>8.0274112873941466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DC323-79C2-0440-AEE8-22EA61B79EED}">
  <dimension ref="A1:P41"/>
  <sheetViews>
    <sheetView topLeftCell="A8" workbookViewId="0">
      <selection activeCell="I43" sqref="I43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1.55670015396422</v>
      </c>
      <c r="D4" s="5">
        <v>0.98139047140158497</v>
      </c>
      <c r="E4" s="5">
        <v>0.81432846694384697</v>
      </c>
      <c r="F4" s="5">
        <v>0.81491349902572197</v>
      </c>
      <c r="G4" s="5">
        <v>0.81961071183474599</v>
      </c>
      <c r="H4" s="5">
        <v>0.67534674591823696</v>
      </c>
      <c r="I4" s="5">
        <v>0.82707985547012097</v>
      </c>
      <c r="J4" s="5">
        <v>0.87874572451368504</v>
      </c>
      <c r="K4" s="5">
        <v>0.44098999720753901</v>
      </c>
      <c r="L4" s="5">
        <v>0.79964151126045602</v>
      </c>
      <c r="M4" s="5">
        <v>0.55750836112889401</v>
      </c>
      <c r="N4" s="5">
        <v>0.43230735893669697</v>
      </c>
      <c r="O4" s="5">
        <v>0.81930876593931901</v>
      </c>
      <c r="P4" s="5">
        <v>0.118276320733498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-1.6975986116633601E-2</v>
      </c>
      <c r="G5" s="5">
        <v>0</v>
      </c>
      <c r="H5" s="5">
        <v>0</v>
      </c>
      <c r="I5" s="5">
        <v>0</v>
      </c>
      <c r="J5" s="5">
        <v>0.23991261172899001</v>
      </c>
      <c r="K5" s="5">
        <v>0</v>
      </c>
      <c r="L5" s="5">
        <v>0.237970205797853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10.8747912432537</v>
      </c>
      <c r="D7" s="12">
        <v>9.2767036411984893</v>
      </c>
      <c r="E7" s="12">
        <v>19.9825913167553</v>
      </c>
      <c r="F7" s="12">
        <v>8.3336331139974007</v>
      </c>
      <c r="G7" s="12">
        <v>18.345983689807198</v>
      </c>
      <c r="H7" s="12">
        <v>0</v>
      </c>
      <c r="I7" s="12">
        <v>6.5742465580482303</v>
      </c>
      <c r="J7" s="12">
        <v>10.822820914731601</v>
      </c>
      <c r="K7" s="12">
        <v>36.418207711875901</v>
      </c>
      <c r="L7" s="12">
        <v>17.280134233605001</v>
      </c>
      <c r="M7" s="12">
        <v>6.1153278966024098</v>
      </c>
      <c r="N7" s="12">
        <v>7.5746753820990502</v>
      </c>
      <c r="O7" s="12">
        <v>6.5742465580482303</v>
      </c>
      <c r="P7" s="12">
        <v>17.6415218977967</v>
      </c>
    </row>
    <row r="8" spans="1:16">
      <c r="A8" s="8" t="s">
        <v>26</v>
      </c>
      <c r="B8" s="3">
        <v>8</v>
      </c>
      <c r="C8" s="12">
        <v>22.152352532553799</v>
      </c>
      <c r="D8" s="12">
        <v>12.966596966269</v>
      </c>
      <c r="E8" s="12">
        <v>46.643369848603001</v>
      </c>
      <c r="F8" s="12">
        <v>15.5281365217649</v>
      </c>
      <c r="G8" s="12">
        <v>26.3049030846501</v>
      </c>
      <c r="H8" s="12">
        <v>0</v>
      </c>
      <c r="I8" s="12">
        <v>11.927190395826599</v>
      </c>
      <c r="J8" s="12">
        <v>12.9795895483996</v>
      </c>
      <c r="K8" s="12">
        <v>49.280864021100697</v>
      </c>
      <c r="L8" s="12">
        <v>42.771580373705099</v>
      </c>
      <c r="M8" s="12">
        <v>14.598846498261601</v>
      </c>
      <c r="N8" s="12">
        <v>16.4875867236427</v>
      </c>
      <c r="O8" s="12">
        <v>11.927190395826599</v>
      </c>
      <c r="P8" s="12">
        <v>62.247443025955398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1.55670015396422</v>
      </c>
      <c r="D11" s="5">
        <v>0.98139047140158497</v>
      </c>
      <c r="E11" s="5">
        <v>0.81432846694384697</v>
      </c>
      <c r="F11" s="5">
        <v>0.81491349902572197</v>
      </c>
      <c r="G11" s="5">
        <v>0.81961071183474599</v>
      </c>
      <c r="H11" s="5">
        <v>0.67534674591823696</v>
      </c>
      <c r="I11" s="5">
        <v>0.82707985547012097</v>
      </c>
      <c r="J11" s="5">
        <v>0.87874572451368504</v>
      </c>
      <c r="K11" s="5">
        <v>0.44098999720753901</v>
      </c>
      <c r="L11" s="5">
        <v>0.79964151126045602</v>
      </c>
      <c r="M11" s="5">
        <v>0.55750836112889401</v>
      </c>
      <c r="N11" s="5">
        <v>0.43230735893669697</v>
      </c>
      <c r="O11" s="5">
        <v>0.81930876593931901</v>
      </c>
      <c r="P11" s="5">
        <v>0.118276320733498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0.24004422497064901</v>
      </c>
      <c r="D13" s="5">
        <v>0.171395679109134</v>
      </c>
      <c r="E13" s="5">
        <v>7.7691635835109796E-2</v>
      </c>
      <c r="F13" s="5">
        <v>0.135498375893015</v>
      </c>
      <c r="G13" s="5">
        <v>8.6494472162339298E-2</v>
      </c>
      <c r="H13" s="5">
        <v>2.7066219697351901E-2</v>
      </c>
      <c r="I13" s="5">
        <v>0.14523457987351601</v>
      </c>
      <c r="J13" s="5">
        <v>0.12377971158683</v>
      </c>
      <c r="K13" s="5">
        <v>4.8514762777200203E-2</v>
      </c>
      <c r="L13" s="5">
        <v>4.2904117756207602E-2</v>
      </c>
      <c r="M13" s="5">
        <v>0.15526934547219601</v>
      </c>
      <c r="N13" s="5">
        <v>0.21389423846210101</v>
      </c>
      <c r="O13" s="5">
        <v>0.143481918479757</v>
      </c>
      <c r="P13" s="5">
        <v>4.5828308251014999E-2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-7.0714482641780693E-2</v>
      </c>
      <c r="F14" s="5">
        <v>-1.07444943707576E-4</v>
      </c>
      <c r="G14" s="5">
        <v>0</v>
      </c>
      <c r="H14" s="5">
        <v>0</v>
      </c>
      <c r="I14" s="5">
        <v>0</v>
      </c>
      <c r="J14" s="5">
        <v>2.0456016771754799E-2</v>
      </c>
      <c r="K14" s="5">
        <v>0</v>
      </c>
      <c r="L14" s="5">
        <v>2.0451623736214099E-2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-1.6975986116633601E-2</v>
      </c>
      <c r="G15" s="5">
        <v>0</v>
      </c>
      <c r="H15" s="5">
        <v>0</v>
      </c>
      <c r="I15" s="5">
        <v>0</v>
      </c>
      <c r="J15" s="5">
        <v>0.23991261172899001</v>
      </c>
      <c r="K15" s="5">
        <v>0</v>
      </c>
      <c r="L15" s="5">
        <v>0.237970205797853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0.52589153039591896</v>
      </c>
      <c r="D16" s="5">
        <v>0.45860414820909901</v>
      </c>
      <c r="E16" s="5">
        <v>0.19859523599318901</v>
      </c>
      <c r="F16" s="5">
        <v>0.16583977200702699</v>
      </c>
      <c r="G16" s="5">
        <v>0.32672296492410502</v>
      </c>
      <c r="H16" s="5">
        <v>0.25810824440689301</v>
      </c>
      <c r="I16" s="5">
        <v>0.21007756467359201</v>
      </c>
      <c r="J16" s="5">
        <v>0.56878092375650502</v>
      </c>
      <c r="K16" s="5">
        <v>0.36997170798339901</v>
      </c>
      <c r="L16" s="5">
        <v>0.52008056406230696</v>
      </c>
      <c r="M16" s="5">
        <v>0.16400541800316301</v>
      </c>
      <c r="N16" s="5">
        <v>0.228700861353614</v>
      </c>
      <c r="O16" s="5">
        <v>0.20516132466043999</v>
      </c>
      <c r="P16" s="5">
        <v>1.01830170478233E-2</v>
      </c>
    </row>
    <row r="17" spans="1:16">
      <c r="A17" s="8" t="s">
        <v>32</v>
      </c>
      <c r="B17" s="2">
        <v>12</v>
      </c>
      <c r="C17" s="5">
        <v>712.01237898176805</v>
      </c>
      <c r="D17" s="5">
        <v>567.28251281795497</v>
      </c>
      <c r="E17" s="5">
        <v>241.387711206885</v>
      </c>
      <c r="F17" s="5">
        <v>282.14024597160301</v>
      </c>
      <c r="G17" s="5">
        <v>314.21462936760202</v>
      </c>
      <c r="H17" s="5">
        <v>143.04290549572201</v>
      </c>
      <c r="I17" s="5">
        <v>285.95239613198498</v>
      </c>
      <c r="J17" s="5">
        <v>412.06014948227198</v>
      </c>
      <c r="K17" s="5">
        <v>313.68541290781599</v>
      </c>
      <c r="L17" s="5">
        <v>216.76286751969499</v>
      </c>
      <c r="M17" s="5">
        <v>373.17122404211102</v>
      </c>
      <c r="N17" s="5">
        <v>628.27635566081199</v>
      </c>
      <c r="O17" s="5">
        <v>285.95239613198498</v>
      </c>
      <c r="P17" s="5">
        <v>86.531202274668104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3.1732201723507862</v>
      </c>
      <c r="E21" s="7">
        <f t="shared" si="2"/>
        <v>1.8609394263688097</v>
      </c>
      <c r="F21" s="7">
        <f t="shared" si="2"/>
        <v>1.8655348838417298</v>
      </c>
      <c r="G21" s="7">
        <f t="shared" si="2"/>
        <v>1.9024317350980635</v>
      </c>
      <c r="H21" s="7">
        <f t="shared" si="2"/>
        <v>0.76923076923076927</v>
      </c>
      <c r="I21" s="7">
        <f t="shared" si="2"/>
        <v>1.9611022473638011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6.4412799635291984</v>
      </c>
      <c r="M21" s="7">
        <f>((M4-MIN($M4:$P4))/(MAX($M4:$P4)-MIN($M4:$P4))*90+10)/$B4</f>
        <v>5.1068862137581288</v>
      </c>
      <c r="N21" s="7">
        <f t="shared" ref="N21:P21" si="4">((N4-MIN($M4:$P4))/(MAX($M4:$P4)-MIN($M4:$P4))*90+10)/$B4</f>
        <v>3.8704581782933514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12.408916556875401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11.795838751625491</v>
      </c>
      <c r="D24" s="7">
        <f t="shared" si="2"/>
        <v>10.356306892067616</v>
      </c>
      <c r="E24" s="7">
        <f t="shared" si="2"/>
        <v>20</v>
      </c>
      <c r="F24" s="7">
        <f t="shared" si="2"/>
        <v>9.5068039812321281</v>
      </c>
      <c r="G24" s="7">
        <f t="shared" si="2"/>
        <v>18.525769915518179</v>
      </c>
      <c r="H24" s="7">
        <f t="shared" si="2"/>
        <v>2</v>
      </c>
      <c r="I24" s="7">
        <f t="shared" si="2"/>
        <v>7.9219765929778898</v>
      </c>
      <c r="J24" s="7">
        <f t="shared" si="5"/>
        <v>2</v>
      </c>
      <c r="K24" s="7">
        <f t="shared" si="5"/>
        <v>20</v>
      </c>
      <c r="L24" s="7">
        <f t="shared" si="5"/>
        <v>6.5411167512689925</v>
      </c>
      <c r="M24" s="7">
        <f t="shared" si="7"/>
        <v>2</v>
      </c>
      <c r="N24" s="7">
        <f t="shared" si="7"/>
        <v>4.2790050849584631</v>
      </c>
      <c r="O24" s="7">
        <f t="shared" si="7"/>
        <v>2.7166750711612915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6.5929665738161569</v>
      </c>
      <c r="D25" s="7">
        <f t="shared" si="2"/>
        <v>4.3774373259052872</v>
      </c>
      <c r="E25" s="7">
        <f t="shared" si="2"/>
        <v>12.5</v>
      </c>
      <c r="F25" s="7">
        <f t="shared" si="2"/>
        <v>4.995259753677237</v>
      </c>
      <c r="G25" s="7">
        <f t="shared" si="2"/>
        <v>7.5945278645787404</v>
      </c>
      <c r="H25" s="7">
        <f t="shared" si="2"/>
        <v>1.25</v>
      </c>
      <c r="I25" s="7">
        <f t="shared" si="2"/>
        <v>4.1267409470752048</v>
      </c>
      <c r="J25" s="7">
        <f t="shared" si="5"/>
        <v>1.25</v>
      </c>
      <c r="K25" s="7">
        <f t="shared" si="5"/>
        <v>12.5</v>
      </c>
      <c r="L25" s="7">
        <f t="shared" si="5"/>
        <v>10.482730851825334</v>
      </c>
      <c r="M25" s="7">
        <f t="shared" si="7"/>
        <v>1.8472969049523</v>
      </c>
      <c r="N25" s="7">
        <f t="shared" si="7"/>
        <v>2.2695588457203622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4.125186224056022</v>
      </c>
      <c r="E28" s="7">
        <f t="shared" si="2"/>
        <v>2.4192212542794524</v>
      </c>
      <c r="F28" s="7">
        <f t="shared" si="2"/>
        <v>2.4251953489942486</v>
      </c>
      <c r="G28" s="7">
        <f t="shared" si="2"/>
        <v>2.4731612556274825</v>
      </c>
      <c r="H28" s="7">
        <f t="shared" si="2"/>
        <v>1</v>
      </c>
      <c r="I28" s="7">
        <f t="shared" si="2"/>
        <v>2.5494329215729414</v>
      </c>
      <c r="J28" s="7">
        <f t="shared" si="10"/>
        <v>10</v>
      </c>
      <c r="K28" s="7">
        <f t="shared" si="10"/>
        <v>1</v>
      </c>
      <c r="L28" s="7">
        <f t="shared" si="10"/>
        <v>8.3736639525879575</v>
      </c>
      <c r="M28" s="7">
        <f t="shared" si="11"/>
        <v>6.6389520778855671</v>
      </c>
      <c r="N28" s="7">
        <f t="shared" si="11"/>
        <v>5.0315956317813564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14.198115322182531</v>
      </c>
      <c r="E30" s="7">
        <f t="shared" si="2"/>
        <v>6.2786460006060274</v>
      </c>
      <c r="F30" s="7">
        <f t="shared" si="2"/>
        <v>11.164227118276269</v>
      </c>
      <c r="G30" s="7">
        <f t="shared" si="2"/>
        <v>7.0226244864914777</v>
      </c>
      <c r="H30" s="7">
        <f t="shared" si="2"/>
        <v>2</v>
      </c>
      <c r="I30" s="7">
        <f t="shared" si="2"/>
        <v>11.987089889594522</v>
      </c>
      <c r="J30" s="7">
        <f t="shared" ref="J30:L34" si="15">((J13-MIN($J13:$L13))/(MAX($J13:$L13)-MIN($J13:$L13))*90+10)/$B13</f>
        <v>20</v>
      </c>
      <c r="K30" s="7">
        <f t="shared" si="15"/>
        <v>3.2487278991653943</v>
      </c>
      <c r="L30" s="7">
        <f t="shared" si="15"/>
        <v>2</v>
      </c>
      <c r="M30" s="7">
        <f t="shared" ref="M30:P30" si="16">((M13-MIN($M13:$P13))/(MAX($M13:$P13)-MIN($M13:$P13))*90+10)/$B13</f>
        <v>13.721225518503786</v>
      </c>
      <c r="N30" s="7">
        <f t="shared" si="16"/>
        <v>20</v>
      </c>
      <c r="O30" s="7">
        <f t="shared" si="16"/>
        <v>12.458782347556422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9.9863252270646328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9.9980672033902085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8.2726110379169331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6.9317143864927191</v>
      </c>
      <c r="E33" s="7">
        <f t="shared" si="2"/>
        <v>1.515640735456534</v>
      </c>
      <c r="F33" s="7">
        <f t="shared" si="2"/>
        <v>0.83333333333333337</v>
      </c>
      <c r="G33" s="7">
        <f t="shared" si="2"/>
        <v>4.1845846986295703</v>
      </c>
      <c r="H33" s="7">
        <f t="shared" si="2"/>
        <v>2.7553168450804173</v>
      </c>
      <c r="I33" s="7">
        <f t="shared" si="2"/>
        <v>1.75482152848576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6.4961312887191864</v>
      </c>
      <c r="M33" s="7">
        <f t="shared" ref="M33:P34" si="18">((M16-MIN($M16:$P16))/(MAX($M16:$P16)-MIN($M16:$P16))*90+10)/$B16</f>
        <v>6.1128472825494056</v>
      </c>
      <c r="N33" s="7">
        <f t="shared" si="18"/>
        <v>8.3333333333333339</v>
      </c>
      <c r="O33" s="7">
        <f t="shared" si="18"/>
        <v>7.5254060642369547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6.4255438177061484</v>
      </c>
      <c r="E34" s="7">
        <f t="shared" si="2"/>
        <v>2.1296876672742591</v>
      </c>
      <c r="F34" s="7">
        <f t="shared" si="2"/>
        <v>2.6668764357027661</v>
      </c>
      <c r="G34" s="7">
        <f t="shared" si="2"/>
        <v>3.0896721860549019</v>
      </c>
      <c r="H34" s="7">
        <f t="shared" si="2"/>
        <v>0.83333333333333337</v>
      </c>
      <c r="I34" s="7">
        <f t="shared" si="2"/>
        <v>2.7171271565853616</v>
      </c>
      <c r="J34" s="7">
        <f t="shared" si="15"/>
        <v>8.3333333333333339</v>
      </c>
      <c r="K34" s="7">
        <f t="shared" si="15"/>
        <v>4.5554490899171869</v>
      </c>
      <c r="L34" s="7">
        <f t="shared" si="15"/>
        <v>0.83333333333333337</v>
      </c>
      <c r="M34" s="7">
        <f t="shared" si="18"/>
        <v>4.8016201741451647</v>
      </c>
      <c r="N34" s="7">
        <f t="shared" si="18"/>
        <v>8.3333333333333339</v>
      </c>
      <c r="O34" s="7">
        <f t="shared" si="18"/>
        <v>3.5941498253339628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11.795838751625491</v>
      </c>
      <c r="D37" s="7">
        <f t="shared" ref="D37:I37" si="19">D24</f>
        <v>10.356306892067616</v>
      </c>
      <c r="E37" s="7">
        <f t="shared" si="19"/>
        <v>20</v>
      </c>
      <c r="F37" s="7">
        <f t="shared" si="19"/>
        <v>9.5068039812321281</v>
      </c>
      <c r="G37" s="7">
        <f t="shared" si="19"/>
        <v>18.525769915518179</v>
      </c>
      <c r="H37" s="7">
        <f t="shared" si="19"/>
        <v>2</v>
      </c>
      <c r="I37" s="7">
        <f t="shared" si="19"/>
        <v>7.9219765929778898</v>
      </c>
      <c r="J37" s="7">
        <f>J24</f>
        <v>2</v>
      </c>
      <c r="K37" s="7">
        <f t="shared" ref="K37:P37" si="20">K24</f>
        <v>20</v>
      </c>
      <c r="L37" s="7">
        <f t="shared" si="20"/>
        <v>6.5411167512689925</v>
      </c>
      <c r="M37" s="7">
        <f t="shared" si="20"/>
        <v>2</v>
      </c>
      <c r="N37" s="7">
        <f t="shared" si="20"/>
        <v>4.2790050849584631</v>
      </c>
      <c r="O37" s="7">
        <f t="shared" si="20"/>
        <v>2.7166750711612915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8.5440598161655608</v>
      </c>
      <c r="E39" s="7">
        <f t="shared" si="23"/>
        <v>5.3748362301191559</v>
      </c>
      <c r="F39" s="7">
        <f t="shared" si="23"/>
        <v>4.6811072919690808</v>
      </c>
      <c r="G39" s="7">
        <f t="shared" si="23"/>
        <v>6.9383805750111271</v>
      </c>
      <c r="H39" s="7">
        <f t="shared" si="23"/>
        <v>5.8060987548192013</v>
      </c>
      <c r="I39" s="7">
        <f t="shared" si="23"/>
        <v>7.2720861264074319</v>
      </c>
      <c r="J39" s="7">
        <f>(SUM(J21:J22)+SUM(J28:J33))/8</f>
        <v>10.743735431235432</v>
      </c>
      <c r="K39" s="7">
        <f t="shared" ref="K39:P39" si="24">(SUM(K21:K22)+SUM(K28:K33))/8</f>
        <v>2.2531918032464904</v>
      </c>
      <c r="L39" s="7">
        <f t="shared" si="24"/>
        <v>7.8851973867409964</v>
      </c>
      <c r="M39" s="7">
        <f t="shared" si="24"/>
        <v>8.9380191896174139</v>
      </c>
      <c r="N39" s="7">
        <f t="shared" si="24"/>
        <v>9.6449536959563087</v>
      </c>
      <c r="O39" s="7">
        <f t="shared" si="24"/>
        <v>9.7000923160429373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9.8030035482159441</v>
      </c>
      <c r="D40" s="7">
        <f t="shared" ref="D40:I40" si="25">(D20+D25+D26+D34)/4</f>
        <v>8.7721738573314312</v>
      </c>
      <c r="E40" s="7">
        <f t="shared" si="25"/>
        <v>9.7288504882471365</v>
      </c>
      <c r="F40" s="7">
        <f t="shared" si="25"/>
        <v>7.9869626187735721</v>
      </c>
      <c r="G40" s="7">
        <f t="shared" si="25"/>
        <v>8.7424785840869834</v>
      </c>
      <c r="H40" s="7">
        <f t="shared" si="25"/>
        <v>1.1279761904761905</v>
      </c>
      <c r="I40" s="7">
        <f t="shared" si="25"/>
        <v>7.7823955973437133</v>
      </c>
      <c r="J40" s="7">
        <f>(J20+J25+J26+J34)/4</f>
        <v>8.4672619047619051</v>
      </c>
      <c r="K40" s="7">
        <f t="shared" ref="K40:P40" si="26">(K20+K25+K26+K34)/4</f>
        <v>10.335290843907869</v>
      </c>
      <c r="L40" s="7">
        <f t="shared" si="26"/>
        <v>8.9004446177182395</v>
      </c>
      <c r="M40" s="7">
        <f t="shared" si="26"/>
        <v>7.7336578412029375</v>
      </c>
      <c r="N40" s="7">
        <f t="shared" si="26"/>
        <v>8.7221516161919954</v>
      </c>
      <c r="O40" s="7">
        <f t="shared" si="26"/>
        <v>7.2824660277620623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10.724447140524772</v>
      </c>
      <c r="D41" s="7">
        <f t="shared" ref="D41:I41" si="27">AVERAGE(D20:D34)</f>
        <v>8.986498723381187</v>
      </c>
      <c r="E41" s="7">
        <f t="shared" si="27"/>
        <v>7.5985488483944161</v>
      </c>
      <c r="F41" s="7">
        <f t="shared" si="27"/>
        <v>6.2503530424749689</v>
      </c>
      <c r="G41" s="7">
        <f t="shared" si="27"/>
        <v>7.5044770120168902</v>
      </c>
      <c r="H41" s="7">
        <f t="shared" si="27"/>
        <v>3.7307129866972253</v>
      </c>
      <c r="I41" s="7">
        <f t="shared" si="27"/>
        <v>7.1211294166533659</v>
      </c>
      <c r="J41" s="7">
        <f>AVERAGE(J20:J34)</f>
        <v>9.6678854771859495</v>
      </c>
      <c r="K41" s="7">
        <f t="shared" ref="K41:P41" si="28">AVERAGE(K20:K34)</f>
        <v>5.4911131867735588</v>
      </c>
      <c r="L41" s="7">
        <f t="shared" si="28"/>
        <v>8.4149649544046614</v>
      </c>
      <c r="M41" s="7">
        <f t="shared" si="28"/>
        <v>8.0021773261639186</v>
      </c>
      <c r="N41" s="7">
        <f t="shared" si="28"/>
        <v>9.1551494078251281</v>
      </c>
      <c r="O41" s="7">
        <f t="shared" si="28"/>
        <v>7.9878601646106313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183D-6D46-0547-ABA2-AB602C2FDD35}">
  <dimension ref="A1:P41"/>
  <sheetViews>
    <sheetView topLeftCell="A7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1.55849765846769</v>
      </c>
      <c r="D4" s="5">
        <v>0.97497982313449405</v>
      </c>
      <c r="E4" s="5">
        <v>0.82598028241127597</v>
      </c>
      <c r="F4" s="5">
        <v>0.82932248607020798</v>
      </c>
      <c r="G4" s="5">
        <v>0.81423656652518095</v>
      </c>
      <c r="H4" s="5">
        <v>0.67541136947540803</v>
      </c>
      <c r="I4" s="5">
        <v>0.82416226711199103</v>
      </c>
      <c r="J4" s="5">
        <v>0.87624114495424599</v>
      </c>
      <c r="K4" s="5">
        <v>0.44098746121778898</v>
      </c>
      <c r="L4" s="5">
        <v>0.79774833238595699</v>
      </c>
      <c r="M4" s="5">
        <v>0.55717186443808298</v>
      </c>
      <c r="N4" s="5">
        <v>0.43162350923193998</v>
      </c>
      <c r="O4" s="5">
        <v>0.82904865956058005</v>
      </c>
      <c r="P4" s="5">
        <v>0.11653181484911999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-1.6763688759864399E-2</v>
      </c>
      <c r="G5" s="5">
        <v>0</v>
      </c>
      <c r="H5" s="5">
        <v>0</v>
      </c>
      <c r="I5" s="5">
        <v>0</v>
      </c>
      <c r="J5" s="5">
        <v>0.23784559608963499</v>
      </c>
      <c r="K5" s="5">
        <v>0</v>
      </c>
      <c r="L5" s="5">
        <v>0.23755992263218101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10.879611972842699</v>
      </c>
      <c r="D7" s="12">
        <v>9.2808159481597094</v>
      </c>
      <c r="E7" s="12">
        <v>19.991449479369201</v>
      </c>
      <c r="F7" s="12">
        <v>8.3392542438584201</v>
      </c>
      <c r="G7" s="12">
        <v>18.358358263458101</v>
      </c>
      <c r="H7" s="12">
        <v>0</v>
      </c>
      <c r="I7" s="12">
        <v>6.5771608820291503</v>
      </c>
      <c r="J7" s="12">
        <v>10.8276186061863</v>
      </c>
      <c r="K7" s="12">
        <v>36.434351684442099</v>
      </c>
      <c r="L7" s="12">
        <v>17.2877944132387</v>
      </c>
      <c r="M7" s="12">
        <v>6.11945275448603</v>
      </c>
      <c r="N7" s="12">
        <v>7.5780331901640201</v>
      </c>
      <c r="O7" s="12">
        <v>6.5771608820291503</v>
      </c>
      <c r="P7" s="12">
        <v>17.653421303995199</v>
      </c>
    </row>
    <row r="8" spans="1:16">
      <c r="A8" s="8" t="s">
        <v>26</v>
      </c>
      <c r="B8" s="3">
        <v>8</v>
      </c>
      <c r="C8" s="12">
        <v>22.162172537272099</v>
      </c>
      <c r="D8" s="12">
        <v>12.972344980760999</v>
      </c>
      <c r="E8" s="12">
        <v>46.664046574080302</v>
      </c>
      <c r="F8" s="12">
        <v>15.5386104256067</v>
      </c>
      <c r="G8" s="12">
        <v>26.3226460395171</v>
      </c>
      <c r="H8" s="12">
        <v>0</v>
      </c>
      <c r="I8" s="12">
        <v>11.932477647633901</v>
      </c>
      <c r="J8" s="12">
        <v>12.9853433224251</v>
      </c>
      <c r="K8" s="12">
        <v>49.302709931890398</v>
      </c>
      <c r="L8" s="12">
        <v>42.790540758181699</v>
      </c>
      <c r="M8" s="12">
        <v>14.6086935854642</v>
      </c>
      <c r="N8" s="12">
        <v>16.494895571729199</v>
      </c>
      <c r="O8" s="12">
        <v>11.932477647633901</v>
      </c>
      <c r="P8" s="12">
        <v>62.289429630834597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1.55849765846769</v>
      </c>
      <c r="D11" s="5">
        <v>0.97497982313449405</v>
      </c>
      <c r="E11" s="5">
        <v>0.82598028241127597</v>
      </c>
      <c r="F11" s="5">
        <v>0.82932248607020798</v>
      </c>
      <c r="G11" s="5">
        <v>0.81423656652518095</v>
      </c>
      <c r="H11" s="5">
        <v>0.67541136947540803</v>
      </c>
      <c r="I11" s="5">
        <v>0.82416226711199103</v>
      </c>
      <c r="J11" s="5">
        <v>0.87624114495424599</v>
      </c>
      <c r="K11" s="5">
        <v>0.44098746121778898</v>
      </c>
      <c r="L11" s="5">
        <v>0.79774833238595699</v>
      </c>
      <c r="M11" s="5">
        <v>0.55717186443808298</v>
      </c>
      <c r="N11" s="5">
        <v>0.43162350923193998</v>
      </c>
      <c r="O11" s="5">
        <v>0.82904865956058005</v>
      </c>
      <c r="P11" s="5">
        <v>0.11653181484911999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0.239423330487606</v>
      </c>
      <c r="D13" s="5">
        <v>0.16809861973581799</v>
      </c>
      <c r="E13" s="5">
        <v>7.7445206498462094E-2</v>
      </c>
      <c r="F13" s="5">
        <v>0.135278501428446</v>
      </c>
      <c r="G13" s="5">
        <v>8.6959146596784706E-2</v>
      </c>
      <c r="H13" s="5">
        <v>2.7496462148065899E-2</v>
      </c>
      <c r="I13" s="5">
        <v>0.145706709669292</v>
      </c>
      <c r="J13" s="5">
        <v>0.12537784718013201</v>
      </c>
      <c r="K13" s="5">
        <v>4.8201302984142297E-2</v>
      </c>
      <c r="L13" s="5">
        <v>4.3030891449552598E-2</v>
      </c>
      <c r="M13" s="5">
        <v>0.15376334508578399</v>
      </c>
      <c r="N13" s="5">
        <v>0.21381682623452999</v>
      </c>
      <c r="O13" s="5">
        <v>0.14550386745552099</v>
      </c>
      <c r="P13" s="5">
        <v>4.5880665177783497E-2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-7.0047931255374701E-2</v>
      </c>
      <c r="F14" s="5">
        <v>-1.0256237215648199E-4</v>
      </c>
      <c r="G14" s="5">
        <v>0</v>
      </c>
      <c r="H14" s="5">
        <v>0</v>
      </c>
      <c r="I14" s="5">
        <v>0</v>
      </c>
      <c r="J14" s="5">
        <v>2.04618847903471E-2</v>
      </c>
      <c r="K14" s="5">
        <v>0</v>
      </c>
      <c r="L14" s="5">
        <v>2.0510057395278801E-2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-1.6763688759864399E-2</v>
      </c>
      <c r="G15" s="5">
        <v>0</v>
      </c>
      <c r="H15" s="5">
        <v>0</v>
      </c>
      <c r="I15" s="5">
        <v>0</v>
      </c>
      <c r="J15" s="5">
        <v>0.23784559608963499</v>
      </c>
      <c r="K15" s="5">
        <v>0</v>
      </c>
      <c r="L15" s="5">
        <v>0.23755992263218101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0.53001098121668599</v>
      </c>
      <c r="D16" s="5">
        <v>0.456147353208955</v>
      </c>
      <c r="E16" s="5">
        <v>0.20603433991363501</v>
      </c>
      <c r="F16" s="5">
        <v>0.17177291813731499</v>
      </c>
      <c r="G16" s="5">
        <v>0.324890172630247</v>
      </c>
      <c r="H16" s="5">
        <v>0.25924934629415203</v>
      </c>
      <c r="I16" s="5">
        <v>0.20816929141092</v>
      </c>
      <c r="J16" s="5">
        <v>0.566296700669079</v>
      </c>
      <c r="K16" s="5">
        <v>0.37055997236385502</v>
      </c>
      <c r="L16" s="5">
        <v>0.51811927908598998</v>
      </c>
      <c r="M16" s="5">
        <v>0.16460982768070001</v>
      </c>
      <c r="N16" s="5">
        <v>0.227748294190629</v>
      </c>
      <c r="O16" s="5">
        <v>0.21142184934320801</v>
      </c>
      <c r="P16" s="5">
        <v>1.0123167763296101E-2</v>
      </c>
    </row>
    <row r="17" spans="1:16">
      <c r="A17" s="8" t="s">
        <v>32</v>
      </c>
      <c r="B17" s="2">
        <v>12</v>
      </c>
      <c r="C17" s="5">
        <v>712.116271452712</v>
      </c>
      <c r="D17" s="5">
        <v>567.39951367433798</v>
      </c>
      <c r="E17" s="5">
        <v>241.81081162543899</v>
      </c>
      <c r="F17" s="5">
        <v>283.24363046910003</v>
      </c>
      <c r="G17" s="5">
        <v>314.595094168873</v>
      </c>
      <c r="H17" s="5">
        <v>143.79799189725699</v>
      </c>
      <c r="I17" s="5">
        <v>287.31760495516801</v>
      </c>
      <c r="J17" s="5">
        <v>412.95309375867498</v>
      </c>
      <c r="K17" s="5">
        <v>313.94801827057103</v>
      </c>
      <c r="L17" s="5">
        <v>217.797057845653</v>
      </c>
      <c r="M17" s="5">
        <v>373.31565643255601</v>
      </c>
      <c r="N17" s="5">
        <v>628.50213798097604</v>
      </c>
      <c r="O17" s="5">
        <v>287.31760495516801</v>
      </c>
      <c r="P17" s="5">
        <v>86.942239465509999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3.1177390342336051</v>
      </c>
      <c r="E21" s="7">
        <f t="shared" si="2"/>
        <v>1.9496365568334755</v>
      </c>
      <c r="F21" s="7">
        <f t="shared" si="2"/>
        <v>1.9758382239998626</v>
      </c>
      <c r="G21" s="7">
        <f t="shared" si="2"/>
        <v>1.8575700742534171</v>
      </c>
      <c r="H21" s="7">
        <f t="shared" si="2"/>
        <v>0.76923076923076927</v>
      </c>
      <c r="I21" s="7">
        <f t="shared" si="2"/>
        <v>1.9353839748138373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6.44381330932171</v>
      </c>
      <c r="M21" s="7">
        <f>((M4-MIN($M4:$P4))/(MAX($M4:$P4)-MIN($M4:$P4))*90+10)/$B4</f>
        <v>5.0506522981887008</v>
      </c>
      <c r="N21" s="7">
        <f t="shared" ref="N21:P21" si="4">((N4-MIN($M4:$P4))/(MAX($M4:$P4)-MIN($M4:$P4))*90+10)/$B4</f>
        <v>3.8307780915516698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12.486487761601666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11.795838751625515</v>
      </c>
      <c r="D24" s="7">
        <f t="shared" si="2"/>
        <v>10.356306892067634</v>
      </c>
      <c r="E24" s="7">
        <f t="shared" si="2"/>
        <v>20</v>
      </c>
      <c r="F24" s="7">
        <f t="shared" si="2"/>
        <v>9.5085389153177076</v>
      </c>
      <c r="G24" s="7">
        <f t="shared" si="2"/>
        <v>18.529589266814519</v>
      </c>
      <c r="H24" s="7">
        <f t="shared" si="2"/>
        <v>2</v>
      </c>
      <c r="I24" s="7">
        <f t="shared" si="2"/>
        <v>7.921976592977904</v>
      </c>
      <c r="J24" s="7">
        <f t="shared" si="5"/>
        <v>2</v>
      </c>
      <c r="K24" s="7">
        <f t="shared" si="5"/>
        <v>20</v>
      </c>
      <c r="L24" s="7">
        <f t="shared" si="5"/>
        <v>6.5411167512690698</v>
      </c>
      <c r="M24" s="7">
        <f t="shared" si="7"/>
        <v>2</v>
      </c>
      <c r="N24" s="7">
        <f t="shared" si="7"/>
        <v>4.2762718425585691</v>
      </c>
      <c r="O24" s="7">
        <f t="shared" si="7"/>
        <v>2.7143028230406236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6.5929665738161507</v>
      </c>
      <c r="D25" s="7">
        <f t="shared" si="2"/>
        <v>4.3774373259052819</v>
      </c>
      <c r="E25" s="7">
        <f t="shared" si="2"/>
        <v>12.5</v>
      </c>
      <c r="F25" s="7">
        <f t="shared" si="2"/>
        <v>4.9961253389279321</v>
      </c>
      <c r="G25" s="7">
        <f t="shared" si="2"/>
        <v>7.5959941793614956</v>
      </c>
      <c r="H25" s="7">
        <f t="shared" si="2"/>
        <v>1.25</v>
      </c>
      <c r="I25" s="7">
        <f t="shared" si="2"/>
        <v>4.1267409470752074</v>
      </c>
      <c r="J25" s="7">
        <f t="shared" si="5"/>
        <v>1.25</v>
      </c>
      <c r="K25" s="7">
        <f t="shared" si="5"/>
        <v>12.5</v>
      </c>
      <c r="L25" s="7">
        <f t="shared" si="5"/>
        <v>10.482730851825341</v>
      </c>
      <c r="M25" s="7">
        <f t="shared" si="7"/>
        <v>1.8478802948723911</v>
      </c>
      <c r="N25" s="7">
        <f t="shared" si="7"/>
        <v>2.2692674422231729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4.0530607445036866</v>
      </c>
      <c r="E28" s="7">
        <f t="shared" si="2"/>
        <v>2.5345275238835181</v>
      </c>
      <c r="F28" s="7">
        <f t="shared" si="2"/>
        <v>2.5685896911998212</v>
      </c>
      <c r="G28" s="7">
        <f t="shared" si="2"/>
        <v>2.4148410965294422</v>
      </c>
      <c r="H28" s="7">
        <f t="shared" si="2"/>
        <v>1</v>
      </c>
      <c r="I28" s="7">
        <f t="shared" si="2"/>
        <v>2.5159991672579887</v>
      </c>
      <c r="J28" s="7">
        <f t="shared" si="10"/>
        <v>10</v>
      </c>
      <c r="K28" s="7">
        <f t="shared" si="10"/>
        <v>1</v>
      </c>
      <c r="L28" s="7">
        <f t="shared" si="10"/>
        <v>8.3769573021182229</v>
      </c>
      <c r="M28" s="7">
        <f t="shared" si="11"/>
        <v>6.5658479876453111</v>
      </c>
      <c r="N28" s="7">
        <f t="shared" si="11"/>
        <v>4.9800115190171708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13.942038574008166</v>
      </c>
      <c r="E30" s="7">
        <f t="shared" si="2"/>
        <v>6.2423945833364947</v>
      </c>
      <c r="F30" s="7">
        <f t="shared" si="2"/>
        <v>11.154463151593097</v>
      </c>
      <c r="G30" s="7">
        <f t="shared" si="2"/>
        <v>7.0504607011986051</v>
      </c>
      <c r="H30" s="7">
        <f t="shared" si="2"/>
        <v>2</v>
      </c>
      <c r="I30" s="7">
        <f t="shared" si="2"/>
        <v>12.040182597201527</v>
      </c>
      <c r="J30" s="7">
        <f t="shared" ref="J30:L34" si="15">((J13-MIN($J13:$L13))/(MAX($J13:$L13)-MIN($J13:$L13))*90+10)/$B13</f>
        <v>20</v>
      </c>
      <c r="K30" s="7">
        <f t="shared" si="15"/>
        <v>3.1301863778317447</v>
      </c>
      <c r="L30" s="7">
        <f t="shared" si="15"/>
        <v>2</v>
      </c>
      <c r="M30" s="7">
        <f t="shared" ref="M30:P30" si="16">((M13-MIN($M13:$P13))/(MAX($M13:$P13)-MIN($M13:$P13))*90+10)/$B13</f>
        <v>13.563252524796223</v>
      </c>
      <c r="N30" s="7">
        <f t="shared" si="16"/>
        <v>20</v>
      </c>
      <c r="O30" s="7">
        <f t="shared" si="16"/>
        <v>12.677972091986415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9.9868224323992791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9.9788614221779248</v>
      </c>
      <c r="K31" s="7">
        <f t="shared" si="15"/>
        <v>1</v>
      </c>
      <c r="L31" s="7">
        <f t="shared" si="15"/>
        <v>10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8.3243251744011104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6.7869392810205733</v>
      </c>
      <c r="E33" s="7">
        <f t="shared" si="2"/>
        <v>1.5506235651797133</v>
      </c>
      <c r="F33" s="7">
        <f t="shared" si="2"/>
        <v>0.83333333333333337</v>
      </c>
      <c r="G33" s="7">
        <f t="shared" si="2"/>
        <v>4.038965361447989</v>
      </c>
      <c r="H33" s="7">
        <f t="shared" si="2"/>
        <v>2.6647222302494007</v>
      </c>
      <c r="I33" s="7">
        <f t="shared" si="2"/>
        <v>1.5953204801082919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6.4873299541937621</v>
      </c>
      <c r="M33" s="7">
        <f t="shared" ref="M33:P34" si="18">((M16-MIN($M16:$P16))/(MAX($M16:$P16)-MIN($M16:$P16))*90+10)/$B16</f>
        <v>6.1573966361404819</v>
      </c>
      <c r="N33" s="7">
        <f t="shared" si="18"/>
        <v>8.3333333333333339</v>
      </c>
      <c r="O33" s="7">
        <f t="shared" si="18"/>
        <v>7.7706761697702644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6.4235308117836167</v>
      </c>
      <c r="E34" s="7">
        <f t="shared" si="2"/>
        <v>2.1267919011914103</v>
      </c>
      <c r="F34" s="7">
        <f t="shared" si="2"/>
        <v>2.6735737882187407</v>
      </c>
      <c r="G34" s="7">
        <f t="shared" si="2"/>
        <v>3.0873137402966919</v>
      </c>
      <c r="H34" s="7">
        <f t="shared" si="2"/>
        <v>0.83333333333333337</v>
      </c>
      <c r="I34" s="7">
        <f t="shared" si="2"/>
        <v>2.7273373389343898</v>
      </c>
      <c r="J34" s="7">
        <f t="shared" si="15"/>
        <v>8.3333333333333339</v>
      </c>
      <c r="K34" s="7">
        <f t="shared" si="15"/>
        <v>4.5284903896504778</v>
      </c>
      <c r="L34" s="7">
        <f t="shared" si="15"/>
        <v>0.83333333333333337</v>
      </c>
      <c r="M34" s="7">
        <f t="shared" si="18"/>
        <v>4.799285452647255</v>
      </c>
      <c r="N34" s="7">
        <f t="shared" si="18"/>
        <v>8.3333333333333339</v>
      </c>
      <c r="O34" s="7">
        <f t="shared" si="18"/>
        <v>3.6083084474287079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11.795838751625515</v>
      </c>
      <c r="D37" s="7">
        <f t="shared" ref="D37:I37" si="19">D24</f>
        <v>10.356306892067634</v>
      </c>
      <c r="E37" s="7">
        <f t="shared" si="19"/>
        <v>20</v>
      </c>
      <c r="F37" s="7">
        <f t="shared" si="19"/>
        <v>9.5085389153177076</v>
      </c>
      <c r="G37" s="7">
        <f t="shared" si="19"/>
        <v>18.529589266814519</v>
      </c>
      <c r="H37" s="7">
        <f t="shared" si="19"/>
        <v>2</v>
      </c>
      <c r="I37" s="7">
        <f t="shared" si="19"/>
        <v>7.921976592977904</v>
      </c>
      <c r="J37" s="7">
        <f>J24</f>
        <v>2</v>
      </c>
      <c r="K37" s="7">
        <f t="shared" ref="K37:P37" si="20">K24</f>
        <v>20</v>
      </c>
      <c r="L37" s="7">
        <f t="shared" si="20"/>
        <v>6.5411167512690698</v>
      </c>
      <c r="M37" s="7">
        <f t="shared" si="20"/>
        <v>2</v>
      </c>
      <c r="N37" s="7">
        <f t="shared" si="20"/>
        <v>4.2762718425585691</v>
      </c>
      <c r="O37" s="7">
        <f t="shared" si="20"/>
        <v>2.7143028230406236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8.4780025072510572</v>
      </c>
      <c r="E39" s="7">
        <f t="shared" si="23"/>
        <v>5.4001780816844533</v>
      </c>
      <c r="F39" s="7">
        <f t="shared" si="23"/>
        <v>4.7116611570959783</v>
      </c>
      <c r="G39" s="7">
        <f t="shared" si="23"/>
        <v>6.9107599572089846</v>
      </c>
      <c r="H39" s="7">
        <f t="shared" si="23"/>
        <v>5.7947744279653257</v>
      </c>
      <c r="I39" s="7">
        <f t="shared" si="23"/>
        <v>7.2513910804530095</v>
      </c>
      <c r="J39" s="7">
        <f>(SUM(J21:J22)+SUM(J28:J33))/8</f>
        <v>10.741093109007673</v>
      </c>
      <c r="K39" s="7">
        <f t="shared" ref="K39:P39" si="24">(SUM(K21:K22)+SUM(K28:K33))/8</f>
        <v>2.2383741130797841</v>
      </c>
      <c r="L39" s="7">
        <f t="shared" si="24"/>
        <v>7.9012278240681955</v>
      </c>
      <c r="M39" s="7">
        <f t="shared" si="24"/>
        <v>8.9076739838766432</v>
      </c>
      <c r="N39" s="7">
        <f t="shared" si="24"/>
        <v>9.6335456710180765</v>
      </c>
      <c r="O39" s="7">
        <f t="shared" si="24"/>
        <v>9.7581497972883504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9.8030035482159423</v>
      </c>
      <c r="D40" s="7">
        <f t="shared" ref="D40:I40" si="25">(D20+D25+D26+D34)/4</f>
        <v>8.7716706058507956</v>
      </c>
      <c r="E40" s="7">
        <f t="shared" si="25"/>
        <v>9.7281265467264237</v>
      </c>
      <c r="F40" s="7">
        <f t="shared" si="25"/>
        <v>7.988853353215239</v>
      </c>
      <c r="G40" s="7">
        <f t="shared" si="25"/>
        <v>8.7422555513431188</v>
      </c>
      <c r="H40" s="7">
        <f t="shared" si="25"/>
        <v>1.1279761904761905</v>
      </c>
      <c r="I40" s="7">
        <f t="shared" si="25"/>
        <v>7.784948142930971</v>
      </c>
      <c r="J40" s="7">
        <f>(J20+J25+J26+J34)/4</f>
        <v>8.4672619047619051</v>
      </c>
      <c r="K40" s="7">
        <f t="shared" ref="K40:P40" si="26">(K20+K25+K26+K34)/4</f>
        <v>10.328551168841191</v>
      </c>
      <c r="L40" s="7">
        <f t="shared" si="26"/>
        <v>8.9004446177182412</v>
      </c>
      <c r="M40" s="7">
        <f t="shared" si="26"/>
        <v>7.733220008308483</v>
      </c>
      <c r="N40" s="7">
        <f t="shared" si="26"/>
        <v>8.7220787653176988</v>
      </c>
      <c r="O40" s="7">
        <f t="shared" si="26"/>
        <v>7.2860056832857483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10.724447140524775</v>
      </c>
      <c r="D41" s="7">
        <f t="shared" ref="D41:I41" si="27">AVERAGE(D20:D34)</f>
        <v>8.9511339582319529</v>
      </c>
      <c r="E41" s="7">
        <f t="shared" si="27"/>
        <v>7.6118714514903862</v>
      </c>
      <c r="F41" s="7">
        <f t="shared" si="27"/>
        <v>6.2672682953327969</v>
      </c>
      <c r="G41" s="7">
        <f t="shared" si="27"/>
        <v>7.4899411638771394</v>
      </c>
      <c r="H41" s="7">
        <f t="shared" si="27"/>
        <v>3.7246733457084908</v>
      </c>
      <c r="I41" s="7">
        <f t="shared" si="27"/>
        <v>7.1107727376342771</v>
      </c>
      <c r="J41" s="7">
        <f>AVERAGE(J20:J34)</f>
        <v>9.666476238664476</v>
      </c>
      <c r="K41" s="7">
        <f t="shared" ref="K41:P41" si="28">AVERAGE(K20:K34)</f>
        <v>5.4814131720002015</v>
      </c>
      <c r="L41" s="7">
        <f t="shared" si="28"/>
        <v>8.4235145209791735</v>
      </c>
      <c r="M41" s="7">
        <f t="shared" si="28"/>
        <v>7.985876460996983</v>
      </c>
      <c r="N41" s="7">
        <f t="shared" si="28"/>
        <v>9.1488634847982642</v>
      </c>
      <c r="O41" s="7">
        <f t="shared" si="28"/>
        <v>8.0196099128731237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798F-4403-294E-ABB8-DABD2663E4AB}">
  <dimension ref="A1:P41"/>
  <sheetViews>
    <sheetView topLeftCell="A4" workbookViewId="0">
      <selection activeCell="Q6" sqref="Q6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  <col min="4" max="5" width="11" bestFit="1" customWidth="1"/>
    <col min="6" max="6" width="11.5" bestFit="1" customWidth="1"/>
    <col min="7" max="16" width="11" bestFit="1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1.54273757924994</v>
      </c>
      <c r="D4" s="5">
        <v>0.96027429708440204</v>
      </c>
      <c r="E4" s="5">
        <v>0.65042302713960398</v>
      </c>
      <c r="F4" s="5">
        <v>0.46582998079139198</v>
      </c>
      <c r="G4" s="5">
        <v>0.72334511671109603</v>
      </c>
      <c r="H4" s="5">
        <v>0.60835979061468304</v>
      </c>
      <c r="I4" s="5">
        <v>0.65832440958688698</v>
      </c>
      <c r="J4" s="5">
        <v>0.75406252184992395</v>
      </c>
      <c r="K4" s="5">
        <v>0.39948259088641702</v>
      </c>
      <c r="L4" s="5">
        <v>0.66318051344458695</v>
      </c>
      <c r="M4" s="5">
        <v>0.46471329049794002</v>
      </c>
      <c r="N4" s="5">
        <v>0.35259752813919298</v>
      </c>
      <c r="O4" s="5">
        <v>0.64550840911542795</v>
      </c>
      <c r="P4" s="5">
        <v>-0.102438038597799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-4.2022618642413301E-2</v>
      </c>
      <c r="G5" s="5">
        <v>0</v>
      </c>
      <c r="H5" s="5">
        <v>0</v>
      </c>
      <c r="I5" s="5">
        <v>0</v>
      </c>
      <c r="J5" s="5">
        <v>0.21289157598606201</v>
      </c>
      <c r="K5" s="5">
        <v>0</v>
      </c>
      <c r="L5" s="5">
        <v>0.213871848777588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8.6758463115930997</v>
      </c>
      <c r="D7" s="12">
        <v>7.4009011546923302</v>
      </c>
      <c r="E7" s="12">
        <v>15.9419971651496</v>
      </c>
      <c r="F7" s="12">
        <v>5.9700142119453403</v>
      </c>
      <c r="G7" s="12">
        <v>13.1426212147861</v>
      </c>
      <c r="H7" s="12">
        <v>0</v>
      </c>
      <c r="I7" s="12">
        <v>5.2448963365186501</v>
      </c>
      <c r="J7" s="12">
        <v>8.6343846804743798</v>
      </c>
      <c r="K7" s="12">
        <v>29.054238006446202</v>
      </c>
      <c r="L7" s="12">
        <v>13.785992346975901</v>
      </c>
      <c r="M7" s="12">
        <v>4.38087373826205</v>
      </c>
      <c r="N7" s="12">
        <v>6.0430327355540996</v>
      </c>
      <c r="O7" s="12">
        <v>5.2448963365186501</v>
      </c>
      <c r="P7" s="12">
        <v>12.637961740035401</v>
      </c>
    </row>
    <row r="8" spans="1:16">
      <c r="A8" s="8" t="s">
        <v>26</v>
      </c>
      <c r="B8" s="3">
        <v>8</v>
      </c>
      <c r="C8" s="12">
        <v>17.6730202643563</v>
      </c>
      <c r="D8" s="12">
        <v>10.344676964121801</v>
      </c>
      <c r="E8" s="12">
        <v>37.211813929055303</v>
      </c>
      <c r="F8" s="12">
        <v>11.123983315783001</v>
      </c>
      <c r="G8" s="12">
        <v>18.844199535906601</v>
      </c>
      <c r="H8" s="12">
        <v>0</v>
      </c>
      <c r="I8" s="12">
        <v>9.5154443417472798</v>
      </c>
      <c r="J8" s="12">
        <v>10.3550423719014</v>
      </c>
      <c r="K8" s="12">
        <v>39.3159917083305</v>
      </c>
      <c r="L8" s="12">
        <v>34.122922410710302</v>
      </c>
      <c r="M8" s="12">
        <v>10.4582623065373</v>
      </c>
      <c r="N8" s="12">
        <v>13.1537024724154</v>
      </c>
      <c r="O8" s="12">
        <v>9.5154443417472798</v>
      </c>
      <c r="P8" s="12">
        <v>44.592570183829103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1.54273757924994</v>
      </c>
      <c r="D11" s="5">
        <v>0.96027429708440204</v>
      </c>
      <c r="E11" s="5">
        <v>0.65042302713960398</v>
      </c>
      <c r="F11" s="5">
        <v>0.46582998079139198</v>
      </c>
      <c r="G11" s="5">
        <v>0.72334511671109603</v>
      </c>
      <c r="H11" s="5">
        <v>0.60835979061468304</v>
      </c>
      <c r="I11" s="5">
        <v>0.65832440958688698</v>
      </c>
      <c r="J11" s="5">
        <v>0.75406252184992395</v>
      </c>
      <c r="K11" s="5">
        <v>0.39948259088641702</v>
      </c>
      <c r="L11" s="5">
        <v>0.66318051344458695</v>
      </c>
      <c r="M11" s="5">
        <v>0.46471329049794002</v>
      </c>
      <c r="N11" s="5">
        <v>0.35259752813919298</v>
      </c>
      <c r="O11" s="5">
        <v>0.64550840911542795</v>
      </c>
      <c r="P11" s="5">
        <v>-0.102438038597799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0.23528132011075001</v>
      </c>
      <c r="D13" s="5">
        <v>0.16690575401284899</v>
      </c>
      <c r="E13" s="5">
        <v>6.9320483911108399E-2</v>
      </c>
      <c r="F13" s="5">
        <v>0.124193562283124</v>
      </c>
      <c r="G13" s="5">
        <v>6.9188793109824703E-2</v>
      </c>
      <c r="H13" s="5">
        <v>6.4858959519002498E-3</v>
      </c>
      <c r="I13" s="5">
        <v>0.13560914089777501</v>
      </c>
      <c r="J13" s="5">
        <v>0.118455613174814</v>
      </c>
      <c r="K13" s="5">
        <v>4.3374292648144103E-2</v>
      </c>
      <c r="L13" s="5">
        <v>3.0774373176854702E-2</v>
      </c>
      <c r="M13" s="5">
        <v>0.152975875589132</v>
      </c>
      <c r="N13" s="5">
        <v>0.214979300722628</v>
      </c>
      <c r="O13" s="5">
        <v>0.13635637702680301</v>
      </c>
      <c r="P13" s="5">
        <v>3.6508483027094002E-2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-0.11292622076147001</v>
      </c>
      <c r="F14" s="5">
        <v>-2.6017720703342101E-4</v>
      </c>
      <c r="G14" s="5">
        <v>0</v>
      </c>
      <c r="H14" s="5">
        <v>0</v>
      </c>
      <c r="I14" s="5">
        <v>0</v>
      </c>
      <c r="J14" s="5">
        <v>2.0473552225042199E-2</v>
      </c>
      <c r="K14" s="5">
        <v>0</v>
      </c>
      <c r="L14" s="5">
        <v>2.0171007781504401E-2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-4.2022618642413301E-2</v>
      </c>
      <c r="G15" s="5">
        <v>0</v>
      </c>
      <c r="H15" s="5">
        <v>0</v>
      </c>
      <c r="I15" s="5">
        <v>0</v>
      </c>
      <c r="J15" s="5">
        <v>0.21289157598606201</v>
      </c>
      <c r="K15" s="5">
        <v>0</v>
      </c>
      <c r="L15" s="5">
        <v>0.213871848777588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0.51840573636942899</v>
      </c>
      <c r="D16" s="5">
        <v>0.44766013483181399</v>
      </c>
      <c r="E16" s="5">
        <v>9.17172397423036E-2</v>
      </c>
      <c r="F16" s="5">
        <v>-4.9037115834152101E-2</v>
      </c>
      <c r="G16" s="5">
        <v>0.28361167912632601</v>
      </c>
      <c r="H16" s="5">
        <v>0.226214213223982</v>
      </c>
      <c r="I16" s="5">
        <v>8.8609523231806306E-2</v>
      </c>
      <c r="J16" s="5">
        <v>0.45463915635247698</v>
      </c>
      <c r="K16" s="5">
        <v>0.343217448215419</v>
      </c>
      <c r="L16" s="5">
        <v>0.40272968179250901</v>
      </c>
      <c r="M16" s="5">
        <v>0.111056425901488</v>
      </c>
      <c r="N16" s="5">
        <v>0.17493794558637499</v>
      </c>
      <c r="O16" s="5">
        <v>7.9057096486214604E-2</v>
      </c>
      <c r="P16" s="5">
        <v>-0.11233097647524801</v>
      </c>
    </row>
    <row r="17" spans="1:16">
      <c r="A17" s="8" t="s">
        <v>32</v>
      </c>
      <c r="B17" s="2">
        <v>12</v>
      </c>
      <c r="C17" s="5">
        <v>704.07484736287995</v>
      </c>
      <c r="D17" s="5">
        <v>558.34369526900696</v>
      </c>
      <c r="E17" s="5">
        <v>209.06257043769801</v>
      </c>
      <c r="F17" s="5">
        <v>154.29425738746201</v>
      </c>
      <c r="G17" s="5">
        <v>270.13073494739899</v>
      </c>
      <c r="H17" s="5">
        <v>85.354192420265605</v>
      </c>
      <c r="I17" s="5">
        <v>181.65066483855799</v>
      </c>
      <c r="J17" s="5">
        <v>343.83928895429699</v>
      </c>
      <c r="K17" s="5">
        <v>293.62239315382601</v>
      </c>
      <c r="L17" s="5">
        <v>137.750858544073</v>
      </c>
      <c r="M17" s="5">
        <v>356.43613122752902</v>
      </c>
      <c r="N17" s="5">
        <v>611.02677796597004</v>
      </c>
      <c r="O17" s="5">
        <v>181.65066483855799</v>
      </c>
      <c r="P17" s="5">
        <v>38.904344079883103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3.9478470597782307</v>
      </c>
      <c r="E21" s="7">
        <f t="shared" si="2"/>
        <v>1.9559174089786882</v>
      </c>
      <c r="F21" s="7">
        <f t="shared" si="2"/>
        <v>0.76923076923076927</v>
      </c>
      <c r="G21" s="7">
        <f t="shared" si="2"/>
        <v>2.4247090083856979</v>
      </c>
      <c r="H21" s="7">
        <f t="shared" si="2"/>
        <v>1.685507001890437</v>
      </c>
      <c r="I21" s="7">
        <f t="shared" si="2"/>
        <v>2.0067127404996916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5.9178611425433552</v>
      </c>
      <c r="M21" s="7">
        <f>((M4-MIN($M4:$P4))/(MAX($M4:$P4)-MIN($M4:$P4))*90+10)/$B4</f>
        <v>6.0188476239665585</v>
      </c>
      <c r="N21" s="7">
        <f t="shared" ref="N21:P21" si="4">((N4-MIN($M4:$P4))/(MAX($M4:$P4)-MIN($M4:$P4))*90+10)/$B4</f>
        <v>4.9810914457373139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12.448436089332468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11.795838751625467</v>
      </c>
      <c r="D24" s="7">
        <f t="shared" si="2"/>
        <v>10.356306892067613</v>
      </c>
      <c r="E24" s="7">
        <f t="shared" si="2"/>
        <v>20</v>
      </c>
      <c r="F24" s="7">
        <f t="shared" si="2"/>
        <v>8.7407022283213234</v>
      </c>
      <c r="G24" s="7">
        <f t="shared" si="2"/>
        <v>16.839243754433944</v>
      </c>
      <c r="H24" s="7">
        <f t="shared" si="2"/>
        <v>2</v>
      </c>
      <c r="I24" s="7">
        <f t="shared" si="2"/>
        <v>7.9219765929778845</v>
      </c>
      <c r="J24" s="7">
        <f t="shared" si="5"/>
        <v>2</v>
      </c>
      <c r="K24" s="7">
        <f t="shared" si="5"/>
        <v>20</v>
      </c>
      <c r="L24" s="7">
        <f t="shared" si="5"/>
        <v>6.5411167512690351</v>
      </c>
      <c r="M24" s="7">
        <f t="shared" si="7"/>
        <v>2</v>
      </c>
      <c r="N24" s="7">
        <f t="shared" si="7"/>
        <v>5.6234156575334193</v>
      </c>
      <c r="O24" s="7">
        <f t="shared" si="7"/>
        <v>3.8835219832074772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6.5929665738161409</v>
      </c>
      <c r="D25" s="7">
        <f t="shared" si="2"/>
        <v>4.3774373259052988</v>
      </c>
      <c r="E25" s="7">
        <f t="shared" si="2"/>
        <v>12.5</v>
      </c>
      <c r="F25" s="7">
        <f t="shared" si="2"/>
        <v>4.6130398276512032</v>
      </c>
      <c r="G25" s="7">
        <f t="shared" si="2"/>
        <v>6.9470414068801958</v>
      </c>
      <c r="H25" s="7">
        <f t="shared" si="2"/>
        <v>1.25</v>
      </c>
      <c r="I25" s="7">
        <f t="shared" si="2"/>
        <v>4.1267409470752057</v>
      </c>
      <c r="J25" s="7">
        <f t="shared" si="5"/>
        <v>1.25</v>
      </c>
      <c r="K25" s="7">
        <f t="shared" si="5"/>
        <v>12.5</v>
      </c>
      <c r="L25" s="7">
        <f t="shared" si="5"/>
        <v>10.482730851825361</v>
      </c>
      <c r="M25" s="7">
        <f t="shared" si="7"/>
        <v>1.5523823032605177</v>
      </c>
      <c r="N25" s="7">
        <f t="shared" si="7"/>
        <v>2.4168688065916841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5.1322011777116998</v>
      </c>
      <c r="E28" s="7">
        <f t="shared" si="2"/>
        <v>2.5426926316722946</v>
      </c>
      <c r="F28" s="7">
        <f t="shared" si="2"/>
        <v>1</v>
      </c>
      <c r="G28" s="7">
        <f t="shared" si="2"/>
        <v>3.1521217109014072</v>
      </c>
      <c r="H28" s="7">
        <f t="shared" si="2"/>
        <v>2.1911591024575681</v>
      </c>
      <c r="I28" s="7">
        <f t="shared" si="2"/>
        <v>2.6087265626495992</v>
      </c>
      <c r="J28" s="7">
        <f t="shared" si="10"/>
        <v>10</v>
      </c>
      <c r="K28" s="7">
        <f t="shared" si="10"/>
        <v>1</v>
      </c>
      <c r="L28" s="7">
        <f t="shared" si="10"/>
        <v>7.6932194853063622</v>
      </c>
      <c r="M28" s="7">
        <f t="shared" si="11"/>
        <v>7.8245019111565259</v>
      </c>
      <c r="N28" s="7">
        <f t="shared" si="11"/>
        <v>6.4754188794585072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14.620695784074261</v>
      </c>
      <c r="E30" s="7">
        <f t="shared" si="2"/>
        <v>6.9433793854220287</v>
      </c>
      <c r="F30" s="7">
        <f t="shared" si="2"/>
        <v>11.260403706723675</v>
      </c>
      <c r="G30" s="7">
        <f t="shared" si="2"/>
        <v>6.9330188879084886</v>
      </c>
      <c r="H30" s="7">
        <f t="shared" si="2"/>
        <v>2</v>
      </c>
      <c r="I30" s="7">
        <f t="shared" si="2"/>
        <v>12.158500405200719</v>
      </c>
      <c r="J30" s="7">
        <f t="shared" ref="J30:L34" si="15">((J13-MIN($J13:$L13))/(MAX($J13:$L13)-MIN($J13:$L13))*90+10)/$B13</f>
        <v>20</v>
      </c>
      <c r="K30" s="7">
        <f t="shared" si="15"/>
        <v>4.5866257193498612</v>
      </c>
      <c r="L30" s="7">
        <f t="shared" si="15"/>
        <v>2</v>
      </c>
      <c r="M30" s="7">
        <f t="shared" ref="M30:P30" si="16">((M13-MIN($M13:$P13))/(MAX($M13:$P13)-MIN($M13:$P13))*90+10)/$B13</f>
        <v>13.746531411612086</v>
      </c>
      <c r="N30" s="7">
        <f t="shared" si="16"/>
        <v>20</v>
      </c>
      <c r="O30" s="7">
        <f t="shared" si="16"/>
        <v>12.070341556123974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9.979264382997048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9.8670040273465744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8.2989573928883118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7.3982752751136625</v>
      </c>
      <c r="E33" s="7">
        <f t="shared" si="2"/>
        <v>2.6937103963695956</v>
      </c>
      <c r="F33" s="7">
        <f t="shared" si="2"/>
        <v>0.83333333333333337</v>
      </c>
      <c r="G33" s="7">
        <f t="shared" si="2"/>
        <v>5.2300156644529165</v>
      </c>
      <c r="H33" s="7">
        <f t="shared" si="2"/>
        <v>4.4713824512652449</v>
      </c>
      <c r="I33" s="7">
        <f t="shared" si="2"/>
        <v>2.6526351167388502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4.8392111760885133</v>
      </c>
      <c r="M33" s="7">
        <f t="shared" ref="M33:P34" si="18">((M16-MIN($M16:$P16))/(MAX($M16:$P16)-MIN($M16:$P16))*90+10)/$B16</f>
        <v>6.6655184016023021</v>
      </c>
      <c r="N33" s="7">
        <f t="shared" si="18"/>
        <v>8.3333333333333339</v>
      </c>
      <c r="O33" s="7">
        <f t="shared" si="18"/>
        <v>5.8300818047988772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6.5668113464353519</v>
      </c>
      <c r="E34" s="7">
        <f t="shared" si="2"/>
        <v>2.3328999434326785</v>
      </c>
      <c r="F34" s="7">
        <f t="shared" si="2"/>
        <v>1.6690101175550092</v>
      </c>
      <c r="G34" s="7">
        <f t="shared" si="2"/>
        <v>3.0731552269179816</v>
      </c>
      <c r="H34" s="7">
        <f t="shared" si="2"/>
        <v>0.83333333333333337</v>
      </c>
      <c r="I34" s="7">
        <f t="shared" si="2"/>
        <v>2.0006186621287299</v>
      </c>
      <c r="J34" s="7">
        <f t="shared" si="15"/>
        <v>8.3333333333333339</v>
      </c>
      <c r="K34" s="7">
        <f t="shared" si="15"/>
        <v>6.5058327902225548</v>
      </c>
      <c r="L34" s="7">
        <f t="shared" si="15"/>
        <v>0.83333333333333337</v>
      </c>
      <c r="M34" s="7">
        <f t="shared" si="18"/>
        <v>4.9958836242410181</v>
      </c>
      <c r="N34" s="7">
        <f t="shared" si="18"/>
        <v>8.3333333333333339</v>
      </c>
      <c r="O34" s="7">
        <f t="shared" si="18"/>
        <v>2.7046065823442675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11.795838751625467</v>
      </c>
      <c r="D37" s="7">
        <f t="shared" ref="D37:I37" si="19">D24</f>
        <v>10.356306892067613</v>
      </c>
      <c r="E37" s="7">
        <f t="shared" si="19"/>
        <v>20</v>
      </c>
      <c r="F37" s="7">
        <f t="shared" si="19"/>
        <v>8.7407022283213234</v>
      </c>
      <c r="G37" s="7">
        <f t="shared" si="19"/>
        <v>16.839243754433944</v>
      </c>
      <c r="H37" s="7">
        <f t="shared" si="19"/>
        <v>2</v>
      </c>
      <c r="I37" s="7">
        <f t="shared" si="19"/>
        <v>7.9219765929778845</v>
      </c>
      <c r="J37" s="7">
        <f>J24</f>
        <v>2</v>
      </c>
      <c r="K37" s="7">
        <f t="shared" ref="K37:P37" si="20">K24</f>
        <v>20</v>
      </c>
      <c r="L37" s="7">
        <f t="shared" si="20"/>
        <v>6.5411167512690351</v>
      </c>
      <c r="M37" s="7">
        <f t="shared" si="20"/>
        <v>2</v>
      </c>
      <c r="N37" s="7">
        <f t="shared" si="20"/>
        <v>5.6234156575334193</v>
      </c>
      <c r="O37" s="7">
        <f t="shared" si="20"/>
        <v>3.8835219832074772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8.8779077151150343</v>
      </c>
      <c r="E39" s="7">
        <f t="shared" si="23"/>
        <v>5.63249278083563</v>
      </c>
      <c r="F39" s="7">
        <f t="shared" si="23"/>
        <v>4.3770593270659059</v>
      </c>
      <c r="G39" s="7">
        <f t="shared" si="23"/>
        <v>7.2080134619863667</v>
      </c>
      <c r="H39" s="7">
        <f t="shared" si="23"/>
        <v>6.2840363724819595</v>
      </c>
      <c r="I39" s="7">
        <f t="shared" si="23"/>
        <v>7.4188521561664116</v>
      </c>
      <c r="J39" s="7">
        <f>(SUM(J21:J22)+SUM(J28:J33))/8</f>
        <v>10.732992949846363</v>
      </c>
      <c r="K39" s="7">
        <f t="shared" ref="K39:P39" si="24">(SUM(K21:K22)+SUM(K28:K33))/8</f>
        <v>2.4204290307695486</v>
      </c>
      <c r="L39" s="7">
        <f t="shared" si="24"/>
        <v>7.530192281940904</v>
      </c>
      <c r="M39" s="7">
        <f t="shared" si="24"/>
        <v>9.2724552215724891</v>
      </c>
      <c r="N39" s="7">
        <f t="shared" si="24"/>
        <v>9.9642607603464484</v>
      </c>
      <c r="O39" s="7">
        <f t="shared" si="24"/>
        <v>9.4396216846841234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9.8030035482159406</v>
      </c>
      <c r="D40" s="7">
        <f t="shared" ref="D40:I40" si="25">(D20+D25+D26+D34)/4</f>
        <v>8.8074907395137352</v>
      </c>
      <c r="E40" s="7">
        <f t="shared" si="25"/>
        <v>9.7796535572867409</v>
      </c>
      <c r="F40" s="7">
        <f t="shared" si="25"/>
        <v>7.6419410577301248</v>
      </c>
      <c r="G40" s="7">
        <f t="shared" si="25"/>
        <v>8.5764777298781159</v>
      </c>
      <c r="H40" s="7">
        <f t="shared" si="25"/>
        <v>1.1279761904761905</v>
      </c>
      <c r="I40" s="7">
        <f t="shared" si="25"/>
        <v>7.6032684737295551</v>
      </c>
      <c r="J40" s="7">
        <f>(J20+J25+J26+J34)/4</f>
        <v>8.4672619047619051</v>
      </c>
      <c r="K40" s="7">
        <f t="shared" ref="K40:P40" si="26">(K20+K25+K26+K34)/4</f>
        <v>10.82288676898421</v>
      </c>
      <c r="L40" s="7">
        <f t="shared" si="26"/>
        <v>8.9004446177182448</v>
      </c>
      <c r="M40" s="7">
        <f t="shared" si="26"/>
        <v>7.7084950533039551</v>
      </c>
      <c r="N40" s="7">
        <f t="shared" si="26"/>
        <v>8.7589791064098268</v>
      </c>
      <c r="O40" s="7">
        <f t="shared" si="26"/>
        <v>7.0600802170146384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10.724447140524772</v>
      </c>
      <c r="D41" s="7">
        <f t="shared" ref="D41:I41" si="27">AVERAGE(D20:D34)</f>
        <v>9.1739687714028548</v>
      </c>
      <c r="E41" s="7">
        <f t="shared" si="27"/>
        <v>7.7495131605204319</v>
      </c>
      <c r="F41" s="7">
        <f t="shared" si="27"/>
        <v>5.9451149280543039</v>
      </c>
      <c r="G41" s="7">
        <f t="shared" si="27"/>
        <v>7.4915792465423721</v>
      </c>
      <c r="H41" s="7">
        <f t="shared" si="27"/>
        <v>3.9856130494506963</v>
      </c>
      <c r="I41" s="7">
        <f t="shared" si="27"/>
        <v>7.1516373995610456</v>
      </c>
      <c r="J41" s="7">
        <f>AVERAGE(J20:J34)</f>
        <v>9.6621561537784455</v>
      </c>
      <c r="K41" s="7">
        <f t="shared" ref="K41:P41" si="28">AVERAGE(K20:K34)</f>
        <v>5.7103319548062137</v>
      </c>
      <c r="L41" s="7">
        <f t="shared" si="28"/>
        <v>8.2256288985112835</v>
      </c>
      <c r="M41" s="7">
        <f t="shared" si="28"/>
        <v>8.1738331331002261</v>
      </c>
      <c r="N41" s="7">
        <f t="shared" si="28"/>
        <v>9.4248945443962882</v>
      </c>
      <c r="O41" s="7">
        <f t="shared" si="28"/>
        <v>7.867429405823029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2549-1493-DB41-BF49-344CC35D7219}">
  <dimension ref="A1:P41"/>
  <sheetViews>
    <sheetView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1.5272875780795401</v>
      </c>
      <c r="D4" s="5">
        <v>0.95836954758573301</v>
      </c>
      <c r="E4" s="5">
        <v>0.68212770399123002</v>
      </c>
      <c r="F4" s="5">
        <v>0.474548183218094</v>
      </c>
      <c r="G4" s="5">
        <v>0.72802338311972503</v>
      </c>
      <c r="H4" s="5">
        <v>0.62733752323846403</v>
      </c>
      <c r="I4" s="5">
        <v>0.68405454644161701</v>
      </c>
      <c r="J4" s="5">
        <v>0.777414935021564</v>
      </c>
      <c r="K4" s="5">
        <v>0.41381807428239697</v>
      </c>
      <c r="L4" s="5">
        <v>0.69760926188291905</v>
      </c>
      <c r="M4" s="5">
        <v>0.46522438203100602</v>
      </c>
      <c r="N4" s="5">
        <v>0.36989147685052998</v>
      </c>
      <c r="O4" s="5">
        <v>0.67960130369342298</v>
      </c>
      <c r="P4" s="5">
        <v>-0.104996541918363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-4.1266331741183902E-2</v>
      </c>
      <c r="G5" s="5">
        <v>0</v>
      </c>
      <c r="H5" s="5">
        <v>0</v>
      </c>
      <c r="I5" s="5">
        <v>0</v>
      </c>
      <c r="J5" s="5">
        <v>0.21859128361800401</v>
      </c>
      <c r="K5" s="5">
        <v>0</v>
      </c>
      <c r="L5" s="5">
        <v>0.221504239486843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8.8697422665016603</v>
      </c>
      <c r="D7" s="12">
        <v>7.5663034388078696</v>
      </c>
      <c r="E7" s="12">
        <v>16.298283877992301</v>
      </c>
      <c r="F7" s="12">
        <v>5.7173667273345599</v>
      </c>
      <c r="G7" s="12">
        <v>12.5864332270818</v>
      </c>
      <c r="H7" s="12">
        <v>0</v>
      </c>
      <c r="I7" s="12">
        <v>5.3621142017321901</v>
      </c>
      <c r="J7" s="12">
        <v>8.8273540119425107</v>
      </c>
      <c r="K7" s="12">
        <v>29.703569382322801</v>
      </c>
      <c r="L7" s="12">
        <v>14.0940946409166</v>
      </c>
      <c r="M7" s="12">
        <v>4.1954777423606098</v>
      </c>
      <c r="N7" s="12">
        <v>6.1780881019957796</v>
      </c>
      <c r="O7" s="12">
        <v>5.3621142017321901</v>
      </c>
      <c r="P7" s="12">
        <v>12.103130644015801</v>
      </c>
    </row>
    <row r="8" spans="1:16">
      <c r="A8" s="8" t="s">
        <v>26</v>
      </c>
      <c r="B8" s="3">
        <v>8</v>
      </c>
      <c r="C8" s="12">
        <v>18.0679935058367</v>
      </c>
      <c r="D8" s="12">
        <v>10.575869512507399</v>
      </c>
      <c r="E8" s="12">
        <v>38.043458466835098</v>
      </c>
      <c r="F8" s="12">
        <v>10.653222894817601</v>
      </c>
      <c r="G8" s="12">
        <v>18.04672411236</v>
      </c>
      <c r="H8" s="12">
        <v>0</v>
      </c>
      <c r="I8" s="12">
        <v>9.7281044213243995</v>
      </c>
      <c r="J8" s="12">
        <v>10.5864665761471</v>
      </c>
      <c r="K8" s="12">
        <v>40.194662385711801</v>
      </c>
      <c r="L8" s="12">
        <v>34.885533502178603</v>
      </c>
      <c r="M8" s="12">
        <v>10.015674806517699</v>
      </c>
      <c r="N8" s="12">
        <v>13.4476737588896</v>
      </c>
      <c r="O8" s="12">
        <v>9.7281044213243995</v>
      </c>
      <c r="P8" s="12">
        <v>42.705438882410803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1.5272875780795401</v>
      </c>
      <c r="D11" s="5">
        <v>0.95836954758573301</v>
      </c>
      <c r="E11" s="5">
        <v>0.68212770399123002</v>
      </c>
      <c r="F11" s="5">
        <v>0.474548183218094</v>
      </c>
      <c r="G11" s="5">
        <v>0.72802338311972503</v>
      </c>
      <c r="H11" s="5">
        <v>0.62733752323846403</v>
      </c>
      <c r="I11" s="5">
        <v>0.68405454644161701</v>
      </c>
      <c r="J11" s="5">
        <v>0.777414935021564</v>
      </c>
      <c r="K11" s="5">
        <v>0.41381807428239697</v>
      </c>
      <c r="L11" s="5">
        <v>0.69760926188291905</v>
      </c>
      <c r="M11" s="5">
        <v>0.46522438203100602</v>
      </c>
      <c r="N11" s="5">
        <v>0.36989147685052998</v>
      </c>
      <c r="O11" s="5">
        <v>0.67960130369342298</v>
      </c>
      <c r="P11" s="5">
        <v>-0.104996541918363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0.23854507496628799</v>
      </c>
      <c r="D13" s="5">
        <v>0.16625983931923799</v>
      </c>
      <c r="E13" s="5">
        <v>7.0319518280829899E-2</v>
      </c>
      <c r="F13" s="5">
        <v>0.124433226444366</v>
      </c>
      <c r="G13" s="5">
        <v>6.9535659534430902E-2</v>
      </c>
      <c r="H13" s="5">
        <v>9.8956361050079097E-3</v>
      </c>
      <c r="I13" s="5">
        <v>0.13952428073489301</v>
      </c>
      <c r="J13" s="5">
        <v>0.11878003803920199</v>
      </c>
      <c r="K13" s="5">
        <v>4.4249841310834398E-2</v>
      </c>
      <c r="L13" s="5">
        <v>3.2061194055625797E-2</v>
      </c>
      <c r="M13" s="5">
        <v>0.152148589453344</v>
      </c>
      <c r="N13" s="5">
        <v>0.21342544061885699</v>
      </c>
      <c r="O13" s="5">
        <v>0.139465788753105</v>
      </c>
      <c r="P13" s="5">
        <v>3.6232568737539397E-2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-0.104716270272823</v>
      </c>
      <c r="F14" s="5">
        <v>-2.5661117643456998E-4</v>
      </c>
      <c r="G14" s="5">
        <v>0</v>
      </c>
      <c r="H14" s="5">
        <v>0</v>
      </c>
      <c r="I14" s="5">
        <v>0</v>
      </c>
      <c r="J14" s="5">
        <v>2.02380847069242E-2</v>
      </c>
      <c r="K14" s="5">
        <v>0</v>
      </c>
      <c r="L14" s="5">
        <v>2.0321171200917899E-2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-4.1266331741183902E-2</v>
      </c>
      <c r="G15" s="5">
        <v>0</v>
      </c>
      <c r="H15" s="5">
        <v>0</v>
      </c>
      <c r="I15" s="5">
        <v>0</v>
      </c>
      <c r="J15" s="5">
        <v>0.21859128361800401</v>
      </c>
      <c r="K15" s="5">
        <v>0</v>
      </c>
      <c r="L15" s="5">
        <v>0.221504239486843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0.50932580940009697</v>
      </c>
      <c r="D16" s="5">
        <v>0.44663903147485501</v>
      </c>
      <c r="E16" s="5">
        <v>0.11583665719056301</v>
      </c>
      <c r="F16" s="5">
        <v>-4.2652020912038902E-2</v>
      </c>
      <c r="G16" s="5">
        <v>0.284171369520963</v>
      </c>
      <c r="H16" s="5">
        <v>0.23571295192366301</v>
      </c>
      <c r="I16" s="5">
        <v>0.10386109585473299</v>
      </c>
      <c r="J16" s="5">
        <v>0.476230145926548</v>
      </c>
      <c r="K16" s="5">
        <v>0.35393562299030401</v>
      </c>
      <c r="L16" s="5">
        <v>0.43249680633600401</v>
      </c>
      <c r="M16" s="5">
        <v>0.112782213270907</v>
      </c>
      <c r="N16" s="5">
        <v>0.187274234896079</v>
      </c>
      <c r="O16" s="5">
        <v>0.102095196221842</v>
      </c>
      <c r="P16" s="5">
        <v>-0.11340921844944001</v>
      </c>
    </row>
    <row r="17" spans="1:16">
      <c r="A17" s="8" t="s">
        <v>32</v>
      </c>
      <c r="B17" s="2">
        <v>12</v>
      </c>
      <c r="C17" s="5">
        <v>705.45238319125599</v>
      </c>
      <c r="D17" s="5">
        <v>559.89500449018897</v>
      </c>
      <c r="E17" s="5">
        <v>214.67250913959799</v>
      </c>
      <c r="F17" s="5">
        <v>155.39764188496</v>
      </c>
      <c r="G17" s="5">
        <v>270.51121700245102</v>
      </c>
      <c r="H17" s="5">
        <v>95.365910838593706</v>
      </c>
      <c r="I17" s="5">
        <v>199.751946492717</v>
      </c>
      <c r="J17" s="5">
        <v>355.67882886193303</v>
      </c>
      <c r="K17" s="5">
        <v>297.10427630772602</v>
      </c>
      <c r="L17" s="5">
        <v>151.46316830693499</v>
      </c>
      <c r="M17" s="5">
        <v>356.580569315427</v>
      </c>
      <c r="N17" s="5">
        <v>614.02039561285903</v>
      </c>
      <c r="O17" s="5">
        <v>199.751946492717</v>
      </c>
      <c r="P17" s="5">
        <v>39.315387969945299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3.9509607765760673</v>
      </c>
      <c r="E21" s="7">
        <f t="shared" si="2"/>
        <v>2.1343254897119044</v>
      </c>
      <c r="F21" s="7">
        <f t="shared" si="2"/>
        <v>0.76923076923076927</v>
      </c>
      <c r="G21" s="7">
        <f t="shared" si="2"/>
        <v>2.4361469268067375</v>
      </c>
      <c r="H21" s="7">
        <f t="shared" si="2"/>
        <v>1.7740115907240066</v>
      </c>
      <c r="I21" s="7">
        <f t="shared" si="2"/>
        <v>2.1469968864201414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6.1727653813164007</v>
      </c>
      <c r="M21" s="7">
        <f>((M4-MIN($M4:$P4))/(MAX($M4:$P4)-MIN($M4:$P4))*90+10)/$B4</f>
        <v>5.8007043346103595</v>
      </c>
      <c r="N21" s="7">
        <f t="shared" ref="N21:P21" si="4">((N4-MIN($M4:$P4))/(MAX($M4:$P4)-MIN($M4:$P4))*90+10)/$B4</f>
        <v>4.9595128381562681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12.35205360583455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11.795838751625485</v>
      </c>
      <c r="D24" s="7">
        <f t="shared" si="2"/>
        <v>10.356306892067622</v>
      </c>
      <c r="E24" s="7">
        <f t="shared" si="2"/>
        <v>20</v>
      </c>
      <c r="F24" s="7">
        <f t="shared" si="2"/>
        <v>8.3143213029309031</v>
      </c>
      <c r="G24" s="7">
        <f t="shared" si="2"/>
        <v>15.900592220840654</v>
      </c>
      <c r="H24" s="7">
        <f t="shared" si="2"/>
        <v>2</v>
      </c>
      <c r="I24" s="7">
        <f t="shared" si="2"/>
        <v>7.921976592977896</v>
      </c>
      <c r="J24" s="7">
        <f t="shared" si="5"/>
        <v>2</v>
      </c>
      <c r="K24" s="7">
        <f t="shared" si="5"/>
        <v>20</v>
      </c>
      <c r="L24" s="7">
        <f t="shared" si="5"/>
        <v>6.5411167512690138</v>
      </c>
      <c r="M24" s="7">
        <f t="shared" si="7"/>
        <v>2</v>
      </c>
      <c r="N24" s="7">
        <f t="shared" si="7"/>
        <v>6.5129682495248655</v>
      </c>
      <c r="O24" s="7">
        <f t="shared" si="7"/>
        <v>4.655586497011388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6.592966573816148</v>
      </c>
      <c r="D25" s="7">
        <f t="shared" si="2"/>
        <v>4.3774373259053032</v>
      </c>
      <c r="E25" s="7">
        <f t="shared" si="2"/>
        <v>12.5</v>
      </c>
      <c r="F25" s="7">
        <f t="shared" si="2"/>
        <v>4.4003118380043649</v>
      </c>
      <c r="G25" s="7">
        <f t="shared" si="2"/>
        <v>6.5866769070440938</v>
      </c>
      <c r="H25" s="7">
        <f t="shared" si="2"/>
        <v>1.25</v>
      </c>
      <c r="I25" s="7">
        <f t="shared" si="2"/>
        <v>4.1267409470752074</v>
      </c>
      <c r="J25" s="7">
        <f t="shared" si="5"/>
        <v>1.25</v>
      </c>
      <c r="K25" s="7">
        <f t="shared" si="5"/>
        <v>12.5</v>
      </c>
      <c r="L25" s="7">
        <f t="shared" si="5"/>
        <v>10.482730851825362</v>
      </c>
      <c r="M25" s="7">
        <f t="shared" si="7"/>
        <v>1.3481027389355</v>
      </c>
      <c r="N25" s="7">
        <f t="shared" si="7"/>
        <v>2.5189065302408302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5.1362490095488873</v>
      </c>
      <c r="E28" s="7">
        <f t="shared" si="2"/>
        <v>2.7746231366254754</v>
      </c>
      <c r="F28" s="7">
        <f t="shared" si="2"/>
        <v>1</v>
      </c>
      <c r="G28" s="7">
        <f t="shared" si="2"/>
        <v>3.1669910048487586</v>
      </c>
      <c r="H28" s="7">
        <f t="shared" si="2"/>
        <v>2.3062150679412086</v>
      </c>
      <c r="I28" s="7">
        <f t="shared" si="2"/>
        <v>2.7910959523461836</v>
      </c>
      <c r="J28" s="7">
        <f t="shared" si="10"/>
        <v>10</v>
      </c>
      <c r="K28" s="7">
        <f t="shared" si="10"/>
        <v>1</v>
      </c>
      <c r="L28" s="7">
        <f t="shared" si="10"/>
        <v>8.0245949957113218</v>
      </c>
      <c r="M28" s="7">
        <f t="shared" si="11"/>
        <v>7.5409156349934676</v>
      </c>
      <c r="N28" s="7">
        <f t="shared" si="11"/>
        <v>6.4473666896031485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14.30947983897617</v>
      </c>
      <c r="E30" s="7">
        <f t="shared" si="2"/>
        <v>6.7567572637895381</v>
      </c>
      <c r="F30" s="7">
        <f t="shared" si="2"/>
        <v>11.016757864685815</v>
      </c>
      <c r="G30" s="7">
        <f t="shared" si="2"/>
        <v>6.6950494480806952</v>
      </c>
      <c r="H30" s="7">
        <f t="shared" si="2"/>
        <v>2</v>
      </c>
      <c r="I30" s="7">
        <f t="shared" si="2"/>
        <v>12.204772926442811</v>
      </c>
      <c r="J30" s="7">
        <f t="shared" ref="J30:L34" si="15">((J13-MIN($J13:$L13))/(MAX($J13:$L13)-MIN($J13:$L13))*90+10)/$B13</f>
        <v>20</v>
      </c>
      <c r="K30" s="7">
        <f t="shared" si="15"/>
        <v>4.5299651207908909</v>
      </c>
      <c r="L30" s="7">
        <f t="shared" si="15"/>
        <v>2</v>
      </c>
      <c r="M30" s="7">
        <f t="shared" ref="M30:P30" si="16">((M13-MIN($M13:$P13))/(MAX($M13:$P13)-MIN($M13:$P13))*90+10)/$B13</f>
        <v>13.775238759502679</v>
      </c>
      <c r="N30" s="7">
        <f t="shared" si="16"/>
        <v>20</v>
      </c>
      <c r="O30" s="7">
        <f t="shared" si="16"/>
        <v>12.486866320022102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9.9779451599842695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9.9632020005859943</v>
      </c>
      <c r="K31" s="7">
        <f t="shared" si="15"/>
        <v>1</v>
      </c>
      <c r="L31" s="7">
        <f t="shared" si="15"/>
        <v>10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8.2347024038897008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7.4815765985140184</v>
      </c>
      <c r="E33" s="7">
        <f t="shared" si="2"/>
        <v>2.986798600402738</v>
      </c>
      <c r="F33" s="7">
        <f t="shared" si="2"/>
        <v>0.83333333333333337</v>
      </c>
      <c r="G33" s="7">
        <f t="shared" si="2"/>
        <v>5.2740468794940698</v>
      </c>
      <c r="H33" s="7">
        <f t="shared" si="2"/>
        <v>4.6156180223527778</v>
      </c>
      <c r="I33" s="7">
        <f t="shared" si="2"/>
        <v>2.8240806340526494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5.6512831559915675</v>
      </c>
      <c r="M33" s="7">
        <f t="shared" ref="M33:P34" si="18">((M16-MIN($M16:$P16))/(MAX($M16:$P16)-MIN($M16:$P16))*90+10)/$B16</f>
        <v>6.4752658009414121</v>
      </c>
      <c r="N33" s="7">
        <f t="shared" si="18"/>
        <v>8.3333333333333339</v>
      </c>
      <c r="O33" s="7">
        <f t="shared" si="18"/>
        <v>6.2086976643307041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6.54394709100578</v>
      </c>
      <c r="E34" s="7">
        <f t="shared" si="2"/>
        <v>2.3000098256130879</v>
      </c>
      <c r="F34" s="7">
        <f t="shared" si="2"/>
        <v>1.5713237711666865</v>
      </c>
      <c r="G34" s="7">
        <f t="shared" si="2"/>
        <v>2.986454006806659</v>
      </c>
      <c r="H34" s="7">
        <f t="shared" si="2"/>
        <v>0.83333333333333337</v>
      </c>
      <c r="I34" s="7">
        <f t="shared" si="2"/>
        <v>2.1165862866185683</v>
      </c>
      <c r="J34" s="7">
        <f t="shared" si="15"/>
        <v>8.3333333333333339</v>
      </c>
      <c r="K34" s="7">
        <f t="shared" si="15"/>
        <v>6.1821313003323404</v>
      </c>
      <c r="L34" s="7">
        <f t="shared" si="15"/>
        <v>0.83333333333333337</v>
      </c>
      <c r="M34" s="7">
        <f t="shared" si="18"/>
        <v>4.9736989616933718</v>
      </c>
      <c r="N34" s="7">
        <f t="shared" si="18"/>
        <v>8.3333333333333339</v>
      </c>
      <c r="O34" s="7">
        <f t="shared" si="18"/>
        <v>2.9270582407530163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11.795838751625485</v>
      </c>
      <c r="D37" s="7">
        <f t="shared" ref="D37:I37" si="19">D24</f>
        <v>10.356306892067622</v>
      </c>
      <c r="E37" s="7">
        <f t="shared" si="19"/>
        <v>20</v>
      </c>
      <c r="F37" s="7">
        <f t="shared" si="19"/>
        <v>8.3143213029309031</v>
      </c>
      <c r="G37" s="7">
        <f t="shared" si="19"/>
        <v>15.900592220840654</v>
      </c>
      <c r="H37" s="7">
        <f t="shared" si="19"/>
        <v>2</v>
      </c>
      <c r="I37" s="7">
        <f t="shared" si="19"/>
        <v>7.921976592977896</v>
      </c>
      <c r="J37" s="7">
        <f>J24</f>
        <v>2</v>
      </c>
      <c r="K37" s="7">
        <f t="shared" ref="K37:P37" si="20">K24</f>
        <v>20</v>
      </c>
      <c r="L37" s="7">
        <f t="shared" si="20"/>
        <v>6.5411167512690138</v>
      </c>
      <c r="M37" s="7">
        <f t="shared" si="20"/>
        <v>2</v>
      </c>
      <c r="N37" s="7">
        <f t="shared" si="20"/>
        <v>6.5129682495248655</v>
      </c>
      <c r="O37" s="7">
        <f t="shared" si="20"/>
        <v>4.655586497011388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8.8503135809821956</v>
      </c>
      <c r="E39" s="7">
        <f t="shared" si="23"/>
        <v>5.6970933643465109</v>
      </c>
      <c r="F39" s="7">
        <f t="shared" si="23"/>
        <v>4.3464386939345765</v>
      </c>
      <c r="G39" s="7">
        <f t="shared" si="23"/>
        <v>7.1870595854340857</v>
      </c>
      <c r="H39" s="7">
        <f t="shared" si="23"/>
        <v>6.3275108881575521</v>
      </c>
      <c r="I39" s="7">
        <f t="shared" si="23"/>
        <v>7.4863986029380269</v>
      </c>
      <c r="J39" s="7">
        <f>(SUM(J21:J22)+SUM(J28:J33))/8</f>
        <v>10.708313515857544</v>
      </c>
      <c r="K39" s="7">
        <f t="shared" ref="K39:P39" si="24">(SUM(K21:K22)+SUM(K28:K33))/8</f>
        <v>2.4133464559496773</v>
      </c>
      <c r="L39" s="7">
        <f t="shared" si="24"/>
        <v>7.7216107446577142</v>
      </c>
      <c r="M39" s="7">
        <f t="shared" si="24"/>
        <v>9.1895458692862935</v>
      </c>
      <c r="N39" s="7">
        <f t="shared" si="24"/>
        <v>9.9580569106668975</v>
      </c>
      <c r="O39" s="7">
        <f t="shared" si="24"/>
        <v>9.5390142626128664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9.8030035482159423</v>
      </c>
      <c r="D40" s="7">
        <f t="shared" ref="D40:I40" si="25">(D20+D25+D26+D34)/4</f>
        <v>8.8017746756563433</v>
      </c>
      <c r="E40" s="7">
        <f t="shared" si="25"/>
        <v>9.7714310278318433</v>
      </c>
      <c r="F40" s="7">
        <f t="shared" si="25"/>
        <v>7.5643374737213342</v>
      </c>
      <c r="G40" s="7">
        <f t="shared" si="25"/>
        <v>8.4647112998912597</v>
      </c>
      <c r="H40" s="7">
        <f t="shared" si="25"/>
        <v>1.1279761904761905</v>
      </c>
      <c r="I40" s="7">
        <f t="shared" si="25"/>
        <v>7.6322603798520152</v>
      </c>
      <c r="J40" s="7">
        <f>(J20+J25+J26+J34)/4</f>
        <v>8.4672619047619051</v>
      </c>
      <c r="K40" s="7">
        <f t="shared" ref="K40:P40" si="26">(K20+K25+K26+K34)/4</f>
        <v>10.741961396511655</v>
      </c>
      <c r="L40" s="7">
        <f t="shared" si="26"/>
        <v>8.9004446177182466</v>
      </c>
      <c r="M40" s="7">
        <f t="shared" si="26"/>
        <v>7.6518789965857898</v>
      </c>
      <c r="N40" s="7">
        <f t="shared" si="26"/>
        <v>8.7844885373221135</v>
      </c>
      <c r="O40" s="7">
        <f t="shared" si="26"/>
        <v>7.1156931316168253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10.724447140524772</v>
      </c>
      <c r="D41" s="7">
        <f t="shared" ref="D41:I41" si="27">AVERAGE(D20:D34)</f>
        <v>9.1577276161700372</v>
      </c>
      <c r="E41" s="7">
        <f t="shared" si="27"/>
        <v>7.7817741305382624</v>
      </c>
      <c r="F41" s="7">
        <f t="shared" si="27"/>
        <v>5.8796642396225565</v>
      </c>
      <c r="G41" s="7">
        <f t="shared" si="27"/>
        <v>7.3880226954784396</v>
      </c>
      <c r="H41" s="7">
        <f t="shared" si="27"/>
        <v>4.008799457811012</v>
      </c>
      <c r="I41" s="7">
        <f t="shared" si="27"/>
        <v>7.1953933461385642</v>
      </c>
      <c r="J41" s="7">
        <f>AVERAGE(J20:J34)</f>
        <v>9.6489937889844093</v>
      </c>
      <c r="K41" s="7">
        <f t="shared" ref="K41:P41" si="28">AVERAGE(K20:K34)</f>
        <v>5.6849744822429358</v>
      </c>
      <c r="L41" s="7">
        <f t="shared" si="28"/>
        <v>8.3277187452935806</v>
      </c>
      <c r="M41" s="7">
        <f t="shared" si="28"/>
        <v>8.114517196756081</v>
      </c>
      <c r="N41" s="7">
        <f t="shared" si="28"/>
        <v>9.4876918456099002</v>
      </c>
      <c r="O41" s="7">
        <f t="shared" si="28"/>
        <v>7.9867398588658691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0A1B-0668-084F-A0B1-0809C7904CD1}">
  <dimension ref="A1:P41"/>
  <sheetViews>
    <sheetView topLeftCell="A3" workbookViewId="0">
      <selection activeCell="A24" sqref="A24:XFD24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1.5407217176009</v>
      </c>
      <c r="D4" s="5">
        <v>0.96347054048365799</v>
      </c>
      <c r="E4" s="5">
        <v>0.72803750458966099</v>
      </c>
      <c r="F4" s="5">
        <v>0.48642870951716199</v>
      </c>
      <c r="G4" s="5">
        <v>0.72758195997071196</v>
      </c>
      <c r="H4" s="5">
        <v>0.63745781151761205</v>
      </c>
      <c r="I4" s="5">
        <v>0.71908489542964704</v>
      </c>
      <c r="J4" s="5">
        <v>0.80911315975714604</v>
      </c>
      <c r="K4" s="5">
        <v>0.41686780917822303</v>
      </c>
      <c r="L4" s="5">
        <v>0.72459306881488095</v>
      </c>
      <c r="M4" s="5">
        <v>0.46772967542854399</v>
      </c>
      <c r="N4" s="5">
        <v>0.38465741164599399</v>
      </c>
      <c r="O4" s="5">
        <v>0.72845283261260796</v>
      </c>
      <c r="P4" s="5">
        <v>-8.9956895812695697E-2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-4.0368189225657602E-2</v>
      </c>
      <c r="G5" s="5">
        <v>0</v>
      </c>
      <c r="H5" s="5">
        <v>0</v>
      </c>
      <c r="I5" s="5">
        <v>0</v>
      </c>
      <c r="J5" s="5">
        <v>0.222552150297436</v>
      </c>
      <c r="K5" s="5">
        <v>0</v>
      </c>
      <c r="L5" s="5">
        <v>0.225794947791845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9.6347982301025095</v>
      </c>
      <c r="D7" s="12">
        <v>8.2189318235282993</v>
      </c>
      <c r="E7" s="12">
        <v>17.704085636675799</v>
      </c>
      <c r="F7" s="12">
        <v>5.6653648837196799</v>
      </c>
      <c r="G7" s="12">
        <v>12.471954348332501</v>
      </c>
      <c r="H7" s="12">
        <v>0</v>
      </c>
      <c r="I7" s="12">
        <v>5.8246211522483504</v>
      </c>
      <c r="J7" s="12">
        <v>9.5887537941163608</v>
      </c>
      <c r="K7" s="12">
        <v>32.265638517296701</v>
      </c>
      <c r="L7" s="12">
        <v>15.309774965395899</v>
      </c>
      <c r="M7" s="12">
        <v>4.1573181161108401</v>
      </c>
      <c r="N7" s="12">
        <v>6.7109765449817997</v>
      </c>
      <c r="O7" s="12">
        <v>5.8246211522483504</v>
      </c>
      <c r="P7" s="12">
        <v>11.9930476045649</v>
      </c>
    </row>
    <row r="8" spans="1:16">
      <c r="A8" s="8" t="s">
        <v>26</v>
      </c>
      <c r="B8" s="3">
        <v>8</v>
      </c>
      <c r="C8" s="12">
        <v>19.6264408390977</v>
      </c>
      <c r="D8" s="12">
        <v>11.488086778545201</v>
      </c>
      <c r="E8" s="12">
        <v>41.324881297572297</v>
      </c>
      <c r="F8" s="12">
        <v>10.5563273732618</v>
      </c>
      <c r="G8" s="12">
        <v>17.882581602388601</v>
      </c>
      <c r="H8" s="12">
        <v>0</v>
      </c>
      <c r="I8" s="12">
        <v>10.5671980588221</v>
      </c>
      <c r="J8" s="12">
        <v>11.4995978875417</v>
      </c>
      <c r="K8" s="12">
        <v>43.661636423869602</v>
      </c>
      <c r="L8" s="12">
        <v>37.894570816603903</v>
      </c>
      <c r="M8" s="12">
        <v>9.9245780516959794</v>
      </c>
      <c r="N8" s="12">
        <v>14.607597316607</v>
      </c>
      <c r="O8" s="12">
        <v>10.5671980588221</v>
      </c>
      <c r="P8" s="12">
        <v>42.3170150397263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1.5407217176009</v>
      </c>
      <c r="D11" s="5">
        <v>0.96347054048365799</v>
      </c>
      <c r="E11" s="5">
        <v>0.72803750458966099</v>
      </c>
      <c r="F11" s="5">
        <v>0.48642870951716199</v>
      </c>
      <c r="G11" s="5">
        <v>0.72758195997071196</v>
      </c>
      <c r="H11" s="5">
        <v>0.63745781151761205</v>
      </c>
      <c r="I11" s="5">
        <v>0.71908489542964704</v>
      </c>
      <c r="J11" s="5">
        <v>0.80911315975714604</v>
      </c>
      <c r="K11" s="5">
        <v>0.41686780917822303</v>
      </c>
      <c r="L11" s="5">
        <v>0.72459306881488095</v>
      </c>
      <c r="M11" s="5">
        <v>0.46772967542854399</v>
      </c>
      <c r="N11" s="5">
        <v>0.38465741164599399</v>
      </c>
      <c r="O11" s="5">
        <v>0.72845283261260796</v>
      </c>
      <c r="P11" s="5">
        <v>-8.9956895812695697E-2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0.237784572010382</v>
      </c>
      <c r="D13" s="5">
        <v>0.17092977721704999</v>
      </c>
      <c r="E13" s="5">
        <v>7.3030040676676594E-2</v>
      </c>
      <c r="F13" s="5">
        <v>0.125392047376332</v>
      </c>
      <c r="G13" s="5">
        <v>6.9908527847765994E-2</v>
      </c>
      <c r="H13" s="5">
        <v>1.50842357758335E-2</v>
      </c>
      <c r="I13" s="5">
        <v>0.13913013857159101</v>
      </c>
      <c r="J13" s="5">
        <v>0.121451448441887</v>
      </c>
      <c r="K13" s="5">
        <v>4.4800964939897797E-2</v>
      </c>
      <c r="L13" s="5">
        <v>3.6435952628009097E-2</v>
      </c>
      <c r="M13" s="5">
        <v>0.152662621599683</v>
      </c>
      <c r="N13" s="5">
        <v>0.21244360106091001</v>
      </c>
      <c r="O13" s="5">
        <v>0.13975179187613601</v>
      </c>
      <c r="P13" s="5">
        <v>3.6630498489538602E-2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-9.4095542102361401E-2</v>
      </c>
      <c r="F14" s="5">
        <v>-2.49954930057877E-4</v>
      </c>
      <c r="G14" s="5">
        <v>0</v>
      </c>
      <c r="H14" s="5">
        <v>0</v>
      </c>
      <c r="I14" s="5">
        <v>0</v>
      </c>
      <c r="J14" s="5">
        <v>2.06678114017846E-2</v>
      </c>
      <c r="K14" s="5">
        <v>0</v>
      </c>
      <c r="L14" s="5">
        <v>2.0321840676525899E-2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-4.0368189225657602E-2</v>
      </c>
      <c r="G15" s="5">
        <v>0</v>
      </c>
      <c r="H15" s="5">
        <v>0</v>
      </c>
      <c r="I15" s="5">
        <v>0</v>
      </c>
      <c r="J15" s="5">
        <v>0.222552150297436</v>
      </c>
      <c r="K15" s="5">
        <v>0</v>
      </c>
      <c r="L15" s="5">
        <v>0.225794947791845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0.51712036526581295</v>
      </c>
      <c r="D16" s="5">
        <v>0.44580019163147999</v>
      </c>
      <c r="E16" s="5">
        <v>0.143399944230371</v>
      </c>
      <c r="F16" s="5">
        <v>-3.5135353613594801E-2</v>
      </c>
      <c r="G16" s="5">
        <v>0.28539890412355201</v>
      </c>
      <c r="H16" s="5">
        <v>0.241287174026624</v>
      </c>
      <c r="I16" s="5">
        <v>0.13154371569218301</v>
      </c>
      <c r="J16" s="5">
        <v>0.50370449915634097</v>
      </c>
      <c r="K16" s="5">
        <v>0.355428533901407</v>
      </c>
      <c r="L16" s="5">
        <v>0.45428827529724702</v>
      </c>
      <c r="M16" s="5">
        <v>0.113850286038882</v>
      </c>
      <c r="N16" s="5">
        <v>0.19813948810206</v>
      </c>
      <c r="O16" s="5">
        <v>0.139535186718975</v>
      </c>
      <c r="P16" s="5">
        <v>-0.105760837188732</v>
      </c>
    </row>
    <row r="17" spans="1:16">
      <c r="A17" s="8" t="s">
        <v>32</v>
      </c>
      <c r="B17" s="2">
        <v>12</v>
      </c>
      <c r="C17" s="5">
        <v>707.57803400461705</v>
      </c>
      <c r="D17" s="5">
        <v>562.28879667466595</v>
      </c>
      <c r="E17" s="5">
        <v>223.32909951341799</v>
      </c>
      <c r="F17" s="5">
        <v>160.11976246550901</v>
      </c>
      <c r="G17" s="5">
        <v>272.13948394792698</v>
      </c>
      <c r="H17" s="5">
        <v>110.81480473123101</v>
      </c>
      <c r="I17" s="5">
        <v>227.683689056086</v>
      </c>
      <c r="J17" s="5">
        <v>373.94821136903499</v>
      </c>
      <c r="K17" s="5">
        <v>302.47710234204402</v>
      </c>
      <c r="L17" s="5">
        <v>172.62239492703401</v>
      </c>
      <c r="M17" s="5">
        <v>357.19868683144</v>
      </c>
      <c r="N17" s="5">
        <v>618.63979263565602</v>
      </c>
      <c r="O17" s="5">
        <v>227.683689056086</v>
      </c>
      <c r="P17" s="5">
        <v>41.0745296156989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3.9017539539469857</v>
      </c>
      <c r="E21" s="7">
        <f t="shared" si="2"/>
        <v>2.3557691041658195</v>
      </c>
      <c r="F21" s="7">
        <f t="shared" si="2"/>
        <v>0.76923076923076927</v>
      </c>
      <c r="G21" s="7">
        <f t="shared" si="2"/>
        <v>2.3527777436856718</v>
      </c>
      <c r="H21" s="7">
        <f t="shared" si="2"/>
        <v>1.7609722327094877</v>
      </c>
      <c r="I21" s="7">
        <f t="shared" si="2"/>
        <v>2.296981270611206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6.2005396183837069</v>
      </c>
      <c r="M21" s="7">
        <f>((M4-MIN($M4:$P4))/(MAX($M4:$P4)-MIN($M4:$P4))*90+10)/$B4</f>
        <v>5.4868030286647622</v>
      </c>
      <c r="N21" s="7">
        <f t="shared" ref="N21:P21" si="4">((N4-MIN($M4:$P4))/(MAX($M4:$P4)-MIN($M4:$P4))*90+10)/$B4</f>
        <v>4.7840796220804993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4" si="5">((J5-MIN($J5:$L5))/(MAX($J5:$L5)-MIN($J5:$L5))*90+10)/$B5</f>
        <v>12.338430965046514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4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11.795838751625499</v>
      </c>
      <c r="D24" s="7">
        <f t="shared" si="2"/>
        <v>10.356306892067622</v>
      </c>
      <c r="E24" s="7">
        <f t="shared" si="2"/>
        <v>20</v>
      </c>
      <c r="F24" s="7">
        <f t="shared" si="2"/>
        <v>7.7600584407307363</v>
      </c>
      <c r="G24" s="7">
        <f t="shared" si="2"/>
        <v>14.680416423479141</v>
      </c>
      <c r="H24" s="7">
        <f t="shared" si="2"/>
        <v>2</v>
      </c>
      <c r="I24" s="7">
        <f t="shared" si="2"/>
        <v>7.9219765929778987</v>
      </c>
      <c r="J24" s="7">
        <f t="shared" si="5"/>
        <v>2</v>
      </c>
      <c r="K24" s="7">
        <f t="shared" si="5"/>
        <v>20</v>
      </c>
      <c r="L24" s="7">
        <f t="shared" si="5"/>
        <v>6.5411167512690609</v>
      </c>
      <c r="M24" s="7">
        <f t="shared" si="7"/>
        <v>2</v>
      </c>
      <c r="N24" s="7">
        <f t="shared" si="7"/>
        <v>7.8661866501910138</v>
      </c>
      <c r="O24" s="7">
        <f t="shared" si="7"/>
        <v>5.8300779390989748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ref="C25:I25" si="8">((C7-MIN($C7:$I7))/(MAX($C7:$I7)-MIN($C7:$I7))*90+10)/$B8</f>
        <v>7.3723992197659367</v>
      </c>
      <c r="D25" s="7">
        <f t="shared" si="8"/>
        <v>6.4726918075422635</v>
      </c>
      <c r="E25" s="7">
        <f t="shared" si="8"/>
        <v>12.5</v>
      </c>
      <c r="F25" s="7">
        <f t="shared" si="8"/>
        <v>4.8500365254567104</v>
      </c>
      <c r="G25" s="7">
        <f t="shared" si="8"/>
        <v>9.1752602646744634</v>
      </c>
      <c r="H25" s="7">
        <f t="shared" si="8"/>
        <v>1.25</v>
      </c>
      <c r="I25" s="7">
        <f t="shared" si="8"/>
        <v>4.9512353706111867</v>
      </c>
      <c r="J25" s="7">
        <f>((J7-MIN($J7:$L7))/(MAX($J7:$L7)-MIN($J7:$L7))*90+10)/$B8</f>
        <v>1.25</v>
      </c>
      <c r="K25" s="7">
        <f>((K7-MIN($J7:$L7))/(MAX($J7:$L7)-MIN($J7:$L7))*90+10)/$B8</f>
        <v>12.5</v>
      </c>
      <c r="L25" s="7">
        <f>((L7-MIN($J7:$L7))/(MAX($J7:$L7)-MIN($J7:$L7))*90+10)/$B8</f>
        <v>4.0881979695431632</v>
      </c>
      <c r="M25" s="7">
        <f>((M7-MIN($M7:$P7))/(MAX($M7:$P7)-MIN($M7:$P7))*90+10)/$B8</f>
        <v>1.25</v>
      </c>
      <c r="N25" s="7">
        <f>((N7-MIN($M7:$P7))/(MAX($M7:$P7)-MIN($M7:$P7))*90+10)/$B8</f>
        <v>4.9163666563693837</v>
      </c>
      <c r="O25" s="7">
        <f>((O7-MIN($M7:$P7))/(MAX($M7:$P7)-MIN($M7:$P7))*90+10)/$B8</f>
        <v>3.6437987119368591</v>
      </c>
      <c r="P25" s="7">
        <f>((P7-MIN($M7:$P7))/(MAX($M7:$P7)-MIN($M7:$P7))*90+10)/$B8</f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9">100/$B9</f>
        <v>10</v>
      </c>
      <c r="L26" s="7">
        <f t="shared" si="9"/>
        <v>10</v>
      </c>
      <c r="M26" s="7">
        <f>100/$B9</f>
        <v>10</v>
      </c>
      <c r="N26" s="7">
        <f t="shared" ref="N26:P26" si="10">100/$B9</f>
        <v>10</v>
      </c>
      <c r="O26" s="7">
        <f t="shared" si="10"/>
        <v>10</v>
      </c>
      <c r="P26" s="7">
        <f t="shared" si="10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1">((J10-MIN($J10:$L10))/(MAX($J10:$L10)-MIN($J10:$L10))*90+10)/$B10</f>
        <v>10</v>
      </c>
      <c r="K27" s="7">
        <f t="shared" si="11"/>
        <v>1</v>
      </c>
      <c r="L27" s="7">
        <f t="shared" si="11"/>
        <v>1</v>
      </c>
      <c r="M27" s="7">
        <f t="shared" ref="M27:P28" si="12">((M10-MIN($M10:$P10))/(MAX($M10:$P10)-MIN($M10:$P10))*90+10)/$B10</f>
        <v>10</v>
      </c>
      <c r="N27" s="7">
        <f t="shared" si="12"/>
        <v>1</v>
      </c>
      <c r="O27" s="7">
        <f t="shared" si="12"/>
        <v>7.4741054142160008</v>
      </c>
      <c r="P27" s="7">
        <f t="shared" si="12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5.0722801401310811</v>
      </c>
      <c r="E28" s="7">
        <f t="shared" si="2"/>
        <v>3.0624998354155655</v>
      </c>
      <c r="F28" s="7">
        <f t="shared" si="2"/>
        <v>1</v>
      </c>
      <c r="G28" s="7">
        <f t="shared" si="2"/>
        <v>3.0586110667913733</v>
      </c>
      <c r="H28" s="7">
        <f t="shared" si="2"/>
        <v>2.2892639025223338</v>
      </c>
      <c r="I28" s="7">
        <f t="shared" si="2"/>
        <v>2.9860756517945677</v>
      </c>
      <c r="J28" s="7">
        <f t="shared" si="11"/>
        <v>10</v>
      </c>
      <c r="K28" s="7">
        <f t="shared" si="11"/>
        <v>1</v>
      </c>
      <c r="L28" s="7">
        <f t="shared" si="11"/>
        <v>8.0607015038988195</v>
      </c>
      <c r="M28" s="7">
        <f t="shared" si="12"/>
        <v>7.132843937264191</v>
      </c>
      <c r="N28" s="7">
        <f t="shared" si="12"/>
        <v>6.21930350870465</v>
      </c>
      <c r="O28" s="7">
        <f t="shared" si="12"/>
        <v>10</v>
      </c>
      <c r="P28" s="7">
        <f t="shared" si="12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3">100/$B12</f>
        <v>9.0909090909090917</v>
      </c>
      <c r="E29" s="7">
        <f t="shared" si="13"/>
        <v>9.0909090909090917</v>
      </c>
      <c r="F29" s="7">
        <f t="shared" si="13"/>
        <v>9.0909090909090917</v>
      </c>
      <c r="G29" s="7">
        <f t="shared" si="13"/>
        <v>9.0909090909090917</v>
      </c>
      <c r="H29" s="7">
        <f t="shared" si="13"/>
        <v>9.0909090909090917</v>
      </c>
      <c r="I29" s="7">
        <f t="shared" si="13"/>
        <v>9.0909090909090917</v>
      </c>
      <c r="J29" s="7">
        <f>100/$B12</f>
        <v>9.0909090909090917</v>
      </c>
      <c r="K29" s="7">
        <f t="shared" ref="K29:L29" si="14">100/$B12</f>
        <v>9.0909090909090917</v>
      </c>
      <c r="L29" s="7">
        <f t="shared" si="14"/>
        <v>9.0909090909090917</v>
      </c>
      <c r="M29" s="7">
        <f>100/$B12</f>
        <v>9.0909090909090917</v>
      </c>
      <c r="N29" s="7">
        <f t="shared" ref="N29:P29" si="15">100/$B12</f>
        <v>9.0909090909090917</v>
      </c>
      <c r="O29" s="7">
        <f t="shared" si="15"/>
        <v>9.0909090909090917</v>
      </c>
      <c r="P29" s="7">
        <f t="shared" si="15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14.596387564441901</v>
      </c>
      <c r="E30" s="7">
        <f t="shared" si="2"/>
        <v>6.6835335134683405</v>
      </c>
      <c r="F30" s="7">
        <f t="shared" si="2"/>
        <v>10.915750386284991</v>
      </c>
      <c r="G30" s="7">
        <f t="shared" si="2"/>
        <v>6.4312338004530263</v>
      </c>
      <c r="H30" s="7">
        <f t="shared" si="2"/>
        <v>2</v>
      </c>
      <c r="I30" s="7">
        <f t="shared" si="2"/>
        <v>12.026146740847386</v>
      </c>
      <c r="J30" s="7">
        <f t="shared" ref="J30:L34" si="16">((J13-MIN($J13:$L13))/(MAX($J13:$L13)-MIN($J13:$L13))*90+10)/$B13</f>
        <v>20</v>
      </c>
      <c r="K30" s="7">
        <f t="shared" si="16"/>
        <v>3.7710914954096824</v>
      </c>
      <c r="L30" s="7">
        <f t="shared" si="16"/>
        <v>2</v>
      </c>
      <c r="M30" s="7">
        <f t="shared" ref="M30:P30" si="17">((M13-MIN($M13:$P13))/(MAX($M13:$P13)-MIN($M13:$P13))*90+10)/$B13</f>
        <v>13.879536766235839</v>
      </c>
      <c r="N30" s="7">
        <f t="shared" si="17"/>
        <v>20</v>
      </c>
      <c r="O30" s="7">
        <f t="shared" si="17"/>
        <v>12.557707325625717</v>
      </c>
      <c r="P30" s="7">
        <f t="shared" si="17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9.9760924447613721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6"/>
        <v>10</v>
      </c>
      <c r="K31" s="7">
        <f t="shared" si="16"/>
        <v>1</v>
      </c>
      <c r="L31" s="7">
        <f t="shared" si="16"/>
        <v>9.849343674238316</v>
      </c>
      <c r="M31" s="7">
        <f>100/$B14</f>
        <v>10</v>
      </c>
      <c r="N31" s="7">
        <f t="shared" ref="N31:P32" si="18">100/$B14</f>
        <v>10</v>
      </c>
      <c r="O31" s="7">
        <f t="shared" si="18"/>
        <v>10</v>
      </c>
      <c r="P31" s="7">
        <f t="shared" si="18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6"/>
        <v>8.2256206433643424</v>
      </c>
      <c r="K32" s="7">
        <f t="shared" si="16"/>
        <v>0.83333333333333337</v>
      </c>
      <c r="L32" s="7">
        <f t="shared" si="16"/>
        <v>8.3333333333333339</v>
      </c>
      <c r="M32" s="7">
        <f>100/$B15</f>
        <v>8.3333333333333339</v>
      </c>
      <c r="N32" s="7">
        <f t="shared" si="18"/>
        <v>8.3333333333333339</v>
      </c>
      <c r="O32" s="7">
        <f t="shared" si="18"/>
        <v>8.3333333333333339</v>
      </c>
      <c r="P32" s="7">
        <f t="shared" si="18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7.3647579361552387</v>
      </c>
      <c r="E33" s="7">
        <f t="shared" si="2"/>
        <v>3.2579614323356636</v>
      </c>
      <c r="F33" s="7">
        <f t="shared" si="2"/>
        <v>0.83333333333333337</v>
      </c>
      <c r="G33" s="7">
        <f t="shared" si="2"/>
        <v>5.1864017595084686</v>
      </c>
      <c r="H33" s="7">
        <f t="shared" si="2"/>
        <v>4.5873351234974011</v>
      </c>
      <c r="I33" s="7">
        <f t="shared" si="2"/>
        <v>3.0969459625151914</v>
      </c>
      <c r="J33" s="7">
        <f t="shared" si="16"/>
        <v>8.3333333333333339</v>
      </c>
      <c r="K33" s="7">
        <f t="shared" si="16"/>
        <v>0.83333333333333337</v>
      </c>
      <c r="L33" s="7">
        <f t="shared" si="16"/>
        <v>5.8337935171130377</v>
      </c>
      <c r="M33" s="7">
        <f t="shared" ref="M33:P34" si="19">((M16-MIN($M16:$P16))/(MAX($M16:$P16)-MIN($M16:$P16))*90+10)/$B16</f>
        <v>6.2531479473225291</v>
      </c>
      <c r="N33" s="7">
        <f t="shared" si="19"/>
        <v>8.3333333333333339</v>
      </c>
      <c r="O33" s="7">
        <f t="shared" si="19"/>
        <v>6.887029319171571</v>
      </c>
      <c r="P33" s="7">
        <f t="shared" si="19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6.5073674786653006</v>
      </c>
      <c r="E34" s="7">
        <f t="shared" si="2"/>
        <v>2.2473903151850401</v>
      </c>
      <c r="F34" s="7">
        <f t="shared" si="2"/>
        <v>1.4529881057249481</v>
      </c>
      <c r="G34" s="7">
        <f t="shared" si="2"/>
        <v>2.8608293900163608</v>
      </c>
      <c r="H34" s="7">
        <f t="shared" si="2"/>
        <v>0.83333333333333337</v>
      </c>
      <c r="I34" s="7">
        <f t="shared" si="2"/>
        <v>2.3021179189782157</v>
      </c>
      <c r="J34" s="7">
        <f t="shared" si="16"/>
        <v>8.3333333333333339</v>
      </c>
      <c r="K34" s="7">
        <f t="shared" si="16"/>
        <v>5.6708167858996079</v>
      </c>
      <c r="L34" s="7">
        <f t="shared" si="16"/>
        <v>0.83333333333333337</v>
      </c>
      <c r="M34" s="7">
        <f t="shared" si="19"/>
        <v>4.9383779593224375</v>
      </c>
      <c r="N34" s="7">
        <f t="shared" si="19"/>
        <v>8.3333333333333339</v>
      </c>
      <c r="O34" s="7">
        <f t="shared" si="19"/>
        <v>3.2565550632636922</v>
      </c>
      <c r="P34" s="7">
        <f t="shared" si="19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11.795838751625499</v>
      </c>
      <c r="D37" s="7">
        <f t="shared" ref="D37:I37" si="20">D24</f>
        <v>10.356306892067622</v>
      </c>
      <c r="E37" s="7">
        <f t="shared" si="20"/>
        <v>20</v>
      </c>
      <c r="F37" s="7">
        <f t="shared" si="20"/>
        <v>7.7600584407307363</v>
      </c>
      <c r="G37" s="7">
        <f t="shared" si="20"/>
        <v>14.680416423479141</v>
      </c>
      <c r="H37" s="7">
        <f t="shared" si="20"/>
        <v>2</v>
      </c>
      <c r="I37" s="7">
        <f t="shared" si="20"/>
        <v>7.9219765929778987</v>
      </c>
      <c r="J37" s="7">
        <f>J24</f>
        <v>2</v>
      </c>
      <c r="K37" s="7">
        <f t="shared" ref="K37:P37" si="21">K24</f>
        <v>20</v>
      </c>
      <c r="L37" s="7">
        <f t="shared" si="21"/>
        <v>6.5411167512690609</v>
      </c>
      <c r="M37" s="7">
        <f t="shared" si="21"/>
        <v>2</v>
      </c>
      <c r="N37" s="7">
        <f t="shared" si="21"/>
        <v>7.8661866501910138</v>
      </c>
      <c r="O37" s="7">
        <f t="shared" si="21"/>
        <v>5.8300779390989748</v>
      </c>
      <c r="P37" s="7">
        <f t="shared" si="21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2">(D23+D27)/2</f>
        <v>10.5</v>
      </c>
      <c r="E38" s="7">
        <f t="shared" si="22"/>
        <v>6.0320704659872346</v>
      </c>
      <c r="F38" s="7">
        <f t="shared" si="22"/>
        <v>7.425891422522743</v>
      </c>
      <c r="G38" s="7">
        <f t="shared" si="22"/>
        <v>1.7822131641491132</v>
      </c>
      <c r="H38" s="7">
        <f t="shared" si="22"/>
        <v>1.5</v>
      </c>
      <c r="I38" s="7">
        <f t="shared" si="22"/>
        <v>4.7943466280941491</v>
      </c>
      <c r="J38" s="7">
        <f>(J23+J27)/2</f>
        <v>11.599675544429068</v>
      </c>
      <c r="K38" s="7">
        <f t="shared" ref="K38:P38" si="23">(K23+K27)/2</f>
        <v>1.5</v>
      </c>
      <c r="L38" s="7">
        <f t="shared" si="23"/>
        <v>10.5</v>
      </c>
      <c r="M38" s="7">
        <f t="shared" si="23"/>
        <v>7.7969375053538448</v>
      </c>
      <c r="N38" s="7">
        <f t="shared" si="23"/>
        <v>10.5</v>
      </c>
      <c r="O38" s="7">
        <f t="shared" si="23"/>
        <v>5.1853123793032143</v>
      </c>
      <c r="P38" s="7">
        <f t="shared" si="23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4">(SUM(D21:D22)+SUM(D28:D33))/8</f>
        <v>8.8574277523647034</v>
      </c>
      <c r="E39" s="7">
        <f t="shared" si="24"/>
        <v>5.7855007887034766</v>
      </c>
      <c r="F39" s="7">
        <f t="shared" si="24"/>
        <v>4.3335811697316107</v>
      </c>
      <c r="G39" s="7">
        <f t="shared" si="24"/>
        <v>7.1191583493351205</v>
      </c>
      <c r="H39" s="7">
        <f t="shared" si="24"/>
        <v>6.3202267103714558</v>
      </c>
      <c r="I39" s="7">
        <f t="shared" si="24"/>
        <v>7.5412990062513474</v>
      </c>
      <c r="J39" s="7">
        <f>(SUM(J21:J22)+SUM(J28:J33))/8</f>
        <v>10.710075215620122</v>
      </c>
      <c r="K39" s="7">
        <f t="shared" ref="K39:P39" si="25">(SUM(K21:K22)+SUM(K28:K33))/8</f>
        <v>2.3184872527770266</v>
      </c>
      <c r="L39" s="7">
        <f t="shared" si="25"/>
        <v>7.7335775922345382</v>
      </c>
      <c r="M39" s="7">
        <f t="shared" si="25"/>
        <v>9.0845717629662186</v>
      </c>
      <c r="N39" s="7">
        <f t="shared" si="25"/>
        <v>9.9076198610451129</v>
      </c>
      <c r="O39" s="7">
        <f t="shared" si="25"/>
        <v>9.6326608451684255</v>
      </c>
      <c r="P39" s="7">
        <f t="shared" si="25"/>
        <v>5.5658508158508164</v>
      </c>
    </row>
    <row r="40" spans="1:16">
      <c r="A40" s="17" t="s">
        <v>17</v>
      </c>
      <c r="B40" s="17"/>
      <c r="C40" s="7">
        <f>(C20+C25+C26+C34)/4</f>
        <v>9.9978617097033897</v>
      </c>
      <c r="D40" s="7">
        <f t="shared" ref="D40:I40" si="26">(D20+D25+D26+D34)/4</f>
        <v>9.316443392980462</v>
      </c>
      <c r="E40" s="7">
        <f t="shared" si="26"/>
        <v>9.7582761502248303</v>
      </c>
      <c r="F40" s="7">
        <f t="shared" si="26"/>
        <v>7.6471847292239863</v>
      </c>
      <c r="G40" s="7">
        <f t="shared" si="26"/>
        <v>9.0804509851012778</v>
      </c>
      <c r="H40" s="7">
        <f t="shared" si="26"/>
        <v>1.1279761904761905</v>
      </c>
      <c r="I40" s="7">
        <f t="shared" si="26"/>
        <v>7.8847668938259217</v>
      </c>
      <c r="J40" s="7">
        <f>(J20+J25+J26+J34)/4</f>
        <v>8.4672619047619051</v>
      </c>
      <c r="K40" s="7">
        <f t="shared" ref="K40:P40" si="27">(K20+K25+K26+K34)/4</f>
        <v>10.614132767903474</v>
      </c>
      <c r="L40" s="7">
        <f t="shared" si="27"/>
        <v>7.3018113971476959</v>
      </c>
      <c r="M40" s="7">
        <f t="shared" si="27"/>
        <v>7.6185230612591806</v>
      </c>
      <c r="N40" s="7">
        <f t="shared" si="27"/>
        <v>9.383853568854251</v>
      </c>
      <c r="O40" s="7">
        <f t="shared" si="27"/>
        <v>7.7965170152287095</v>
      </c>
      <c r="P40" s="7">
        <f t="shared" si="27"/>
        <v>9.4047619047619051</v>
      </c>
    </row>
    <row r="41" spans="1:16">
      <c r="A41" s="18" t="s">
        <v>18</v>
      </c>
      <c r="B41" s="18"/>
      <c r="C41" s="7">
        <f>AVERAGE(C20:C34)</f>
        <v>10.776409316921425</v>
      </c>
      <c r="D41" s="7">
        <f t="shared" ref="D41:I41" si="28">AVERAGE(D20:D34)</f>
        <v>9.2987668321938042</v>
      </c>
      <c r="E41" s="7">
        <f t="shared" si="28"/>
        <v>7.8254167895001077</v>
      </c>
      <c r="F41" s="7">
        <f t="shared" si="28"/>
        <v>5.8579486373683372</v>
      </c>
      <c r="G41" s="7">
        <f t="shared" si="28"/>
        <v>7.4346608991242293</v>
      </c>
      <c r="H41" s="7">
        <f t="shared" si="28"/>
        <v>4.0049145629917611</v>
      </c>
      <c r="I41" s="7">
        <f t="shared" si="28"/>
        <v>7.2920086316320436</v>
      </c>
      <c r="J41" s="7">
        <f>AVERAGE(J20:J34)</f>
        <v>9.649933362191117</v>
      </c>
      <c r="K41" s="7">
        <f t="shared" ref="K41:P41" si="29">AVERAGE(K20:K34)</f>
        <v>5.6002952729220059</v>
      </c>
      <c r="L41" s="7">
        <f t="shared" si="29"/>
        <v>7.9077988718490753</v>
      </c>
      <c r="M41" s="7">
        <f t="shared" si="29"/>
        <v>8.049636090631612</v>
      </c>
      <c r="N41" s="7">
        <f t="shared" si="29"/>
        <v>9.7108373209312635</v>
      </c>
      <c r="O41" s="7">
        <f t="shared" si="29"/>
        <v>8.2965371679978439</v>
      </c>
      <c r="P41" s="7">
        <f t="shared" si="29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D6E5-E1D7-4B47-A43E-90F96ABCD7DD}">
  <dimension ref="A1:P41"/>
  <sheetViews>
    <sheetView workbookViewId="0">
      <selection activeCell="C24" sqref="C24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1.55122738821226</v>
      </c>
      <c r="D4" s="5">
        <v>0.96729413507619599</v>
      </c>
      <c r="E4" s="5">
        <v>0.77270843596085004</v>
      </c>
      <c r="F4" s="5">
        <v>0.53610659277719197</v>
      </c>
      <c r="G4" s="5">
        <v>0.73090075883488304</v>
      </c>
      <c r="H4" s="5">
        <v>0.66701622617336098</v>
      </c>
      <c r="I4" s="5">
        <v>0.779106254963852</v>
      </c>
      <c r="J4" s="5">
        <v>0.84138317243013305</v>
      </c>
      <c r="K4" s="5">
        <v>0.42865397894985302</v>
      </c>
      <c r="L4" s="5">
        <v>0.75989350906370901</v>
      </c>
      <c r="M4" s="5">
        <v>0.478817512696954</v>
      </c>
      <c r="N4" s="5">
        <v>0.40617174669484402</v>
      </c>
      <c r="O4" s="5">
        <v>0.77950568389323105</v>
      </c>
      <c r="P4" s="5">
        <v>-5.6895254429170102E-2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-3.69179063840952E-2</v>
      </c>
      <c r="G5" s="5">
        <v>0</v>
      </c>
      <c r="H5" s="5">
        <v>0</v>
      </c>
      <c r="I5" s="5">
        <v>0</v>
      </c>
      <c r="J5" s="5">
        <v>0.23155442423161801</v>
      </c>
      <c r="K5" s="5">
        <v>0</v>
      </c>
      <c r="L5" s="5">
        <v>0.23239702424301401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10.425004225294099</v>
      </c>
      <c r="D7" s="12">
        <v>8.8930143570609292</v>
      </c>
      <c r="E7" s="12">
        <v>19.156100954005201</v>
      </c>
      <c r="F7" s="12">
        <v>5.9117511136657601</v>
      </c>
      <c r="G7" s="12">
        <v>13.014358566775</v>
      </c>
      <c r="H7" s="12">
        <v>0</v>
      </c>
      <c r="I7" s="12">
        <v>6.3023323034633396</v>
      </c>
      <c r="J7" s="12">
        <v>10.375183416571099</v>
      </c>
      <c r="K7" s="12">
        <v>34.911931712663502</v>
      </c>
      <c r="L7" s="12">
        <v>16.5654189004076</v>
      </c>
      <c r="M7" s="12">
        <v>4.3381195222583298</v>
      </c>
      <c r="N7" s="12">
        <v>7.2613828713816799</v>
      </c>
      <c r="O7" s="12">
        <v>6.3023323034633396</v>
      </c>
      <c r="P7" s="12">
        <v>12.5146242100442</v>
      </c>
    </row>
    <row r="8" spans="1:16">
      <c r="A8" s="8" t="s">
        <v>26</v>
      </c>
      <c r="B8" s="3">
        <v>8</v>
      </c>
      <c r="C8" s="12">
        <v>21.236119718191699</v>
      </c>
      <c r="D8" s="12">
        <v>12.4302917763961</v>
      </c>
      <c r="E8" s="12">
        <v>44.714175828919799</v>
      </c>
      <c r="F8" s="12">
        <v>11.015421139852</v>
      </c>
      <c r="G8" s="12">
        <v>18.6602935332435</v>
      </c>
      <c r="H8" s="12">
        <v>0</v>
      </c>
      <c r="I8" s="12">
        <v>11.433875601935499</v>
      </c>
      <c r="J8" s="12">
        <v>12.4427469785768</v>
      </c>
      <c r="K8" s="12">
        <v>47.242581871613602</v>
      </c>
      <c r="L8" s="12">
        <v>41.002525579054002</v>
      </c>
      <c r="M8" s="12">
        <v>10.356197094803001</v>
      </c>
      <c r="N8" s="12">
        <v>15.8056515673814</v>
      </c>
      <c r="O8" s="12">
        <v>11.433875601935499</v>
      </c>
      <c r="P8" s="12">
        <v>44.157378372399101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1.55122738821226</v>
      </c>
      <c r="D11" s="5">
        <v>0.96729413507619599</v>
      </c>
      <c r="E11" s="5">
        <v>0.77270843596085004</v>
      </c>
      <c r="F11" s="5">
        <v>0.53610659277719197</v>
      </c>
      <c r="G11" s="5">
        <v>0.73090075883488304</v>
      </c>
      <c r="H11" s="5">
        <v>0.66701622617336098</v>
      </c>
      <c r="I11" s="5">
        <v>0.779106254963852</v>
      </c>
      <c r="J11" s="5">
        <v>0.84138317243013305</v>
      </c>
      <c r="K11" s="5">
        <v>0.42865397894985302</v>
      </c>
      <c r="L11" s="5">
        <v>0.75989350906370901</v>
      </c>
      <c r="M11" s="5">
        <v>0.478817512696954</v>
      </c>
      <c r="N11" s="5">
        <v>0.40617174669484402</v>
      </c>
      <c r="O11" s="5">
        <v>0.77950568389323105</v>
      </c>
      <c r="P11" s="5">
        <v>-5.6895254429170102E-2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0.23702077961419901</v>
      </c>
      <c r="D13" s="5">
        <v>0.16713234666063101</v>
      </c>
      <c r="E13" s="5">
        <v>7.5239609087742507E-2</v>
      </c>
      <c r="F13" s="5">
        <v>0.126460943045962</v>
      </c>
      <c r="G13" s="5">
        <v>7.1809827379809898E-2</v>
      </c>
      <c r="H13" s="5">
        <v>2.1123109530916201E-2</v>
      </c>
      <c r="I13" s="5">
        <v>0.143452516444039</v>
      </c>
      <c r="J13" s="5">
        <v>0.122134879510733</v>
      </c>
      <c r="K13" s="5">
        <v>4.69398132529526E-2</v>
      </c>
      <c r="L13" s="5">
        <v>4.0756230212952299E-2</v>
      </c>
      <c r="M13" s="5">
        <v>0.15204222748840901</v>
      </c>
      <c r="N13" s="5">
        <v>0.21463892325282499</v>
      </c>
      <c r="O13" s="5">
        <v>0.142414967398477</v>
      </c>
      <c r="P13" s="5">
        <v>3.77157860472482E-2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-8.1488792127898904E-2</v>
      </c>
      <c r="F14" s="5">
        <v>-2.2856050263547601E-4</v>
      </c>
      <c r="G14" s="5">
        <v>0</v>
      </c>
      <c r="H14" s="5">
        <v>0</v>
      </c>
      <c r="I14" s="5">
        <v>0</v>
      </c>
      <c r="J14" s="5">
        <v>2.02850309115267E-2</v>
      </c>
      <c r="K14" s="5">
        <v>0</v>
      </c>
      <c r="L14" s="5">
        <v>2.0212747847389499E-2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-3.69179063840952E-2</v>
      </c>
      <c r="G15" s="5">
        <v>0</v>
      </c>
      <c r="H15" s="5">
        <v>0</v>
      </c>
      <c r="I15" s="5">
        <v>0</v>
      </c>
      <c r="J15" s="5">
        <v>0.23155442423161801</v>
      </c>
      <c r="K15" s="5">
        <v>0</v>
      </c>
      <c r="L15" s="5">
        <v>0.23239702424301401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0.52422240140267695</v>
      </c>
      <c r="D16" s="5">
        <v>0.45263951468784303</v>
      </c>
      <c r="E16" s="5">
        <v>0.16999560408106901</v>
      </c>
      <c r="F16" s="5">
        <v>-6.1049617007114297E-3</v>
      </c>
      <c r="G16" s="5">
        <v>0.28393177774578499</v>
      </c>
      <c r="H16" s="5">
        <v>0.25588858371425399</v>
      </c>
      <c r="I16" s="5">
        <v>0.175596265100145</v>
      </c>
      <c r="J16" s="5">
        <v>0.53651245048412299</v>
      </c>
      <c r="K16" s="5">
        <v>0.36224324822878101</v>
      </c>
      <c r="L16" s="5">
        <v>0.48423411207205203</v>
      </c>
      <c r="M16" s="5">
        <v>0.120170649370586</v>
      </c>
      <c r="N16" s="5">
        <v>0.21011616289589699</v>
      </c>
      <c r="O16" s="5">
        <v>0.17323431977968401</v>
      </c>
      <c r="P16" s="5">
        <v>-8.7245462654584202E-2</v>
      </c>
    </row>
    <row r="17" spans="1:16">
      <c r="A17" s="8" t="s">
        <v>32</v>
      </c>
      <c r="B17" s="2">
        <v>12</v>
      </c>
      <c r="C17" s="5">
        <v>709.70368481797505</v>
      </c>
      <c r="D17" s="5">
        <v>564.68258885913895</v>
      </c>
      <c r="E17" s="5">
        <v>231.98568988723699</v>
      </c>
      <c r="F17" s="5">
        <v>177.614413678489</v>
      </c>
      <c r="G17" s="5">
        <v>278.17199590577798</v>
      </c>
      <c r="H17" s="5">
        <v>126.263698623869</v>
      </c>
      <c r="I17" s="5">
        <v>255.61543161945301</v>
      </c>
      <c r="J17" s="5">
        <v>392.21759392542498</v>
      </c>
      <c r="K17" s="5">
        <v>307.84992837636503</v>
      </c>
      <c r="L17" s="5">
        <v>193.781621596419</v>
      </c>
      <c r="M17" s="5">
        <v>359.48874739780899</v>
      </c>
      <c r="N17" s="5">
        <v>623.25918896764199</v>
      </c>
      <c r="O17" s="5">
        <v>255.61543161945301</v>
      </c>
      <c r="P17" s="5">
        <v>47.591867124924299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3.7099098854822432</v>
      </c>
      <c r="E21" s="7">
        <f t="shared" si="2"/>
        <v>2.3828444079901017</v>
      </c>
      <c r="F21" s="7">
        <f t="shared" si="2"/>
        <v>0.76923076923076927</v>
      </c>
      <c r="G21" s="7">
        <f t="shared" si="2"/>
        <v>2.0977179816378726</v>
      </c>
      <c r="H21" s="7">
        <f t="shared" si="2"/>
        <v>1.6620284205536842</v>
      </c>
      <c r="I21" s="7">
        <f t="shared" si="2"/>
        <v>2.4264772379911093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6.3254084837389808</v>
      </c>
      <c r="M21" s="7">
        <f>((M4-MIN($M4:$P4))/(MAX($M4:$P4)-MIN($M4:$P4))*90+10)/$B4</f>
        <v>5.2034447036715701</v>
      </c>
      <c r="N21" s="7">
        <f t="shared" ref="N21:P21" si="4">((N4-MIN($M4:$P4))/(MAX($M4:$P4)-MIN($M4:$P4))*90+10)/$B4</f>
        <v>4.6021395124349329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12.459210965979096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11.795838751625471</v>
      </c>
      <c r="D24" s="7">
        <f t="shared" si="2"/>
        <v>10.356306892067618</v>
      </c>
      <c r="E24" s="7">
        <f t="shared" si="2"/>
        <v>20</v>
      </c>
      <c r="F24" s="7">
        <f t="shared" si="2"/>
        <v>7.554967594996671</v>
      </c>
      <c r="G24" s="7">
        <f t="shared" si="2"/>
        <v>14.228921468122184</v>
      </c>
      <c r="H24" s="7">
        <f t="shared" si="2"/>
        <v>2</v>
      </c>
      <c r="I24" s="7">
        <f t="shared" si="2"/>
        <v>7.9219765929778845</v>
      </c>
      <c r="J24" s="7">
        <f t="shared" si="5"/>
        <v>2</v>
      </c>
      <c r="K24" s="7">
        <f t="shared" si="5"/>
        <v>20</v>
      </c>
      <c r="L24" s="7">
        <f t="shared" si="5"/>
        <v>6.541116751269028</v>
      </c>
      <c r="M24" s="7">
        <f t="shared" si="7"/>
        <v>2</v>
      </c>
      <c r="N24" s="7">
        <f t="shared" si="7"/>
        <v>8.435358664053922</v>
      </c>
      <c r="O24" s="7">
        <f t="shared" si="7"/>
        <v>6.3240762907535544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6.5929665738161516</v>
      </c>
      <c r="D25" s="7">
        <f t="shared" si="2"/>
        <v>4.3774373259052943</v>
      </c>
      <c r="E25" s="7">
        <f t="shared" si="2"/>
        <v>12.5</v>
      </c>
      <c r="F25" s="7">
        <f t="shared" si="2"/>
        <v>4.0214586152158258</v>
      </c>
      <c r="G25" s="7">
        <f t="shared" si="2"/>
        <v>5.9448936966252663</v>
      </c>
      <c r="H25" s="7">
        <f t="shared" si="2"/>
        <v>1.25</v>
      </c>
      <c r="I25" s="7">
        <f t="shared" si="2"/>
        <v>4.1267409470752128</v>
      </c>
      <c r="J25" s="7">
        <f t="shared" si="5"/>
        <v>1.25</v>
      </c>
      <c r="K25" s="7">
        <f t="shared" si="5"/>
        <v>12.5</v>
      </c>
      <c r="L25" s="7">
        <f t="shared" si="5"/>
        <v>10.48273085182533</v>
      </c>
      <c r="M25" s="7">
        <f t="shared" si="7"/>
        <v>1.25</v>
      </c>
      <c r="N25" s="7">
        <f t="shared" si="7"/>
        <v>3.0637343281887519</v>
      </c>
      <c r="O25" s="7">
        <f t="shared" si="7"/>
        <v>1.608682233785613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4.8228828511269164</v>
      </c>
      <c r="E28" s="7">
        <f t="shared" si="2"/>
        <v>3.0976977303871323</v>
      </c>
      <c r="F28" s="7">
        <f t="shared" si="2"/>
        <v>1</v>
      </c>
      <c r="G28" s="7">
        <f t="shared" si="2"/>
        <v>2.7270333761292345</v>
      </c>
      <c r="H28" s="7">
        <f t="shared" si="2"/>
        <v>2.1606369467197895</v>
      </c>
      <c r="I28" s="7">
        <f t="shared" si="2"/>
        <v>3.1544204093884423</v>
      </c>
      <c r="J28" s="7">
        <f t="shared" si="10"/>
        <v>10</v>
      </c>
      <c r="K28" s="7">
        <f t="shared" si="10"/>
        <v>1</v>
      </c>
      <c r="L28" s="7">
        <f t="shared" si="10"/>
        <v>8.2230310288606745</v>
      </c>
      <c r="M28" s="7">
        <f t="shared" si="11"/>
        <v>6.7644781147730413</v>
      </c>
      <c r="N28" s="7">
        <f t="shared" si="11"/>
        <v>5.9827813661654137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14.173203477930297</v>
      </c>
      <c r="E30" s="7">
        <f t="shared" si="2"/>
        <v>6.5118457816016004</v>
      </c>
      <c r="F30" s="7">
        <f t="shared" si="2"/>
        <v>10.782313410512531</v>
      </c>
      <c r="G30" s="7">
        <f t="shared" si="2"/>
        <v>6.2258951702820235</v>
      </c>
      <c r="H30" s="7">
        <f t="shared" si="2"/>
        <v>2</v>
      </c>
      <c r="I30" s="7">
        <f t="shared" si="2"/>
        <v>12.198948990912283</v>
      </c>
      <c r="J30" s="7">
        <f t="shared" ref="J30:L34" si="15">((J13-MIN($J13:$L13))/(MAX($J13:$L13)-MIN($J13:$L13))*90+10)/$B13</f>
        <v>20</v>
      </c>
      <c r="K30" s="7">
        <f t="shared" si="15"/>
        <v>3.3677358334213694</v>
      </c>
      <c r="L30" s="7">
        <f t="shared" si="15"/>
        <v>2</v>
      </c>
      <c r="M30" s="7">
        <f t="shared" ref="M30:P30" si="16">((M13-MIN($M13:$P13))/(MAX($M13:$P13)-MIN($M13:$P13))*90+10)/$B13</f>
        <v>13.631468774769321</v>
      </c>
      <c r="N30" s="7">
        <f t="shared" si="16"/>
        <v>20</v>
      </c>
      <c r="O30" s="7">
        <f t="shared" si="16"/>
        <v>12.652000038481765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9.9747567184393819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9.9679296728670419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8.3061406439860637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7.3209932435827882</v>
      </c>
      <c r="E33" s="7">
        <f t="shared" si="2"/>
        <v>3.3237842043472612</v>
      </c>
      <c r="F33" s="7">
        <f t="shared" si="2"/>
        <v>0.83333333333333337</v>
      </c>
      <c r="G33" s="7">
        <f t="shared" si="2"/>
        <v>4.9350932974418589</v>
      </c>
      <c r="H33" s="7">
        <f t="shared" si="2"/>
        <v>4.5385006079647381</v>
      </c>
      <c r="I33" s="7">
        <f t="shared" si="2"/>
        <v>3.4029899187144479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6.083437580003153</v>
      </c>
      <c r="M33" s="7">
        <f t="shared" ref="M33:P34" si="18">((M16-MIN($M16:$P16))/(MAX($M16:$P16)-MIN($M16:$P16))*90+10)/$B16</f>
        <v>6.0647442032093073</v>
      </c>
      <c r="N33" s="7">
        <f t="shared" si="18"/>
        <v>8.3333333333333339</v>
      </c>
      <c r="O33" s="7">
        <f t="shared" si="18"/>
        <v>7.4031062979533493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6.4691172264012744</v>
      </c>
      <c r="E34" s="7">
        <f t="shared" si="2"/>
        <v>2.1923676011893987</v>
      </c>
      <c r="F34" s="7">
        <f t="shared" si="2"/>
        <v>1.4934361237195926</v>
      </c>
      <c r="G34" s="7">
        <f t="shared" si="2"/>
        <v>2.7860829846664128</v>
      </c>
      <c r="H34" s="7">
        <f t="shared" si="2"/>
        <v>0.83333333333333337</v>
      </c>
      <c r="I34" s="7">
        <f t="shared" si="2"/>
        <v>2.4961230296571686</v>
      </c>
      <c r="J34" s="7">
        <f t="shared" si="15"/>
        <v>8.3333333333333339</v>
      </c>
      <c r="K34" s="7">
        <f t="shared" si="15"/>
        <v>5.1446096145872149</v>
      </c>
      <c r="L34" s="7">
        <f t="shared" si="15"/>
        <v>0.83333333333333337</v>
      </c>
      <c r="M34" s="7">
        <f t="shared" si="18"/>
        <v>4.8968375714386756</v>
      </c>
      <c r="N34" s="7">
        <f t="shared" si="18"/>
        <v>8.3333333333333339</v>
      </c>
      <c r="O34" s="7">
        <f t="shared" si="18"/>
        <v>3.5435388192289401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11.795838751625471</v>
      </c>
      <c r="D37" s="7">
        <f t="shared" ref="D37:I37" si="19">D24</f>
        <v>10.356306892067618</v>
      </c>
      <c r="E37" s="7">
        <f t="shared" si="19"/>
        <v>20</v>
      </c>
      <c r="F37" s="7">
        <f t="shared" si="19"/>
        <v>7.554967594996671</v>
      </c>
      <c r="G37" s="7">
        <f t="shared" si="19"/>
        <v>14.228921468122184</v>
      </c>
      <c r="H37" s="7">
        <f t="shared" si="19"/>
        <v>2</v>
      </c>
      <c r="I37" s="7">
        <f t="shared" si="19"/>
        <v>7.9219765929778845</v>
      </c>
      <c r="J37" s="7">
        <f>J24</f>
        <v>2</v>
      </c>
      <c r="K37" s="7">
        <f t="shared" ref="K37:P37" si="20">K24</f>
        <v>20</v>
      </c>
      <c r="L37" s="7">
        <f t="shared" si="20"/>
        <v>6.541116751269028</v>
      </c>
      <c r="M37" s="7">
        <f t="shared" si="20"/>
        <v>2</v>
      </c>
      <c r="N37" s="7">
        <f t="shared" si="20"/>
        <v>8.435358664053922</v>
      </c>
      <c r="O37" s="7">
        <f t="shared" si="20"/>
        <v>6.3240762907535544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8.7439039852955851</v>
      </c>
      <c r="E39" s="7">
        <f t="shared" si="23"/>
        <v>5.7800518185710654</v>
      </c>
      <c r="F39" s="7">
        <f t="shared" si="23"/>
        <v>4.3167345819698042</v>
      </c>
      <c r="G39" s="7">
        <f t="shared" si="23"/>
        <v>6.9887477812166772</v>
      </c>
      <c r="H39" s="7">
        <f t="shared" si="23"/>
        <v>6.2856760499350788</v>
      </c>
      <c r="I39" s="7">
        <f t="shared" si="23"/>
        <v>7.6383848726560881</v>
      </c>
      <c r="J39" s="7">
        <f>(SUM(J21:J22)+SUM(J28:J33))/8</f>
        <v>10.73523771581441</v>
      </c>
      <c r="K39" s="7">
        <f t="shared" ref="K39:P39" si="24">(SUM(K21:K22)+SUM(K28:K33))/8</f>
        <v>2.2680677950284873</v>
      </c>
      <c r="L39" s="7">
        <f t="shared" si="24"/>
        <v>7.8155061487140358</v>
      </c>
      <c r="M39" s="7">
        <f t="shared" si="24"/>
        <v>8.9485472775832093</v>
      </c>
      <c r="N39" s="7">
        <f t="shared" si="24"/>
        <v>9.8553120795220135</v>
      </c>
      <c r="O39" s="7">
        <f t="shared" si="24"/>
        <v>9.7089570566231558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9.8030035482159423</v>
      </c>
      <c r="D40" s="7">
        <f t="shared" ref="D40:I40" si="25">(D20+D25+D26+D34)/4</f>
        <v>8.783067209505214</v>
      </c>
      <c r="E40" s="7">
        <f t="shared" si="25"/>
        <v>9.7445204717259202</v>
      </c>
      <c r="F40" s="7">
        <f t="shared" si="25"/>
        <v>7.4501522561624265</v>
      </c>
      <c r="G40" s="7">
        <f t="shared" si="25"/>
        <v>8.254172741751491</v>
      </c>
      <c r="H40" s="7">
        <f t="shared" si="25"/>
        <v>1.1279761904761905</v>
      </c>
      <c r="I40" s="7">
        <f t="shared" si="25"/>
        <v>7.7271445656116668</v>
      </c>
      <c r="J40" s="7">
        <f>(J20+J25+J26+J34)/4</f>
        <v>8.4672619047619051</v>
      </c>
      <c r="K40" s="7">
        <f t="shared" ref="K40:P40" si="26">(K20+K25+K26+K34)/4</f>
        <v>10.482580975075376</v>
      </c>
      <c r="L40" s="7">
        <f t="shared" si="26"/>
        <v>8.9004446177182377</v>
      </c>
      <c r="M40" s="7">
        <f t="shared" si="26"/>
        <v>7.6081379642882396</v>
      </c>
      <c r="N40" s="7">
        <f t="shared" si="26"/>
        <v>8.9206954868090929</v>
      </c>
      <c r="O40" s="7">
        <f t="shared" si="26"/>
        <v>7.3594838346822096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10.724447140524772</v>
      </c>
      <c r="D41" s="7">
        <f t="shared" ref="D41:I41" si="27">AVERAGE(D20:D34)</f>
        <v>9.0959871741635432</v>
      </c>
      <c r="E41" s="7">
        <f t="shared" si="27"/>
        <v>7.818842491163112</v>
      </c>
      <c r="F41" s="7">
        <f t="shared" si="27"/>
        <v>5.7827490746966861</v>
      </c>
      <c r="G41" s="7">
        <f t="shared" si="27"/>
        <v>7.1146680675439855</v>
      </c>
      <c r="H41" s="7">
        <f t="shared" si="27"/>
        <v>3.9864875440923604</v>
      </c>
      <c r="I41" s="7">
        <f t="shared" si="27"/>
        <v>7.3017551395241043</v>
      </c>
      <c r="J41" s="7">
        <f>AVERAGE(J20:J34)</f>
        <v>9.6633533622947372</v>
      </c>
      <c r="K41" s="7">
        <f t="shared" ref="K41:P41" si="28">AVERAGE(K20:K34)</f>
        <v>5.5383244173686252</v>
      </c>
      <c r="L41" s="7">
        <f t="shared" si="28"/>
        <v>8.3777962941236161</v>
      </c>
      <c r="M41" s="7">
        <f t="shared" si="28"/>
        <v>7.9743203392350877</v>
      </c>
      <c r="N41" s="7">
        <f t="shared" si="28"/>
        <v>9.5973758164977614</v>
      </c>
      <c r="O41" s="7">
        <f t="shared" si="28"/>
        <v>8.2536195227382692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726B-C514-E344-9F25-88394A04033F}">
  <dimension ref="A1:P41"/>
  <sheetViews>
    <sheetView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1.5487605801062401</v>
      </c>
      <c r="D4" s="5">
        <v>0.97188796294245505</v>
      </c>
      <c r="E4" s="5">
        <v>0.79844527721295999</v>
      </c>
      <c r="F4" s="5">
        <v>0.64733509936489897</v>
      </c>
      <c r="G4" s="5">
        <v>0.77280290754242598</v>
      </c>
      <c r="H4" s="5">
        <v>0.66583345057253596</v>
      </c>
      <c r="I4" s="5">
        <v>0.79773436761709804</v>
      </c>
      <c r="J4" s="5">
        <v>0.86382116456456903</v>
      </c>
      <c r="K4" s="5">
        <v>0.43780722066942401</v>
      </c>
      <c r="L4" s="5">
        <v>0.78190995625651105</v>
      </c>
      <c r="M4" s="5">
        <v>0.51358426738063301</v>
      </c>
      <c r="N4" s="5">
        <v>0.42509471251927</v>
      </c>
      <c r="O4" s="5">
        <v>0.79931786767641799</v>
      </c>
      <c r="P4" s="5">
        <v>8.0572632800436205E-3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-2.8704009417262401E-2</v>
      </c>
      <c r="G5" s="5">
        <v>0</v>
      </c>
      <c r="H5" s="5">
        <v>0</v>
      </c>
      <c r="I5" s="5">
        <v>0</v>
      </c>
      <c r="J5" s="5">
        <v>0.236648742938211</v>
      </c>
      <c r="K5" s="5">
        <v>0</v>
      </c>
      <c r="L5" s="5">
        <v>0.233673873417064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10.7623765640689</v>
      </c>
      <c r="D7" s="12">
        <v>9.1808086818939394</v>
      </c>
      <c r="E7" s="12">
        <v>19.776027664920001</v>
      </c>
      <c r="F7" s="12">
        <v>6.9574925970629797</v>
      </c>
      <c r="G7" s="12">
        <v>15.316494494253799</v>
      </c>
      <c r="H7" s="12">
        <v>0</v>
      </c>
      <c r="I7" s="12">
        <v>6.5062873852077496</v>
      </c>
      <c r="J7" s="12">
        <v>10.710943462209601</v>
      </c>
      <c r="K7" s="12">
        <v>36.041746127939398</v>
      </c>
      <c r="L7" s="12">
        <v>17.1015063682338</v>
      </c>
      <c r="M7" s="12">
        <v>5.1054981647512498</v>
      </c>
      <c r="N7" s="12">
        <v>7.4963745960002299</v>
      </c>
      <c r="O7" s="12">
        <v>6.5062873852077496</v>
      </c>
      <c r="P7" s="12">
        <v>14.7283611272358</v>
      </c>
    </row>
    <row r="8" spans="1:16">
      <c r="A8" s="8" t="s">
        <v>26</v>
      </c>
      <c r="B8" s="3">
        <v>8</v>
      </c>
      <c r="C8" s="12">
        <v>21.9233596675478</v>
      </c>
      <c r="D8" s="12">
        <v>12.8325589139078</v>
      </c>
      <c r="E8" s="12">
        <v>46.161208918766398</v>
      </c>
      <c r="F8" s="12">
        <v>12.963961026182099</v>
      </c>
      <c r="G8" s="12">
        <v>21.961150193966802</v>
      </c>
      <c r="H8" s="12">
        <v>0</v>
      </c>
      <c r="I8" s="12">
        <v>11.803896876720801</v>
      </c>
      <c r="J8" s="12">
        <v>12.845417189372601</v>
      </c>
      <c r="K8" s="12">
        <v>48.771438838128397</v>
      </c>
      <c r="L8" s="12">
        <v>42.329442830244901</v>
      </c>
      <c r="M8" s="12">
        <v>12.1881255207542</v>
      </c>
      <c r="N8" s="12">
        <v>16.317151564878699</v>
      </c>
      <c r="O8" s="12">
        <v>11.803896876720801</v>
      </c>
      <c r="P8" s="12">
        <v>51.968465387774401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1.5487605801062401</v>
      </c>
      <c r="D11" s="5">
        <v>0.97188796294245505</v>
      </c>
      <c r="E11" s="5">
        <v>0.79844527721295999</v>
      </c>
      <c r="F11" s="5">
        <v>0.64733509936489897</v>
      </c>
      <c r="G11" s="5">
        <v>0.77280290754242598</v>
      </c>
      <c r="H11" s="5">
        <v>0.66583345057253596</v>
      </c>
      <c r="I11" s="5">
        <v>0.79773436761709804</v>
      </c>
      <c r="J11" s="5">
        <v>0.86382116456456903</v>
      </c>
      <c r="K11" s="5">
        <v>0.43780722066942401</v>
      </c>
      <c r="L11" s="5">
        <v>0.78190995625651105</v>
      </c>
      <c r="M11" s="5">
        <v>0.51358426738063301</v>
      </c>
      <c r="N11" s="5">
        <v>0.42509471251927</v>
      </c>
      <c r="O11" s="5">
        <v>0.79931786767641799</v>
      </c>
      <c r="P11" s="5">
        <v>8.0572632800436205E-3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0.23622748931637499</v>
      </c>
      <c r="D13" s="5">
        <v>0.16908891900831</v>
      </c>
      <c r="E13" s="5">
        <v>7.6072361334265606E-2</v>
      </c>
      <c r="F13" s="5">
        <v>0.129421246241397</v>
      </c>
      <c r="G13" s="5">
        <v>7.7691992516543504E-2</v>
      </c>
      <c r="H13" s="5">
        <v>2.5088175534970999E-2</v>
      </c>
      <c r="I13" s="5">
        <v>0.14170476450125899</v>
      </c>
      <c r="J13" s="5">
        <v>0.124440675328105</v>
      </c>
      <c r="K13" s="5">
        <v>4.7495354823939101E-2</v>
      </c>
      <c r="L13" s="5">
        <v>4.1812199888997897E-2</v>
      </c>
      <c r="M13" s="5">
        <v>0.15457037404767701</v>
      </c>
      <c r="N13" s="5">
        <v>0.21736052651698301</v>
      </c>
      <c r="O13" s="5">
        <v>0.14405796802164</v>
      </c>
      <c r="P13" s="5">
        <v>4.0470532481941199E-2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-7.5782529775682894E-2</v>
      </c>
      <c r="F14" s="5">
        <v>-1.8355299449797599E-4</v>
      </c>
      <c r="G14" s="5">
        <v>0</v>
      </c>
      <c r="H14" s="5">
        <v>0</v>
      </c>
      <c r="I14" s="5">
        <v>0</v>
      </c>
      <c r="J14" s="5">
        <v>2.0566938763898399E-2</v>
      </c>
      <c r="K14" s="5">
        <v>0</v>
      </c>
      <c r="L14" s="5">
        <v>1.9912268147401699E-2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-2.8704009417262401E-2</v>
      </c>
      <c r="G15" s="5">
        <v>0</v>
      </c>
      <c r="H15" s="5">
        <v>0</v>
      </c>
      <c r="I15" s="5">
        <v>0</v>
      </c>
      <c r="J15" s="5">
        <v>0.236648742938211</v>
      </c>
      <c r="K15" s="5">
        <v>0</v>
      </c>
      <c r="L15" s="5">
        <v>0.233673873417064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0.52026377251762301</v>
      </c>
      <c r="D16" s="5">
        <v>0.45408994644337702</v>
      </c>
      <c r="E16" s="5">
        <v>0.18792702072546599</v>
      </c>
      <c r="F16" s="5">
        <v>6.13560514271227E-2</v>
      </c>
      <c r="G16" s="5">
        <v>0.30553589846914903</v>
      </c>
      <c r="H16" s="5">
        <v>0.255291053756035</v>
      </c>
      <c r="I16" s="5">
        <v>0.19455449506491301</v>
      </c>
      <c r="J16" s="5">
        <v>0.55409629125032001</v>
      </c>
      <c r="K16" s="5">
        <v>0.36879693351789</v>
      </c>
      <c r="L16" s="5">
        <v>0.50492208586064902</v>
      </c>
      <c r="M16" s="5">
        <v>0.139080282874643</v>
      </c>
      <c r="N16" s="5">
        <v>0.22218711501098101</v>
      </c>
      <c r="O16" s="5">
        <v>0.19066453507095499</v>
      </c>
      <c r="P16" s="5">
        <v>-4.9972866614852597E-2</v>
      </c>
    </row>
    <row r="17" spans="1:16">
      <c r="A17" s="8" t="s">
        <v>32</v>
      </c>
      <c r="B17" s="2">
        <v>12</v>
      </c>
      <c r="C17" s="5">
        <v>711.08122064635097</v>
      </c>
      <c r="D17" s="5">
        <v>566.23389635605099</v>
      </c>
      <c r="E17" s="5">
        <v>237.59562858913699</v>
      </c>
      <c r="F17" s="5">
        <v>218.768943928281</v>
      </c>
      <c r="G17" s="5">
        <v>292.362917144547</v>
      </c>
      <c r="H17" s="5">
        <v>136.27541704219701</v>
      </c>
      <c r="I17" s="5">
        <v>273.71671327361298</v>
      </c>
      <c r="J17" s="5">
        <v>404.05713398091802</v>
      </c>
      <c r="K17" s="5">
        <v>311.33181153026499</v>
      </c>
      <c r="L17" s="5">
        <v>207.49393150713999</v>
      </c>
      <c r="M17" s="5">
        <v>364.87589236808498</v>
      </c>
      <c r="N17" s="5">
        <v>626.25280615398901</v>
      </c>
      <c r="O17" s="5">
        <v>273.71671327361298</v>
      </c>
      <c r="P17" s="5">
        <v>62.9232894003461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3.2618432903505794</v>
      </c>
      <c r="E21" s="7">
        <f t="shared" si="2"/>
        <v>1.9297785986992673</v>
      </c>
      <c r="F21" s="7">
        <f t="shared" si="2"/>
        <v>0.76923076923076927</v>
      </c>
      <c r="G21" s="7">
        <f t="shared" si="2"/>
        <v>1.7328415234647352</v>
      </c>
      <c r="H21" s="7">
        <f t="shared" si="2"/>
        <v>0.91130075848294945</v>
      </c>
      <c r="I21" s="7">
        <f t="shared" si="2"/>
        <v>1.9243187110849767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6.3611831971938946</v>
      </c>
      <c r="M21" s="7">
        <f>((M4-MIN($M4:$P4))/(MAX($M4:$P4)-MIN($M4:$P4))*90+10)/$B4</f>
        <v>5.1923024053460072</v>
      </c>
      <c r="N21" s="7">
        <f t="shared" ref="N21:P21" si="4">((N4-MIN($M4:$P4))/(MAX($M4:$P4)-MIN($M4:$P4))*90+10)/$B4</f>
        <v>4.4180695018117806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12.358578238373985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11.795838751625444</v>
      </c>
      <c r="D24" s="7">
        <f t="shared" si="2"/>
        <v>10.356306892067618</v>
      </c>
      <c r="E24" s="7">
        <f t="shared" si="2"/>
        <v>20</v>
      </c>
      <c r="F24" s="7">
        <f t="shared" si="2"/>
        <v>8.3326603739174239</v>
      </c>
      <c r="G24" s="7">
        <f t="shared" si="2"/>
        <v>15.940964564163583</v>
      </c>
      <c r="H24" s="7">
        <f t="shared" si="2"/>
        <v>2</v>
      </c>
      <c r="I24" s="7">
        <f t="shared" si="2"/>
        <v>7.9219765929778934</v>
      </c>
      <c r="J24" s="7">
        <f t="shared" si="5"/>
        <v>2</v>
      </c>
      <c r="K24" s="7">
        <f t="shared" si="5"/>
        <v>20</v>
      </c>
      <c r="L24" s="7">
        <f t="shared" si="5"/>
        <v>6.5411167512690209</v>
      </c>
      <c r="M24" s="7">
        <f t="shared" si="7"/>
        <v>2</v>
      </c>
      <c r="N24" s="7">
        <f t="shared" si="7"/>
        <v>6.4722424012749453</v>
      </c>
      <c r="O24" s="7">
        <f t="shared" si="7"/>
        <v>4.6202395343793699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6.592966573816148</v>
      </c>
      <c r="D25" s="7">
        <f t="shared" si="2"/>
        <v>4.3774373259053014</v>
      </c>
      <c r="E25" s="7">
        <f t="shared" si="2"/>
        <v>12.5</v>
      </c>
      <c r="F25" s="7">
        <f t="shared" si="2"/>
        <v>4.4094614820682683</v>
      </c>
      <c r="G25" s="7">
        <f t="shared" si="2"/>
        <v>6.602176545395575</v>
      </c>
      <c r="H25" s="7">
        <f t="shared" si="2"/>
        <v>1.25</v>
      </c>
      <c r="I25" s="7">
        <f t="shared" si="2"/>
        <v>4.1267409470752172</v>
      </c>
      <c r="J25" s="7">
        <f t="shared" si="5"/>
        <v>1.25</v>
      </c>
      <c r="K25" s="7">
        <f t="shared" si="5"/>
        <v>12.5</v>
      </c>
      <c r="L25" s="7">
        <f t="shared" si="5"/>
        <v>10.482730851825359</v>
      </c>
      <c r="M25" s="7">
        <f t="shared" si="7"/>
        <v>1.357621528267785</v>
      </c>
      <c r="N25" s="7">
        <f t="shared" si="7"/>
        <v>2.5141518911824718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4.2403962774557531</v>
      </c>
      <c r="E28" s="7">
        <f t="shared" si="2"/>
        <v>2.5087121783090476</v>
      </c>
      <c r="F28" s="7">
        <f t="shared" si="2"/>
        <v>1</v>
      </c>
      <c r="G28" s="7">
        <f t="shared" si="2"/>
        <v>2.2526939805041559</v>
      </c>
      <c r="H28" s="7">
        <f t="shared" si="2"/>
        <v>1.1846909860278343</v>
      </c>
      <c r="I28" s="7">
        <f t="shared" si="2"/>
        <v>2.5016143244104696</v>
      </c>
      <c r="J28" s="7">
        <f t="shared" si="10"/>
        <v>10</v>
      </c>
      <c r="K28" s="7">
        <f t="shared" si="10"/>
        <v>1</v>
      </c>
      <c r="L28" s="7">
        <f t="shared" si="10"/>
        <v>8.2695381563520627</v>
      </c>
      <c r="M28" s="7">
        <f t="shared" si="11"/>
        <v>6.7499931269498088</v>
      </c>
      <c r="N28" s="7">
        <f t="shared" si="11"/>
        <v>5.7434903523553151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14.276318114795316</v>
      </c>
      <c r="E30" s="7">
        <f t="shared" si="2"/>
        <v>6.3464920291321425</v>
      </c>
      <c r="F30" s="7">
        <f t="shared" si="2"/>
        <v>10.894578840300614</v>
      </c>
      <c r="G30" s="7">
        <f t="shared" si="2"/>
        <v>6.4845684525081566</v>
      </c>
      <c r="H30" s="7">
        <f t="shared" si="2"/>
        <v>2</v>
      </c>
      <c r="I30" s="7">
        <f t="shared" si="2"/>
        <v>11.941770501188685</v>
      </c>
      <c r="J30" s="7">
        <f t="shared" ref="J30:L34" si="15">((J13-MIN($J13:$L13))/(MAX($J13:$L13)-MIN($J13:$L13))*90+10)/$B13</f>
        <v>20</v>
      </c>
      <c r="K30" s="7">
        <f t="shared" si="15"/>
        <v>3.2380331149196757</v>
      </c>
      <c r="L30" s="7">
        <f t="shared" si="15"/>
        <v>2</v>
      </c>
      <c r="M30" s="7">
        <f t="shared" ref="M30:P30" si="16">((M13-MIN($M13:$P13))/(MAX($M13:$P13)-MIN($M13:$P13))*90+10)/$B13</f>
        <v>13.610589730566607</v>
      </c>
      <c r="N30" s="7">
        <f t="shared" si="16"/>
        <v>20</v>
      </c>
      <c r="O30" s="7">
        <f t="shared" si="16"/>
        <v>12.540866654929093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9.9782010846646099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9.7135190795232624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8.2390521589159906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7.251844239235111</v>
      </c>
      <c r="E33" s="7">
        <f t="shared" si="2"/>
        <v>2.90190229853139</v>
      </c>
      <c r="F33" s="7">
        <f t="shared" si="2"/>
        <v>0.83333333333333337</v>
      </c>
      <c r="G33" s="7">
        <f t="shared" si="2"/>
        <v>4.8240024126492607</v>
      </c>
      <c r="H33" s="7">
        <f t="shared" si="2"/>
        <v>4.0028431293561395</v>
      </c>
      <c r="I33" s="7">
        <f t="shared" si="2"/>
        <v>3.0102161386815105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6.3430051156010059</v>
      </c>
      <c r="M33" s="7">
        <f t="shared" ref="M33:P34" si="18">((M16-MIN($M16:$P16))/(MAX($M16:$P16)-MIN($M16:$P16))*90+10)/$B16</f>
        <v>6.0431316758411171</v>
      </c>
      <c r="N33" s="7">
        <f t="shared" si="18"/>
        <v>8.3333333333333339</v>
      </c>
      <c r="O33" s="7">
        <f t="shared" si="18"/>
        <v>7.4646554765159223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6.4433821091710604</v>
      </c>
      <c r="E34" s="7">
        <f t="shared" si="2"/>
        <v>2.155347797761678</v>
      </c>
      <c r="F34" s="7">
        <f t="shared" si="2"/>
        <v>1.9096993821210126</v>
      </c>
      <c r="G34" s="7">
        <f t="shared" si="2"/>
        <v>2.869945078425959</v>
      </c>
      <c r="H34" s="7">
        <f t="shared" si="2"/>
        <v>0.83333333333333337</v>
      </c>
      <c r="I34" s="7">
        <f t="shared" si="2"/>
        <v>2.626651555369758</v>
      </c>
      <c r="J34" s="7">
        <f t="shared" si="15"/>
        <v>8.3333333333333339</v>
      </c>
      <c r="K34" s="7">
        <f t="shared" si="15"/>
        <v>4.7953368536887213</v>
      </c>
      <c r="L34" s="7">
        <f t="shared" si="15"/>
        <v>0.83333333333333337</v>
      </c>
      <c r="M34" s="7">
        <f t="shared" si="18"/>
        <v>4.8534396031214717</v>
      </c>
      <c r="N34" s="7">
        <f t="shared" si="18"/>
        <v>8.3333333333333339</v>
      </c>
      <c r="O34" s="7">
        <f t="shared" si="18"/>
        <v>3.6397736707049826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11.795838751625444</v>
      </c>
      <c r="D37" s="7">
        <f t="shared" ref="D37:I37" si="19">D24</f>
        <v>10.356306892067618</v>
      </c>
      <c r="E37" s="7">
        <f t="shared" si="19"/>
        <v>20</v>
      </c>
      <c r="F37" s="7">
        <f t="shared" si="19"/>
        <v>8.3326603739174239</v>
      </c>
      <c r="G37" s="7">
        <f t="shared" si="19"/>
        <v>15.940964564163583</v>
      </c>
      <c r="H37" s="7">
        <f t="shared" si="19"/>
        <v>2</v>
      </c>
      <c r="I37" s="7">
        <f t="shared" si="19"/>
        <v>7.9219765929778934</v>
      </c>
      <c r="J37" s="7">
        <f>J24</f>
        <v>2</v>
      </c>
      <c r="K37" s="7">
        <f t="shared" ref="K37:P37" si="20">K24</f>
        <v>20</v>
      </c>
      <c r="L37" s="7">
        <f t="shared" si="20"/>
        <v>6.5411167512690209</v>
      </c>
      <c r="M37" s="7">
        <f t="shared" si="20"/>
        <v>2</v>
      </c>
      <c r="N37" s="7">
        <f t="shared" si="20"/>
        <v>6.4722424012749453</v>
      </c>
      <c r="O37" s="7">
        <f t="shared" si="20"/>
        <v>4.6202395343793699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8.619330543259899</v>
      </c>
      <c r="E39" s="7">
        <f t="shared" si="23"/>
        <v>5.5763909411142842</v>
      </c>
      <c r="F39" s="7">
        <f t="shared" si="23"/>
        <v>4.3311983064714683</v>
      </c>
      <c r="G39" s="7">
        <f t="shared" si="23"/>
        <v>6.9022935991710925</v>
      </c>
      <c r="H39" s="7">
        <f t="shared" si="23"/>
        <v>6.0028846622636687</v>
      </c>
      <c r="I39" s="7">
        <f t="shared" si="23"/>
        <v>7.4127702624510086</v>
      </c>
      <c r="J39" s="7">
        <f>(SUM(J21:J22)+SUM(J28:J33))/8</f>
        <v>10.743735431235432</v>
      </c>
      <c r="K39" s="7">
        <f t="shared" ref="K39:P39" si="24">(SUM(K21:K22)+SUM(K28:K33))/8</f>
        <v>2.2518549552157756</v>
      </c>
      <c r="L39" s="7">
        <f t="shared" si="24"/>
        <v>7.7969731296086611</v>
      </c>
      <c r="M39" s="7">
        <f t="shared" si="24"/>
        <v>8.9400324203682455</v>
      </c>
      <c r="N39" s="7">
        <f t="shared" si="24"/>
        <v>9.8023919514678575</v>
      </c>
      <c r="O39" s="7">
        <f t="shared" si="24"/>
        <v>9.7027590309993919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9.8030035482159423</v>
      </c>
      <c r="D40" s="7">
        <f t="shared" ref="D40:I40" si="25">(D20+D25+D26+D34)/4</f>
        <v>8.7766334301976627</v>
      </c>
      <c r="E40" s="7">
        <f t="shared" si="25"/>
        <v>9.7352655208689907</v>
      </c>
      <c r="F40" s="7">
        <f t="shared" si="25"/>
        <v>7.6512187874758917</v>
      </c>
      <c r="G40" s="7">
        <f t="shared" si="25"/>
        <v>8.4394589773839552</v>
      </c>
      <c r="H40" s="7">
        <f t="shared" si="25"/>
        <v>1.1279761904761905</v>
      </c>
      <c r="I40" s="7">
        <f t="shared" si="25"/>
        <v>7.7597766970398157</v>
      </c>
      <c r="J40" s="7">
        <f>(J20+J25+J26+J34)/4</f>
        <v>8.4672619047619051</v>
      </c>
      <c r="K40" s="7">
        <f t="shared" ref="K40:P40" si="26">(K20+K25+K26+K34)/4</f>
        <v>10.395262784850752</v>
      </c>
      <c r="L40" s="7">
        <f t="shared" si="26"/>
        <v>8.9004446177182448</v>
      </c>
      <c r="M40" s="7">
        <f t="shared" si="26"/>
        <v>7.6241938542758856</v>
      </c>
      <c r="N40" s="7">
        <f t="shared" si="26"/>
        <v>8.7832998775575231</v>
      </c>
      <c r="O40" s="7">
        <f t="shared" si="26"/>
        <v>7.2938719891048169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10.724447140524768</v>
      </c>
      <c r="D41" s="7">
        <f t="shared" ref="D41:I41" si="27">AVERAGE(D20:D34)</f>
        <v>9.0278323305958299</v>
      </c>
      <c r="E41" s="7">
        <f t="shared" si="27"/>
        <v>7.7077553696243131</v>
      </c>
      <c r="F41" s="7">
        <f t="shared" si="27"/>
        <v>5.8959269880425484</v>
      </c>
      <c r="G41" s="7">
        <f t="shared" si="27"/>
        <v>7.2321050396910902</v>
      </c>
      <c r="H41" s="7">
        <f t="shared" si="27"/>
        <v>3.8356654706676077</v>
      </c>
      <c r="I41" s="7">
        <f t="shared" si="27"/>
        <v>7.1901292491289013</v>
      </c>
      <c r="J41" s="7">
        <f>AVERAGE(J20:J34)</f>
        <v>9.6678854771859495</v>
      </c>
      <c r="K41" s="7">
        <f t="shared" ref="K41:P41" si="28">AVERAGE(K20:K34)</f>
        <v>5.5063927187419468</v>
      </c>
      <c r="L41" s="7">
        <f t="shared" si="28"/>
        <v>8.36791201726742</v>
      </c>
      <c r="M41" s="7">
        <f t="shared" si="28"/>
        <v>7.9740606527171449</v>
      </c>
      <c r="N41" s="7">
        <f t="shared" si="28"/>
        <v>9.4016385015498596</v>
      </c>
      <c r="O41" s="7">
        <f t="shared" si="28"/>
        <v>8.1192282998266805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E5CB-436B-6942-88CE-E35D3FAFFBFA}">
  <dimension ref="A1:P41"/>
  <sheetViews>
    <sheetView topLeftCell="A8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  <col min="4" max="5" width="11" bestFit="1" customWidth="1"/>
    <col min="6" max="6" width="11.5" bestFit="1" customWidth="1"/>
    <col min="7" max="16" width="11" bestFit="1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1.5338171225183299</v>
      </c>
      <c r="D4" s="5">
        <v>0.95239811728377399</v>
      </c>
      <c r="E4" s="5">
        <v>0.74849462256173105</v>
      </c>
      <c r="F4" s="5">
        <v>0.48117594582859702</v>
      </c>
      <c r="G4" s="5">
        <v>0.74337300738799705</v>
      </c>
      <c r="H4" s="5">
        <v>0.62704625780576395</v>
      </c>
      <c r="I4" s="5">
        <v>0.721407162904115</v>
      </c>
      <c r="J4" s="5">
        <v>0.80469053239405997</v>
      </c>
      <c r="K4" s="5">
        <v>0.42710250731923199</v>
      </c>
      <c r="L4" s="5">
        <v>0.73060125965266898</v>
      </c>
      <c r="M4" s="5">
        <v>0.486961841467767</v>
      </c>
      <c r="N4" s="5">
        <v>0.37739207412202902</v>
      </c>
      <c r="O4" s="5">
        <v>0.72087773228711005</v>
      </c>
      <c r="P4" s="5">
        <v>-8.0738327542346805E-2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-3.9793149804285298E-2</v>
      </c>
      <c r="G5" s="5">
        <v>0</v>
      </c>
      <c r="H5" s="5">
        <v>0</v>
      </c>
      <c r="I5" s="5">
        <v>0</v>
      </c>
      <c r="J5" s="5">
        <v>0.217216315284395</v>
      </c>
      <c r="K5" s="5">
        <v>0</v>
      </c>
      <c r="L5" s="5">
        <v>0.22454058984174999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9.6347982301025095</v>
      </c>
      <c r="D7" s="12">
        <v>8.2189318235282993</v>
      </c>
      <c r="E7" s="12">
        <v>17.704085636675799</v>
      </c>
      <c r="F7" s="12">
        <v>5.9467473432465496</v>
      </c>
      <c r="G7" s="12">
        <v>13.091400626139899</v>
      </c>
      <c r="H7" s="12">
        <v>0</v>
      </c>
      <c r="I7" s="12">
        <v>5.8246211522483504</v>
      </c>
      <c r="J7" s="12">
        <v>9.5887537941163608</v>
      </c>
      <c r="K7" s="12">
        <v>32.265638517296701</v>
      </c>
      <c r="L7" s="12">
        <v>15.309774965395899</v>
      </c>
      <c r="M7" s="12">
        <v>4.3638002087133003</v>
      </c>
      <c r="N7" s="12">
        <v>6.7109765449817997</v>
      </c>
      <c r="O7" s="12">
        <v>5.8246211522483504</v>
      </c>
      <c r="P7" s="12">
        <v>12.5887079550381</v>
      </c>
    </row>
    <row r="8" spans="1:16">
      <c r="A8" s="8" t="s">
        <v>26</v>
      </c>
      <c r="B8" s="3">
        <v>8</v>
      </c>
      <c r="C8" s="12">
        <v>19.6264408390977</v>
      </c>
      <c r="D8" s="12">
        <v>11.488086778545201</v>
      </c>
      <c r="E8" s="12">
        <v>41.324881297572297</v>
      </c>
      <c r="F8" s="12">
        <v>11.0806299417328</v>
      </c>
      <c r="G8" s="12">
        <v>18.7707582507153</v>
      </c>
      <c r="H8" s="12">
        <v>0</v>
      </c>
      <c r="I8" s="12">
        <v>10.5671980588221</v>
      </c>
      <c r="J8" s="12">
        <v>11.4995978875417</v>
      </c>
      <c r="K8" s="12">
        <v>43.661636423869602</v>
      </c>
      <c r="L8" s="12">
        <v>37.894570816603903</v>
      </c>
      <c r="M8" s="12">
        <v>10.4175034394283</v>
      </c>
      <c r="N8" s="12">
        <v>14.607597316607</v>
      </c>
      <c r="O8" s="12">
        <v>10.5671980588221</v>
      </c>
      <c r="P8" s="12">
        <v>44.418780065652797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1.5338171225183299</v>
      </c>
      <c r="D11" s="5">
        <v>0.95239811728377399</v>
      </c>
      <c r="E11" s="5">
        <v>0.74849462256173105</v>
      </c>
      <c r="F11" s="5">
        <v>0.48117594582859702</v>
      </c>
      <c r="G11" s="5">
        <v>0.74337300738799705</v>
      </c>
      <c r="H11" s="5">
        <v>0.62704625780576395</v>
      </c>
      <c r="I11" s="5">
        <v>0.721407162904115</v>
      </c>
      <c r="J11" s="5">
        <v>0.80469053239405997</v>
      </c>
      <c r="K11" s="5">
        <v>0.42710250731923199</v>
      </c>
      <c r="L11" s="5">
        <v>0.73060125965266898</v>
      </c>
      <c r="M11" s="5">
        <v>0.486961841467767</v>
      </c>
      <c r="N11" s="5">
        <v>0.37739207412202902</v>
      </c>
      <c r="O11" s="5">
        <v>0.72087773228711005</v>
      </c>
      <c r="P11" s="5">
        <v>-8.0738327542346805E-2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0.23812229785404199</v>
      </c>
      <c r="D13" s="5">
        <v>0.17006659862635701</v>
      </c>
      <c r="E13" s="5">
        <v>7.3289433502951001E-2</v>
      </c>
      <c r="F13" s="5">
        <v>0.123110993622798</v>
      </c>
      <c r="G13" s="5">
        <v>7.2124745195245796E-2</v>
      </c>
      <c r="H13" s="5">
        <v>1.5922891841539898E-2</v>
      </c>
      <c r="I13" s="5">
        <v>0.13980428681936799</v>
      </c>
      <c r="J13" s="5">
        <v>0.11901659841232801</v>
      </c>
      <c r="K13" s="5">
        <v>4.4909888026495703E-2</v>
      </c>
      <c r="L13" s="5">
        <v>3.5641331367141801E-2</v>
      </c>
      <c r="M13" s="5">
        <v>0.155551543786385</v>
      </c>
      <c r="N13" s="5">
        <v>0.20919689126279101</v>
      </c>
      <c r="O13" s="5">
        <v>0.13976391522239001</v>
      </c>
      <c r="P13" s="5">
        <v>3.74650294950419E-2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-9.1578837903882201E-2</v>
      </c>
      <c r="F14" s="5">
        <v>-2.3546293785547601E-4</v>
      </c>
      <c r="G14" s="5">
        <v>0</v>
      </c>
      <c r="H14" s="5">
        <v>0</v>
      </c>
      <c r="I14" s="5">
        <v>0</v>
      </c>
      <c r="J14" s="5">
        <v>2.0214074082645299E-2</v>
      </c>
      <c r="K14" s="5">
        <v>0</v>
      </c>
      <c r="L14" s="5">
        <v>2.0079274816024499E-2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-3.9793149804285298E-2</v>
      </c>
      <c r="G15" s="5">
        <v>0</v>
      </c>
      <c r="H15" s="5">
        <v>0</v>
      </c>
      <c r="I15" s="5">
        <v>0</v>
      </c>
      <c r="J15" s="5">
        <v>0.217216315284395</v>
      </c>
      <c r="K15" s="5">
        <v>0</v>
      </c>
      <c r="L15" s="5">
        <v>0.22454058984174999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0.50232318437653001</v>
      </c>
      <c r="D16" s="5">
        <v>0.43814586498395403</v>
      </c>
      <c r="E16" s="5">
        <v>0.15148907392604499</v>
      </c>
      <c r="F16" s="5">
        <v>-3.0645213295259498E-2</v>
      </c>
      <c r="G16" s="5">
        <v>0.29237405280291401</v>
      </c>
      <c r="H16" s="5">
        <v>0.232311131216281</v>
      </c>
      <c r="I16" s="5">
        <v>0.12959829095196901</v>
      </c>
      <c r="J16" s="5">
        <v>0.50229825383455895</v>
      </c>
      <c r="K16" s="5">
        <v>0.36416806126401602</v>
      </c>
      <c r="L16" s="5">
        <v>0.45411335498254402</v>
      </c>
      <c r="M16" s="5">
        <v>0.11858323576751099</v>
      </c>
      <c r="N16" s="5">
        <v>0.19553262715327099</v>
      </c>
      <c r="O16" s="5">
        <v>0.13297238795848701</v>
      </c>
      <c r="P16" s="5">
        <v>-0.10252593673096599</v>
      </c>
    </row>
    <row r="17" spans="1:16">
      <c r="A17" s="8" t="s">
        <v>32</v>
      </c>
      <c r="B17" s="2">
        <v>12</v>
      </c>
      <c r="C17" s="5">
        <v>707.57803400461705</v>
      </c>
      <c r="D17" s="5">
        <v>562.28879667466595</v>
      </c>
      <c r="E17" s="5">
        <v>223.32909951341799</v>
      </c>
      <c r="F17" s="5">
        <v>169.42136536273901</v>
      </c>
      <c r="G17" s="5">
        <v>275.34687246456099</v>
      </c>
      <c r="H17" s="5">
        <v>110.81480473123101</v>
      </c>
      <c r="I17" s="5">
        <v>227.683689056086</v>
      </c>
      <c r="J17" s="5">
        <v>373.94821136903499</v>
      </c>
      <c r="K17" s="5">
        <v>302.47710234204402</v>
      </c>
      <c r="L17" s="5">
        <v>172.62239492703401</v>
      </c>
      <c r="M17" s="5">
        <v>358.41627322676999</v>
      </c>
      <c r="N17" s="5">
        <v>618.63979263565602</v>
      </c>
      <c r="O17" s="5">
        <v>227.683689056086</v>
      </c>
      <c r="P17" s="5">
        <v>44.539673001108497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3.8683944853059775</v>
      </c>
      <c r="E21" s="7">
        <f t="shared" si="2"/>
        <v>2.5273491128608949</v>
      </c>
      <c r="F21" s="7">
        <f t="shared" si="2"/>
        <v>0.76923076923076927</v>
      </c>
      <c r="G21" s="7">
        <f t="shared" si="2"/>
        <v>2.493664950960957</v>
      </c>
      <c r="H21" s="7">
        <f t="shared" si="2"/>
        <v>1.7285998429230252</v>
      </c>
      <c r="I21" s="7">
        <f t="shared" si="2"/>
        <v>2.3491985986940978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6.3338807817566289</v>
      </c>
      <c r="M21" s="7">
        <f>((M4-MIN($M4:$P4))/(MAX($M4:$P4)-MIN($M4:$P4))*90+10)/$B4</f>
        <v>5.6721164975143825</v>
      </c>
      <c r="N21" s="7">
        <f t="shared" ref="N21:P21" si="4">((N4-MIN($M4:$P4))/(MAX($M4:$P4)-MIN($M4:$P4))*90+10)/$B4</f>
        <v>4.7258281610013038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12.133036998663291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11.795838751625499</v>
      </c>
      <c r="D24" s="7">
        <f t="shared" si="2"/>
        <v>10.356306892067622</v>
      </c>
      <c r="E24" s="7">
        <f t="shared" si="2"/>
        <v>20</v>
      </c>
      <c r="F24" s="7">
        <f t="shared" si="2"/>
        <v>8.0461440582218327</v>
      </c>
      <c r="G24" s="7">
        <f t="shared" si="2"/>
        <v>15.310216415941605</v>
      </c>
      <c r="H24" s="7">
        <f t="shared" si="2"/>
        <v>2</v>
      </c>
      <c r="I24" s="7">
        <f t="shared" si="2"/>
        <v>7.9219765929778987</v>
      </c>
      <c r="J24" s="7">
        <f t="shared" si="5"/>
        <v>2</v>
      </c>
      <c r="K24" s="7">
        <f t="shared" si="5"/>
        <v>20</v>
      </c>
      <c r="L24" s="7">
        <f t="shared" si="5"/>
        <v>6.5411167512690609</v>
      </c>
      <c r="M24" s="7">
        <f t="shared" si="7"/>
        <v>2</v>
      </c>
      <c r="N24" s="7">
        <f t="shared" si="7"/>
        <v>7.1367353113123384</v>
      </c>
      <c r="O24" s="7">
        <f t="shared" si="7"/>
        <v>5.1969692298835088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6.5929665738161543</v>
      </c>
      <c r="D25" s="7">
        <f t="shared" si="2"/>
        <v>4.3774373259053014</v>
      </c>
      <c r="E25" s="7">
        <f t="shared" si="2"/>
        <v>12.5</v>
      </c>
      <c r="F25" s="7">
        <f t="shared" si="2"/>
        <v>4.2665140934552959</v>
      </c>
      <c r="G25" s="7">
        <f t="shared" si="2"/>
        <v>6.3600214614035142</v>
      </c>
      <c r="H25" s="7">
        <f t="shared" si="2"/>
        <v>1.25</v>
      </c>
      <c r="I25" s="7">
        <f t="shared" si="2"/>
        <v>4.1267409470752074</v>
      </c>
      <c r="J25" s="7">
        <f t="shared" si="5"/>
        <v>1.25</v>
      </c>
      <c r="K25" s="7">
        <f t="shared" si="5"/>
        <v>12.5</v>
      </c>
      <c r="L25" s="7">
        <f t="shared" si="5"/>
        <v>10.48273085182533</v>
      </c>
      <c r="M25" s="7">
        <f t="shared" si="7"/>
        <v>1.25</v>
      </c>
      <c r="N25" s="7">
        <f t="shared" si="7"/>
        <v>2.6363760657122906</v>
      </c>
      <c r="O25" s="7">
        <f t="shared" si="7"/>
        <v>1.2995294481643485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5.0289128308977711</v>
      </c>
      <c r="E28" s="7">
        <f t="shared" si="2"/>
        <v>3.2855538467191634</v>
      </c>
      <c r="F28" s="7">
        <f t="shared" si="2"/>
        <v>1</v>
      </c>
      <c r="G28" s="7">
        <f t="shared" si="2"/>
        <v>3.2417644362492437</v>
      </c>
      <c r="H28" s="7">
        <f t="shared" si="2"/>
        <v>2.2471797957999327</v>
      </c>
      <c r="I28" s="7">
        <f t="shared" si="2"/>
        <v>3.0539581783023269</v>
      </c>
      <c r="J28" s="7">
        <f t="shared" si="10"/>
        <v>10</v>
      </c>
      <c r="K28" s="7">
        <f t="shared" si="10"/>
        <v>1</v>
      </c>
      <c r="L28" s="7">
        <f t="shared" si="10"/>
        <v>8.2340450162836181</v>
      </c>
      <c r="M28" s="7">
        <f t="shared" si="11"/>
        <v>7.373751446768698</v>
      </c>
      <c r="N28" s="7">
        <f t="shared" si="11"/>
        <v>6.1435766093016948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14.4869223186429</v>
      </c>
      <c r="E30" s="7">
        <f t="shared" si="2"/>
        <v>6.6471670128915665</v>
      </c>
      <c r="F30" s="7">
        <f t="shared" si="2"/>
        <v>10.683127766570575</v>
      </c>
      <c r="G30" s="7">
        <f t="shared" si="2"/>
        <v>6.5528175728326943</v>
      </c>
      <c r="H30" s="7">
        <f t="shared" si="2"/>
        <v>2</v>
      </c>
      <c r="I30" s="7">
        <f t="shared" si="2"/>
        <v>12.035423359662095</v>
      </c>
      <c r="J30" s="7">
        <f t="shared" ref="J30:L34" si="15">((J13-MIN($J13:$L13))/(MAX($J13:$L13)-MIN($J13:$L13))*90+10)/$B13</f>
        <v>20</v>
      </c>
      <c r="K30" s="7">
        <f t="shared" si="15"/>
        <v>4.0010013254644523</v>
      </c>
      <c r="L30" s="7">
        <f t="shared" si="15"/>
        <v>2</v>
      </c>
      <c r="M30" s="7">
        <f t="shared" ref="M30:P30" si="16">((M13-MIN($M13:$P13))/(MAX($M13:$P13)-MIN($M13:$P13))*90+10)/$B13</f>
        <v>14.37718636113541</v>
      </c>
      <c r="N30" s="7">
        <f t="shared" si="16"/>
        <v>20</v>
      </c>
      <c r="O30" s="7">
        <f t="shared" si="16"/>
        <v>12.722412976472333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9.9768596491372428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9.939982737046126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8.0886913324421936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7.4302218213807416</v>
      </c>
      <c r="E33" s="7">
        <f t="shared" si="2"/>
        <v>3.3963505030699017</v>
      </c>
      <c r="F33" s="7">
        <f t="shared" si="2"/>
        <v>0.83333333333333337</v>
      </c>
      <c r="G33" s="7">
        <f t="shared" si="2"/>
        <v>5.3789020881025502</v>
      </c>
      <c r="H33" s="7">
        <f t="shared" si="2"/>
        <v>4.5336889124854194</v>
      </c>
      <c r="I33" s="7">
        <f t="shared" si="2"/>
        <v>3.0883005829943868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5.7170570894154649</v>
      </c>
      <c r="M33" s="7">
        <f t="shared" ref="M33:P34" si="18">((M16-MIN($M16:$P16))/(MAX($M16:$P16)-MIN($M16:$P16))*90+10)/$B16</f>
        <v>6.3970680978296555</v>
      </c>
      <c r="N33" s="7">
        <f t="shared" si="18"/>
        <v>8.3333333333333339</v>
      </c>
      <c r="O33" s="7">
        <f t="shared" si="18"/>
        <v>6.7591400343844947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6.5073674786653006</v>
      </c>
      <c r="E34" s="7">
        <f t="shared" si="2"/>
        <v>2.2473903151850401</v>
      </c>
      <c r="F34" s="7">
        <f t="shared" si="2"/>
        <v>1.569888776388197</v>
      </c>
      <c r="G34" s="7">
        <f t="shared" si="2"/>
        <v>2.9011392025094076</v>
      </c>
      <c r="H34" s="7">
        <f t="shared" si="2"/>
        <v>0.83333333333333337</v>
      </c>
      <c r="I34" s="7">
        <f t="shared" si="2"/>
        <v>2.3021179189782157</v>
      </c>
      <c r="J34" s="7">
        <f t="shared" si="15"/>
        <v>8.3333333333333339</v>
      </c>
      <c r="K34" s="7">
        <f t="shared" si="15"/>
        <v>5.6708167858996079</v>
      </c>
      <c r="L34" s="7">
        <f t="shared" si="15"/>
        <v>0.83333333333333337</v>
      </c>
      <c r="M34" s="7">
        <f t="shared" si="18"/>
        <v>4.9337932029306151</v>
      </c>
      <c r="N34" s="7">
        <f t="shared" si="18"/>
        <v>8.3333333333333339</v>
      </c>
      <c r="O34" s="7">
        <f t="shared" si="18"/>
        <v>3.2259127344432046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11.795838751625499</v>
      </c>
      <c r="D37" s="7">
        <f t="shared" ref="D37:I37" si="19">D24</f>
        <v>10.356306892067622</v>
      </c>
      <c r="E37" s="7">
        <f t="shared" si="19"/>
        <v>20</v>
      </c>
      <c r="F37" s="7">
        <f t="shared" si="19"/>
        <v>8.0461440582218327</v>
      </c>
      <c r="G37" s="7">
        <f t="shared" si="19"/>
        <v>15.310216415941605</v>
      </c>
      <c r="H37" s="7">
        <f t="shared" si="19"/>
        <v>2</v>
      </c>
      <c r="I37" s="7">
        <f t="shared" si="19"/>
        <v>7.9219765929778987</v>
      </c>
      <c r="J37" s="7">
        <f>J24</f>
        <v>2</v>
      </c>
      <c r="K37" s="7">
        <f t="shared" ref="K37:P37" si="20">K24</f>
        <v>20</v>
      </c>
      <c r="L37" s="7">
        <f t="shared" si="20"/>
        <v>6.5411167512690609</v>
      </c>
      <c r="M37" s="7">
        <f t="shared" si="20"/>
        <v>2</v>
      </c>
      <c r="N37" s="7">
        <f t="shared" si="20"/>
        <v>7.1367353113123384</v>
      </c>
      <c r="O37" s="7">
        <f t="shared" si="20"/>
        <v>5.1969692298835088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8.8423367350587263</v>
      </c>
      <c r="E39" s="7">
        <f t="shared" si="23"/>
        <v>5.8475828624729935</v>
      </c>
      <c r="F39" s="7">
        <f t="shared" si="23"/>
        <v>4.3045992428142927</v>
      </c>
      <c r="G39" s="7">
        <f t="shared" si="23"/>
        <v>7.1989239340484836</v>
      </c>
      <c r="H39" s="7">
        <f t="shared" si="23"/>
        <v>6.3042138719313501</v>
      </c>
      <c r="I39" s="7">
        <f t="shared" si="23"/>
        <v>7.5563903929869163</v>
      </c>
      <c r="J39" s="7">
        <f>(SUM(J21:J22)+SUM(J28:J33))/8</f>
        <v>10.66728480595695</v>
      </c>
      <c r="K39" s="7">
        <f t="shared" ref="K39:P39" si="24">(SUM(K21:K22)+SUM(K28:K33))/8</f>
        <v>2.3472259815338727</v>
      </c>
      <c r="L39" s="7">
        <f t="shared" si="24"/>
        <v>7.7686510060930321</v>
      </c>
      <c r="M39" s="7">
        <f t="shared" si="24"/>
        <v>9.2180456034363214</v>
      </c>
      <c r="N39" s="7">
        <f t="shared" si="24"/>
        <v>9.8908725659848447</v>
      </c>
      <c r="O39" s="7">
        <f t="shared" si="24"/>
        <v>9.637262890925868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9.8030035482159441</v>
      </c>
      <c r="D40" s="7">
        <f t="shared" ref="D40:I40" si="25">(D20+D25+D26+D34)/4</f>
        <v>8.7926297725712228</v>
      </c>
      <c r="E40" s="7">
        <f t="shared" si="25"/>
        <v>9.7582761502248303</v>
      </c>
      <c r="F40" s="7">
        <f t="shared" si="25"/>
        <v>7.5305292888894453</v>
      </c>
      <c r="G40" s="7">
        <f t="shared" si="25"/>
        <v>8.3867187374068024</v>
      </c>
      <c r="H40" s="7">
        <f t="shared" si="25"/>
        <v>1.1279761904761905</v>
      </c>
      <c r="I40" s="7">
        <f t="shared" si="25"/>
        <v>7.6786432879419273</v>
      </c>
      <c r="J40" s="7">
        <f>(J20+J25+J26+J34)/4</f>
        <v>8.4672619047619051</v>
      </c>
      <c r="K40" s="7">
        <f t="shared" ref="K40:P40" si="26">(K20+K25+K26+K34)/4</f>
        <v>10.614132767903474</v>
      </c>
      <c r="L40" s="7">
        <f t="shared" si="26"/>
        <v>8.9004446177182377</v>
      </c>
      <c r="M40" s="7">
        <f t="shared" si="26"/>
        <v>7.6173768721612252</v>
      </c>
      <c r="N40" s="7">
        <f t="shared" si="26"/>
        <v>8.8138559211899778</v>
      </c>
      <c r="O40" s="7">
        <f t="shared" si="26"/>
        <v>7.2027891170804601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10.724447140524774</v>
      </c>
      <c r="D41" s="7">
        <f t="shared" ref="D41:I41" si="27">AVERAGE(D20:D34)</f>
        <v>9.1510346575214871</v>
      </c>
      <c r="E41" s="7">
        <f t="shared" si="27"/>
        <v>7.858527228843851</v>
      </c>
      <c r="F41" s="7">
        <f t="shared" si="27"/>
        <v>5.8304558667559627</v>
      </c>
      <c r="G41" s="7">
        <f t="shared" si="27"/>
        <v>7.3341939444169935</v>
      </c>
      <c r="H41" s="7">
        <f t="shared" si="27"/>
        <v>3.9963743824903712</v>
      </c>
      <c r="I41" s="7">
        <f t="shared" si="27"/>
        <v>7.2450910763219474</v>
      </c>
      <c r="J41" s="7">
        <f>AVERAGE(J20:J34)</f>
        <v>9.6271118103707582</v>
      </c>
      <c r="K41" s="7">
        <f t="shared" ref="K41:P41" si="28">AVERAGE(K20:K34)</f>
        <v>5.6156225949256573</v>
      </c>
      <c r="L41" s="7">
        <f t="shared" si="28"/>
        <v>8.3528068847257497</v>
      </c>
      <c r="M41" s="7">
        <f t="shared" si="28"/>
        <v>8.1205164884562109</v>
      </c>
      <c r="N41" s="7">
        <f t="shared" si="28"/>
        <v>9.5012759682634016</v>
      </c>
      <c r="O41" s="7">
        <f t="shared" si="28"/>
        <v>8.0984569056145812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0BCE-1266-DD42-B26D-C01ACECF33BC}">
  <dimension ref="A1:P41"/>
  <sheetViews>
    <sheetView topLeftCell="A5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1.5541387924077901</v>
      </c>
      <c r="D4" s="5">
        <v>0.98358705433944005</v>
      </c>
      <c r="E4" s="5">
        <v>0.81807577981328705</v>
      </c>
      <c r="F4" s="5">
        <v>0.75064958062512999</v>
      </c>
      <c r="G4" s="5">
        <v>0.80046855197005795</v>
      </c>
      <c r="H4" s="5">
        <v>0.67022485887659999</v>
      </c>
      <c r="I4" s="5">
        <v>0.81109888937756702</v>
      </c>
      <c r="J4" s="5">
        <v>0.87008348594256602</v>
      </c>
      <c r="K4" s="5">
        <v>0.43576759956423999</v>
      </c>
      <c r="L4" s="5">
        <v>0.796060658157554</v>
      </c>
      <c r="M4" s="5">
        <v>0.54166771762116495</v>
      </c>
      <c r="N4" s="5">
        <v>0.42050848941747698</v>
      </c>
      <c r="O4" s="5">
        <v>0.81961057515483204</v>
      </c>
      <c r="P4" s="5">
        <v>7.4314521016399293E-2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-2.1009274152156001E-2</v>
      </c>
      <c r="G5" s="5">
        <v>0</v>
      </c>
      <c r="H5" s="5">
        <v>0</v>
      </c>
      <c r="I5" s="5">
        <v>0</v>
      </c>
      <c r="J5" s="5">
        <v>0.23605699995537699</v>
      </c>
      <c r="K5" s="5">
        <v>0</v>
      </c>
      <c r="L5" s="5">
        <v>0.23994940389257799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10.8535150810606</v>
      </c>
      <c r="D7" s="12">
        <v>9.2585540834853894</v>
      </c>
      <c r="E7" s="12">
        <v>19.9434960509811</v>
      </c>
      <c r="F7" s="12">
        <v>8.0113722491989705</v>
      </c>
      <c r="G7" s="12">
        <v>17.636546102553101</v>
      </c>
      <c r="H7" s="12">
        <v>0</v>
      </c>
      <c r="I7" s="12">
        <v>6.5613842664476296</v>
      </c>
      <c r="J7" s="12">
        <v>10.801646430732999</v>
      </c>
      <c r="K7" s="12">
        <v>36.346956717100198</v>
      </c>
      <c r="L7" s="12">
        <v>17.2463262339434</v>
      </c>
      <c r="M7" s="12">
        <v>5.8788487008510399</v>
      </c>
      <c r="N7" s="12">
        <v>7.5598557852548796</v>
      </c>
      <c r="O7" s="12">
        <v>6.5613842664476296</v>
      </c>
      <c r="P7" s="12">
        <v>16.959325786523699</v>
      </c>
    </row>
    <row r="8" spans="1:16">
      <c r="A8" s="8" t="s">
        <v>26</v>
      </c>
      <c r="B8" s="3">
        <v>8</v>
      </c>
      <c r="C8" s="12">
        <v>22.1090122021605</v>
      </c>
      <c r="D8" s="12">
        <v>12.9412282567485</v>
      </c>
      <c r="E8" s="12">
        <v>46.5521136690652</v>
      </c>
      <c r="F8" s="12">
        <v>14.927664838435501</v>
      </c>
      <c r="G8" s="12">
        <v>25.287694779395999</v>
      </c>
      <c r="H8" s="12">
        <v>0</v>
      </c>
      <c r="I8" s="12">
        <v>11.9038552501955</v>
      </c>
      <c r="J8" s="12">
        <v>12.9541954193304</v>
      </c>
      <c r="K8" s="12">
        <v>49.184447673193397</v>
      </c>
      <c r="L8" s="12">
        <v>42.6878992196553</v>
      </c>
      <c r="M8" s="12">
        <v>14.0343103789924</v>
      </c>
      <c r="N8" s="12">
        <v>16.455329316446701</v>
      </c>
      <c r="O8" s="12">
        <v>11.9038552501955</v>
      </c>
      <c r="P8" s="12">
        <v>59.840339839790097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1.5541387924077901</v>
      </c>
      <c r="D11" s="5">
        <v>0.98358705433944005</v>
      </c>
      <c r="E11" s="5">
        <v>0.81807577981328705</v>
      </c>
      <c r="F11" s="5">
        <v>0.75064958062512999</v>
      </c>
      <c r="G11" s="5">
        <v>0.80046855197005795</v>
      </c>
      <c r="H11" s="5">
        <v>0.67022485887659999</v>
      </c>
      <c r="I11" s="5">
        <v>0.81109888937756702</v>
      </c>
      <c r="J11" s="5">
        <v>0.87008348594256602</v>
      </c>
      <c r="K11" s="5">
        <v>0.43576759956423999</v>
      </c>
      <c r="L11" s="5">
        <v>0.796060658157554</v>
      </c>
      <c r="M11" s="5">
        <v>0.54166771762116495</v>
      </c>
      <c r="N11" s="5">
        <v>0.42050848941747698</v>
      </c>
      <c r="O11" s="5">
        <v>0.81961057515483204</v>
      </c>
      <c r="P11" s="5">
        <v>7.4314521016399293E-2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0.238276201656523</v>
      </c>
      <c r="D13" s="5">
        <v>0.17198216047760201</v>
      </c>
      <c r="E13" s="5">
        <v>7.7968407588345695E-2</v>
      </c>
      <c r="F13" s="5">
        <v>0.13320458760925799</v>
      </c>
      <c r="G13" s="5">
        <v>8.3042059406276694E-2</v>
      </c>
      <c r="H13" s="5">
        <v>2.64711023102337E-2</v>
      </c>
      <c r="I13" s="5">
        <v>0.14387791460916399</v>
      </c>
      <c r="J13" s="5">
        <v>0.12509828673894399</v>
      </c>
      <c r="K13" s="5">
        <v>4.7865497382307297E-2</v>
      </c>
      <c r="L13" s="5">
        <v>4.3179075129303003E-2</v>
      </c>
      <c r="M13" s="5">
        <v>0.154570348542168</v>
      </c>
      <c r="N13" s="5">
        <v>0.21013589439806701</v>
      </c>
      <c r="O13" s="5">
        <v>0.14454369190059599</v>
      </c>
      <c r="P13" s="5">
        <v>4.4498843503254698E-2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-7.1687295645077198E-2</v>
      </c>
      <c r="F14" s="5">
        <v>-1.3160083973634201E-4</v>
      </c>
      <c r="G14" s="5">
        <v>0</v>
      </c>
      <c r="H14" s="5">
        <v>0</v>
      </c>
      <c r="I14" s="5">
        <v>0</v>
      </c>
      <c r="J14" s="5">
        <v>2.0223503812698801E-2</v>
      </c>
      <c r="K14" s="5">
        <v>0</v>
      </c>
      <c r="L14" s="5">
        <v>2.0033124537125201E-2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-2.1009274152156001E-2</v>
      </c>
      <c r="G15" s="5">
        <v>0</v>
      </c>
      <c r="H15" s="5">
        <v>0</v>
      </c>
      <c r="I15" s="5">
        <v>0</v>
      </c>
      <c r="J15" s="5">
        <v>0.23605699995537699</v>
      </c>
      <c r="K15" s="5">
        <v>0</v>
      </c>
      <c r="L15" s="5">
        <v>0.23994940389257799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0.52390325376894897</v>
      </c>
      <c r="D16" s="5">
        <v>0.46015491519759899</v>
      </c>
      <c r="E16" s="5">
        <v>0.198548670431722</v>
      </c>
      <c r="F16" s="5">
        <v>0.127233805978998</v>
      </c>
      <c r="G16" s="5">
        <v>0.317760095152119</v>
      </c>
      <c r="H16" s="5">
        <v>0.25705769268947798</v>
      </c>
      <c r="I16" s="5">
        <v>0.20156359889171399</v>
      </c>
      <c r="J16" s="5">
        <v>0.56171671948025104</v>
      </c>
      <c r="K16" s="5">
        <v>0.36554931603101598</v>
      </c>
      <c r="L16" s="5">
        <v>0.51719631981659797</v>
      </c>
      <c r="M16" s="5">
        <v>0.15590939237040599</v>
      </c>
      <c r="N16" s="5">
        <v>0.222245801067156</v>
      </c>
      <c r="O16" s="5">
        <v>0.20546118059198001</v>
      </c>
      <c r="P16" s="5">
        <v>-1.3447165049766299E-2</v>
      </c>
    </row>
    <row r="17" spans="1:16">
      <c r="A17" s="8" t="s">
        <v>32</v>
      </c>
      <c r="B17" s="2">
        <v>12</v>
      </c>
      <c r="C17" s="5">
        <v>711.74154399324095</v>
      </c>
      <c r="D17" s="5">
        <v>566.977514360604</v>
      </c>
      <c r="E17" s="5">
        <v>240.284754964744</v>
      </c>
      <c r="F17" s="5">
        <v>259.92347417807201</v>
      </c>
      <c r="G17" s="5">
        <v>306.55383838331397</v>
      </c>
      <c r="H17" s="5">
        <v>141.07452768504999</v>
      </c>
      <c r="I17" s="5">
        <v>282.39355504032699</v>
      </c>
      <c r="J17" s="5">
        <v>409.73242442804701</v>
      </c>
      <c r="K17" s="5">
        <v>313.00084970638898</v>
      </c>
      <c r="L17" s="5">
        <v>214.066943887354</v>
      </c>
      <c r="M17" s="5">
        <v>370.26304055663701</v>
      </c>
      <c r="N17" s="5">
        <v>627.687791926297</v>
      </c>
      <c r="O17" s="5">
        <v>282.39355504032699</v>
      </c>
      <c r="P17" s="5">
        <v>78.254716211553202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3.2235767204329928</v>
      </c>
      <c r="E21" s="7">
        <f t="shared" si="2"/>
        <v>1.927243172885599</v>
      </c>
      <c r="F21" s="7">
        <f t="shared" si="2"/>
        <v>1.3991411191647245</v>
      </c>
      <c r="G21" s="7">
        <f t="shared" si="2"/>
        <v>1.7893381256443501</v>
      </c>
      <c r="H21" s="7">
        <f t="shared" si="2"/>
        <v>0.76923076923076927</v>
      </c>
      <c r="I21" s="7">
        <f t="shared" si="2"/>
        <v>1.8725980911213516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6.512369893824971</v>
      </c>
      <c r="M21" s="7">
        <f>((M4-MIN($M4:$P4))/(MAX($M4:$P4)-MIN($M4:$P4))*90+10)/$B4</f>
        <v>5.1104883304035171</v>
      </c>
      <c r="N21" s="7">
        <f t="shared" ref="N21:P21" si="4">((N4-MIN($M4:$P4))/(MAX($M4:$P4)-MIN($M4:$P4))*90+10)/$B4</f>
        <v>3.9850367033123009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12.317505092393915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11.795838751625499</v>
      </c>
      <c r="D24" s="7">
        <f t="shared" si="2"/>
        <v>10.356306892067634</v>
      </c>
      <c r="E24" s="7">
        <f t="shared" si="2"/>
        <v>20</v>
      </c>
      <c r="F24" s="7">
        <f t="shared" si="2"/>
        <v>9.2306630751676799</v>
      </c>
      <c r="G24" s="7">
        <f t="shared" si="2"/>
        <v>17.917862597131698</v>
      </c>
      <c r="H24" s="7">
        <f t="shared" si="2"/>
        <v>2</v>
      </c>
      <c r="I24" s="7">
        <f t="shared" si="2"/>
        <v>7.921976592977904</v>
      </c>
      <c r="J24" s="7">
        <f t="shared" si="5"/>
        <v>2</v>
      </c>
      <c r="K24" s="7">
        <f t="shared" si="5"/>
        <v>20</v>
      </c>
      <c r="L24" s="7">
        <f t="shared" si="5"/>
        <v>6.5411167512690325</v>
      </c>
      <c r="M24" s="7">
        <f t="shared" si="7"/>
        <v>2</v>
      </c>
      <c r="N24" s="7">
        <f t="shared" si="7"/>
        <v>4.7307603531253761</v>
      </c>
      <c r="O24" s="7">
        <f t="shared" si="7"/>
        <v>3.1087645491929461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6.5929665738161578</v>
      </c>
      <c r="D25" s="7">
        <f t="shared" si="2"/>
        <v>4.3774373259052961</v>
      </c>
      <c r="E25" s="7">
        <f t="shared" si="2"/>
        <v>12.5</v>
      </c>
      <c r="F25" s="7">
        <f t="shared" si="2"/>
        <v>4.8574888162166587</v>
      </c>
      <c r="G25" s="7">
        <f t="shared" si="2"/>
        <v>7.3611417687840008</v>
      </c>
      <c r="H25" s="7">
        <f t="shared" si="2"/>
        <v>1.25</v>
      </c>
      <c r="I25" s="7">
        <f t="shared" si="2"/>
        <v>4.1267409470752083</v>
      </c>
      <c r="J25" s="7">
        <f t="shared" si="5"/>
        <v>1.25</v>
      </c>
      <c r="K25" s="7">
        <f t="shared" si="5"/>
        <v>12.5</v>
      </c>
      <c r="L25" s="7">
        <f t="shared" si="5"/>
        <v>10.48273085182533</v>
      </c>
      <c r="M25" s="7">
        <f t="shared" si="7"/>
        <v>1.7499870224978427</v>
      </c>
      <c r="N25" s="7">
        <f t="shared" si="7"/>
        <v>2.3181651707192708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4.1906497365628912</v>
      </c>
      <c r="E28" s="7">
        <f t="shared" si="2"/>
        <v>2.505416124751279</v>
      </c>
      <c r="F28" s="7">
        <f t="shared" si="2"/>
        <v>1.8188834549141419</v>
      </c>
      <c r="G28" s="7">
        <f t="shared" si="2"/>
        <v>2.3261395633376551</v>
      </c>
      <c r="H28" s="7">
        <f t="shared" si="2"/>
        <v>1</v>
      </c>
      <c r="I28" s="7">
        <f t="shared" si="2"/>
        <v>2.4343775184577572</v>
      </c>
      <c r="J28" s="7">
        <f t="shared" si="10"/>
        <v>10</v>
      </c>
      <c r="K28" s="7">
        <f t="shared" si="10"/>
        <v>1</v>
      </c>
      <c r="L28" s="7">
        <f t="shared" si="10"/>
        <v>8.4660808619724612</v>
      </c>
      <c r="M28" s="7">
        <f t="shared" si="11"/>
        <v>6.6436348295245722</v>
      </c>
      <c r="N28" s="7">
        <f t="shared" si="11"/>
        <v>5.180547714305991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14.366081152420168</v>
      </c>
      <c r="E30" s="7">
        <f t="shared" si="2"/>
        <v>6.3764361569524963</v>
      </c>
      <c r="F30" s="7">
        <f t="shared" si="2"/>
        <v>11.070616058404619</v>
      </c>
      <c r="G30" s="7">
        <f t="shared" si="2"/>
        <v>6.8076143155739057</v>
      </c>
      <c r="H30" s="7">
        <f t="shared" si="2"/>
        <v>2</v>
      </c>
      <c r="I30" s="7">
        <f t="shared" si="2"/>
        <v>11.977675834544394</v>
      </c>
      <c r="J30" s="7">
        <f t="shared" ref="J30:L34" si="15">((J13-MIN($J13:$L13))/(MAX($J13:$L13)-MIN($J13:$L13))*90+10)/$B13</f>
        <v>20</v>
      </c>
      <c r="K30" s="7">
        <f t="shared" si="15"/>
        <v>3.0297413622099549</v>
      </c>
      <c r="L30" s="7">
        <f t="shared" si="15"/>
        <v>2</v>
      </c>
      <c r="M30" s="7">
        <f t="shared" ref="M30:P30" si="16">((M13-MIN($M13:$P13))/(MAX($M13:$P13)-MIN($M13:$P13))*90+10)/$B13</f>
        <v>13.961617766055582</v>
      </c>
      <c r="N30" s="7">
        <f t="shared" si="16"/>
        <v>20</v>
      </c>
      <c r="O30" s="7">
        <f t="shared" si="16"/>
        <v>12.872007569705795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9.9834781386720017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9.9152761313750926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8.2116700615959441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7.1280160548059968</v>
      </c>
      <c r="E33" s="7">
        <f t="shared" si="2"/>
        <v>2.1817141737923547</v>
      </c>
      <c r="F33" s="7">
        <f t="shared" si="2"/>
        <v>0.83333333333333337</v>
      </c>
      <c r="G33" s="7">
        <f t="shared" si="2"/>
        <v>4.4356958968224189</v>
      </c>
      <c r="H33" s="7">
        <f t="shared" si="2"/>
        <v>3.2879694434584414</v>
      </c>
      <c r="I33" s="7">
        <f t="shared" si="2"/>
        <v>2.2387187239938457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6.6312004019372841</v>
      </c>
      <c r="M33" s="7">
        <f t="shared" ref="M33:P34" si="18">((M16-MIN($M16:$P16))/(MAX($M16:$P16)-MIN($M16:$P16))*90+10)/$B16</f>
        <v>6.2224384966210051</v>
      </c>
      <c r="N33" s="7">
        <f t="shared" si="18"/>
        <v>8.3333333333333339</v>
      </c>
      <c r="O33" s="7">
        <f t="shared" si="18"/>
        <v>7.7992289192823385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6.4307698572300902</v>
      </c>
      <c r="E34" s="7">
        <f t="shared" si="2"/>
        <v>2.1372052644839212</v>
      </c>
      <c r="F34" s="7">
        <f t="shared" si="2"/>
        <v>2.3953074324571539</v>
      </c>
      <c r="G34" s="7">
        <f t="shared" si="2"/>
        <v>3.0081477080381815</v>
      </c>
      <c r="H34" s="7">
        <f t="shared" si="2"/>
        <v>0.83333333333333337</v>
      </c>
      <c r="I34" s="7">
        <f t="shared" si="2"/>
        <v>2.6906208142557957</v>
      </c>
      <c r="J34" s="7">
        <f t="shared" si="15"/>
        <v>8.3333333333333339</v>
      </c>
      <c r="K34" s="7">
        <f t="shared" si="15"/>
        <v>4.6255418086982347</v>
      </c>
      <c r="L34" s="7">
        <f t="shared" si="15"/>
        <v>0.83333333333333337</v>
      </c>
      <c r="M34" s="7">
        <f t="shared" si="18"/>
        <v>4.8193737254941631</v>
      </c>
      <c r="N34" s="7">
        <f t="shared" si="18"/>
        <v>8.3333333333333339</v>
      </c>
      <c r="O34" s="7">
        <f t="shared" si="18"/>
        <v>3.6199171028381265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11.795838751625499</v>
      </c>
      <c r="D37" s="7">
        <f t="shared" ref="D37:I37" si="19">D24</f>
        <v>10.356306892067634</v>
      </c>
      <c r="E37" s="7">
        <f t="shared" si="19"/>
        <v>20</v>
      </c>
      <c r="F37" s="7">
        <f t="shared" si="19"/>
        <v>9.2306630751676799</v>
      </c>
      <c r="G37" s="7">
        <f t="shared" si="19"/>
        <v>17.917862597131698</v>
      </c>
      <c r="H37" s="7">
        <f t="shared" si="19"/>
        <v>2</v>
      </c>
      <c r="I37" s="7">
        <f t="shared" si="19"/>
        <v>7.921976592977904</v>
      </c>
      <c r="J37" s="7">
        <f>J24</f>
        <v>2</v>
      </c>
      <c r="K37" s="7">
        <f t="shared" ref="K37:P37" si="20">K24</f>
        <v>20</v>
      </c>
      <c r="L37" s="7">
        <f t="shared" si="20"/>
        <v>6.5411167512690325</v>
      </c>
      <c r="M37" s="7">
        <f t="shared" si="20"/>
        <v>2</v>
      </c>
      <c r="N37" s="7">
        <f t="shared" si="20"/>
        <v>4.7307603531253761</v>
      </c>
      <c r="O37" s="7">
        <f t="shared" si="20"/>
        <v>3.1087645491929461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8.6040707610580593</v>
      </c>
      <c r="E39" s="7">
        <f t="shared" si="23"/>
        <v>5.4893815065780194</v>
      </c>
      <c r="F39" s="7">
        <f t="shared" si="23"/>
        <v>4.534961816091406</v>
      </c>
      <c r="G39" s="7">
        <f t="shared" si="23"/>
        <v>6.9103787907025938</v>
      </c>
      <c r="H39" s="7">
        <f t="shared" si="23"/>
        <v>5.8726803296164558</v>
      </c>
      <c r="I39" s="7">
        <f t="shared" si="23"/>
        <v>7.3059515740449728</v>
      </c>
      <c r="J39" s="7">
        <f>(SUM(J21:J22)+SUM(J28:J33))/8</f>
        <v>10.705715658817498</v>
      </c>
      <c r="K39" s="7">
        <f t="shared" ref="K39:P39" si="24">(SUM(K21:K22)+SUM(K28:K33))/8</f>
        <v>2.2258184861270607</v>
      </c>
      <c r="L39" s="7">
        <f t="shared" si="24"/>
        <v>7.9311462141690292</v>
      </c>
      <c r="M39" s="7">
        <f t="shared" si="24"/>
        <v>8.9828027308558873</v>
      </c>
      <c r="N39" s="7">
        <f t="shared" si="24"/>
        <v>9.677895021899257</v>
      </c>
      <c r="O39" s="7">
        <f t="shared" si="24"/>
        <v>9.7859733256922823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9.8030035482159441</v>
      </c>
      <c r="D40" s="7">
        <f t="shared" ref="D40:I40" si="25">(D20+D25+D26+D34)/4</f>
        <v>8.773480367212418</v>
      </c>
      <c r="E40" s="7">
        <f t="shared" si="25"/>
        <v>9.7307298875495523</v>
      </c>
      <c r="F40" s="7">
        <f t="shared" si="25"/>
        <v>7.8846276335970247</v>
      </c>
      <c r="G40" s="7">
        <f t="shared" si="25"/>
        <v>8.6637509406341167</v>
      </c>
      <c r="H40" s="7">
        <f t="shared" si="25"/>
        <v>1.1279761904761905</v>
      </c>
      <c r="I40" s="7">
        <f t="shared" si="25"/>
        <v>7.7757690117613221</v>
      </c>
      <c r="J40" s="7">
        <f>(J20+J25+J26+J34)/4</f>
        <v>8.4672619047619051</v>
      </c>
      <c r="K40" s="7">
        <f t="shared" ref="K40:P40" si="26">(K20+K25+K26+K34)/4</f>
        <v>10.352814023603131</v>
      </c>
      <c r="L40" s="7">
        <f t="shared" si="26"/>
        <v>8.9004446177182377</v>
      </c>
      <c r="M40" s="7">
        <f t="shared" si="26"/>
        <v>7.7137687584265731</v>
      </c>
      <c r="N40" s="7">
        <f t="shared" si="26"/>
        <v>8.7343031974417222</v>
      </c>
      <c r="O40" s="7">
        <f t="shared" si="26"/>
        <v>7.2889078471381028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10.724447140524774</v>
      </c>
      <c r="D41" s="7">
        <f t="shared" ref="D41:I41" si="27">AVERAGE(D20:D34)</f>
        <v>9.0188529632921188</v>
      </c>
      <c r="E41" s="7">
        <f t="shared" si="27"/>
        <v>7.660140835653122</v>
      </c>
      <c r="F41" s="7">
        <f t="shared" si="27"/>
        <v>6.1267100655555007</v>
      </c>
      <c r="G41" s="7">
        <f t="shared" si="27"/>
        <v>7.428021534239142</v>
      </c>
      <c r="H41" s="7">
        <f t="shared" si="27"/>
        <v>3.766223159922427</v>
      </c>
      <c r="I41" s="7">
        <f t="shared" si="27"/>
        <v>7.1374238992380841</v>
      </c>
      <c r="J41" s="7">
        <f>AVERAGE(J20:J34)</f>
        <v>9.6476082652297173</v>
      </c>
      <c r="K41" s="7">
        <f t="shared" ref="K41:P41" si="28">AVERAGE(K20:K34)</f>
        <v>5.4811869322285993</v>
      </c>
      <c r="L41" s="7">
        <f t="shared" si="28"/>
        <v>8.4394709956996135</v>
      </c>
      <c r="M41" s="7">
        <f t="shared" si="28"/>
        <v>8.0207581260840719</v>
      </c>
      <c r="N41" s="7">
        <f t="shared" si="28"/>
        <v>9.2060755545390887</v>
      </c>
      <c r="O41" s="7">
        <f t="shared" si="28"/>
        <v>8.06152048679267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789A-9EB7-F642-B9E4-E71D6E95ABAC}">
  <dimension ref="A1:P41"/>
  <sheetViews>
    <sheetView topLeftCell="A7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1.55670015396422</v>
      </c>
      <c r="D4" s="5">
        <v>0.98139047140158497</v>
      </c>
      <c r="E4" s="5">
        <v>0.81432846694384697</v>
      </c>
      <c r="F4" s="5">
        <v>0.80219091857404001</v>
      </c>
      <c r="G4" s="5">
        <v>0.81602411551302001</v>
      </c>
      <c r="H4" s="5">
        <v>0.67534674591823696</v>
      </c>
      <c r="I4" s="5">
        <v>0.82707985547012097</v>
      </c>
      <c r="J4" s="5">
        <v>0.87874572451368504</v>
      </c>
      <c r="K4" s="5">
        <v>0.44098999720753901</v>
      </c>
      <c r="L4" s="5">
        <v>0.79964151126045602</v>
      </c>
      <c r="M4" s="5">
        <v>0.55394140091970501</v>
      </c>
      <c r="N4" s="5">
        <v>0.43230735893669697</v>
      </c>
      <c r="O4" s="5">
        <v>0.81930876593931901</v>
      </c>
      <c r="P4" s="5">
        <v>0.11028632326495801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-1.7888821195232701E-2</v>
      </c>
      <c r="G5" s="5">
        <v>0</v>
      </c>
      <c r="H5" s="5">
        <v>0</v>
      </c>
      <c r="I5" s="5">
        <v>0</v>
      </c>
      <c r="J5" s="5">
        <v>0.23991261172899001</v>
      </c>
      <c r="K5" s="5">
        <v>0</v>
      </c>
      <c r="L5" s="5">
        <v>0.237970205797853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10.874814291261799</v>
      </c>
      <c r="D7" s="12">
        <v>9.2767233022233206</v>
      </c>
      <c r="E7" s="12">
        <v>19.982633667814401</v>
      </c>
      <c r="F7" s="12">
        <v>8.2910123490510799</v>
      </c>
      <c r="G7" s="12">
        <v>18.252156682083701</v>
      </c>
      <c r="H7" s="12">
        <v>0</v>
      </c>
      <c r="I7" s="12">
        <v>6.5742604914916001</v>
      </c>
      <c r="J7" s="12">
        <v>10.8228438525939</v>
      </c>
      <c r="K7" s="12">
        <v>36.418284896543398</v>
      </c>
      <c r="L7" s="12">
        <v>17.280170857082702</v>
      </c>
      <c r="M7" s="12">
        <v>6.0840522273612301</v>
      </c>
      <c r="N7" s="12">
        <v>7.5746914358490196</v>
      </c>
      <c r="O7" s="12">
        <v>6.5742604914916001</v>
      </c>
      <c r="P7" s="12">
        <v>17.551297724520001</v>
      </c>
    </row>
    <row r="8" spans="1:16">
      <c r="A8" s="8" t="s">
        <v>26</v>
      </c>
      <c r="B8" s="3">
        <v>8</v>
      </c>
      <c r="C8" s="12">
        <v>22.1523994822</v>
      </c>
      <c r="D8" s="12">
        <v>12.966624447645501</v>
      </c>
      <c r="E8" s="12">
        <v>46.643468704456197</v>
      </c>
      <c r="F8" s="12">
        <v>15.448720851829</v>
      </c>
      <c r="G8" s="12">
        <v>26.1703717132817</v>
      </c>
      <c r="H8" s="12">
        <v>0</v>
      </c>
      <c r="I8" s="12">
        <v>11.927215674287099</v>
      </c>
      <c r="J8" s="12">
        <v>12.979617057312501</v>
      </c>
      <c r="K8" s="12">
        <v>49.280968466852997</v>
      </c>
      <c r="L8" s="12">
        <v>42.7716710236963</v>
      </c>
      <c r="M8" s="12">
        <v>14.5241835035535</v>
      </c>
      <c r="N8" s="12">
        <v>16.487621667396901</v>
      </c>
      <c r="O8" s="12">
        <v>11.927215674287099</v>
      </c>
      <c r="P8" s="12">
        <v>61.929090441743099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1.55670015396422</v>
      </c>
      <c r="D11" s="5">
        <v>0.98139047140158497</v>
      </c>
      <c r="E11" s="5">
        <v>0.81432846694384697</v>
      </c>
      <c r="F11" s="5">
        <v>0.80219091857404001</v>
      </c>
      <c r="G11" s="5">
        <v>0.81602411551302001</v>
      </c>
      <c r="H11" s="5">
        <v>0.67534674591823696</v>
      </c>
      <c r="I11" s="5">
        <v>0.82707985547012097</v>
      </c>
      <c r="J11" s="5">
        <v>0.87874572451368504</v>
      </c>
      <c r="K11" s="5">
        <v>0.44098999720753901</v>
      </c>
      <c r="L11" s="5">
        <v>0.79964151126045602</v>
      </c>
      <c r="M11" s="5">
        <v>0.55394140091970501</v>
      </c>
      <c r="N11" s="5">
        <v>0.43230735893669697</v>
      </c>
      <c r="O11" s="5">
        <v>0.81930876593931901</v>
      </c>
      <c r="P11" s="5">
        <v>0.11028632326495801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0.24004422497064901</v>
      </c>
      <c r="D13" s="5">
        <v>0.171395679109134</v>
      </c>
      <c r="E13" s="5">
        <v>7.7691635835109796E-2</v>
      </c>
      <c r="F13" s="5">
        <v>0.13510066014140601</v>
      </c>
      <c r="G13" s="5">
        <v>8.5856956031679296E-2</v>
      </c>
      <c r="H13" s="5">
        <v>2.7066219697351901E-2</v>
      </c>
      <c r="I13" s="5">
        <v>0.14523457987351601</v>
      </c>
      <c r="J13" s="5">
        <v>0.12377971158683</v>
      </c>
      <c r="K13" s="5">
        <v>4.8514762777200203E-2</v>
      </c>
      <c r="L13" s="5">
        <v>4.2904117756207602E-2</v>
      </c>
      <c r="M13" s="5">
        <v>0.155205054971675</v>
      </c>
      <c r="N13" s="5">
        <v>0.21389423846210101</v>
      </c>
      <c r="O13" s="5">
        <v>0.143481918479757</v>
      </c>
      <c r="P13" s="5">
        <v>4.54854101224378E-2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-7.0714482641780693E-2</v>
      </c>
      <c r="F14" s="5">
        <v>-1.13222465698009E-4</v>
      </c>
      <c r="G14" s="5">
        <v>0</v>
      </c>
      <c r="H14" s="5">
        <v>0</v>
      </c>
      <c r="I14" s="5">
        <v>0</v>
      </c>
      <c r="J14" s="5">
        <v>2.0456016771754799E-2</v>
      </c>
      <c r="K14" s="5">
        <v>0</v>
      </c>
      <c r="L14" s="5">
        <v>2.0451623736214099E-2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-1.7888821195232701E-2</v>
      </c>
      <c r="G15" s="5">
        <v>0</v>
      </c>
      <c r="H15" s="5">
        <v>0</v>
      </c>
      <c r="I15" s="5">
        <v>0</v>
      </c>
      <c r="J15" s="5">
        <v>0.23991261172899001</v>
      </c>
      <c r="K15" s="5">
        <v>0</v>
      </c>
      <c r="L15" s="5">
        <v>0.237970205797853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0.52589153039591896</v>
      </c>
      <c r="D16" s="5">
        <v>0.45860414820909901</v>
      </c>
      <c r="E16" s="5">
        <v>0.19859523599318901</v>
      </c>
      <c r="F16" s="5">
        <v>0.15801558011523301</v>
      </c>
      <c r="G16" s="5">
        <v>0.32497283609690297</v>
      </c>
      <c r="H16" s="5">
        <v>0.25810824440689301</v>
      </c>
      <c r="I16" s="5">
        <v>0.21007756467359201</v>
      </c>
      <c r="J16" s="5">
        <v>0.56878092375650502</v>
      </c>
      <c r="K16" s="5">
        <v>0.36997170798339901</v>
      </c>
      <c r="L16" s="5">
        <v>0.52008056406230696</v>
      </c>
      <c r="M16" s="5">
        <v>0.161984799774851</v>
      </c>
      <c r="N16" s="5">
        <v>0.228700861353614</v>
      </c>
      <c r="O16" s="5">
        <v>0.20516132466043999</v>
      </c>
      <c r="P16" s="5">
        <v>5.7223053452979998E-3</v>
      </c>
    </row>
    <row r="17" spans="1:16">
      <c r="A17" s="8" t="s">
        <v>32</v>
      </c>
      <c r="B17" s="2">
        <v>12</v>
      </c>
      <c r="C17" s="5">
        <v>712.01237898176805</v>
      </c>
      <c r="D17" s="5">
        <v>567.28251281795497</v>
      </c>
      <c r="E17" s="5">
        <v>241.387711206885</v>
      </c>
      <c r="F17" s="5">
        <v>277.41812539105399</v>
      </c>
      <c r="G17" s="5">
        <v>312.58634458990701</v>
      </c>
      <c r="H17" s="5">
        <v>143.04290549572201</v>
      </c>
      <c r="I17" s="5">
        <v>285.95239613198498</v>
      </c>
      <c r="J17" s="5">
        <v>412.06014948227198</v>
      </c>
      <c r="K17" s="5">
        <v>313.68541290781599</v>
      </c>
      <c r="L17" s="5">
        <v>216.76286751969499</v>
      </c>
      <c r="M17" s="5">
        <v>372.553095211087</v>
      </c>
      <c r="N17" s="5">
        <v>628.27635566081199</v>
      </c>
      <c r="O17" s="5">
        <v>285.95239613198498</v>
      </c>
      <c r="P17" s="5">
        <v>84.772056441322306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3.1732201723507862</v>
      </c>
      <c r="E21" s="7">
        <f t="shared" si="2"/>
        <v>1.8609394263688097</v>
      </c>
      <c r="F21" s="7">
        <f t="shared" si="2"/>
        <v>1.7655983517730482</v>
      </c>
      <c r="G21" s="7">
        <f t="shared" si="2"/>
        <v>1.8742588341928701</v>
      </c>
      <c r="H21" s="7">
        <f t="shared" si="2"/>
        <v>0.76923076923076927</v>
      </c>
      <c r="I21" s="7">
        <f t="shared" si="2"/>
        <v>1.9611022473638011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6.4412799635291984</v>
      </c>
      <c r="M21" s="7">
        <f>((M4-MIN($M4:$P4))/(MAX($M4:$P4)-MIN($M4:$P4))*90+10)/$B4</f>
        <v>5.1011927002695794</v>
      </c>
      <c r="N21" s="7">
        <f t="shared" ref="N21:P21" si="4">((N4-MIN($M4:$P4))/(MAX($M4:$P4)-MIN($M4:$P4))*90+10)/$B4</f>
        <v>3.9135267274734509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12.408916556875401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11.795838751625485</v>
      </c>
      <c r="D24" s="7">
        <f t="shared" si="2"/>
        <v>10.356306892067611</v>
      </c>
      <c r="E24" s="7">
        <f t="shared" si="2"/>
        <v>20</v>
      </c>
      <c r="F24" s="7">
        <f t="shared" si="2"/>
        <v>9.4683960464778103</v>
      </c>
      <c r="G24" s="7">
        <f t="shared" si="2"/>
        <v>18.441217195843262</v>
      </c>
      <c r="H24" s="7">
        <f t="shared" si="2"/>
        <v>2</v>
      </c>
      <c r="I24" s="7">
        <f t="shared" si="2"/>
        <v>7.9219765929778898</v>
      </c>
      <c r="J24" s="7">
        <f t="shared" si="5"/>
        <v>2</v>
      </c>
      <c r="K24" s="7">
        <f t="shared" si="5"/>
        <v>20</v>
      </c>
      <c r="L24" s="7">
        <f t="shared" si="5"/>
        <v>6.5411167512690493</v>
      </c>
      <c r="M24" s="7">
        <f t="shared" si="7"/>
        <v>2</v>
      </c>
      <c r="N24" s="7">
        <f t="shared" si="7"/>
        <v>4.3398387833789922</v>
      </c>
      <c r="O24" s="7">
        <f t="shared" si="7"/>
        <v>2.7694741301677821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6.5929665738161685</v>
      </c>
      <c r="D25" s="7">
        <f t="shared" si="2"/>
        <v>4.377437325905297</v>
      </c>
      <c r="E25" s="7">
        <f t="shared" si="2"/>
        <v>12.5</v>
      </c>
      <c r="F25" s="7">
        <f t="shared" si="2"/>
        <v>4.9760974453744264</v>
      </c>
      <c r="G25" s="7">
        <f t="shared" si="2"/>
        <v>7.5620666183707579</v>
      </c>
      <c r="H25" s="7">
        <f t="shared" si="2"/>
        <v>1.25</v>
      </c>
      <c r="I25" s="7">
        <f t="shared" si="2"/>
        <v>4.1267409470752021</v>
      </c>
      <c r="J25" s="7">
        <f t="shared" si="5"/>
        <v>1.25</v>
      </c>
      <c r="K25" s="7">
        <f t="shared" si="5"/>
        <v>12.5</v>
      </c>
      <c r="L25" s="7">
        <f t="shared" si="5"/>
        <v>10.482730851825337</v>
      </c>
      <c r="M25" s="7">
        <f t="shared" si="7"/>
        <v>1.8342958532079348</v>
      </c>
      <c r="N25" s="7">
        <f t="shared" si="7"/>
        <v>2.2760528762388952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4.125186224056022</v>
      </c>
      <c r="E28" s="7">
        <f t="shared" si="2"/>
        <v>2.4192212542794524</v>
      </c>
      <c r="F28" s="7">
        <f t="shared" si="2"/>
        <v>2.2952778573049626</v>
      </c>
      <c r="G28" s="7">
        <f t="shared" si="2"/>
        <v>2.4365364844507313</v>
      </c>
      <c r="H28" s="7">
        <f t="shared" si="2"/>
        <v>1</v>
      </c>
      <c r="I28" s="7">
        <f t="shared" si="2"/>
        <v>2.5494329215729414</v>
      </c>
      <c r="J28" s="7">
        <f t="shared" si="10"/>
        <v>10</v>
      </c>
      <c r="K28" s="7">
        <f t="shared" si="10"/>
        <v>1</v>
      </c>
      <c r="L28" s="7">
        <f t="shared" si="10"/>
        <v>8.3736639525879575</v>
      </c>
      <c r="M28" s="7">
        <f t="shared" si="11"/>
        <v>6.6315505103504533</v>
      </c>
      <c r="N28" s="7">
        <f t="shared" si="11"/>
        <v>5.0875847457154864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14.198115322182531</v>
      </c>
      <c r="E30" s="7">
        <f t="shared" si="2"/>
        <v>6.2786460006060274</v>
      </c>
      <c r="F30" s="7">
        <f t="shared" si="2"/>
        <v>11.130613865490963</v>
      </c>
      <c r="G30" s="7">
        <f t="shared" si="2"/>
        <v>6.968744320146814</v>
      </c>
      <c r="H30" s="7">
        <f t="shared" si="2"/>
        <v>2</v>
      </c>
      <c r="I30" s="7">
        <f t="shared" si="2"/>
        <v>11.987089889594522</v>
      </c>
      <c r="J30" s="7">
        <f t="shared" ref="J30:L34" si="15">((J13-MIN($J13:$L13))/(MAX($J13:$L13)-MIN($J13:$L13))*90+10)/$B13</f>
        <v>20</v>
      </c>
      <c r="K30" s="7">
        <f t="shared" si="15"/>
        <v>3.2487278991653943</v>
      </c>
      <c r="L30" s="7">
        <f t="shared" si="15"/>
        <v>2</v>
      </c>
      <c r="M30" s="7">
        <f t="shared" ref="M30:P30" si="16">((M13-MIN($M13:$P13))/(MAX($M13:$P13)-MIN($M13:$P13))*90+10)/$B13</f>
        <v>13.72713821928024</v>
      </c>
      <c r="N30" s="7">
        <f t="shared" si="16"/>
        <v>20</v>
      </c>
      <c r="O30" s="7">
        <f t="shared" si="16"/>
        <v>12.474137061710724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9.9855899081317752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9.9980672033902085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8.2726110379169331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6.9615248038110797</v>
      </c>
      <c r="E33" s="7">
        <f t="shared" si="2"/>
        <v>1.6606432426994002</v>
      </c>
      <c r="F33" s="7">
        <f t="shared" si="2"/>
        <v>0.83333333333333337</v>
      </c>
      <c r="G33" s="7">
        <f t="shared" si="2"/>
        <v>4.2371421958238642</v>
      </c>
      <c r="H33" s="7">
        <f t="shared" si="2"/>
        <v>2.8739532260299789</v>
      </c>
      <c r="I33" s="7">
        <f t="shared" si="2"/>
        <v>1.8947370045702581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6.4961312887191864</v>
      </c>
      <c r="M33" s="7">
        <f t="shared" ref="M33:P34" si="18">((M16-MIN($M16:$P16))/(MAX($M16:$P16)-MIN($M16:$P16))*90+10)/$B16</f>
        <v>6.0893038140908589</v>
      </c>
      <c r="N33" s="7">
        <f t="shared" si="18"/>
        <v>8.3333333333333339</v>
      </c>
      <c r="O33" s="7">
        <f t="shared" si="18"/>
        <v>7.5415687423373248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6.4255438177061484</v>
      </c>
      <c r="E34" s="7">
        <f t="shared" si="2"/>
        <v>2.1296876672742591</v>
      </c>
      <c r="F34" s="7">
        <f t="shared" si="2"/>
        <v>2.6046307335965948</v>
      </c>
      <c r="G34" s="7">
        <f t="shared" si="2"/>
        <v>3.0682085814121272</v>
      </c>
      <c r="H34" s="7">
        <f t="shared" si="2"/>
        <v>0.83333333333333337</v>
      </c>
      <c r="I34" s="7">
        <f t="shared" si="2"/>
        <v>2.7171271565853616</v>
      </c>
      <c r="J34" s="7">
        <f t="shared" si="15"/>
        <v>8.3333333333333339</v>
      </c>
      <c r="K34" s="7">
        <f t="shared" si="15"/>
        <v>4.5554490899171869</v>
      </c>
      <c r="L34" s="7">
        <f t="shared" si="15"/>
        <v>0.83333333333333337</v>
      </c>
      <c r="M34" s="7">
        <f t="shared" si="18"/>
        <v>4.8045214064963018</v>
      </c>
      <c r="N34" s="7">
        <f t="shared" si="18"/>
        <v>8.3333333333333339</v>
      </c>
      <c r="O34" s="7">
        <f t="shared" si="18"/>
        <v>3.6094890138804572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11.795838751625485</v>
      </c>
      <c r="D37" s="7">
        <f t="shared" ref="D37:I37" si="19">D24</f>
        <v>10.356306892067611</v>
      </c>
      <c r="E37" s="7">
        <f t="shared" si="19"/>
        <v>20</v>
      </c>
      <c r="F37" s="7">
        <f t="shared" si="19"/>
        <v>9.4683960464778103</v>
      </c>
      <c r="G37" s="7">
        <f t="shared" si="19"/>
        <v>18.441217195843262</v>
      </c>
      <c r="H37" s="7">
        <f t="shared" si="19"/>
        <v>2</v>
      </c>
      <c r="I37" s="7">
        <f t="shared" si="19"/>
        <v>7.9219765929778898</v>
      </c>
      <c r="J37" s="7">
        <f>J24</f>
        <v>2</v>
      </c>
      <c r="K37" s="7">
        <f t="shared" ref="K37:P37" si="20">K24</f>
        <v>20</v>
      </c>
      <c r="L37" s="7">
        <f t="shared" si="20"/>
        <v>6.5411167512690493</v>
      </c>
      <c r="M37" s="7">
        <f t="shared" si="20"/>
        <v>2</v>
      </c>
      <c r="N37" s="7">
        <f t="shared" si="20"/>
        <v>4.3398387833789922</v>
      </c>
      <c r="O37" s="7">
        <f t="shared" si="20"/>
        <v>2.7694741301677821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8.5477861183303556</v>
      </c>
      <c r="E39" s="7">
        <f t="shared" si="23"/>
        <v>5.3929615435245148</v>
      </c>
      <c r="F39" s="7">
        <f t="shared" si="23"/>
        <v>4.6480819675345639</v>
      </c>
      <c r="G39" s="7">
        <f t="shared" si="23"/>
        <v>6.9301155323570889</v>
      </c>
      <c r="H39" s="7">
        <f t="shared" si="23"/>
        <v>5.8209283024378973</v>
      </c>
      <c r="I39" s="7">
        <f t="shared" si="23"/>
        <v>7.289575560917994</v>
      </c>
      <c r="J39" s="7">
        <f>(SUM(J21:J22)+SUM(J28:J33))/8</f>
        <v>10.743735431235432</v>
      </c>
      <c r="K39" s="7">
        <f t="shared" ref="K39:P39" si="24">(SUM(K21:K22)+SUM(K28:K33))/8</f>
        <v>2.2531918032464904</v>
      </c>
      <c r="L39" s="7">
        <f t="shared" si="24"/>
        <v>7.8851973867409964</v>
      </c>
      <c r="M39" s="7">
        <f t="shared" si="24"/>
        <v>8.9341784585291961</v>
      </c>
      <c r="N39" s="7">
        <f t="shared" si="24"/>
        <v>9.6573359038455884</v>
      </c>
      <c r="O39" s="7">
        <f t="shared" si="24"/>
        <v>9.7040319900747711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9.8030035482159477</v>
      </c>
      <c r="D40" s="7">
        <f t="shared" ref="D40:I40" si="25">(D20+D25+D26+D34)/4</f>
        <v>8.772173857331433</v>
      </c>
      <c r="E40" s="7">
        <f t="shared" si="25"/>
        <v>9.7288504882471365</v>
      </c>
      <c r="F40" s="7">
        <f t="shared" si="25"/>
        <v>7.9666106161713266</v>
      </c>
      <c r="G40" s="7">
        <f t="shared" si="25"/>
        <v>8.7289973713742928</v>
      </c>
      <c r="H40" s="7">
        <f t="shared" si="25"/>
        <v>1.1279761904761905</v>
      </c>
      <c r="I40" s="7">
        <f t="shared" si="25"/>
        <v>7.7823955973437133</v>
      </c>
      <c r="J40" s="7">
        <f>(J20+J25+J26+J34)/4</f>
        <v>8.4672619047619051</v>
      </c>
      <c r="K40" s="7">
        <f t="shared" ref="K40:P40" si="26">(K20+K25+K26+K34)/4</f>
        <v>10.335290843907869</v>
      </c>
      <c r="L40" s="7">
        <f t="shared" si="26"/>
        <v>8.9004446177182395</v>
      </c>
      <c r="M40" s="7">
        <f t="shared" si="26"/>
        <v>7.7311328863546311</v>
      </c>
      <c r="N40" s="7">
        <f t="shared" si="26"/>
        <v>8.7237751238216283</v>
      </c>
      <c r="O40" s="7">
        <f t="shared" si="26"/>
        <v>7.2863008248986851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10.724447140524774</v>
      </c>
      <c r="D41" s="7">
        <f t="shared" ref="D41:I41" si="27">AVERAGE(D20:D34)</f>
        <v>8.9884860845357437</v>
      </c>
      <c r="E41" s="7">
        <f t="shared" si="27"/>
        <v>7.6082156822106075</v>
      </c>
      <c r="F41" s="7">
        <f t="shared" si="27"/>
        <v>6.2247518064323391</v>
      </c>
      <c r="G41" s="7">
        <f t="shared" si="27"/>
        <v>7.4908371512330225</v>
      </c>
      <c r="H41" s="7">
        <f t="shared" si="27"/>
        <v>3.7386220787605295</v>
      </c>
      <c r="I41" s="7">
        <f t="shared" si="27"/>
        <v>7.1304571150589995</v>
      </c>
      <c r="J41" s="7">
        <f>AVERAGE(J20:J34)</f>
        <v>9.6678854771859495</v>
      </c>
      <c r="K41" s="7">
        <f t="shared" ref="K41:P41" si="28">AVERAGE(K20:K34)</f>
        <v>5.4911131867735588</v>
      </c>
      <c r="L41" s="7">
        <f t="shared" si="28"/>
        <v>8.414964954404665</v>
      </c>
      <c r="M41" s="7">
        <f t="shared" si="28"/>
        <v>7.9994556149573173</v>
      </c>
      <c r="N41" s="7">
        <f t="shared" si="28"/>
        <v>9.1662417672953485</v>
      </c>
      <c r="O41" s="7">
        <f t="shared" si="28"/>
        <v>7.9945038739311398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B12D-B0D7-374A-A8A4-04E569541D3A}">
  <dimension ref="A1:P41"/>
  <sheetViews>
    <sheetView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1.55849765846769</v>
      </c>
      <c r="D4" s="5">
        <v>0.97497982313449405</v>
      </c>
      <c r="E4" s="5">
        <v>0.82598028241127597</v>
      </c>
      <c r="F4" s="5">
        <v>0.82635417632581998</v>
      </c>
      <c r="G4" s="5">
        <v>0.81340818361323897</v>
      </c>
      <c r="H4" s="5">
        <v>0.67541136947540803</v>
      </c>
      <c r="I4" s="5">
        <v>0.82416226711199103</v>
      </c>
      <c r="J4" s="5">
        <v>0.87624114495424599</v>
      </c>
      <c r="K4" s="5">
        <v>0.44098746121778898</v>
      </c>
      <c r="L4" s="5">
        <v>0.79774833238595699</v>
      </c>
      <c r="M4" s="5">
        <v>0.556347052149886</v>
      </c>
      <c r="N4" s="5">
        <v>0.43162350923193998</v>
      </c>
      <c r="O4" s="5">
        <v>0.82904865956058005</v>
      </c>
      <c r="P4" s="5">
        <v>0.11465026180643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-1.69769916004988E-2</v>
      </c>
      <c r="G5" s="5">
        <v>0</v>
      </c>
      <c r="H5" s="5">
        <v>0</v>
      </c>
      <c r="I5" s="5">
        <v>0</v>
      </c>
      <c r="J5" s="5">
        <v>0.23784559608963499</v>
      </c>
      <c r="K5" s="5">
        <v>0</v>
      </c>
      <c r="L5" s="5">
        <v>0.23755992263218101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10.879617115548401</v>
      </c>
      <c r="D7" s="12">
        <v>9.2808203351273306</v>
      </c>
      <c r="E7" s="12">
        <v>19.991458929167798</v>
      </c>
      <c r="F7" s="12">
        <v>8.3334991420667794</v>
      </c>
      <c r="G7" s="12">
        <v>18.345688758794498</v>
      </c>
      <c r="H7" s="12">
        <v>0</v>
      </c>
      <c r="I7" s="12">
        <v>6.5771639910006003</v>
      </c>
      <c r="J7" s="12">
        <v>10.827623724315201</v>
      </c>
      <c r="K7" s="12">
        <v>36.434368906669299</v>
      </c>
      <c r="L7" s="12">
        <v>17.287802585041099</v>
      </c>
      <c r="M7" s="12">
        <v>6.1152295862648298</v>
      </c>
      <c r="N7" s="12">
        <v>7.5780367722398196</v>
      </c>
      <c r="O7" s="12">
        <v>6.5771639910006003</v>
      </c>
      <c r="P7" s="12">
        <v>17.6412382917493</v>
      </c>
    </row>
    <row r="8" spans="1:16">
      <c r="A8" s="8" t="s">
        <v>26</v>
      </c>
      <c r="B8" s="3">
        <v>8</v>
      </c>
      <c r="C8" s="12">
        <v>22.162183013154198</v>
      </c>
      <c r="D8" s="12">
        <v>12.972351112685001</v>
      </c>
      <c r="E8" s="12">
        <v>46.664068631802699</v>
      </c>
      <c r="F8" s="12">
        <v>15.527886890613599</v>
      </c>
      <c r="G8" s="12">
        <v>26.3044802056245</v>
      </c>
      <c r="H8" s="12">
        <v>0</v>
      </c>
      <c r="I8" s="12">
        <v>11.932483288020901</v>
      </c>
      <c r="J8" s="12">
        <v>12.9853494604933</v>
      </c>
      <c r="K8" s="12">
        <v>49.302733236887903</v>
      </c>
      <c r="L8" s="12">
        <v>42.790560984928803</v>
      </c>
      <c r="M8" s="12">
        <v>14.5986118064263</v>
      </c>
      <c r="N8" s="12">
        <v>16.4949033687347</v>
      </c>
      <c r="O8" s="12">
        <v>11.932483288020901</v>
      </c>
      <c r="P8" s="12">
        <v>62.246442332739797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1.55849765846769</v>
      </c>
      <c r="D11" s="5">
        <v>0.97497982313449405</v>
      </c>
      <c r="E11" s="5">
        <v>0.82598028241127597</v>
      </c>
      <c r="F11" s="5">
        <v>0.82635417632581998</v>
      </c>
      <c r="G11" s="5">
        <v>0.81340818361323897</v>
      </c>
      <c r="H11" s="5">
        <v>0.67541136947540803</v>
      </c>
      <c r="I11" s="5">
        <v>0.82416226711199103</v>
      </c>
      <c r="J11" s="5">
        <v>0.87624114495424599</v>
      </c>
      <c r="K11" s="5">
        <v>0.44098746121778898</v>
      </c>
      <c r="L11" s="5">
        <v>0.79774833238595699</v>
      </c>
      <c r="M11" s="5">
        <v>0.556347052149886</v>
      </c>
      <c r="N11" s="5">
        <v>0.43162350923193998</v>
      </c>
      <c r="O11" s="5">
        <v>0.82904865956058005</v>
      </c>
      <c r="P11" s="5">
        <v>0.11465026180643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0.239423330487606</v>
      </c>
      <c r="D13" s="5">
        <v>0.16809861973581799</v>
      </c>
      <c r="E13" s="5">
        <v>7.7445206498462094E-2</v>
      </c>
      <c r="F13" s="5">
        <v>0.13518406633923599</v>
      </c>
      <c r="G13" s="5">
        <v>8.6810746718033696E-2</v>
      </c>
      <c r="H13" s="5">
        <v>2.7496462148065899E-2</v>
      </c>
      <c r="I13" s="5">
        <v>0.145706709669292</v>
      </c>
      <c r="J13" s="5">
        <v>0.12537784718013201</v>
      </c>
      <c r="K13" s="5">
        <v>4.8201302984142297E-2</v>
      </c>
      <c r="L13" s="5">
        <v>4.3030891449552598E-2</v>
      </c>
      <c r="M13" s="5">
        <v>0.15374833836436999</v>
      </c>
      <c r="N13" s="5">
        <v>0.21381682623452999</v>
      </c>
      <c r="O13" s="5">
        <v>0.14550386745552099</v>
      </c>
      <c r="P13" s="5">
        <v>4.5800710770915902E-2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-7.0047931255374701E-2</v>
      </c>
      <c r="F14" s="5">
        <v>-1.03867445761635E-4</v>
      </c>
      <c r="G14" s="5">
        <v>0</v>
      </c>
      <c r="H14" s="5">
        <v>0</v>
      </c>
      <c r="I14" s="5">
        <v>0</v>
      </c>
      <c r="J14" s="5">
        <v>2.04618847903471E-2</v>
      </c>
      <c r="K14" s="5">
        <v>0</v>
      </c>
      <c r="L14" s="5">
        <v>2.0510057395278801E-2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-1.69769916004988E-2</v>
      </c>
      <c r="G15" s="5">
        <v>0</v>
      </c>
      <c r="H15" s="5">
        <v>0</v>
      </c>
      <c r="I15" s="5">
        <v>0</v>
      </c>
      <c r="J15" s="5">
        <v>0.23784559608963499</v>
      </c>
      <c r="K15" s="5">
        <v>0</v>
      </c>
      <c r="L15" s="5">
        <v>0.23755992263218101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0.53001098121668599</v>
      </c>
      <c r="D16" s="5">
        <v>0.456147353208955</v>
      </c>
      <c r="E16" s="5">
        <v>0.20603433991363501</v>
      </c>
      <c r="F16" s="5">
        <v>0.169954940281803</v>
      </c>
      <c r="G16" s="5">
        <v>0.324486611025877</v>
      </c>
      <c r="H16" s="5">
        <v>0.25924934629415203</v>
      </c>
      <c r="I16" s="5">
        <v>0.20816929141092</v>
      </c>
      <c r="J16" s="5">
        <v>0.566296700669079</v>
      </c>
      <c r="K16" s="5">
        <v>0.37055997236385502</v>
      </c>
      <c r="L16" s="5">
        <v>0.51811927908598998</v>
      </c>
      <c r="M16" s="5">
        <v>0.16414279488700101</v>
      </c>
      <c r="N16" s="5">
        <v>0.227748294190629</v>
      </c>
      <c r="O16" s="5">
        <v>0.21142184934320801</v>
      </c>
      <c r="P16" s="5">
        <v>9.0721288326435501E-3</v>
      </c>
    </row>
    <row r="17" spans="1:16">
      <c r="A17" s="8" t="s">
        <v>32</v>
      </c>
      <c r="B17" s="2">
        <v>12</v>
      </c>
      <c r="C17" s="5">
        <v>712.116271452712</v>
      </c>
      <c r="D17" s="5">
        <v>567.39951367433798</v>
      </c>
      <c r="E17" s="5">
        <v>241.81081162543899</v>
      </c>
      <c r="F17" s="5">
        <v>282.14024597160301</v>
      </c>
      <c r="G17" s="5">
        <v>314.21462936760202</v>
      </c>
      <c r="H17" s="5">
        <v>143.79799189725699</v>
      </c>
      <c r="I17" s="5">
        <v>287.31760495516801</v>
      </c>
      <c r="J17" s="5">
        <v>412.95309375867498</v>
      </c>
      <c r="K17" s="5">
        <v>313.94801827057103</v>
      </c>
      <c r="L17" s="5">
        <v>217.797057845653</v>
      </c>
      <c r="M17" s="5">
        <v>373.17122404211102</v>
      </c>
      <c r="N17" s="5">
        <v>628.50213798097604</v>
      </c>
      <c r="O17" s="5">
        <v>287.31760495516801</v>
      </c>
      <c r="P17" s="5">
        <v>86.531202274668104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3.1177390342336051</v>
      </c>
      <c r="E21" s="7">
        <f t="shared" si="2"/>
        <v>1.9496365568334755</v>
      </c>
      <c r="F21" s="7">
        <f t="shared" si="2"/>
        <v>1.9525677498139624</v>
      </c>
      <c r="G21" s="7">
        <f t="shared" si="2"/>
        <v>1.8510758520096533</v>
      </c>
      <c r="H21" s="7">
        <f t="shared" si="2"/>
        <v>0.76923076923076927</v>
      </c>
      <c r="I21" s="7">
        <f t="shared" si="2"/>
        <v>1.9353839748138373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6.44381330932171</v>
      </c>
      <c r="M21" s="7">
        <f>((M4-MIN($M4:$P4))/(MAX($M4:$P4)-MIN($M4:$P4))*90+10)/$B4</f>
        <v>5.0496167077169565</v>
      </c>
      <c r="N21" s="7">
        <f t="shared" ref="N21:P21" si="4">((N4-MIN($M4:$P4))/(MAX($M4:$P4)-MIN($M4:$P4))*90+10)/$B4</f>
        <v>3.8409484289888494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12.486487761601666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11.795838751625485</v>
      </c>
      <c r="D24" s="7">
        <f t="shared" si="2"/>
        <v>10.356306892067636</v>
      </c>
      <c r="E24" s="7">
        <f t="shared" si="2"/>
        <v>20</v>
      </c>
      <c r="F24" s="7">
        <f t="shared" si="2"/>
        <v>9.5033535615725224</v>
      </c>
      <c r="G24" s="7">
        <f t="shared" si="2"/>
        <v>18.51817402763448</v>
      </c>
      <c r="H24" s="7">
        <f t="shared" si="2"/>
        <v>2</v>
      </c>
      <c r="I24" s="7">
        <f t="shared" si="2"/>
        <v>7.921976592977904</v>
      </c>
      <c r="J24" s="7">
        <f t="shared" si="5"/>
        <v>2</v>
      </c>
      <c r="K24" s="7">
        <f t="shared" si="5"/>
        <v>20</v>
      </c>
      <c r="L24" s="7">
        <f t="shared" si="5"/>
        <v>6.5411167512690467</v>
      </c>
      <c r="M24" s="7">
        <f t="shared" si="7"/>
        <v>2</v>
      </c>
      <c r="N24" s="7">
        <f t="shared" si="7"/>
        <v>4.2844446868256174</v>
      </c>
      <c r="O24" s="7">
        <f t="shared" si="7"/>
        <v>2.7213962350459959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6.5929665738161543</v>
      </c>
      <c r="D25" s="7">
        <f t="shared" si="2"/>
        <v>4.3774373259052961</v>
      </c>
      <c r="E25" s="7">
        <f t="shared" si="2"/>
        <v>12.5</v>
      </c>
      <c r="F25" s="7">
        <f t="shared" si="2"/>
        <v>4.9935382863368316</v>
      </c>
      <c r="G25" s="7">
        <f t="shared" si="2"/>
        <v>7.5916116723177298</v>
      </c>
      <c r="H25" s="7">
        <f t="shared" si="2"/>
        <v>1.25</v>
      </c>
      <c r="I25" s="7">
        <f t="shared" si="2"/>
        <v>4.1267409470752199</v>
      </c>
      <c r="J25" s="7">
        <f t="shared" si="5"/>
        <v>1.25</v>
      </c>
      <c r="K25" s="7">
        <f t="shared" si="5"/>
        <v>12.5</v>
      </c>
      <c r="L25" s="7">
        <f t="shared" si="5"/>
        <v>10.482730851825336</v>
      </c>
      <c r="M25" s="7">
        <f t="shared" si="7"/>
        <v>1.8461356729134</v>
      </c>
      <c r="N25" s="7">
        <f t="shared" si="7"/>
        <v>2.2701388815857397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4.0530607445036866</v>
      </c>
      <c r="E28" s="7">
        <f t="shared" si="2"/>
        <v>2.5345275238835181</v>
      </c>
      <c r="F28" s="7">
        <f t="shared" si="2"/>
        <v>2.5383380747581512</v>
      </c>
      <c r="G28" s="7">
        <f t="shared" si="2"/>
        <v>2.406398607612549</v>
      </c>
      <c r="H28" s="7">
        <f t="shared" si="2"/>
        <v>1</v>
      </c>
      <c r="I28" s="7">
        <f t="shared" si="2"/>
        <v>2.5159991672579887</v>
      </c>
      <c r="J28" s="7">
        <f t="shared" si="10"/>
        <v>10</v>
      </c>
      <c r="K28" s="7">
        <f t="shared" si="10"/>
        <v>1</v>
      </c>
      <c r="L28" s="7">
        <f t="shared" si="10"/>
        <v>8.3769573021182229</v>
      </c>
      <c r="M28" s="7">
        <f t="shared" si="11"/>
        <v>6.5645017200320437</v>
      </c>
      <c r="N28" s="7">
        <f t="shared" si="11"/>
        <v>4.9932329576855041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13.942038574008166</v>
      </c>
      <c r="E30" s="7">
        <f t="shared" si="2"/>
        <v>6.2423945833364947</v>
      </c>
      <c r="F30" s="7">
        <f t="shared" si="2"/>
        <v>11.14644231110648</v>
      </c>
      <c r="G30" s="7">
        <f t="shared" si="2"/>
        <v>7.0378563634926463</v>
      </c>
      <c r="H30" s="7">
        <f t="shared" si="2"/>
        <v>2</v>
      </c>
      <c r="I30" s="7">
        <f t="shared" si="2"/>
        <v>12.040182597201527</v>
      </c>
      <c r="J30" s="7">
        <f t="shared" ref="J30:L34" si="15">((J13-MIN($J13:$L13))/(MAX($J13:$L13)-MIN($J13:$L13))*90+10)/$B13</f>
        <v>20</v>
      </c>
      <c r="K30" s="7">
        <f t="shared" si="15"/>
        <v>3.1301863778317447</v>
      </c>
      <c r="L30" s="7">
        <f t="shared" si="15"/>
        <v>2</v>
      </c>
      <c r="M30" s="7">
        <f t="shared" ref="M30:P30" si="16">((M13-MIN($M13:$P13))/(MAX($M13:$P13)-MIN($M13:$P13))*90+10)/$B13</f>
        <v>13.564707893172107</v>
      </c>
      <c r="N30" s="7">
        <f t="shared" si="16"/>
        <v>20</v>
      </c>
      <c r="O30" s="7">
        <f t="shared" si="16"/>
        <v>12.681456450595931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9.9866547520376212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9.9788614221779248</v>
      </c>
      <c r="K31" s="7">
        <f t="shared" si="15"/>
        <v>1</v>
      </c>
      <c r="L31" s="7">
        <f t="shared" si="15"/>
        <v>10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8.3243251744011104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6.7947472603998413</v>
      </c>
      <c r="E33" s="7">
        <f t="shared" si="2"/>
        <v>1.5848705010923876</v>
      </c>
      <c r="F33" s="7">
        <f t="shared" si="2"/>
        <v>0.83333333333333337</v>
      </c>
      <c r="G33" s="7">
        <f t="shared" si="2"/>
        <v>4.0522420553513063</v>
      </c>
      <c r="H33" s="7">
        <f t="shared" si="2"/>
        <v>2.6933439121135851</v>
      </c>
      <c r="I33" s="7">
        <f t="shared" si="2"/>
        <v>1.6293417344816736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6.4873299541937621</v>
      </c>
      <c r="M33" s="7">
        <f t="shared" ref="M33:P34" si="18">((M16-MIN($M16:$P16))/(MAX($M16:$P16)-MIN($M16:$P16))*90+10)/$B16</f>
        <v>6.1518370372177236</v>
      </c>
      <c r="N33" s="7">
        <f t="shared" si="18"/>
        <v>8.3333333333333339</v>
      </c>
      <c r="O33" s="7">
        <f t="shared" si="18"/>
        <v>7.7733805092328998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6.4235308117836167</v>
      </c>
      <c r="E34" s="7">
        <f t="shared" si="2"/>
        <v>2.1267919011914103</v>
      </c>
      <c r="F34" s="7">
        <f t="shared" si="2"/>
        <v>2.6590126100393223</v>
      </c>
      <c r="G34" s="7">
        <f t="shared" si="2"/>
        <v>3.0822928108066798</v>
      </c>
      <c r="H34" s="7">
        <f t="shared" si="2"/>
        <v>0.83333333333333337</v>
      </c>
      <c r="I34" s="7">
        <f t="shared" si="2"/>
        <v>2.7273373389343898</v>
      </c>
      <c r="J34" s="7">
        <f t="shared" si="15"/>
        <v>8.3333333333333339</v>
      </c>
      <c r="K34" s="7">
        <f t="shared" si="15"/>
        <v>4.5284903896504778</v>
      </c>
      <c r="L34" s="7">
        <f t="shared" si="15"/>
        <v>0.83333333333333337</v>
      </c>
      <c r="M34" s="7">
        <f t="shared" si="18"/>
        <v>4.7999670061411885</v>
      </c>
      <c r="N34" s="7">
        <f t="shared" si="18"/>
        <v>8.3333333333333339</v>
      </c>
      <c r="O34" s="7">
        <f t="shared" si="18"/>
        <v>3.6118919623882868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11.795838751625485</v>
      </c>
      <c r="D37" s="7">
        <f t="shared" ref="D37:I37" si="19">D24</f>
        <v>10.356306892067636</v>
      </c>
      <c r="E37" s="7">
        <f t="shared" si="19"/>
        <v>20</v>
      </c>
      <c r="F37" s="7">
        <f t="shared" si="19"/>
        <v>9.5033535615725224</v>
      </c>
      <c r="G37" s="7">
        <f t="shared" si="19"/>
        <v>18.51817402763448</v>
      </c>
      <c r="H37" s="7">
        <f t="shared" si="19"/>
        <v>2</v>
      </c>
      <c r="I37" s="7">
        <f t="shared" si="19"/>
        <v>7.921976592977904</v>
      </c>
      <c r="J37" s="7">
        <f>J24</f>
        <v>2</v>
      </c>
      <c r="K37" s="7">
        <f t="shared" ref="K37:P37" si="20">K24</f>
        <v>20</v>
      </c>
      <c r="L37" s="7">
        <f t="shared" si="20"/>
        <v>6.5411167512690467</v>
      </c>
      <c r="M37" s="7">
        <f t="shared" si="20"/>
        <v>2</v>
      </c>
      <c r="N37" s="7">
        <f t="shared" si="20"/>
        <v>4.2844446868256174</v>
      </c>
      <c r="O37" s="7">
        <f t="shared" si="20"/>
        <v>2.7213962350459959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8.4789785046734654</v>
      </c>
      <c r="E39" s="7">
        <f t="shared" si="23"/>
        <v>5.4044589486735379</v>
      </c>
      <c r="F39" s="7">
        <f t="shared" si="23"/>
        <v>4.7039473306614976</v>
      </c>
      <c r="G39" s="7">
        <f t="shared" si="23"/>
        <v>6.9089769128385736</v>
      </c>
      <c r="H39" s="7">
        <f t="shared" si="23"/>
        <v>5.7983521381983483</v>
      </c>
      <c r="I39" s="7">
        <f t="shared" si="23"/>
        <v>7.2556437372496818</v>
      </c>
      <c r="J39" s="7">
        <f>(SUM(J21:J22)+SUM(J28:J33))/8</f>
        <v>10.741093109007673</v>
      </c>
      <c r="K39" s="7">
        <f t="shared" ref="K39:P39" si="24">(SUM(K21:K22)+SUM(K28:K33))/8</f>
        <v>2.2383741130797841</v>
      </c>
      <c r="L39" s="7">
        <f t="shared" si="24"/>
        <v>7.9012278240681955</v>
      </c>
      <c r="M39" s="7">
        <f t="shared" si="24"/>
        <v>8.9068632227976572</v>
      </c>
      <c r="N39" s="7">
        <f t="shared" si="24"/>
        <v>9.6364696430312655</v>
      </c>
      <c r="O39" s="7">
        <f t="shared" si="24"/>
        <v>9.7589233845473693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9.8030035482159441</v>
      </c>
      <c r="D40" s="7">
        <f t="shared" ref="D40:I40" si="25">(D20+D25+D26+D34)/4</f>
        <v>8.7716706058507992</v>
      </c>
      <c r="E40" s="7">
        <f t="shared" si="25"/>
        <v>9.7281265467264237</v>
      </c>
      <c r="F40" s="7">
        <f t="shared" si="25"/>
        <v>7.98456629552261</v>
      </c>
      <c r="G40" s="7">
        <f t="shared" si="25"/>
        <v>8.7399046922096737</v>
      </c>
      <c r="H40" s="7">
        <f t="shared" si="25"/>
        <v>1.1279761904761905</v>
      </c>
      <c r="I40" s="7">
        <f t="shared" si="25"/>
        <v>7.7849481429309737</v>
      </c>
      <c r="J40" s="7">
        <f>(J20+J25+J26+J34)/4</f>
        <v>8.4672619047619051</v>
      </c>
      <c r="K40" s="7">
        <f t="shared" ref="K40:P40" si="26">(K20+K25+K26+K34)/4</f>
        <v>10.328551168841191</v>
      </c>
      <c r="L40" s="7">
        <f t="shared" si="26"/>
        <v>8.9004446177182395</v>
      </c>
      <c r="M40" s="7">
        <f t="shared" si="26"/>
        <v>7.7329542411922185</v>
      </c>
      <c r="N40" s="7">
        <f t="shared" si="26"/>
        <v>8.7222966251583394</v>
      </c>
      <c r="O40" s="7">
        <f t="shared" si="26"/>
        <v>7.2869015620256432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10.724447140524772</v>
      </c>
      <c r="D41" s="7">
        <f t="shared" ref="D41:I41" si="27">AVERAGE(D20:D34)</f>
        <v>8.9516544901905704</v>
      </c>
      <c r="E41" s="7">
        <f t="shared" si="27"/>
        <v>7.6141545805512303</v>
      </c>
      <c r="F41" s="7">
        <f t="shared" si="27"/>
        <v>6.2616653489333611</v>
      </c>
      <c r="G41" s="7">
        <f t="shared" si="27"/>
        <v>7.4876022951653312</v>
      </c>
      <c r="H41" s="7">
        <f t="shared" si="27"/>
        <v>3.7265814578327698</v>
      </c>
      <c r="I41" s="7">
        <f t="shared" si="27"/>
        <v>7.1130408212591698</v>
      </c>
      <c r="J41" s="7">
        <f>AVERAGE(J20:J34)</f>
        <v>9.666476238664476</v>
      </c>
      <c r="K41" s="7">
        <f t="shared" ref="K41:P41" si="28">AVERAGE(K20:K34)</f>
        <v>5.4814131720002015</v>
      </c>
      <c r="L41" s="7">
        <f t="shared" si="28"/>
        <v>8.4235145209791717</v>
      </c>
      <c r="M41" s="7">
        <f t="shared" si="28"/>
        <v>7.9853731838571882</v>
      </c>
      <c r="N41" s="7">
        <f t="shared" si="28"/>
        <v>9.1510258887806053</v>
      </c>
      <c r="O41" s="7">
        <f t="shared" si="28"/>
        <v>8.0207342878755945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3779-93DB-1141-B16F-C4E2429FAE55}">
  <dimension ref="A1:P41"/>
  <sheetViews>
    <sheetView topLeftCell="A6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1.54491951024989</v>
      </c>
      <c r="D4" s="5">
        <v>0.96172235498736502</v>
      </c>
      <c r="E4" s="5">
        <v>0.66314173594825598</v>
      </c>
      <c r="F4" s="5">
        <v>0.46496091382861698</v>
      </c>
      <c r="G4" s="5">
        <v>0.72310761796022305</v>
      </c>
      <c r="H4" s="5">
        <v>0.61298106977001598</v>
      </c>
      <c r="I4" s="5">
        <v>0.67118037659174201</v>
      </c>
      <c r="J4" s="5">
        <v>0.76295335642064099</v>
      </c>
      <c r="K4" s="5">
        <v>0.402223659535835</v>
      </c>
      <c r="L4" s="5">
        <v>0.67246286868342497</v>
      </c>
      <c r="M4" s="5">
        <v>0.46447487273805099</v>
      </c>
      <c r="N4" s="5">
        <v>0.35828245349215698</v>
      </c>
      <c r="O4" s="5">
        <v>0.65850352315569405</v>
      </c>
      <c r="P4" s="5">
        <v>-0.102983262645626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-4.2085060402402903E-2</v>
      </c>
      <c r="G5" s="5">
        <v>0</v>
      </c>
      <c r="H5" s="5">
        <v>0</v>
      </c>
      <c r="I5" s="5">
        <v>0</v>
      </c>
      <c r="J5" s="5">
        <v>0.21448051049879499</v>
      </c>
      <c r="K5" s="5">
        <v>0</v>
      </c>
      <c r="L5" s="5">
        <v>0.21545002590936699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9.0148304343220005</v>
      </c>
      <c r="D7" s="12">
        <v>7.6900704063391903</v>
      </c>
      <c r="E7" s="12">
        <v>16.564885553150798</v>
      </c>
      <c r="F7" s="12">
        <v>5.9690819385826401</v>
      </c>
      <c r="G7" s="12">
        <v>13.1405688719877</v>
      </c>
      <c r="H7" s="12">
        <v>0</v>
      </c>
      <c r="I7" s="12">
        <v>5.4498258061731502</v>
      </c>
      <c r="J7" s="12">
        <v>8.9717488073957306</v>
      </c>
      <c r="K7" s="12">
        <v>30.1894500685837</v>
      </c>
      <c r="L7" s="12">
        <v>14.324640952984799</v>
      </c>
      <c r="M7" s="12">
        <v>4.3801896239959</v>
      </c>
      <c r="N7" s="12">
        <v>6.2791471245038499</v>
      </c>
      <c r="O7" s="12">
        <v>5.4498258061731502</v>
      </c>
      <c r="P7" s="12">
        <v>12.6359882045176</v>
      </c>
    </row>
    <row r="8" spans="1:16">
      <c r="A8" s="8" t="s">
        <v>26</v>
      </c>
      <c r="B8" s="3">
        <v>8</v>
      </c>
      <c r="C8" s="12">
        <v>18.363543477322601</v>
      </c>
      <c r="D8" s="12">
        <v>10.7488659181044</v>
      </c>
      <c r="E8" s="12">
        <v>38.665760166327303</v>
      </c>
      <c r="F8" s="12">
        <v>11.122246202107201</v>
      </c>
      <c r="G8" s="12">
        <v>18.8412568385118</v>
      </c>
      <c r="H8" s="12">
        <v>0</v>
      </c>
      <c r="I8" s="12">
        <v>9.8872333795789604</v>
      </c>
      <c r="J8" s="12">
        <v>10.759636324835901</v>
      </c>
      <c r="K8" s="12">
        <v>40.852152732835499</v>
      </c>
      <c r="L8" s="12">
        <v>35.456178960320202</v>
      </c>
      <c r="M8" s="12">
        <v>10.456629151402</v>
      </c>
      <c r="N8" s="12">
        <v>13.6676461423592</v>
      </c>
      <c r="O8" s="12">
        <v>9.8872333795789604</v>
      </c>
      <c r="P8" s="12">
        <v>44.585606638370002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1.54491951024989</v>
      </c>
      <c r="D11" s="5">
        <v>0.96172235498736502</v>
      </c>
      <c r="E11" s="5">
        <v>0.66314173594825598</v>
      </c>
      <c r="F11" s="5">
        <v>0.46496091382861698</v>
      </c>
      <c r="G11" s="5">
        <v>0.72310761796022305</v>
      </c>
      <c r="H11" s="5">
        <v>0.61298106977001598</v>
      </c>
      <c r="I11" s="5">
        <v>0.67118037659174201</v>
      </c>
      <c r="J11" s="5">
        <v>0.76295335642064099</v>
      </c>
      <c r="K11" s="5">
        <v>0.402223659535835</v>
      </c>
      <c r="L11" s="5">
        <v>0.67246286868342497</v>
      </c>
      <c r="M11" s="5">
        <v>0.46447487273805099</v>
      </c>
      <c r="N11" s="5">
        <v>0.35828245349215698</v>
      </c>
      <c r="O11" s="5">
        <v>0.65850352315569405</v>
      </c>
      <c r="P11" s="5">
        <v>-0.102983262645626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0.235430502066899</v>
      </c>
      <c r="D13" s="5">
        <v>0.16715386205777999</v>
      </c>
      <c r="E13" s="5">
        <v>6.9907506744705694E-2</v>
      </c>
      <c r="F13" s="5">
        <v>0.124166247993238</v>
      </c>
      <c r="G13" s="5">
        <v>6.9145739774053694E-2</v>
      </c>
      <c r="H13" s="5">
        <v>8.0549582686813004E-3</v>
      </c>
      <c r="I13" s="5">
        <v>0.13625877276072601</v>
      </c>
      <c r="J13" s="5">
        <v>0.118967009701775</v>
      </c>
      <c r="K13" s="5">
        <v>4.3726995003314603E-2</v>
      </c>
      <c r="L13" s="5">
        <v>3.1704431308916398E-2</v>
      </c>
      <c r="M13" s="5">
        <v>0.15297151905414899</v>
      </c>
      <c r="N13" s="5">
        <v>0.215021090383156</v>
      </c>
      <c r="O13" s="5">
        <v>0.13701577694065101</v>
      </c>
      <c r="P13" s="5">
        <v>3.6485363555011301E-2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-0.109927470921533</v>
      </c>
      <c r="F14" s="5">
        <v>-2.6056375336153299E-4</v>
      </c>
      <c r="G14" s="5">
        <v>0</v>
      </c>
      <c r="H14" s="5">
        <v>0</v>
      </c>
      <c r="I14" s="5">
        <v>0</v>
      </c>
      <c r="J14" s="5">
        <v>2.0473552225042199E-2</v>
      </c>
      <c r="K14" s="5">
        <v>0</v>
      </c>
      <c r="L14" s="5">
        <v>2.0171007781504401E-2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-4.2085060402402903E-2</v>
      </c>
      <c r="G15" s="5">
        <v>0</v>
      </c>
      <c r="H15" s="5">
        <v>0</v>
      </c>
      <c r="I15" s="5">
        <v>0</v>
      </c>
      <c r="J15" s="5">
        <v>0.21448051049879499</v>
      </c>
      <c r="K15" s="5">
        <v>0</v>
      </c>
      <c r="L15" s="5">
        <v>0.21545002590936699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0.51960494610555197</v>
      </c>
      <c r="D16" s="5">
        <v>0.448381928240079</v>
      </c>
      <c r="E16" s="5">
        <v>9.9849195205057903E-2</v>
      </c>
      <c r="F16" s="5">
        <v>-4.9571596452927497E-2</v>
      </c>
      <c r="G16" s="5">
        <v>0.28349626161845698</v>
      </c>
      <c r="H16" s="5">
        <v>0.22841831290228901</v>
      </c>
      <c r="I16" s="5">
        <v>9.7905307812167996E-2</v>
      </c>
      <c r="J16" s="5">
        <v>0.46275379496691499</v>
      </c>
      <c r="K16" s="5">
        <v>0.344938221904662</v>
      </c>
      <c r="L16" s="5">
        <v>0.41081566928686403</v>
      </c>
      <c r="M16" s="5">
        <v>0.11092143996850699</v>
      </c>
      <c r="N16" s="5">
        <v>0.17863791549028701</v>
      </c>
      <c r="O16" s="5">
        <v>8.8473757633787106E-2</v>
      </c>
      <c r="P16" s="5">
        <v>-0.112635580453985</v>
      </c>
    </row>
    <row r="17" spans="1:16">
      <c r="A17" s="8" t="s">
        <v>32</v>
      </c>
      <c r="B17" s="2">
        <v>12</v>
      </c>
      <c r="C17" s="5">
        <v>704.656470865046</v>
      </c>
      <c r="D17" s="5">
        <v>558.99868785002695</v>
      </c>
      <c r="E17" s="5">
        <v>211.43119938753901</v>
      </c>
      <c r="F17" s="5">
        <v>153.973845127776</v>
      </c>
      <c r="G17" s="5">
        <v>270.02024945687401</v>
      </c>
      <c r="H17" s="5">
        <v>89.581344250777704</v>
      </c>
      <c r="I17" s="5">
        <v>189.29338673763601</v>
      </c>
      <c r="J17" s="5">
        <v>348.83818170015599</v>
      </c>
      <c r="K17" s="5">
        <v>295.09251397833901</v>
      </c>
      <c r="L17" s="5">
        <v>143.54048111665699</v>
      </c>
      <c r="M17" s="5">
        <v>356.39418472404401</v>
      </c>
      <c r="N17" s="5">
        <v>612.29074163188398</v>
      </c>
      <c r="O17" s="5">
        <v>189.29338673763601</v>
      </c>
      <c r="P17" s="5">
        <v>38.784963691166801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3.9537210644670724</v>
      </c>
      <c r="E21" s="7">
        <f t="shared" si="2"/>
        <v>2.0396693589687818</v>
      </c>
      <c r="F21" s="7">
        <f t="shared" si="2"/>
        <v>0.76923076923076927</v>
      </c>
      <c r="G21" s="7">
        <f t="shared" si="2"/>
        <v>2.4240807755774423</v>
      </c>
      <c r="H21" s="7">
        <f t="shared" si="2"/>
        <v>1.7181142997141992</v>
      </c>
      <c r="I21" s="7">
        <f t="shared" si="2"/>
        <v>2.0912010822369185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5.9556261470354412</v>
      </c>
      <c r="M21" s="7">
        <f>((M4-MIN($M4:$P4))/(MAX($M4:$P4)-MIN($M4:$P4))*90+10)/$B4</f>
        <v>5.9282911694095271</v>
      </c>
      <c r="N21" s="7">
        <f t="shared" ref="N21:P21" si="4">((N4-MIN($M4:$P4))/(MAX($M4:$P4)-MIN($M4:$P4))*90+10)/$B4</f>
        <v>4.9628400272556652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12.449375506812316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11.795838751625499</v>
      </c>
      <c r="D24" s="7">
        <f t="shared" si="2"/>
        <v>10.356306892067623</v>
      </c>
      <c r="E24" s="7">
        <f t="shared" si="2"/>
        <v>20</v>
      </c>
      <c r="F24" s="7">
        <f t="shared" si="2"/>
        <v>8.4862189690197258</v>
      </c>
      <c r="G24" s="7">
        <f t="shared" si="2"/>
        <v>16.279014421007474</v>
      </c>
      <c r="H24" s="7">
        <f t="shared" si="2"/>
        <v>2</v>
      </c>
      <c r="I24" s="7">
        <f t="shared" si="2"/>
        <v>7.9219765929778934</v>
      </c>
      <c r="J24" s="7">
        <f t="shared" si="5"/>
        <v>2</v>
      </c>
      <c r="K24" s="7">
        <f t="shared" si="5"/>
        <v>20</v>
      </c>
      <c r="L24" s="7">
        <f t="shared" si="5"/>
        <v>6.5411167512690556</v>
      </c>
      <c r="M24" s="7">
        <f t="shared" si="7"/>
        <v>2</v>
      </c>
      <c r="N24" s="7">
        <f t="shared" si="7"/>
        <v>6.1402699782173125</v>
      </c>
      <c r="O24" s="7">
        <f t="shared" si="7"/>
        <v>4.332112525687835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6.5929665738161631</v>
      </c>
      <c r="D25" s="7">
        <f t="shared" si="2"/>
        <v>4.377437325905305</v>
      </c>
      <c r="E25" s="7">
        <f t="shared" si="2"/>
        <v>12.5</v>
      </c>
      <c r="F25" s="7">
        <f t="shared" si="2"/>
        <v>4.4860742226574235</v>
      </c>
      <c r="G25" s="7">
        <f t="shared" si="2"/>
        <v>6.7319597111619727</v>
      </c>
      <c r="H25" s="7">
        <f t="shared" si="2"/>
        <v>1.25</v>
      </c>
      <c r="I25" s="7">
        <f t="shared" si="2"/>
        <v>4.1267409470752092</v>
      </c>
      <c r="J25" s="7">
        <f t="shared" si="5"/>
        <v>1.25</v>
      </c>
      <c r="K25" s="7">
        <f t="shared" si="5"/>
        <v>12.5</v>
      </c>
      <c r="L25" s="7">
        <f t="shared" si="5"/>
        <v>10.482730851825348</v>
      </c>
      <c r="M25" s="7">
        <f t="shared" si="7"/>
        <v>1.4346110301838508</v>
      </c>
      <c r="N25" s="7">
        <f t="shared" si="7"/>
        <v>2.4756956043465967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5.139837383807194</v>
      </c>
      <c r="E28" s="7">
        <f t="shared" si="2"/>
        <v>2.651570166659416</v>
      </c>
      <c r="F28" s="7">
        <f t="shared" si="2"/>
        <v>1</v>
      </c>
      <c r="G28" s="7">
        <f t="shared" si="2"/>
        <v>3.1513050082506751</v>
      </c>
      <c r="H28" s="7">
        <f t="shared" si="2"/>
        <v>2.2335485896284588</v>
      </c>
      <c r="I28" s="7">
        <f t="shared" si="2"/>
        <v>2.7185614069079937</v>
      </c>
      <c r="J28" s="7">
        <f t="shared" si="10"/>
        <v>10</v>
      </c>
      <c r="K28" s="7">
        <f t="shared" si="10"/>
        <v>1</v>
      </c>
      <c r="L28" s="7">
        <f t="shared" si="10"/>
        <v>7.7423139911460739</v>
      </c>
      <c r="M28" s="7">
        <f t="shared" si="11"/>
        <v>7.7067785202323851</v>
      </c>
      <c r="N28" s="7">
        <f t="shared" si="11"/>
        <v>6.4516920354323641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14.594935323146325</v>
      </c>
      <c r="E30" s="7">
        <f t="shared" si="2"/>
        <v>6.8965066953571208</v>
      </c>
      <c r="F30" s="7">
        <f t="shared" si="2"/>
        <v>11.191855817601802</v>
      </c>
      <c r="G30" s="7">
        <f t="shared" si="2"/>
        <v>6.8362020326713893</v>
      </c>
      <c r="H30" s="7">
        <f t="shared" si="2"/>
        <v>2</v>
      </c>
      <c r="I30" s="7">
        <f t="shared" si="2"/>
        <v>12.149150705955973</v>
      </c>
      <c r="J30" s="7">
        <f t="shared" ref="J30:L34" si="15">((J13-MIN($J13:$L13))/(MAX($J13:$L13)-MIN($J13:$L13))*90+10)/$B13</f>
        <v>20</v>
      </c>
      <c r="K30" s="7">
        <f t="shared" si="15"/>
        <v>4.4799421525788645</v>
      </c>
      <c r="L30" s="7">
        <f t="shared" si="15"/>
        <v>2</v>
      </c>
      <c r="M30" s="7">
        <f t="shared" ref="M30:P30" si="16">((M13-MIN($M13:$P13))/(MAX($M13:$P13)-MIN($M13:$P13))*90+10)/$B13</f>
        <v>13.744152479927859</v>
      </c>
      <c r="N30" s="7">
        <f t="shared" si="16"/>
        <v>20</v>
      </c>
      <c r="O30" s="7">
        <f t="shared" si="16"/>
        <v>12.135492055790898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9.9786670814802285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9.8670040273465744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8.2995836712082109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7.3948325448259347</v>
      </c>
      <c r="E33" s="7">
        <f t="shared" si="2"/>
        <v>2.8022407875960851</v>
      </c>
      <c r="F33" s="7">
        <f t="shared" si="2"/>
        <v>0.83333333333333337</v>
      </c>
      <c r="G33" s="7">
        <f t="shared" si="2"/>
        <v>5.2221455010075282</v>
      </c>
      <c r="H33" s="7">
        <f t="shared" si="2"/>
        <v>4.4963871738733454</v>
      </c>
      <c r="I33" s="7">
        <f t="shared" si="2"/>
        <v>2.776626317644213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5.0270136976892923</v>
      </c>
      <c r="M33" s="7">
        <f t="shared" ref="M33:P34" si="18">((M16-MIN($M16:$P16))/(MAX($M16:$P16)-MIN($M16:$P16))*90+10)/$B16</f>
        <v>6.589702095046829</v>
      </c>
      <c r="N33" s="7">
        <f t="shared" si="18"/>
        <v>8.3333333333333339</v>
      </c>
      <c r="O33" s="7">
        <f t="shared" si="18"/>
        <v>6.0116968187184598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6.5572358692299924</v>
      </c>
      <c r="E34" s="7">
        <f t="shared" si="2"/>
        <v>2.3191256763861308</v>
      </c>
      <c r="F34" s="7">
        <f t="shared" si="2"/>
        <v>1.6185118191483765</v>
      </c>
      <c r="G34" s="7">
        <f t="shared" si="2"/>
        <v>3.0335390163285609</v>
      </c>
      <c r="H34" s="7">
        <f t="shared" si="2"/>
        <v>0.83333333333333337</v>
      </c>
      <c r="I34" s="7">
        <f t="shared" si="2"/>
        <v>2.0491853265166471</v>
      </c>
      <c r="J34" s="7">
        <f t="shared" si="15"/>
        <v>8.3333333333333339</v>
      </c>
      <c r="K34" s="7">
        <f t="shared" si="15"/>
        <v>6.3698797400005587</v>
      </c>
      <c r="L34" s="7">
        <f t="shared" si="15"/>
        <v>0.83333333333333337</v>
      </c>
      <c r="M34" s="7">
        <f t="shared" si="18"/>
        <v>4.9868558423826004</v>
      </c>
      <c r="N34" s="7">
        <f t="shared" si="18"/>
        <v>8.3333333333333339</v>
      </c>
      <c r="O34" s="7">
        <f t="shared" si="18"/>
        <v>2.8016015117320578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11.795838751625499</v>
      </c>
      <c r="D37" s="7">
        <f t="shared" ref="D37:I37" si="19">D24</f>
        <v>10.356306892067623</v>
      </c>
      <c r="E37" s="7">
        <f t="shared" si="19"/>
        <v>20</v>
      </c>
      <c r="F37" s="7">
        <f t="shared" si="19"/>
        <v>8.4862189690197258</v>
      </c>
      <c r="G37" s="7">
        <f t="shared" si="19"/>
        <v>16.279014421007474</v>
      </c>
      <c r="H37" s="7">
        <f t="shared" si="19"/>
        <v>2</v>
      </c>
      <c r="I37" s="7">
        <f t="shared" si="19"/>
        <v>7.9219765929778934</v>
      </c>
      <c r="J37" s="7">
        <f>J24</f>
        <v>2</v>
      </c>
      <c r="K37" s="7">
        <f t="shared" ref="K37:P37" si="20">K24</f>
        <v>20</v>
      </c>
      <c r="L37" s="7">
        <f t="shared" si="20"/>
        <v>6.5411167512690556</v>
      </c>
      <c r="M37" s="7">
        <f t="shared" si="20"/>
        <v>2</v>
      </c>
      <c r="N37" s="7">
        <f t="shared" si="20"/>
        <v>6.1402699782173125</v>
      </c>
      <c r="O37" s="7">
        <f t="shared" si="20"/>
        <v>4.332112525687835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8.8759460925611204</v>
      </c>
      <c r="E39" s="7">
        <f t="shared" si="23"/>
        <v>5.6642786791029787</v>
      </c>
      <c r="F39" s="7">
        <f t="shared" si="23"/>
        <v>4.3684161782360693</v>
      </c>
      <c r="G39" s="7">
        <f t="shared" si="23"/>
        <v>7.1947469677186833</v>
      </c>
      <c r="H39" s="7">
        <f t="shared" si="23"/>
        <v>6.296536560932303</v>
      </c>
      <c r="I39" s="7">
        <f t="shared" si="23"/>
        <v>7.457472742123441</v>
      </c>
      <c r="J39" s="7">
        <f>(SUM(J21:J22)+SUM(J28:J33))/8</f>
        <v>10.73318866182133</v>
      </c>
      <c r="K39" s="7">
        <f t="shared" ref="K39:P39" si="24">(SUM(K21:K22)+SUM(K28:K33))/8</f>
        <v>2.407093584923174</v>
      </c>
      <c r="L39" s="7">
        <f t="shared" si="24"/>
        <v>7.5645250359324763</v>
      </c>
      <c r="M39" s="7">
        <f t="shared" si="24"/>
        <v>9.2366458361073782</v>
      </c>
      <c r="N39" s="7">
        <f t="shared" si="24"/>
        <v>9.9590134775329737</v>
      </c>
      <c r="O39" s="7">
        <f t="shared" si="24"/>
        <v>9.4704673738824354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9.8030035482159459</v>
      </c>
      <c r="D40" s="7">
        <f t="shared" ref="D40:I40" si="25">(D20+D25+D26+D34)/4</f>
        <v>8.8050968702123953</v>
      </c>
      <c r="E40" s="7">
        <f t="shared" si="25"/>
        <v>9.7762099905251034</v>
      </c>
      <c r="F40" s="7">
        <f t="shared" si="25"/>
        <v>7.5975750818800218</v>
      </c>
      <c r="G40" s="7">
        <f t="shared" si="25"/>
        <v>8.5128032533012039</v>
      </c>
      <c r="H40" s="7">
        <f t="shared" si="25"/>
        <v>1.1279761904761905</v>
      </c>
      <c r="I40" s="7">
        <f t="shared" si="25"/>
        <v>7.6154101398265359</v>
      </c>
      <c r="J40" s="7">
        <f>(J20+J25+J26+J34)/4</f>
        <v>8.4672619047619051</v>
      </c>
      <c r="K40" s="7">
        <f t="shared" ref="K40:P40" si="26">(K20+K25+K26+K34)/4</f>
        <v>10.78889850642871</v>
      </c>
      <c r="L40" s="7">
        <f t="shared" si="26"/>
        <v>8.900444617718243</v>
      </c>
      <c r="M40" s="7">
        <f t="shared" si="26"/>
        <v>7.6767952895701841</v>
      </c>
      <c r="N40" s="7">
        <f t="shared" si="26"/>
        <v>8.7736858058485545</v>
      </c>
      <c r="O40" s="7">
        <f t="shared" si="26"/>
        <v>7.084328949361586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10.724447140524775</v>
      </c>
      <c r="D41" s="7">
        <f t="shared" ref="D41:I41" si="27">AVERAGE(D20:D34)</f>
        <v>9.172284207560411</v>
      </c>
      <c r="E41" s="7">
        <f t="shared" si="27"/>
        <v>7.7655473551265812</v>
      </c>
      <c r="F41" s="7">
        <f t="shared" si="27"/>
        <v>5.911708771164923</v>
      </c>
      <c r="G41" s="7">
        <f t="shared" si="27"/>
        <v>7.4301753002839979</v>
      </c>
      <c r="H41" s="7">
        <f t="shared" si="27"/>
        <v>3.9922798166242131</v>
      </c>
      <c r="I41" s="7">
        <f t="shared" si="27"/>
        <v>7.175472823030657</v>
      </c>
      <c r="J41" s="7">
        <f>AVERAGE(J20:J34)</f>
        <v>9.6622605334984275</v>
      </c>
      <c r="K41" s="7">
        <f t="shared" ref="K41:P41" si="28">AVERAGE(K20:K34)</f>
        <v>5.6941561803400154</v>
      </c>
      <c r="L41" s="7">
        <f t="shared" si="28"/>
        <v>8.2439397006401229</v>
      </c>
      <c r="M41" s="7">
        <f t="shared" si="28"/>
        <v>8.1462815238564961</v>
      </c>
      <c r="N41" s="7">
        <f t="shared" si="28"/>
        <v>9.4604747347916884</v>
      </c>
      <c r="O41" s="7">
        <f t="shared" si="28"/>
        <v>7.9202528048533383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CF40-84D7-4B4B-A165-BE669F452E8E}">
  <dimension ref="A1:P41"/>
  <sheetViews>
    <sheetView topLeftCell="A6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1.5272875780795401</v>
      </c>
      <c r="D4" s="5">
        <v>0.95836954758573301</v>
      </c>
      <c r="E4" s="5">
        <v>0.68212770399123002</v>
      </c>
      <c r="F4" s="5">
        <v>0.47070320175310798</v>
      </c>
      <c r="G4" s="5">
        <v>0.72696418460163403</v>
      </c>
      <c r="H4" s="5">
        <v>0.62733752323846403</v>
      </c>
      <c r="I4" s="5">
        <v>0.68405454644161701</v>
      </c>
      <c r="J4" s="5">
        <v>0.777414935021564</v>
      </c>
      <c r="K4" s="5">
        <v>0.41381807428239697</v>
      </c>
      <c r="L4" s="5">
        <v>0.69760926188291905</v>
      </c>
      <c r="M4" s="5">
        <v>0.46416277583121701</v>
      </c>
      <c r="N4" s="5">
        <v>0.36989147685052998</v>
      </c>
      <c r="O4" s="5">
        <v>0.67960130369342298</v>
      </c>
      <c r="P4" s="5">
        <v>-0.107423314255818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-4.1540173798010102E-2</v>
      </c>
      <c r="G5" s="5">
        <v>0</v>
      </c>
      <c r="H5" s="5">
        <v>0</v>
      </c>
      <c r="I5" s="5">
        <v>0</v>
      </c>
      <c r="J5" s="5">
        <v>0.21859128361800401</v>
      </c>
      <c r="K5" s="5">
        <v>0</v>
      </c>
      <c r="L5" s="5">
        <v>0.221504239486843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9.0869836852839594</v>
      </c>
      <c r="D7" s="12">
        <v>7.75162049138918</v>
      </c>
      <c r="E7" s="12">
        <v>16.6974682293509</v>
      </c>
      <c r="F7" s="12">
        <v>5.7104928349591102</v>
      </c>
      <c r="G7" s="12">
        <v>12.5713007733632</v>
      </c>
      <c r="H7" s="12">
        <v>0</v>
      </c>
      <c r="I7" s="12">
        <v>5.4934453342337903</v>
      </c>
      <c r="J7" s="12">
        <v>9.0435572399540494</v>
      </c>
      <c r="K7" s="12">
        <v>30.431081564935401</v>
      </c>
      <c r="L7" s="12">
        <v>14.4392930721955</v>
      </c>
      <c r="M7" s="12">
        <v>4.1904335911210797</v>
      </c>
      <c r="N7" s="12">
        <v>6.3294044068345903</v>
      </c>
      <c r="O7" s="12">
        <v>5.4934453342337903</v>
      </c>
      <c r="P7" s="12">
        <v>12.088579256738999</v>
      </c>
    </row>
    <row r="8" spans="1:16">
      <c r="A8" s="8" t="s">
        <v>26</v>
      </c>
      <c r="B8" s="3">
        <v>8</v>
      </c>
      <c r="C8" s="12">
        <v>18.510522321874699</v>
      </c>
      <c r="D8" s="12">
        <v>10.834898109812899</v>
      </c>
      <c r="E8" s="12">
        <v>38.975234683595502</v>
      </c>
      <c r="F8" s="12">
        <v>10.6404147068663</v>
      </c>
      <c r="G8" s="12">
        <v>18.0250268441605</v>
      </c>
      <c r="H8" s="12">
        <v>0</v>
      </c>
      <c r="I8" s="12">
        <v>9.9663692032146702</v>
      </c>
      <c r="J8" s="12">
        <v>10.845754721145401</v>
      </c>
      <c r="K8" s="12">
        <v>41.179126784088503</v>
      </c>
      <c r="L8" s="12">
        <v>35.739964506517097</v>
      </c>
      <c r="M8" s="12">
        <v>10.0036331317449</v>
      </c>
      <c r="N8" s="12">
        <v>13.7770397809144</v>
      </c>
      <c r="O8" s="12">
        <v>9.9663692032146702</v>
      </c>
      <c r="P8" s="12">
        <v>42.654094862563298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1.5272875780795401</v>
      </c>
      <c r="D11" s="5">
        <v>0.95836954758573301</v>
      </c>
      <c r="E11" s="5">
        <v>0.68212770399123002</v>
      </c>
      <c r="F11" s="5">
        <v>0.47070320175310798</v>
      </c>
      <c r="G11" s="5">
        <v>0.72696418460163403</v>
      </c>
      <c r="H11" s="5">
        <v>0.62733752323846403</v>
      </c>
      <c r="I11" s="5">
        <v>0.68405454644161701</v>
      </c>
      <c r="J11" s="5">
        <v>0.777414935021564</v>
      </c>
      <c r="K11" s="5">
        <v>0.41381807428239697</v>
      </c>
      <c r="L11" s="5">
        <v>0.69760926188291905</v>
      </c>
      <c r="M11" s="5">
        <v>0.46416277583121701</v>
      </c>
      <c r="N11" s="5">
        <v>0.36989147685052998</v>
      </c>
      <c r="O11" s="5">
        <v>0.67960130369342298</v>
      </c>
      <c r="P11" s="5">
        <v>-0.107423314255818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0.23854507496628799</v>
      </c>
      <c r="D13" s="5">
        <v>0.16625983931923799</v>
      </c>
      <c r="E13" s="5">
        <v>7.0319518280829899E-2</v>
      </c>
      <c r="F13" s="5">
        <v>0.124312696496182</v>
      </c>
      <c r="G13" s="5">
        <v>6.9343678368445905E-2</v>
      </c>
      <c r="H13" s="5">
        <v>9.8956361050079097E-3</v>
      </c>
      <c r="I13" s="5">
        <v>0.13952428073489301</v>
      </c>
      <c r="J13" s="5">
        <v>0.11878003803920199</v>
      </c>
      <c r="K13" s="5">
        <v>4.4249841310834398E-2</v>
      </c>
      <c r="L13" s="5">
        <v>3.2061194055625797E-2</v>
      </c>
      <c r="M13" s="5">
        <v>0.15212928661716299</v>
      </c>
      <c r="N13" s="5">
        <v>0.21342544061885699</v>
      </c>
      <c r="O13" s="5">
        <v>0.139465788753105</v>
      </c>
      <c r="P13" s="5">
        <v>3.6129161605108803E-2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-0.104716270272823</v>
      </c>
      <c r="F14" s="5">
        <v>-2.5831404721230502E-4</v>
      </c>
      <c r="G14" s="5">
        <v>0</v>
      </c>
      <c r="H14" s="5">
        <v>0</v>
      </c>
      <c r="I14" s="5">
        <v>0</v>
      </c>
      <c r="J14" s="5">
        <v>2.02380847069242E-2</v>
      </c>
      <c r="K14" s="5">
        <v>0</v>
      </c>
      <c r="L14" s="5">
        <v>2.0321171200917899E-2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-4.1540173798010102E-2</v>
      </c>
      <c r="G15" s="5">
        <v>0</v>
      </c>
      <c r="H15" s="5">
        <v>0</v>
      </c>
      <c r="I15" s="5">
        <v>0</v>
      </c>
      <c r="J15" s="5">
        <v>0.21859128361800401</v>
      </c>
      <c r="K15" s="5">
        <v>0</v>
      </c>
      <c r="L15" s="5">
        <v>0.221504239486843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0.50932580940009697</v>
      </c>
      <c r="D16" s="5">
        <v>0.44663903147485501</v>
      </c>
      <c r="E16" s="5">
        <v>0.11583665719056301</v>
      </c>
      <c r="F16" s="5">
        <v>-4.5009454243665301E-2</v>
      </c>
      <c r="G16" s="5">
        <v>0.28365659074281502</v>
      </c>
      <c r="H16" s="5">
        <v>0.23571295192366301</v>
      </c>
      <c r="I16" s="5">
        <v>0.10386109585473299</v>
      </c>
      <c r="J16" s="5">
        <v>0.476230145926548</v>
      </c>
      <c r="K16" s="5">
        <v>0.35393562299030401</v>
      </c>
      <c r="L16" s="5">
        <v>0.43249680633600401</v>
      </c>
      <c r="M16" s="5">
        <v>0.11218126265023801</v>
      </c>
      <c r="N16" s="5">
        <v>0.187274234896079</v>
      </c>
      <c r="O16" s="5">
        <v>0.102095196221842</v>
      </c>
      <c r="P16" s="5">
        <v>-0.114764776733719</v>
      </c>
    </row>
    <row r="17" spans="1:16">
      <c r="A17" s="8" t="s">
        <v>32</v>
      </c>
      <c r="B17" s="2">
        <v>12</v>
      </c>
      <c r="C17" s="5">
        <v>705.45238319125599</v>
      </c>
      <c r="D17" s="5">
        <v>559.89500449018897</v>
      </c>
      <c r="E17" s="5">
        <v>214.67250913959799</v>
      </c>
      <c r="F17" s="5">
        <v>153.973845127776</v>
      </c>
      <c r="G17" s="5">
        <v>270.02024945687401</v>
      </c>
      <c r="H17" s="5">
        <v>95.365910838593706</v>
      </c>
      <c r="I17" s="5">
        <v>199.751946492717</v>
      </c>
      <c r="J17" s="5">
        <v>355.67882886193303</v>
      </c>
      <c r="K17" s="5">
        <v>297.10427630772602</v>
      </c>
      <c r="L17" s="5">
        <v>151.46316830693499</v>
      </c>
      <c r="M17" s="5">
        <v>356.39418472404401</v>
      </c>
      <c r="N17" s="5">
        <v>614.02039561285903</v>
      </c>
      <c r="O17" s="5">
        <v>199.751946492717</v>
      </c>
      <c r="P17" s="5">
        <v>38.784963691166801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3.9645757891272519</v>
      </c>
      <c r="E21" s="7">
        <f t="shared" si="2"/>
        <v>2.1545513600072832</v>
      </c>
      <c r="F21" s="7">
        <f t="shared" si="2"/>
        <v>0.76923076923076927</v>
      </c>
      <c r="G21" s="7">
        <f t="shared" si="2"/>
        <v>2.4483342430223676</v>
      </c>
      <c r="H21" s="7">
        <f t="shared" si="2"/>
        <v>1.7955486674826144</v>
      </c>
      <c r="I21" s="7">
        <f t="shared" si="2"/>
        <v>2.1671766446523764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6.1727653813164007</v>
      </c>
      <c r="M21" s="7">
        <f>((M4-MIN($M4:$P4))/(MAX($M4:$P4)-MIN($M4:$P4))*90+10)/$B4</f>
        <v>5.7971986111319165</v>
      </c>
      <c r="N21" s="7">
        <f t="shared" ref="N21:P21" si="4">((N4-MIN($M4:$P4))/(MAX($M4:$P4)-MIN($M4:$P4))*90+10)/$B4</f>
        <v>4.9679393483374561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12.35205360583455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11.795838751625507</v>
      </c>
      <c r="D24" s="7">
        <f t="shared" si="2"/>
        <v>10.356306892067632</v>
      </c>
      <c r="E24" s="7">
        <f t="shared" si="2"/>
        <v>20</v>
      </c>
      <c r="F24" s="7">
        <f t="shared" si="2"/>
        <v>8.1559554788420652</v>
      </c>
      <c r="G24" s="7">
        <f t="shared" si="2"/>
        <v>15.551959543350133</v>
      </c>
      <c r="H24" s="7">
        <f t="shared" si="2"/>
        <v>2</v>
      </c>
      <c r="I24" s="7">
        <f t="shared" si="2"/>
        <v>7.921976592977904</v>
      </c>
      <c r="J24" s="7">
        <f t="shared" si="5"/>
        <v>2</v>
      </c>
      <c r="K24" s="7">
        <f t="shared" si="5"/>
        <v>20</v>
      </c>
      <c r="L24" s="7">
        <f t="shared" si="5"/>
        <v>6.541116751269004</v>
      </c>
      <c r="M24" s="7">
        <f t="shared" si="7"/>
        <v>2</v>
      </c>
      <c r="N24" s="7">
        <f t="shared" si="7"/>
        <v>6.8747486198497443</v>
      </c>
      <c r="O24" s="7">
        <f t="shared" si="7"/>
        <v>4.9695845542744648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6.5929665738161427</v>
      </c>
      <c r="D25" s="7">
        <f t="shared" si="2"/>
        <v>4.3774373259052926</v>
      </c>
      <c r="E25" s="7">
        <f t="shared" si="2"/>
        <v>12.5</v>
      </c>
      <c r="F25" s="7">
        <f t="shared" si="2"/>
        <v>4.3213006970713383</v>
      </c>
      <c r="G25" s="7">
        <f t="shared" si="2"/>
        <v>6.4528308140542245</v>
      </c>
      <c r="H25" s="7">
        <f t="shared" si="2"/>
        <v>1.25</v>
      </c>
      <c r="I25" s="7">
        <f t="shared" si="2"/>
        <v>4.1267409470752083</v>
      </c>
      <c r="J25" s="7">
        <f t="shared" si="5"/>
        <v>1.25</v>
      </c>
      <c r="K25" s="7">
        <f t="shared" si="5"/>
        <v>12.5</v>
      </c>
      <c r="L25" s="7">
        <f t="shared" si="5"/>
        <v>10.482730851825337</v>
      </c>
      <c r="M25" s="7">
        <f t="shared" si="7"/>
        <v>1.2628249729067702</v>
      </c>
      <c r="N25" s="7">
        <f t="shared" si="7"/>
        <v>2.5615028082983562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5.1539485258654274</v>
      </c>
      <c r="E28" s="7">
        <f t="shared" si="2"/>
        <v>2.8009167680094684</v>
      </c>
      <c r="F28" s="7">
        <f t="shared" si="2"/>
        <v>1</v>
      </c>
      <c r="G28" s="7">
        <f t="shared" si="2"/>
        <v>3.1828345159290778</v>
      </c>
      <c r="H28" s="7">
        <f t="shared" si="2"/>
        <v>2.3342132677273986</v>
      </c>
      <c r="I28" s="7">
        <f t="shared" si="2"/>
        <v>2.817329638048089</v>
      </c>
      <c r="J28" s="7">
        <f t="shared" si="10"/>
        <v>10</v>
      </c>
      <c r="K28" s="7">
        <f t="shared" si="10"/>
        <v>1</v>
      </c>
      <c r="L28" s="7">
        <f t="shared" si="10"/>
        <v>8.0245949957113218</v>
      </c>
      <c r="M28" s="7">
        <f t="shared" si="11"/>
        <v>7.5363581944714912</v>
      </c>
      <c r="N28" s="7">
        <f t="shared" si="11"/>
        <v>6.4583211528386926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14.30947983897617</v>
      </c>
      <c r="E30" s="7">
        <f t="shared" si="2"/>
        <v>6.7567572637895381</v>
      </c>
      <c r="F30" s="7">
        <f t="shared" si="2"/>
        <v>11.007269369642414</v>
      </c>
      <c r="G30" s="7">
        <f t="shared" si="2"/>
        <v>6.6799360893734105</v>
      </c>
      <c r="H30" s="7">
        <f t="shared" si="2"/>
        <v>2</v>
      </c>
      <c r="I30" s="7">
        <f t="shared" si="2"/>
        <v>12.204772926442811</v>
      </c>
      <c r="J30" s="7">
        <f t="shared" ref="J30:L34" si="15">((J13-MIN($J13:$L13))/(MAX($J13:$L13)-MIN($J13:$L13))*90+10)/$B13</f>
        <v>20</v>
      </c>
      <c r="K30" s="7">
        <f t="shared" si="15"/>
        <v>4.5299651207908909</v>
      </c>
      <c r="L30" s="7">
        <f t="shared" si="15"/>
        <v>2</v>
      </c>
      <c r="M30" s="7">
        <f t="shared" ref="M30:P30" si="16">((M13-MIN($M13:$P13))/(MAX($M13:$P13)-MIN($M13:$P13))*90+10)/$B13</f>
        <v>13.77690959918603</v>
      </c>
      <c r="N30" s="7">
        <f t="shared" si="16"/>
        <v>20</v>
      </c>
      <c r="O30" s="7">
        <f t="shared" si="16"/>
        <v>12.49124831615725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9.9777988041509325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9.9632020005859943</v>
      </c>
      <c r="K31" s="7">
        <f t="shared" si="15"/>
        <v>1</v>
      </c>
      <c r="L31" s="7">
        <f t="shared" si="15"/>
        <v>10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8.2347024038897008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7.4851988824436058</v>
      </c>
      <c r="E33" s="7">
        <f t="shared" si="2"/>
        <v>3.0095359220467905</v>
      </c>
      <c r="F33" s="7">
        <f t="shared" si="2"/>
        <v>0.83333333333333337</v>
      </c>
      <c r="G33" s="7">
        <f t="shared" si="2"/>
        <v>5.2800923599838656</v>
      </c>
      <c r="H33" s="7">
        <f t="shared" si="2"/>
        <v>4.6314284290983156</v>
      </c>
      <c r="I33" s="7">
        <f t="shared" si="2"/>
        <v>2.8475099498429999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5.6512831559915675</v>
      </c>
      <c r="M33" s="7">
        <f t="shared" ref="M33:P34" si="18">((M16-MIN($M16:$P16))/(MAX($M16:$P16)-MIN($M16:$P16))*90+10)/$B16</f>
        <v>6.4686825095711873</v>
      </c>
      <c r="N33" s="7">
        <f t="shared" si="18"/>
        <v>8.3333333333333339</v>
      </c>
      <c r="O33" s="7">
        <f t="shared" si="18"/>
        <v>6.2182330798608056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6.54394709100578</v>
      </c>
      <c r="E34" s="7">
        <f t="shared" si="2"/>
        <v>2.3000098256130879</v>
      </c>
      <c r="F34" s="7">
        <f t="shared" si="2"/>
        <v>1.5538205545526533</v>
      </c>
      <c r="G34" s="7">
        <f t="shared" si="2"/>
        <v>2.9804183761892027</v>
      </c>
      <c r="H34" s="7">
        <f t="shared" si="2"/>
        <v>0.83333333333333337</v>
      </c>
      <c r="I34" s="7">
        <f t="shared" si="2"/>
        <v>2.1165862866185683</v>
      </c>
      <c r="J34" s="7">
        <f t="shared" si="15"/>
        <v>8.3333333333333339</v>
      </c>
      <c r="K34" s="7">
        <f t="shared" si="15"/>
        <v>6.1821313003323404</v>
      </c>
      <c r="L34" s="7">
        <f t="shared" si="15"/>
        <v>0.83333333333333337</v>
      </c>
      <c r="M34" s="7">
        <f t="shared" si="18"/>
        <v>4.974366770353698</v>
      </c>
      <c r="N34" s="7">
        <f t="shared" si="18"/>
        <v>8.3333333333333339</v>
      </c>
      <c r="O34" s="7">
        <f t="shared" si="18"/>
        <v>2.9320433640742274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11.795838751625507</v>
      </c>
      <c r="D37" s="7">
        <f t="shared" ref="D37:I37" si="19">D24</f>
        <v>10.356306892067632</v>
      </c>
      <c r="E37" s="7">
        <f t="shared" si="19"/>
        <v>20</v>
      </c>
      <c r="F37" s="7">
        <f t="shared" si="19"/>
        <v>8.1559554788420652</v>
      </c>
      <c r="G37" s="7">
        <f t="shared" si="19"/>
        <v>15.551959543350133</v>
      </c>
      <c r="H37" s="7">
        <f t="shared" si="19"/>
        <v>2</v>
      </c>
      <c r="I37" s="7">
        <f t="shared" si="19"/>
        <v>7.921976592977904</v>
      </c>
      <c r="J37" s="7">
        <f>J24</f>
        <v>2</v>
      </c>
      <c r="K37" s="7">
        <f t="shared" ref="K37:P37" si="20">K24</f>
        <v>20</v>
      </c>
      <c r="L37" s="7">
        <f t="shared" si="20"/>
        <v>6.541116751269004</v>
      </c>
      <c r="M37" s="7">
        <f t="shared" si="20"/>
        <v>2</v>
      </c>
      <c r="N37" s="7">
        <f t="shared" si="20"/>
        <v>6.8747486198497443</v>
      </c>
      <c r="O37" s="7">
        <f t="shared" si="20"/>
        <v>4.9695845542744648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8.8546806825818614</v>
      </c>
      <c r="E39" s="7">
        <f t="shared" si="23"/>
        <v>5.7057504672619377</v>
      </c>
      <c r="F39" s="7">
        <f t="shared" si="23"/>
        <v>4.3452343375749836</v>
      </c>
      <c r="G39" s="7">
        <f t="shared" si="23"/>
        <v>7.1894299540688937</v>
      </c>
      <c r="H39" s="7">
        <f t="shared" si="23"/>
        <v>6.3356790985688436</v>
      </c>
      <c r="I39" s="7">
        <f t="shared" si="23"/>
        <v>7.4951289479035879</v>
      </c>
      <c r="J39" s="7">
        <f>(SUM(J21:J22)+SUM(J28:J33))/8</f>
        <v>10.708313515857544</v>
      </c>
      <c r="K39" s="7">
        <f t="shared" ref="K39:P39" si="24">(SUM(K21:K22)+SUM(K28:K33))/8</f>
        <v>2.4133464559496773</v>
      </c>
      <c r="L39" s="7">
        <f t="shared" si="24"/>
        <v>7.7216107446577142</v>
      </c>
      <c r="M39" s="7">
        <f t="shared" si="24"/>
        <v>9.1879239173253815</v>
      </c>
      <c r="N39" s="7">
        <f t="shared" si="24"/>
        <v>9.9604795323439888</v>
      </c>
      <c r="O39" s="7">
        <f t="shared" si="24"/>
        <v>9.5407539390710223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9.8030035482159406</v>
      </c>
      <c r="D40" s="7">
        <f t="shared" ref="D40:I40" si="25">(D20+D25+D26+D34)/4</f>
        <v>8.8017746756563398</v>
      </c>
      <c r="E40" s="7">
        <f t="shared" si="25"/>
        <v>9.7714310278318433</v>
      </c>
      <c r="F40" s="7">
        <f t="shared" si="25"/>
        <v>7.5402088843345698</v>
      </c>
      <c r="G40" s="7">
        <f t="shared" si="25"/>
        <v>8.4297408689894286</v>
      </c>
      <c r="H40" s="7">
        <f t="shared" si="25"/>
        <v>1.1279761904761905</v>
      </c>
      <c r="I40" s="7">
        <f t="shared" si="25"/>
        <v>7.6322603798520152</v>
      </c>
      <c r="J40" s="7">
        <f>(J20+J25+J26+J34)/4</f>
        <v>8.4672619047619051</v>
      </c>
      <c r="K40" s="7">
        <f t="shared" ref="K40:P40" si="26">(K20+K25+K26+K34)/4</f>
        <v>10.741961396511655</v>
      </c>
      <c r="L40" s="7">
        <f t="shared" si="26"/>
        <v>8.9004446177182395</v>
      </c>
      <c r="M40" s="7">
        <f t="shared" si="26"/>
        <v>7.6307265072436881</v>
      </c>
      <c r="N40" s="7">
        <f t="shared" si="26"/>
        <v>8.7951376068364944</v>
      </c>
      <c r="O40" s="7">
        <f t="shared" si="26"/>
        <v>7.1169394124471284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10.724447140524772</v>
      </c>
      <c r="D41" s="7">
        <f t="shared" ref="D41:I41" si="27">AVERAGE(D20:D34)</f>
        <v>9.16005673702319</v>
      </c>
      <c r="E41" s="7">
        <f t="shared" si="27"/>
        <v>7.7863912520931571</v>
      </c>
      <c r="F41" s="7">
        <f t="shared" si="27"/>
        <v>5.8620299041217132</v>
      </c>
      <c r="G41" s="7">
        <f t="shared" si="27"/>
        <v>7.3567192653438145</v>
      </c>
      <c r="H41" s="7">
        <f t="shared" si="27"/>
        <v>4.0131558366970346</v>
      </c>
      <c r="I41" s="7">
        <f t="shared" si="27"/>
        <v>7.2000495301201974</v>
      </c>
      <c r="J41" s="7">
        <f>AVERAGE(J20:J34)</f>
        <v>9.6489937889844093</v>
      </c>
      <c r="K41" s="7">
        <f t="shared" ref="K41:P41" si="28">AVERAGE(K20:K34)</f>
        <v>5.6849744822429358</v>
      </c>
      <c r="L41" s="7">
        <f t="shared" si="28"/>
        <v>8.327718745293577</v>
      </c>
      <c r="M41" s="7">
        <f t="shared" si="28"/>
        <v>8.1080114918856996</v>
      </c>
      <c r="N41" s="7">
        <f t="shared" si="28"/>
        <v>9.5159423537298427</v>
      </c>
      <c r="O41" s="7">
        <f t="shared" si="28"/>
        <v>8.0089332316825068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3B45-69F3-A340-A4FB-4A205424F12F}">
  <dimension ref="A1:P41"/>
  <sheetViews>
    <sheetView topLeftCell="A5" workbookViewId="0">
      <selection activeCell="Q6" sqref="Q6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1.53648216560006</v>
      </c>
      <c r="D4" s="5">
        <v>0.96065821062643497</v>
      </c>
      <c r="E4" s="5">
        <v>0.70357784391106504</v>
      </c>
      <c r="F4" s="5">
        <v>0.46982490155211798</v>
      </c>
      <c r="G4" s="5">
        <v>0.72293629162533402</v>
      </c>
      <c r="H4" s="5">
        <v>0.62857102607457005</v>
      </c>
      <c r="I4" s="5">
        <v>0.69397750600718</v>
      </c>
      <c r="J4" s="5">
        <v>0.791842043518033</v>
      </c>
      <c r="K4" s="5">
        <v>0.41156811352072997</v>
      </c>
      <c r="L4" s="5">
        <v>0.70639239908987195</v>
      </c>
      <c r="M4" s="5">
        <v>0.463126388534498</v>
      </c>
      <c r="N4" s="5">
        <v>0.37368612652018002</v>
      </c>
      <c r="O4" s="5">
        <v>0.70344735483839904</v>
      </c>
      <c r="P4" s="5">
        <v>-0.100344026760015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-4.1550532717771101E-2</v>
      </c>
      <c r="G5" s="5">
        <v>0</v>
      </c>
      <c r="H5" s="5">
        <v>0</v>
      </c>
      <c r="I5" s="5">
        <v>0</v>
      </c>
      <c r="J5" s="5">
        <v>0.21946881146158501</v>
      </c>
      <c r="K5" s="5">
        <v>0</v>
      </c>
      <c r="L5" s="5">
        <v>0.22268916274428999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9.3273028494546502</v>
      </c>
      <c r="D7" s="12">
        <v>7.9566239360939299</v>
      </c>
      <c r="E7" s="12">
        <v>17.139058282510501</v>
      </c>
      <c r="F7" s="12">
        <v>5.6153632200250598</v>
      </c>
      <c r="G7" s="12">
        <v>12.3618787433645</v>
      </c>
      <c r="H7" s="12">
        <v>0</v>
      </c>
      <c r="I7" s="12">
        <v>5.6387278874839302</v>
      </c>
      <c r="J7" s="12">
        <v>9.28272792544292</v>
      </c>
      <c r="K7" s="12">
        <v>31.2358780012203</v>
      </c>
      <c r="L7" s="12">
        <v>14.8211622339005</v>
      </c>
      <c r="M7" s="12">
        <v>4.1206262477881799</v>
      </c>
      <c r="N7" s="12">
        <v>6.4967951747097503</v>
      </c>
      <c r="O7" s="12">
        <v>5.6387278874839302</v>
      </c>
      <c r="P7" s="12">
        <v>11.887198758938</v>
      </c>
    </row>
    <row r="8" spans="1:16">
      <c r="A8" s="8" t="s">
        <v>26</v>
      </c>
      <c r="B8" s="3">
        <v>8</v>
      </c>
      <c r="C8" s="12">
        <v>19.000061360000199</v>
      </c>
      <c r="D8" s="12">
        <v>11.1214435409268</v>
      </c>
      <c r="E8" s="12">
        <v>40.0059943005283</v>
      </c>
      <c r="F8" s="12">
        <v>10.4631588056582</v>
      </c>
      <c r="G8" s="12">
        <v>17.724752609971201</v>
      </c>
      <c r="H8" s="12">
        <v>0</v>
      </c>
      <c r="I8" s="12">
        <v>10.2299450606922</v>
      </c>
      <c r="J8" s="12">
        <v>11.132587271929699</v>
      </c>
      <c r="K8" s="12">
        <v>42.268171694123701</v>
      </c>
      <c r="L8" s="12">
        <v>36.6851624616544</v>
      </c>
      <c r="M8" s="12">
        <v>9.8369852091806003</v>
      </c>
      <c r="N8" s="12">
        <v>14.1413946427216</v>
      </c>
      <c r="O8" s="12">
        <v>10.2299450606922</v>
      </c>
      <c r="P8" s="12">
        <v>41.943531389863502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1.53648216560006</v>
      </c>
      <c r="D11" s="5">
        <v>0.96065821062643497</v>
      </c>
      <c r="E11" s="5">
        <v>0.70357784391106504</v>
      </c>
      <c r="F11" s="5">
        <v>0.46982490155211798</v>
      </c>
      <c r="G11" s="5">
        <v>0.72293629162533402</v>
      </c>
      <c r="H11" s="5">
        <v>0.62857102607457005</v>
      </c>
      <c r="I11" s="5">
        <v>0.69397750600718</v>
      </c>
      <c r="J11" s="5">
        <v>0.791842043518033</v>
      </c>
      <c r="K11" s="5">
        <v>0.41156811352072997</v>
      </c>
      <c r="L11" s="5">
        <v>0.70639239908987195</v>
      </c>
      <c r="M11" s="5">
        <v>0.463126388534498</v>
      </c>
      <c r="N11" s="5">
        <v>0.37368612652018002</v>
      </c>
      <c r="O11" s="5">
        <v>0.70344735483839904</v>
      </c>
      <c r="P11" s="5">
        <v>-0.100344026760015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0.237498328406438</v>
      </c>
      <c r="D13" s="5">
        <v>0.17045384264651001</v>
      </c>
      <c r="E13" s="5">
        <v>7.1897311110555404E-2</v>
      </c>
      <c r="F13" s="5">
        <v>0.124875858181311</v>
      </c>
      <c r="G13" s="5">
        <v>6.9085194101691394E-2</v>
      </c>
      <c r="H13" s="5">
        <v>1.2011242630147001E-2</v>
      </c>
      <c r="I13" s="5">
        <v>0.13786345451613</v>
      </c>
      <c r="J13" s="5">
        <v>0.120476308809701</v>
      </c>
      <c r="K13" s="5">
        <v>4.4117557014601898E-2</v>
      </c>
      <c r="L13" s="5">
        <v>3.4631067660509302E-2</v>
      </c>
      <c r="M13" s="5">
        <v>0.15257907825911701</v>
      </c>
      <c r="N13" s="5">
        <v>0.21236344356984899</v>
      </c>
      <c r="O13" s="5">
        <v>0.138475806766718</v>
      </c>
      <c r="P13" s="5">
        <v>3.6187282130615103E-2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-9.98569790868723E-2</v>
      </c>
      <c r="F14" s="5">
        <v>-2.5727584280275001E-4</v>
      </c>
      <c r="G14" s="5">
        <v>0</v>
      </c>
      <c r="H14" s="5">
        <v>0</v>
      </c>
      <c r="I14" s="5">
        <v>0</v>
      </c>
      <c r="J14" s="5">
        <v>2.06678114017846E-2</v>
      </c>
      <c r="K14" s="5">
        <v>0</v>
      </c>
      <c r="L14" s="5">
        <v>2.0321840676525899E-2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-4.1550532717771101E-2</v>
      </c>
      <c r="G15" s="5">
        <v>0</v>
      </c>
      <c r="H15" s="5">
        <v>0</v>
      </c>
      <c r="I15" s="5">
        <v>0</v>
      </c>
      <c r="J15" s="5">
        <v>0.21946881146158501</v>
      </c>
      <c r="K15" s="5">
        <v>0</v>
      </c>
      <c r="L15" s="5">
        <v>0.22268916274428999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0.51478818050872199</v>
      </c>
      <c r="D16" s="5">
        <v>0.44439571257804</v>
      </c>
      <c r="E16" s="5">
        <v>0.127789331403805</v>
      </c>
      <c r="F16" s="5">
        <v>-4.5329166136493099E-2</v>
      </c>
      <c r="G16" s="5">
        <v>0.28313065623239497</v>
      </c>
      <c r="H16" s="5">
        <v>0.23709367143516399</v>
      </c>
      <c r="I16" s="5">
        <v>0.113360283053659</v>
      </c>
      <c r="J16" s="5">
        <v>0.48791665005368401</v>
      </c>
      <c r="K16" s="5">
        <v>0.35210433883751902</v>
      </c>
      <c r="L16" s="5">
        <v>0.43841258956136198</v>
      </c>
      <c r="M16" s="5">
        <v>0.111243325472141</v>
      </c>
      <c r="N16" s="5">
        <v>0.19099503444869101</v>
      </c>
      <c r="O16" s="5">
        <v>0.121406574732684</v>
      </c>
      <c r="P16" s="5">
        <v>-0.11156260622737001</v>
      </c>
    </row>
    <row r="17" spans="1:16">
      <c r="A17" s="8" t="s">
        <v>32</v>
      </c>
      <c r="B17" s="2">
        <v>12</v>
      </c>
      <c r="C17" s="5">
        <v>706.45145568255498</v>
      </c>
      <c r="D17" s="5">
        <v>561.02010373409996</v>
      </c>
      <c r="E17" s="5">
        <v>218.74117298741999</v>
      </c>
      <c r="F17" s="5">
        <v>153.973845127776</v>
      </c>
      <c r="G17" s="5">
        <v>270.02024945687401</v>
      </c>
      <c r="H17" s="5">
        <v>102.62700728324</v>
      </c>
      <c r="I17" s="5">
        <v>212.88007170794799</v>
      </c>
      <c r="J17" s="5">
        <v>364.26557832627901</v>
      </c>
      <c r="K17" s="5">
        <v>299.629544316737</v>
      </c>
      <c r="L17" s="5">
        <v>161.40816782164899</v>
      </c>
      <c r="M17" s="5">
        <v>356.39418472404401</v>
      </c>
      <c r="N17" s="5">
        <v>616.19155047595996</v>
      </c>
      <c r="O17" s="5">
        <v>212.88007170794799</v>
      </c>
      <c r="P17" s="5">
        <v>38.784963691166801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3.9549558091880814</v>
      </c>
      <c r="E21" s="7">
        <f t="shared" si="2"/>
        <v>2.2863906438142712</v>
      </c>
      <c r="F21" s="7">
        <f t="shared" si="2"/>
        <v>0.76923076923076927</v>
      </c>
      <c r="G21" s="7">
        <f t="shared" si="2"/>
        <v>2.4120355225906489</v>
      </c>
      <c r="H21" s="7">
        <f t="shared" si="2"/>
        <v>1.7995632559177837</v>
      </c>
      <c r="I21" s="7">
        <f t="shared" si="2"/>
        <v>2.2240802091167207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6.1366542152735821</v>
      </c>
      <c r="M21" s="7">
        <f>((M4-MIN($M4:$P4))/(MAX($M4:$P4)-MIN($M4:$P4))*90+10)/$B4</f>
        <v>5.6224167056171641</v>
      </c>
      <c r="N21" s="7">
        <f t="shared" ref="N21:P21" si="4">((N4-MIN($M4:$P4))/(MAX($M4:$P4)-MIN($M4:$P4))*90+10)/$B4</f>
        <v>4.8520653083255718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12.33731156252075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11.795838751625462</v>
      </c>
      <c r="D24" s="7">
        <f t="shared" si="2"/>
        <v>10.356306892067597</v>
      </c>
      <c r="E24" s="7">
        <f t="shared" si="2"/>
        <v>20</v>
      </c>
      <c r="F24" s="7">
        <f t="shared" si="2"/>
        <v>7.8974382544456549</v>
      </c>
      <c r="G24" s="7">
        <f t="shared" si="2"/>
        <v>14.982849682448684</v>
      </c>
      <c r="H24" s="7">
        <f t="shared" si="2"/>
        <v>2</v>
      </c>
      <c r="I24" s="7">
        <f t="shared" si="2"/>
        <v>7.9219765929778729</v>
      </c>
      <c r="J24" s="7">
        <f t="shared" si="5"/>
        <v>2</v>
      </c>
      <c r="K24" s="7">
        <f t="shared" si="5"/>
        <v>20</v>
      </c>
      <c r="L24" s="7">
        <f t="shared" si="5"/>
        <v>6.5411167512690671</v>
      </c>
      <c r="M24" s="7">
        <f t="shared" si="7"/>
        <v>2</v>
      </c>
      <c r="N24" s="7">
        <f t="shared" si="7"/>
        <v>7.507067708849104</v>
      </c>
      <c r="O24" s="7">
        <f t="shared" si="7"/>
        <v>5.518389801330521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6.5929665738161525</v>
      </c>
      <c r="D25" s="7">
        <f t="shared" si="2"/>
        <v>4.3774373259052899</v>
      </c>
      <c r="E25" s="7">
        <f t="shared" si="2"/>
        <v>12.5</v>
      </c>
      <c r="F25" s="7">
        <f t="shared" si="2"/>
        <v>4.1923224849607177</v>
      </c>
      <c r="G25" s="7">
        <f t="shared" si="2"/>
        <v>6.2343397307973616</v>
      </c>
      <c r="H25" s="7">
        <f t="shared" si="2"/>
        <v>1.25</v>
      </c>
      <c r="I25" s="7">
        <f t="shared" si="2"/>
        <v>4.1267409470752101</v>
      </c>
      <c r="J25" s="7">
        <f t="shared" si="5"/>
        <v>1.25</v>
      </c>
      <c r="K25" s="7">
        <f t="shared" si="5"/>
        <v>12.5</v>
      </c>
      <c r="L25" s="7">
        <f t="shared" si="5"/>
        <v>10.482730851825336</v>
      </c>
      <c r="M25" s="7">
        <f t="shared" si="7"/>
        <v>1.25</v>
      </c>
      <c r="N25" s="7">
        <f t="shared" si="7"/>
        <v>2.7582471298788036</v>
      </c>
      <c r="O25" s="7">
        <f t="shared" si="7"/>
        <v>1.3876914945826626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5.1414425519445057</v>
      </c>
      <c r="E28" s="7">
        <f t="shared" si="2"/>
        <v>2.9723078369585521</v>
      </c>
      <c r="F28" s="7">
        <f t="shared" si="2"/>
        <v>1</v>
      </c>
      <c r="G28" s="7">
        <f t="shared" si="2"/>
        <v>3.1356461793678436</v>
      </c>
      <c r="H28" s="7">
        <f t="shared" si="2"/>
        <v>2.339432232693119</v>
      </c>
      <c r="I28" s="7">
        <f t="shared" si="2"/>
        <v>2.8913042718517366</v>
      </c>
      <c r="J28" s="7">
        <f t="shared" si="10"/>
        <v>10</v>
      </c>
      <c r="K28" s="7">
        <f t="shared" si="10"/>
        <v>1</v>
      </c>
      <c r="L28" s="7">
        <f t="shared" si="10"/>
        <v>7.9776504798556571</v>
      </c>
      <c r="M28" s="7">
        <f t="shared" si="11"/>
        <v>7.309141717302313</v>
      </c>
      <c r="N28" s="7">
        <f t="shared" si="11"/>
        <v>6.3076849008232427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14.648027227262194</v>
      </c>
      <c r="E30" s="7">
        <f t="shared" si="2"/>
        <v>6.7805364503969869</v>
      </c>
      <c r="F30" s="7">
        <f t="shared" si="2"/>
        <v>11.00966489023897</v>
      </c>
      <c r="G30" s="7">
        <f t="shared" si="2"/>
        <v>6.5560530571007032</v>
      </c>
      <c r="H30" s="7">
        <f t="shared" si="2"/>
        <v>2</v>
      </c>
      <c r="I30" s="7">
        <f t="shared" si="2"/>
        <v>12.046428185227294</v>
      </c>
      <c r="J30" s="7">
        <f t="shared" ref="J30:L34" si="15">((J13-MIN($J13:$L13))/(MAX($J13:$L13)-MIN($J13:$L13))*90+10)/$B13</f>
        <v>20</v>
      </c>
      <c r="K30" s="7">
        <f t="shared" si="15"/>
        <v>3.9891237544187916</v>
      </c>
      <c r="L30" s="7">
        <f t="shared" si="15"/>
        <v>2</v>
      </c>
      <c r="M30" s="7">
        <f t="shared" ref="M30:P30" si="16">((M13-MIN($M13:$P13))/(MAX($M13:$P13)-MIN($M13:$P13))*90+10)/$B13</f>
        <v>13.891803710547146</v>
      </c>
      <c r="N30" s="7">
        <f t="shared" si="16"/>
        <v>20</v>
      </c>
      <c r="O30" s="7">
        <f t="shared" si="16"/>
        <v>12.450865931057937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9.9768120104733953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9.849343674238316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8.2248743750138331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7.3907745773115883</v>
      </c>
      <c r="E33" s="7">
        <f t="shared" si="2"/>
        <v>3.1513988946462388</v>
      </c>
      <c r="F33" s="7">
        <f t="shared" si="2"/>
        <v>0.83333333333333337</v>
      </c>
      <c r="G33" s="7">
        <f t="shared" si="2"/>
        <v>5.2314272015581249</v>
      </c>
      <c r="H33" s="7">
        <f t="shared" si="2"/>
        <v>4.6149896138860997</v>
      </c>
      <c r="I33" s="7">
        <f t="shared" si="2"/>
        <v>2.958193197171846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5.5995572097426773</v>
      </c>
      <c r="M33" s="7">
        <f t="shared" ref="M33:P34" si="18">((M16-MIN($M16:$P16))/(MAX($M16:$P16)-MIN($M16:$P16))*90+10)/$B16</f>
        <v>6.3563949357850378</v>
      </c>
      <c r="N33" s="7">
        <f t="shared" si="18"/>
        <v>8.3333333333333339</v>
      </c>
      <c r="O33" s="7">
        <f t="shared" si="18"/>
        <v>6.6083283170863671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6.5269554324304222</v>
      </c>
      <c r="E34" s="7">
        <f t="shared" si="2"/>
        <v>2.2755674877964598</v>
      </c>
      <c r="F34" s="7">
        <f t="shared" si="2"/>
        <v>1.4711036072182171</v>
      </c>
      <c r="G34" s="7">
        <f t="shared" si="2"/>
        <v>2.9124961092532877</v>
      </c>
      <c r="H34" s="7">
        <f t="shared" si="2"/>
        <v>0.83333333333333337</v>
      </c>
      <c r="I34" s="7">
        <f t="shared" si="2"/>
        <v>2.2027677531839092</v>
      </c>
      <c r="J34" s="7">
        <f t="shared" si="15"/>
        <v>8.3333333333333339</v>
      </c>
      <c r="K34" s="7">
        <f t="shared" si="15"/>
        <v>5.9436239612889699</v>
      </c>
      <c r="L34" s="7">
        <f t="shared" si="15"/>
        <v>0.83333333333333337</v>
      </c>
      <c r="M34" s="7">
        <f t="shared" si="18"/>
        <v>4.9587957237275857</v>
      </c>
      <c r="N34" s="7">
        <f t="shared" si="18"/>
        <v>8.3333333333333339</v>
      </c>
      <c r="O34" s="7">
        <f t="shared" si="18"/>
        <v>3.0946745442061405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11.795838751625462</v>
      </c>
      <c r="D37" s="7">
        <f t="shared" ref="D37:I37" si="19">D24</f>
        <v>10.356306892067597</v>
      </c>
      <c r="E37" s="7">
        <f t="shared" si="19"/>
        <v>20</v>
      </c>
      <c r="F37" s="7">
        <f t="shared" si="19"/>
        <v>7.8974382544456549</v>
      </c>
      <c r="G37" s="7">
        <f t="shared" si="19"/>
        <v>14.982849682448684</v>
      </c>
      <c r="H37" s="7">
        <f t="shared" si="19"/>
        <v>2</v>
      </c>
      <c r="I37" s="7">
        <f t="shared" si="19"/>
        <v>7.9219765929778729</v>
      </c>
      <c r="J37" s="7">
        <f>J24</f>
        <v>2</v>
      </c>
      <c r="K37" s="7">
        <f t="shared" ref="K37:P37" si="20">K24</f>
        <v>20</v>
      </c>
      <c r="L37" s="7">
        <f t="shared" si="20"/>
        <v>6.5411167512690671</v>
      </c>
      <c r="M37" s="7">
        <f t="shared" si="20"/>
        <v>2</v>
      </c>
      <c r="N37" s="7">
        <f t="shared" si="20"/>
        <v>7.507067708849104</v>
      </c>
      <c r="O37" s="7">
        <f t="shared" si="20"/>
        <v>5.518389801330521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8.8824303237436002</v>
      </c>
      <c r="E39" s="7">
        <f t="shared" si="23"/>
        <v>5.764359531257309</v>
      </c>
      <c r="F39" s="7">
        <f t="shared" si="23"/>
        <v>4.3454104284398607</v>
      </c>
      <c r="G39" s="7">
        <f t="shared" si="23"/>
        <v>7.1574255481074687</v>
      </c>
      <c r="H39" s="7">
        <f t="shared" si="23"/>
        <v>6.3347784408424284</v>
      </c>
      <c r="I39" s="7">
        <f t="shared" si="23"/>
        <v>7.505531035951253</v>
      </c>
      <c r="J39" s="7">
        <f>(SUM(J21:J22)+SUM(J28:J33))/8</f>
        <v>10.709842006760589</v>
      </c>
      <c r="K39" s="7">
        <f t="shared" ref="K39:P39" si="24">(SUM(K21:K22)+SUM(K28:K33))/8</f>
        <v>2.3457412851531649</v>
      </c>
      <c r="L39" s="7">
        <f t="shared" si="24"/>
        <v>7.6859310004190817</v>
      </c>
      <c r="M39" s="7">
        <f t="shared" si="24"/>
        <v>9.1379999366867608</v>
      </c>
      <c r="N39" s="7">
        <f t="shared" si="24"/>
        <v>9.927165745840572</v>
      </c>
      <c r="O39" s="7">
        <f t="shared" si="24"/>
        <v>9.584468045586803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9.8030035482159441</v>
      </c>
      <c r="D40" s="7">
        <f t="shared" ref="D40:I40" si="25">(D20+D25+D26+D34)/4</f>
        <v>8.7975267610124988</v>
      </c>
      <c r="E40" s="7">
        <f t="shared" si="25"/>
        <v>9.7653204433776857</v>
      </c>
      <c r="F40" s="7">
        <f t="shared" si="25"/>
        <v>7.4872850944733056</v>
      </c>
      <c r="G40" s="7">
        <f t="shared" si="25"/>
        <v>8.3581375314412334</v>
      </c>
      <c r="H40" s="7">
        <f t="shared" si="25"/>
        <v>1.1279761904761905</v>
      </c>
      <c r="I40" s="7">
        <f t="shared" si="25"/>
        <v>7.6538057464933518</v>
      </c>
      <c r="J40" s="7">
        <f>(J20+J25+J26+J34)/4</f>
        <v>8.4672619047619051</v>
      </c>
      <c r="K40" s="7">
        <f t="shared" ref="K40:P40" si="26">(K20+K25+K26+K34)/4</f>
        <v>10.682334561750814</v>
      </c>
      <c r="L40" s="7">
        <f t="shared" si="26"/>
        <v>8.9004446177182395</v>
      </c>
      <c r="M40" s="7">
        <f t="shared" si="26"/>
        <v>7.6236275023604678</v>
      </c>
      <c r="N40" s="7">
        <f t="shared" si="26"/>
        <v>8.844323687231606</v>
      </c>
      <c r="O40" s="7">
        <f t="shared" si="26"/>
        <v>7.1920200811257722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10.724447140524772</v>
      </c>
      <c r="D41" s="7">
        <f t="shared" ref="D41:I41" si="27">AVERAGE(D20:D34)</f>
        <v>9.1737237684044235</v>
      </c>
      <c r="E41" s="7">
        <f t="shared" si="27"/>
        <v>7.8160199303695794</v>
      </c>
      <c r="F41" s="7">
        <f t="shared" si="27"/>
        <v>5.8307763269935489</v>
      </c>
      <c r="G41" s="7">
        <f t="shared" si="27"/>
        <v>7.2826153680914381</v>
      </c>
      <c r="H41" s="7">
        <f t="shared" si="27"/>
        <v>4.0126754859096136</v>
      </c>
      <c r="I41" s="7">
        <f t="shared" si="27"/>
        <v>7.2113427415166402</v>
      </c>
      <c r="J41" s="7">
        <f>AVERAGE(J20:J34)</f>
        <v>9.6498089841326991</v>
      </c>
      <c r="K41" s="7">
        <f t="shared" ref="K41:P41" si="28">AVERAGE(K20:K34)</f>
        <v>5.6330179018819031</v>
      </c>
      <c r="L41" s="7">
        <f t="shared" si="28"/>
        <v>8.3086895483663099</v>
      </c>
      <c r="M41" s="7">
        <f t="shared" si="28"/>
        <v>8.0794923009095765</v>
      </c>
      <c r="N41" s="7">
        <f t="shared" si="28"/>
        <v>9.553445894966675</v>
      </c>
      <c r="O41" s="7">
        <f t="shared" si="28"/>
        <v>8.0888559499422961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2301-2E14-D94A-BA6C-0F73866575F9}">
  <dimension ref="A1:P41"/>
  <sheetViews>
    <sheetView topLeftCell="A7" workbookViewId="0">
      <selection activeCell="Q7" sqref="Q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1.5434038645920001</v>
      </c>
      <c r="D4" s="5">
        <v>0.96200251961880601</v>
      </c>
      <c r="E4" s="5">
        <v>0.72678725897530205</v>
      </c>
      <c r="F4" s="5">
        <v>0.47253061724829298</v>
      </c>
      <c r="G4" s="5">
        <v>0.71297941295907696</v>
      </c>
      <c r="H4" s="5">
        <v>0.65016699681061496</v>
      </c>
      <c r="I4" s="5">
        <v>0.73218025160709799</v>
      </c>
      <c r="J4" s="5">
        <v>0.80873096548408896</v>
      </c>
      <c r="K4" s="5">
        <v>0.41862704494539499</v>
      </c>
      <c r="L4" s="5">
        <v>0.72564214317853404</v>
      </c>
      <c r="M4" s="5">
        <v>0.46122339471958101</v>
      </c>
      <c r="N4" s="5">
        <v>0.385476038333598</v>
      </c>
      <c r="O4" s="5">
        <v>0.73180529547310802</v>
      </c>
      <c r="P4" s="5">
        <v>-9.6577186548345698E-2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-4.1455416695421597E-2</v>
      </c>
      <c r="G5" s="5">
        <v>0</v>
      </c>
      <c r="H5" s="5">
        <v>0</v>
      </c>
      <c r="I5" s="5">
        <v>0</v>
      </c>
      <c r="J5" s="5">
        <v>0.22570496211725699</v>
      </c>
      <c r="K5" s="5">
        <v>0</v>
      </c>
      <c r="L5" s="5">
        <v>0.22660838770005201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9.6275747155718694</v>
      </c>
      <c r="D7" s="12">
        <v>8.2127698290541407</v>
      </c>
      <c r="E7" s="12">
        <v>17.690812320847701</v>
      </c>
      <c r="F7" s="12">
        <v>5.5803669904442703</v>
      </c>
      <c r="G7" s="12">
        <v>12.2848366839996</v>
      </c>
      <c r="H7" s="12">
        <v>0</v>
      </c>
      <c r="I7" s="12">
        <v>5.8202542486013904</v>
      </c>
      <c r="J7" s="12">
        <v>9.5815648005631608</v>
      </c>
      <c r="K7" s="12">
        <v>32.241447942351201</v>
      </c>
      <c r="L7" s="12">
        <v>15.298296740394999</v>
      </c>
      <c r="M7" s="12">
        <v>4.0949455613332102</v>
      </c>
      <c r="N7" s="12">
        <v>6.7059451125190002</v>
      </c>
      <c r="O7" s="12">
        <v>5.8202542486013904</v>
      </c>
      <c r="P7" s="12">
        <v>11.813115013944101</v>
      </c>
    </row>
    <row r="8" spans="1:16">
      <c r="A8" s="8" t="s">
        <v>26</v>
      </c>
      <c r="B8" s="3">
        <v>8</v>
      </c>
      <c r="C8" s="12">
        <v>19.611726272461201</v>
      </c>
      <c r="D8" s="12">
        <v>11.4794737946723</v>
      </c>
      <c r="E8" s="12">
        <v>41.293898720314203</v>
      </c>
      <c r="F8" s="12">
        <v>10.397950003777501</v>
      </c>
      <c r="G8" s="12">
        <v>17.614287892499501</v>
      </c>
      <c r="H8" s="12">
        <v>0</v>
      </c>
      <c r="I8" s="12">
        <v>10.5592754944982</v>
      </c>
      <c r="J8" s="12">
        <v>11.490976273424501</v>
      </c>
      <c r="K8" s="12">
        <v>43.628901907006103</v>
      </c>
      <c r="L8" s="12">
        <v>37.866160052165597</v>
      </c>
      <c r="M8" s="12">
        <v>9.7756788645552604</v>
      </c>
      <c r="N8" s="12">
        <v>14.596645536512201</v>
      </c>
      <c r="O8" s="12">
        <v>10.5592754944982</v>
      </c>
      <c r="P8" s="12">
        <v>41.682129696609799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1.5434038645920001</v>
      </c>
      <c r="D11" s="5">
        <v>0.96200251961880601</v>
      </c>
      <c r="E11" s="5">
        <v>0.72678725897530205</v>
      </c>
      <c r="F11" s="5">
        <v>0.47253061724829298</v>
      </c>
      <c r="G11" s="5">
        <v>0.71297941295907696</v>
      </c>
      <c r="H11" s="5">
        <v>0.65016699681061496</v>
      </c>
      <c r="I11" s="5">
        <v>0.73218025160709799</v>
      </c>
      <c r="J11" s="5">
        <v>0.80873096548408896</v>
      </c>
      <c r="K11" s="5">
        <v>0.41862704494539499</v>
      </c>
      <c r="L11" s="5">
        <v>0.72564214317853404</v>
      </c>
      <c r="M11" s="5">
        <v>0.46122339471958101</v>
      </c>
      <c r="N11" s="5">
        <v>0.385476038333598</v>
      </c>
      <c r="O11" s="5">
        <v>0.73180529547310802</v>
      </c>
      <c r="P11" s="5">
        <v>-9.6577186548345698E-2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0.23647296665065401</v>
      </c>
      <c r="D13" s="5">
        <v>0.16624113511121</v>
      </c>
      <c r="E13" s="5">
        <v>7.3103573252454201E-2</v>
      </c>
      <c r="F13" s="5">
        <v>0.12445282233515401</v>
      </c>
      <c r="G13" s="5">
        <v>6.8657357301963207E-2</v>
      </c>
      <c r="H13" s="5">
        <v>1.52715309743469E-2</v>
      </c>
      <c r="I13" s="5">
        <v>0.141071561749914</v>
      </c>
      <c r="J13" s="5">
        <v>0.12028288986654199</v>
      </c>
      <c r="K13" s="5">
        <v>4.5658230361789703E-2</v>
      </c>
      <c r="L13" s="5">
        <v>3.7368215378307597E-2</v>
      </c>
      <c r="M13" s="5">
        <v>0.151718504912906</v>
      </c>
      <c r="N13" s="5">
        <v>0.214486460390378</v>
      </c>
      <c r="O13" s="5">
        <v>0.14000459402113699</v>
      </c>
      <c r="P13" s="5">
        <v>3.60177396033955E-2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-9.2132816703772394E-2</v>
      </c>
      <c r="F14" s="5">
        <v>-2.5665246203009599E-4</v>
      </c>
      <c r="G14" s="5">
        <v>0</v>
      </c>
      <c r="H14" s="5">
        <v>0</v>
      </c>
      <c r="I14" s="5">
        <v>0</v>
      </c>
      <c r="J14" s="5">
        <v>2.02850309115267E-2</v>
      </c>
      <c r="K14" s="5">
        <v>0</v>
      </c>
      <c r="L14" s="5">
        <v>2.0212747847389499E-2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-4.1455416695421597E-2</v>
      </c>
      <c r="G15" s="5">
        <v>0</v>
      </c>
      <c r="H15" s="5">
        <v>0</v>
      </c>
      <c r="I15" s="5">
        <v>0</v>
      </c>
      <c r="J15" s="5">
        <v>0.22570496211725699</v>
      </c>
      <c r="K15" s="5">
        <v>0</v>
      </c>
      <c r="L15" s="5">
        <v>0.22660838770005201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0.51992975360789395</v>
      </c>
      <c r="D16" s="5">
        <v>0.449993851496443</v>
      </c>
      <c r="E16" s="5">
        <v>0.14074975234401299</v>
      </c>
      <c r="F16" s="5">
        <v>-4.5104783573011203E-2</v>
      </c>
      <c r="G16" s="5">
        <v>0.27516828237978802</v>
      </c>
      <c r="H16" s="5">
        <v>0.24795579465467599</v>
      </c>
      <c r="I16" s="5">
        <v>0.141604379391851</v>
      </c>
      <c r="J16" s="5">
        <v>0.50668487022907904</v>
      </c>
      <c r="K16" s="5">
        <v>0.355966115599263</v>
      </c>
      <c r="L16" s="5">
        <v>0.45434455180359101</v>
      </c>
      <c r="M16" s="5">
        <v>0.110213228460252</v>
      </c>
      <c r="N16" s="5">
        <v>0.19664816941485599</v>
      </c>
      <c r="O16" s="5">
        <v>0.13873355244295299</v>
      </c>
      <c r="P16" s="5">
        <v>-0.10939979649536</v>
      </c>
    </row>
    <row r="17" spans="1:16">
      <c r="A17" s="8" t="s">
        <v>32</v>
      </c>
      <c r="B17" s="2">
        <v>12</v>
      </c>
      <c r="C17" s="5">
        <v>707.57803400461705</v>
      </c>
      <c r="D17" s="5">
        <v>562.28879667466595</v>
      </c>
      <c r="E17" s="5">
        <v>223.32909951341799</v>
      </c>
      <c r="F17" s="5">
        <v>153.973845127776</v>
      </c>
      <c r="G17" s="5">
        <v>270.02024945687401</v>
      </c>
      <c r="H17" s="5">
        <v>110.81480473123101</v>
      </c>
      <c r="I17" s="5">
        <v>227.683689056086</v>
      </c>
      <c r="J17" s="5">
        <v>373.94821136903499</v>
      </c>
      <c r="K17" s="5">
        <v>302.47710234204402</v>
      </c>
      <c r="L17" s="5">
        <v>172.62239492703401</v>
      </c>
      <c r="M17" s="5">
        <v>356.39418472404401</v>
      </c>
      <c r="N17" s="5">
        <v>618.63979263565602</v>
      </c>
      <c r="O17" s="5">
        <v>227.683689056086</v>
      </c>
      <c r="P17" s="5">
        <v>38.784963691166801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3.9336123990841472</v>
      </c>
      <c r="E21" s="7">
        <f t="shared" si="2"/>
        <v>2.4129717938997031</v>
      </c>
      <c r="F21" s="7">
        <f t="shared" si="2"/>
        <v>0.76923076923076927</v>
      </c>
      <c r="G21" s="7">
        <f t="shared" si="2"/>
        <v>2.3237055989046889</v>
      </c>
      <c r="H21" s="7">
        <f t="shared" si="2"/>
        <v>1.9176302862579524</v>
      </c>
      <c r="I21" s="7">
        <f t="shared" si="2"/>
        <v>2.4478368938806039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6.2177510985803304</v>
      </c>
      <c r="M21" s="7">
        <f>((M4-MIN($M4:$P4))/(MAX($M4:$P4)-MIN($M4:$P4))*90+10)/$B4</f>
        <v>5.4309618121560188</v>
      </c>
      <c r="N21" s="7">
        <f t="shared" ref="N21:P21" si="4">((N4-MIN($M4:$P4))/(MAX($M4:$P4)-MIN($M4:$P4))*90+10)/$B4</f>
        <v>4.7979151382328702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12.455149330924604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11.795838751625494</v>
      </c>
      <c r="D24" s="7">
        <f t="shared" si="2"/>
        <v>10.356306892067625</v>
      </c>
      <c r="E24" s="7">
        <f t="shared" si="2"/>
        <v>20</v>
      </c>
      <c r="F24" s="7">
        <f t="shared" si="2"/>
        <v>7.6778967526338944</v>
      </c>
      <c r="G24" s="7">
        <f t="shared" si="2"/>
        <v>14.499542491409851</v>
      </c>
      <c r="H24" s="7">
        <f t="shared" si="2"/>
        <v>2</v>
      </c>
      <c r="I24" s="7">
        <f t="shared" si="2"/>
        <v>7.9219765929778942</v>
      </c>
      <c r="J24" s="7">
        <f t="shared" si="5"/>
        <v>2</v>
      </c>
      <c r="K24" s="7">
        <f t="shared" si="5"/>
        <v>20</v>
      </c>
      <c r="L24" s="7">
        <f t="shared" si="5"/>
        <v>6.5411167512690627</v>
      </c>
      <c r="M24" s="7">
        <f t="shared" si="7"/>
        <v>2</v>
      </c>
      <c r="N24" s="7">
        <f t="shared" si="7"/>
        <v>8.089266659654097</v>
      </c>
      <c r="O24" s="7">
        <f t="shared" si="7"/>
        <v>6.0236945510857911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6.592966573816156</v>
      </c>
      <c r="D25" s="7">
        <f t="shared" si="2"/>
        <v>4.3774373259052908</v>
      </c>
      <c r="E25" s="7">
        <f t="shared" si="2"/>
        <v>12.5</v>
      </c>
      <c r="F25" s="7">
        <f t="shared" si="2"/>
        <v>4.0827898592183791</v>
      </c>
      <c r="G25" s="7">
        <f t="shared" si="2"/>
        <v>6.0487897711662617</v>
      </c>
      <c r="H25" s="7">
        <f t="shared" si="2"/>
        <v>1.25</v>
      </c>
      <c r="I25" s="7">
        <f t="shared" si="2"/>
        <v>4.1267409470752163</v>
      </c>
      <c r="J25" s="7">
        <f t="shared" si="5"/>
        <v>1.25</v>
      </c>
      <c r="K25" s="7">
        <f t="shared" si="5"/>
        <v>12.5</v>
      </c>
      <c r="L25" s="7">
        <f t="shared" si="5"/>
        <v>10.482730851825341</v>
      </c>
      <c r="M25" s="7">
        <f t="shared" si="7"/>
        <v>1.25</v>
      </c>
      <c r="N25" s="7">
        <f t="shared" si="7"/>
        <v>2.9498404286642872</v>
      </c>
      <c r="O25" s="7">
        <f t="shared" si="7"/>
        <v>1.5262909022147237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5.1136961188093917</v>
      </c>
      <c r="E28" s="7">
        <f t="shared" si="2"/>
        <v>3.136863332069614</v>
      </c>
      <c r="F28" s="7">
        <f t="shared" si="2"/>
        <v>1</v>
      </c>
      <c r="G28" s="7">
        <f t="shared" si="2"/>
        <v>3.0208172785760956</v>
      </c>
      <c r="H28" s="7">
        <f t="shared" si="2"/>
        <v>2.4929193721353382</v>
      </c>
      <c r="I28" s="7">
        <f t="shared" si="2"/>
        <v>3.182187962044785</v>
      </c>
      <c r="J28" s="7">
        <f t="shared" si="10"/>
        <v>10</v>
      </c>
      <c r="K28" s="7">
        <f t="shared" si="10"/>
        <v>1</v>
      </c>
      <c r="L28" s="7">
        <f t="shared" si="10"/>
        <v>8.0830764281544294</v>
      </c>
      <c r="M28" s="7">
        <f t="shared" si="11"/>
        <v>7.0602503558028245</v>
      </c>
      <c r="N28" s="7">
        <f t="shared" si="11"/>
        <v>6.237289679702732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14.284969426871589</v>
      </c>
      <c r="E30" s="7">
        <f t="shared" si="2"/>
        <v>6.706012679453103</v>
      </c>
      <c r="F30" s="7">
        <f t="shared" si="2"/>
        <v>10.884495882614324</v>
      </c>
      <c r="G30" s="7">
        <f t="shared" si="2"/>
        <v>6.3442072198088377</v>
      </c>
      <c r="H30" s="7">
        <f t="shared" si="2"/>
        <v>2</v>
      </c>
      <c r="I30" s="7">
        <f t="shared" si="2"/>
        <v>12.236825755840915</v>
      </c>
      <c r="J30" s="7">
        <f t="shared" ref="J30:L34" si="15">((J13-MIN($J13:$L13))/(MAX($J13:$L13)-MIN($J13:$L13))*90+10)/$B13</f>
        <v>20</v>
      </c>
      <c r="K30" s="7">
        <f t="shared" si="15"/>
        <v>3.7996846833650935</v>
      </c>
      <c r="L30" s="7">
        <f t="shared" si="15"/>
        <v>2</v>
      </c>
      <c r="M30" s="7">
        <f t="shared" ref="M30:P30" si="16">((M13-MIN($M13:$P13))/(MAX($M13:$P13)-MIN($M13:$P13))*90+10)/$B13</f>
        <v>13.669348927854784</v>
      </c>
      <c r="N30" s="7">
        <f t="shared" si="16"/>
        <v>20</v>
      </c>
      <c r="O30" s="7">
        <f t="shared" si="16"/>
        <v>12.487907187688394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9.9749288880888383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9.9679296728670419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8.3034328872830692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7.4050373950835473</v>
      </c>
      <c r="E33" s="7">
        <f t="shared" si="2"/>
        <v>3.3002781440562905</v>
      </c>
      <c r="F33" s="7">
        <f t="shared" si="2"/>
        <v>0.83333333333333337</v>
      </c>
      <c r="G33" s="7">
        <f t="shared" si="2"/>
        <v>5.0844858498332925</v>
      </c>
      <c r="H33" s="7">
        <f t="shared" si="2"/>
        <v>4.7232802163571277</v>
      </c>
      <c r="I33" s="7">
        <f t="shared" si="2"/>
        <v>3.3116220574580524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5.7287975596977461</v>
      </c>
      <c r="M33" s="7">
        <f t="shared" ref="M33:P34" si="18">((M16-MIN($M16:$P16))/(MAX($M16:$P16)-MIN($M16:$P16))*90+10)/$B16</f>
        <v>6.2151619047746225</v>
      </c>
      <c r="N33" s="7">
        <f t="shared" si="18"/>
        <v>8.3333333333333339</v>
      </c>
      <c r="O33" s="7">
        <f t="shared" si="18"/>
        <v>6.914079897037996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6.5073674786653006</v>
      </c>
      <c r="E34" s="7">
        <f t="shared" si="2"/>
        <v>2.2473903151850401</v>
      </c>
      <c r="F34" s="7">
        <f t="shared" si="2"/>
        <v>1.3757474552091284</v>
      </c>
      <c r="G34" s="7">
        <f t="shared" si="2"/>
        <v>2.834195278021475</v>
      </c>
      <c r="H34" s="7">
        <f t="shared" si="2"/>
        <v>0.83333333333333337</v>
      </c>
      <c r="I34" s="7">
        <f t="shared" si="2"/>
        <v>2.3021179189782157</v>
      </c>
      <c r="J34" s="7">
        <f t="shared" si="15"/>
        <v>8.3333333333333339</v>
      </c>
      <c r="K34" s="7">
        <f t="shared" si="15"/>
        <v>5.6708167858996079</v>
      </c>
      <c r="L34" s="7">
        <f t="shared" si="15"/>
        <v>0.83333333333333337</v>
      </c>
      <c r="M34" s="7">
        <f t="shared" si="18"/>
        <v>4.9413773451123921</v>
      </c>
      <c r="N34" s="7">
        <f t="shared" si="18"/>
        <v>8.3333333333333339</v>
      </c>
      <c r="O34" s="7">
        <f t="shared" si="18"/>
        <v>3.2766008022199671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11.795838751625494</v>
      </c>
      <c r="D37" s="7">
        <f t="shared" ref="D37:I37" si="19">D24</f>
        <v>10.356306892067625</v>
      </c>
      <c r="E37" s="7">
        <f t="shared" si="19"/>
        <v>20</v>
      </c>
      <c r="F37" s="7">
        <f t="shared" si="19"/>
        <v>7.6778967526338944</v>
      </c>
      <c r="G37" s="7">
        <f t="shared" si="19"/>
        <v>14.499542491409851</v>
      </c>
      <c r="H37" s="7">
        <f t="shared" si="19"/>
        <v>2</v>
      </c>
      <c r="I37" s="7">
        <f t="shared" si="19"/>
        <v>7.9219765929778942</v>
      </c>
      <c r="J37" s="7">
        <f>J24</f>
        <v>2</v>
      </c>
      <c r="K37" s="7">
        <f t="shared" ref="K37:P37" si="20">K24</f>
        <v>20</v>
      </c>
      <c r="L37" s="7">
        <f t="shared" si="20"/>
        <v>6.5411167512690627</v>
      </c>
      <c r="M37" s="7">
        <f t="shared" si="20"/>
        <v>2</v>
      </c>
      <c r="N37" s="7">
        <f t="shared" si="20"/>
        <v>8.089266659654097</v>
      </c>
      <c r="O37" s="7">
        <f t="shared" si="20"/>
        <v>6.0236945510857911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8.8326947205113875</v>
      </c>
      <c r="E39" s="7">
        <f t="shared" si="23"/>
        <v>5.8100460467151418</v>
      </c>
      <c r="F39" s="7">
        <f t="shared" si="23"/>
        <v>4.3295289121887111</v>
      </c>
      <c r="G39" s="7">
        <f t="shared" si="23"/>
        <v>7.087182296420667</v>
      </c>
      <c r="H39" s="7">
        <f t="shared" si="23"/>
        <v>6.382259037374105</v>
      </c>
      <c r="I39" s="7">
        <f t="shared" si="23"/>
        <v>7.6378393866833481</v>
      </c>
      <c r="J39" s="7">
        <f>(SUM(J21:J22)+SUM(J28:J33))/8</f>
        <v>10.734391541844722</v>
      </c>
      <c r="K39" s="7">
        <f t="shared" ref="K39:P39" si="24">(SUM(K21:K22)+SUM(K28:K33))/8</f>
        <v>2.3220614012714527</v>
      </c>
      <c r="L39" s="7">
        <f t="shared" si="24"/>
        <v>7.740224647942747</v>
      </c>
      <c r="M39" s="7">
        <f t="shared" si="24"/>
        <v>9.0374956781038343</v>
      </c>
      <c r="N39" s="7">
        <f t="shared" si="24"/>
        <v>9.9115975719389198</v>
      </c>
      <c r="O39" s="7">
        <f t="shared" si="24"/>
        <v>9.6273171501595627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9.8030035482159441</v>
      </c>
      <c r="D40" s="7">
        <f t="shared" ref="D40:I40" si="25">(D20+D25+D26+D34)/4</f>
        <v>8.7926297725712192</v>
      </c>
      <c r="E40" s="7">
        <f t="shared" si="25"/>
        <v>9.7582761502248303</v>
      </c>
      <c r="F40" s="7">
        <f t="shared" si="25"/>
        <v>7.4360629000354486</v>
      </c>
      <c r="G40" s="7">
        <f t="shared" si="25"/>
        <v>8.2921748337255057</v>
      </c>
      <c r="H40" s="7">
        <f t="shared" si="25"/>
        <v>1.1279761904761905</v>
      </c>
      <c r="I40" s="7">
        <f t="shared" si="25"/>
        <v>7.67864328794193</v>
      </c>
      <c r="J40" s="7">
        <f>(J20+J25+J26+J34)/4</f>
        <v>8.4672619047619051</v>
      </c>
      <c r="K40" s="7">
        <f t="shared" ref="K40:P40" si="26">(K20+K25+K26+K34)/4</f>
        <v>10.614132767903474</v>
      </c>
      <c r="L40" s="7">
        <f t="shared" si="26"/>
        <v>8.9004446177182412</v>
      </c>
      <c r="M40" s="7">
        <f t="shared" si="26"/>
        <v>7.6192729077066694</v>
      </c>
      <c r="N40" s="7">
        <f t="shared" si="26"/>
        <v>8.8922220119279771</v>
      </c>
      <c r="O40" s="7">
        <f t="shared" si="26"/>
        <v>7.2721514975372443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10.724447140524772</v>
      </c>
      <c r="D41" s="7">
        <f t="shared" ref="D41:I41" si="27">AVERAGE(D20:D34)</f>
        <v>9.1458922497629054</v>
      </c>
      <c r="E41" s="7">
        <f t="shared" si="27"/>
        <v>7.838507593772996</v>
      </c>
      <c r="F41" s="7">
        <f t="shared" si="27"/>
        <v>5.7940108330220568</v>
      </c>
      <c r="G41" s="7">
        <f t="shared" si="27"/>
        <v>7.1953417683983618</v>
      </c>
      <c r="H41" s="7">
        <f t="shared" si="27"/>
        <v>4.0379984707265075</v>
      </c>
      <c r="I41" s="7">
        <f t="shared" si="27"/>
        <v>7.2885305396267119</v>
      </c>
      <c r="J41" s="7">
        <f>AVERAGE(J20:J34)</f>
        <v>9.6629020695109045</v>
      </c>
      <c r="K41" s="7">
        <f t="shared" ref="K41:P41" si="28">AVERAGE(K20:K34)</f>
        <v>5.6022014854523663</v>
      </c>
      <c r="L41" s="7">
        <f t="shared" si="28"/>
        <v>8.3376461603789327</v>
      </c>
      <c r="M41" s="7">
        <f t="shared" si="28"/>
        <v>8.0247288044243348</v>
      </c>
      <c r="N41" s="7">
        <f t="shared" si="28"/>
        <v>9.5967290188584915</v>
      </c>
      <c r="O41" s="7">
        <f t="shared" si="28"/>
        <v>8.1667641667411797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8416-450D-1144-B3DE-1B41E874A233}">
  <dimension ref="A1:P41"/>
  <sheetViews>
    <sheetView topLeftCell="A7" workbookViewId="0">
      <selection activeCell="Q9" sqref="Q9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1.53976193609989</v>
      </c>
      <c r="D4" s="5">
        <v>0.96601004048175199</v>
      </c>
      <c r="E4" s="5">
        <v>0.74693963800447005</v>
      </c>
      <c r="F4" s="5">
        <v>0.472578021827948</v>
      </c>
      <c r="G4" s="5">
        <v>0.72388630809269605</v>
      </c>
      <c r="H4" s="5">
        <v>0.64711316399213603</v>
      </c>
      <c r="I4" s="5">
        <v>0.74514643954381998</v>
      </c>
      <c r="J4" s="5">
        <v>0.82712337180093498</v>
      </c>
      <c r="K4" s="5">
        <v>0.42656207657600198</v>
      </c>
      <c r="L4" s="5">
        <v>0.74354781103169598</v>
      </c>
      <c r="M4" s="5">
        <v>0.465595366716271</v>
      </c>
      <c r="N4" s="5">
        <v>0.40191400649311598</v>
      </c>
      <c r="O4" s="5">
        <v>0.74612635085336698</v>
      </c>
      <c r="P4" s="5">
        <v>-0.10107106378392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-4.1005727738946299E-2</v>
      </c>
      <c r="G5" s="5">
        <v>0</v>
      </c>
      <c r="H5" s="5">
        <v>0</v>
      </c>
      <c r="I5" s="5">
        <v>0</v>
      </c>
      <c r="J5" s="5">
        <v>0.23011358084977299</v>
      </c>
      <c r="K5" s="5">
        <v>0</v>
      </c>
      <c r="L5" s="5">
        <v>0.22716629136470701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9.9334583122656692</v>
      </c>
      <c r="D7" s="12">
        <v>8.4737027896746593</v>
      </c>
      <c r="E7" s="12">
        <v>18.2528779979266</v>
      </c>
      <c r="F7" s="12">
        <v>5.5674925970629801</v>
      </c>
      <c r="G7" s="12">
        <v>12.256494494253801</v>
      </c>
      <c r="H7" s="12">
        <v>0</v>
      </c>
      <c r="I7" s="12">
        <v>6.0051731254557099</v>
      </c>
      <c r="J7" s="12">
        <v>9.8859865879537701</v>
      </c>
      <c r="K7" s="12">
        <v>33.265810811565899</v>
      </c>
      <c r="L7" s="12">
        <v>15.784348333707699</v>
      </c>
      <c r="M7" s="12">
        <v>4.0854981647512503</v>
      </c>
      <c r="N7" s="12">
        <v>6.9190038184598404</v>
      </c>
      <c r="O7" s="12">
        <v>6.0051731254557099</v>
      </c>
      <c r="P7" s="12">
        <v>11.785861127235799</v>
      </c>
    </row>
    <row r="8" spans="1:16">
      <c r="A8" s="8" t="s">
        <v>26</v>
      </c>
      <c r="B8" s="3">
        <v>8</v>
      </c>
      <c r="C8" s="12">
        <v>20.234822487948598</v>
      </c>
      <c r="D8" s="12">
        <v>11.8441952158198</v>
      </c>
      <c r="E8" s="12">
        <v>42.605872569932799</v>
      </c>
      <c r="F8" s="12">
        <v>10.3739610261821</v>
      </c>
      <c r="G8" s="12">
        <v>17.573650193966799</v>
      </c>
      <c r="H8" s="12">
        <v>0</v>
      </c>
      <c r="I8" s="12">
        <v>10.8947607295817</v>
      </c>
      <c r="J8" s="12">
        <v>11.8560631468977</v>
      </c>
      <c r="K8" s="12">
        <v>45.015062578761899</v>
      </c>
      <c r="L8" s="12">
        <v>39.069229108696</v>
      </c>
      <c r="M8" s="12">
        <v>9.7531255207542191</v>
      </c>
      <c r="N8" s="12">
        <v>15.0604045379512</v>
      </c>
      <c r="O8" s="12">
        <v>10.8947607295817</v>
      </c>
      <c r="P8" s="12">
        <v>41.585965387774401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1.53976193609989</v>
      </c>
      <c r="D11" s="5">
        <v>0.96601004048175199</v>
      </c>
      <c r="E11" s="5">
        <v>0.74693963800447005</v>
      </c>
      <c r="F11" s="5">
        <v>0.472578021827948</v>
      </c>
      <c r="G11" s="5">
        <v>0.72388630809269605</v>
      </c>
      <c r="H11" s="5">
        <v>0.64711316399213603</v>
      </c>
      <c r="I11" s="5">
        <v>0.74514643954381998</v>
      </c>
      <c r="J11" s="5">
        <v>0.82712337180093498</v>
      </c>
      <c r="K11" s="5">
        <v>0.42656207657600198</v>
      </c>
      <c r="L11" s="5">
        <v>0.74354781103169598</v>
      </c>
      <c r="M11" s="5">
        <v>0.465595366716271</v>
      </c>
      <c r="N11" s="5">
        <v>0.40191400649311598</v>
      </c>
      <c r="O11" s="5">
        <v>0.74612635085336698</v>
      </c>
      <c r="P11" s="5">
        <v>-0.10107106378392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0.235613158690365</v>
      </c>
      <c r="D13" s="5">
        <v>0.168098702811003</v>
      </c>
      <c r="E13" s="5">
        <v>7.3696434615007397E-2</v>
      </c>
      <c r="F13" s="5">
        <v>0.12394884153095199</v>
      </c>
      <c r="G13" s="5">
        <v>6.8945654422686395E-2</v>
      </c>
      <c r="H13" s="5">
        <v>1.8668266132531999E-2</v>
      </c>
      <c r="I13" s="5">
        <v>0.138995219910382</v>
      </c>
      <c r="J13" s="5">
        <v>0.122398092279788</v>
      </c>
      <c r="K13" s="5">
        <v>4.6040632445197197E-2</v>
      </c>
      <c r="L13" s="5">
        <v>3.8032209519265302E-2</v>
      </c>
      <c r="M13" s="5">
        <v>0.153679227511546</v>
      </c>
      <c r="N13" s="5">
        <v>0.21719388438178</v>
      </c>
      <c r="O13" s="5">
        <v>0.14137809508672</v>
      </c>
      <c r="P13" s="5">
        <v>3.58078669183646E-2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-8.7873340618540796E-2</v>
      </c>
      <c r="F14" s="5">
        <v>-2.6221856356853802E-4</v>
      </c>
      <c r="G14" s="5">
        <v>0</v>
      </c>
      <c r="H14" s="5">
        <v>0</v>
      </c>
      <c r="I14" s="5">
        <v>0</v>
      </c>
      <c r="J14" s="5">
        <v>2.0566938763898399E-2</v>
      </c>
      <c r="K14" s="5">
        <v>0</v>
      </c>
      <c r="L14" s="5">
        <v>1.9912268147401699E-2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-4.1005727738946299E-2</v>
      </c>
      <c r="G15" s="5">
        <v>0</v>
      </c>
      <c r="H15" s="5">
        <v>0</v>
      </c>
      <c r="I15" s="5">
        <v>0</v>
      </c>
      <c r="J15" s="5">
        <v>0.23011358084977299</v>
      </c>
      <c r="K15" s="5">
        <v>0</v>
      </c>
      <c r="L15" s="5">
        <v>0.22716629136470701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0.51531777166466697</v>
      </c>
      <c r="D16" s="5">
        <v>0.45115110807235398</v>
      </c>
      <c r="E16" s="5">
        <v>0.15500618713554201</v>
      </c>
      <c r="F16" s="5">
        <v>-4.57673278079061E-2</v>
      </c>
      <c r="G16" s="5">
        <v>0.28169804351633398</v>
      </c>
      <c r="H16" s="5">
        <v>0.24641202373952101</v>
      </c>
      <c r="I16" s="5">
        <v>0.15660299959076701</v>
      </c>
      <c r="J16" s="5">
        <v>0.52053862739447998</v>
      </c>
      <c r="K16" s="5">
        <v>0.36175065719713401</v>
      </c>
      <c r="L16" s="5">
        <v>0.47143129836755798</v>
      </c>
      <c r="M16" s="5">
        <v>0.11191838815980699</v>
      </c>
      <c r="N16" s="5">
        <v>0.20710251305282401</v>
      </c>
      <c r="O16" s="5">
        <v>0.15212437185639399</v>
      </c>
      <c r="P16" s="5">
        <v>-0.11091201078726499</v>
      </c>
    </row>
    <row r="17" spans="1:16">
      <c r="A17" s="8" t="s">
        <v>32</v>
      </c>
      <c r="B17" s="2">
        <v>12</v>
      </c>
      <c r="C17" s="5">
        <v>708.70461232667901</v>
      </c>
      <c r="D17" s="5">
        <v>563.55748961522499</v>
      </c>
      <c r="E17" s="5">
        <v>227.917026039414</v>
      </c>
      <c r="F17" s="5">
        <v>153.973845127776</v>
      </c>
      <c r="G17" s="5">
        <v>270.02024945687401</v>
      </c>
      <c r="H17" s="5">
        <v>119.002602179222</v>
      </c>
      <c r="I17" s="5">
        <v>242.48730640422099</v>
      </c>
      <c r="J17" s="5">
        <v>383.63084431322198</v>
      </c>
      <c r="K17" s="5">
        <v>305.324660367354</v>
      </c>
      <c r="L17" s="5">
        <v>183.836628381439</v>
      </c>
      <c r="M17" s="5">
        <v>356.39418472404401</v>
      </c>
      <c r="N17" s="5">
        <v>621.08803410453902</v>
      </c>
      <c r="O17" s="5">
        <v>242.48730640422099</v>
      </c>
      <c r="P17" s="5">
        <v>38.784963691166801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3.9702421186006052</v>
      </c>
      <c r="E21" s="7">
        <f t="shared" si="2"/>
        <v>2.5490800980370434</v>
      </c>
      <c r="F21" s="7">
        <f t="shared" si="2"/>
        <v>0.76923076923076927</v>
      </c>
      <c r="G21" s="7">
        <f t="shared" si="2"/>
        <v>2.3995276411663222</v>
      </c>
      <c r="H21" s="7">
        <f t="shared" si="2"/>
        <v>1.901481919968161</v>
      </c>
      <c r="I21" s="7">
        <f t="shared" si="2"/>
        <v>2.5374471913605094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6.2478345417757071</v>
      </c>
      <c r="M21" s="7">
        <f>((M4-MIN($M4:$P4))/(MAX($M4:$P4)-MIN($M4:$P4))*90+10)/$B4</f>
        <v>5.3998814538269251</v>
      </c>
      <c r="N21" s="7">
        <f t="shared" ref="N21:P21" si="4">((N4-MIN($M4:$P4))/(MAX($M4:$P4)-MIN($M4:$P4))*90+10)/$B4</f>
        <v>4.879493941100832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12.355910257080227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11.79583875162551</v>
      </c>
      <c r="D24" s="7">
        <f t="shared" si="2"/>
        <v>10.356306892067643</v>
      </c>
      <c r="E24" s="7">
        <f t="shared" si="2"/>
        <v>20</v>
      </c>
      <c r="F24" s="7">
        <f t="shared" si="2"/>
        <v>7.4903597535970672</v>
      </c>
      <c r="G24" s="7">
        <f t="shared" si="2"/>
        <v>14.086691256120213</v>
      </c>
      <c r="H24" s="7">
        <f t="shared" si="2"/>
        <v>2</v>
      </c>
      <c r="I24" s="7">
        <f t="shared" si="2"/>
        <v>7.9219765929779076</v>
      </c>
      <c r="J24" s="7">
        <f t="shared" si="5"/>
        <v>2</v>
      </c>
      <c r="K24" s="7">
        <f t="shared" si="5"/>
        <v>20</v>
      </c>
      <c r="L24" s="7">
        <f t="shared" si="5"/>
        <v>6.5411167512690414</v>
      </c>
      <c r="M24" s="7">
        <f t="shared" si="7"/>
        <v>2</v>
      </c>
      <c r="N24" s="7">
        <f t="shared" si="7"/>
        <v>8.6234672333287374</v>
      </c>
      <c r="O24" s="7">
        <f t="shared" si="7"/>
        <v>6.4873403320109544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6.5929665738161587</v>
      </c>
      <c r="D25" s="7">
        <f t="shared" si="2"/>
        <v>4.3774373259053032</v>
      </c>
      <c r="E25" s="7">
        <f t="shared" si="2"/>
        <v>12.5</v>
      </c>
      <c r="F25" s="7">
        <f t="shared" si="2"/>
        <v>3.9892247712562856</v>
      </c>
      <c r="G25" s="7">
        <f t="shared" si="2"/>
        <v>5.8902890671378243</v>
      </c>
      <c r="H25" s="7">
        <f t="shared" si="2"/>
        <v>1.25</v>
      </c>
      <c r="I25" s="7">
        <f t="shared" si="2"/>
        <v>4.1267409470752083</v>
      </c>
      <c r="J25" s="7">
        <f t="shared" si="5"/>
        <v>1.25</v>
      </c>
      <c r="K25" s="7">
        <f t="shared" si="5"/>
        <v>12.5</v>
      </c>
      <c r="L25" s="7">
        <f t="shared" si="5"/>
        <v>10.48273085182532</v>
      </c>
      <c r="M25" s="7">
        <f t="shared" si="7"/>
        <v>1.25</v>
      </c>
      <c r="N25" s="7">
        <f t="shared" si="7"/>
        <v>3.1256381520746519</v>
      </c>
      <c r="O25" s="7">
        <f t="shared" si="7"/>
        <v>1.6534637234051908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5.1613147541807871</v>
      </c>
      <c r="E28" s="7">
        <f t="shared" si="2"/>
        <v>3.3138041274481567</v>
      </c>
      <c r="F28" s="7">
        <f t="shared" si="2"/>
        <v>1</v>
      </c>
      <c r="G28" s="7">
        <f t="shared" si="2"/>
        <v>3.1193859335162193</v>
      </c>
      <c r="H28" s="7">
        <f t="shared" si="2"/>
        <v>2.4719264959586091</v>
      </c>
      <c r="I28" s="7">
        <f t="shared" si="2"/>
        <v>3.2986813487686626</v>
      </c>
      <c r="J28" s="7">
        <f t="shared" si="10"/>
        <v>10</v>
      </c>
      <c r="K28" s="7">
        <f t="shared" si="10"/>
        <v>1</v>
      </c>
      <c r="L28" s="7">
        <f t="shared" si="10"/>
        <v>8.1221849043084191</v>
      </c>
      <c r="M28" s="7">
        <f t="shared" si="11"/>
        <v>7.0198458899750023</v>
      </c>
      <c r="N28" s="7">
        <f t="shared" si="11"/>
        <v>6.3433421234310821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14.398299994527168</v>
      </c>
      <c r="E30" s="7">
        <f t="shared" si="2"/>
        <v>6.56570800541206</v>
      </c>
      <c r="F30" s="7">
        <f t="shared" si="2"/>
        <v>10.735169262702872</v>
      </c>
      <c r="G30" s="7">
        <f t="shared" si="2"/>
        <v>6.1715339713818187</v>
      </c>
      <c r="H30" s="7">
        <f t="shared" si="2"/>
        <v>2</v>
      </c>
      <c r="I30" s="7">
        <f t="shared" si="2"/>
        <v>11.983572982359657</v>
      </c>
      <c r="J30" s="7">
        <f t="shared" ref="J30:L34" si="15">((J13-MIN($J13:$L13))/(MAX($J13:$L13)-MIN($J13:$L13))*90+10)/$B13</f>
        <v>20</v>
      </c>
      <c r="K30" s="7">
        <f t="shared" si="15"/>
        <v>3.7086481875138624</v>
      </c>
      <c r="L30" s="7">
        <f t="shared" si="15"/>
        <v>2</v>
      </c>
      <c r="M30" s="7">
        <f t="shared" ref="M30:P30" si="16">((M13-MIN($M13:$P13))/(MAX($M13:$P13)-MIN($M13:$P13))*90+10)/$B13</f>
        <v>13.697067504694498</v>
      </c>
      <c r="N30" s="7">
        <f t="shared" si="16"/>
        <v>20</v>
      </c>
      <c r="O30" s="7">
        <f t="shared" si="16"/>
        <v>12.4763538755884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9.9731435375563855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9.7135190795232624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8.237273504720152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7.4756203457763144</v>
      </c>
      <c r="E33" s="7">
        <f t="shared" si="2"/>
        <v>3.5170641319079752</v>
      </c>
      <c r="F33" s="7">
        <f t="shared" si="2"/>
        <v>0.83333333333333337</v>
      </c>
      <c r="G33" s="7">
        <f t="shared" si="2"/>
        <v>5.2105486385347399</v>
      </c>
      <c r="H33" s="7">
        <f t="shared" si="2"/>
        <v>4.7388819545061187</v>
      </c>
      <c r="I33" s="7">
        <f t="shared" si="2"/>
        <v>3.5384086542013757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6.0138568185559507</v>
      </c>
      <c r="M33" s="7">
        <f t="shared" ref="M33:P34" si="18">((M16-MIN($M16:$P16))/(MAX($M16:$P16)-MIN($M16:$P16))*90+10)/$B16</f>
        <v>6.0885272531663892</v>
      </c>
      <c r="N33" s="7">
        <f t="shared" si="18"/>
        <v>8.3333333333333339</v>
      </c>
      <c r="O33" s="7">
        <f t="shared" si="18"/>
        <v>7.0367382785094685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6.487310424129249</v>
      </c>
      <c r="E34" s="7">
        <f t="shared" si="2"/>
        <v>2.2185383434827508</v>
      </c>
      <c r="F34" s="7">
        <f t="shared" si="2"/>
        <v>1.278107672916422</v>
      </c>
      <c r="G34" s="7">
        <f t="shared" si="2"/>
        <v>2.7540192646890218</v>
      </c>
      <c r="H34" s="7">
        <f t="shared" si="2"/>
        <v>0.83333333333333337</v>
      </c>
      <c r="I34" s="7">
        <f t="shared" si="2"/>
        <v>2.4038473654220303</v>
      </c>
      <c r="J34" s="7">
        <f t="shared" si="15"/>
        <v>8.3333333333333339</v>
      </c>
      <c r="K34" s="7">
        <f t="shared" si="15"/>
        <v>5.3938269174192</v>
      </c>
      <c r="L34" s="7">
        <f t="shared" si="15"/>
        <v>0.83333333333333337</v>
      </c>
      <c r="M34" s="7">
        <f t="shared" si="18"/>
        <v>4.9241054394387804</v>
      </c>
      <c r="N34" s="7">
        <f t="shared" si="18"/>
        <v>8.3333333333333339</v>
      </c>
      <c r="O34" s="7">
        <f t="shared" si="18"/>
        <v>3.4569972773742883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11.79583875162551</v>
      </c>
      <c r="D37" s="7">
        <f t="shared" ref="D37:I37" si="19">D24</f>
        <v>10.356306892067643</v>
      </c>
      <c r="E37" s="7">
        <f t="shared" si="19"/>
        <v>20</v>
      </c>
      <c r="F37" s="7">
        <f t="shared" si="19"/>
        <v>7.4903597535970672</v>
      </c>
      <c r="G37" s="7">
        <f t="shared" si="19"/>
        <v>14.086691256120213</v>
      </c>
      <c r="H37" s="7">
        <f t="shared" si="19"/>
        <v>2</v>
      </c>
      <c r="I37" s="7">
        <f t="shared" si="19"/>
        <v>7.9219765929779076</v>
      </c>
      <c r="J37" s="7">
        <f>J24</f>
        <v>2</v>
      </c>
      <c r="K37" s="7">
        <f t="shared" ref="K37:P37" si="20">K24</f>
        <v>20</v>
      </c>
      <c r="L37" s="7">
        <f t="shared" si="20"/>
        <v>6.5411167512690414</v>
      </c>
      <c r="M37" s="7">
        <f t="shared" si="20"/>
        <v>2</v>
      </c>
      <c r="N37" s="7">
        <f t="shared" si="20"/>
        <v>8.6234672333287374</v>
      </c>
      <c r="O37" s="7">
        <f t="shared" si="20"/>
        <v>6.4873403320109544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8.8662149546659137</v>
      </c>
      <c r="E39" s="7">
        <f t="shared" si="23"/>
        <v>5.8587373483809575</v>
      </c>
      <c r="F39" s="7">
        <f t="shared" si="23"/>
        <v>4.3106399158832227</v>
      </c>
      <c r="G39" s="7">
        <f t="shared" si="23"/>
        <v>7.1031548261051904</v>
      </c>
      <c r="H39" s="7">
        <f t="shared" si="23"/>
        <v>6.3795665993344146</v>
      </c>
      <c r="I39" s="7">
        <f t="shared" si="23"/>
        <v>7.6602940751165782</v>
      </c>
      <c r="J39" s="7">
        <f>(SUM(J21:J22)+SUM(J28:J33))/8</f>
        <v>10.743735431235432</v>
      </c>
      <c r="K39" s="7">
        <f t="shared" ref="K39:P39" si="24">(SUM(K21:K22)+SUM(K28:K33))/8</f>
        <v>2.3106818392900488</v>
      </c>
      <c r="L39" s="7">
        <f t="shared" si="24"/>
        <v>7.7226860246091018</v>
      </c>
      <c r="M39" s="7">
        <f t="shared" si="24"/>
        <v>9.0161955657381565</v>
      </c>
      <c r="N39" s="7">
        <f t="shared" si="24"/>
        <v>9.9350514777634586</v>
      </c>
      <c r="O39" s="7">
        <f t="shared" si="24"/>
        <v>9.641205283830999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9.8030035482159441</v>
      </c>
      <c r="D40" s="7">
        <f t="shared" ref="D40:I40" si="25">(D20+D25+D26+D34)/4</f>
        <v>8.7876155089372094</v>
      </c>
      <c r="E40" s="7">
        <f t="shared" si="25"/>
        <v>9.7510631572992583</v>
      </c>
      <c r="F40" s="7">
        <f t="shared" si="25"/>
        <v>7.3882616824717493</v>
      </c>
      <c r="G40" s="7">
        <f t="shared" si="25"/>
        <v>8.2325056543852835</v>
      </c>
      <c r="H40" s="7">
        <f t="shared" si="25"/>
        <v>1.1279761904761905</v>
      </c>
      <c r="I40" s="7">
        <f t="shared" si="25"/>
        <v>7.7040756495528813</v>
      </c>
      <c r="J40" s="7">
        <f>(J20+J25+J26+J34)/4</f>
        <v>8.4672619047619051</v>
      </c>
      <c r="K40" s="7">
        <f t="shared" ref="K40:P40" si="26">(K20+K25+K26+K34)/4</f>
        <v>10.54488530078337</v>
      </c>
      <c r="L40" s="7">
        <f t="shared" si="26"/>
        <v>8.9004446177182359</v>
      </c>
      <c r="M40" s="7">
        <f t="shared" si="26"/>
        <v>7.6149549312882661</v>
      </c>
      <c r="N40" s="7">
        <f t="shared" si="26"/>
        <v>8.9361714427805676</v>
      </c>
      <c r="O40" s="7">
        <f t="shared" si="26"/>
        <v>7.3490438216234413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10.724447140524774</v>
      </c>
      <c r="D41" s="7">
        <f t="shared" ref="D41:I41" si="27">AVERAGE(D20:D34)</f>
        <v>9.1624325710095853</v>
      </c>
      <c r="E41" s="7">
        <f t="shared" si="27"/>
        <v>7.8625528232146102</v>
      </c>
      <c r="F41" s="7">
        <f t="shared" si="27"/>
        <v>5.7586872437063539</v>
      </c>
      <c r="G41" s="7">
        <f t="shared" si="27"/>
        <v>7.1604252540534059</v>
      </c>
      <c r="H41" s="7">
        <f t="shared" si="27"/>
        <v>4.0365625037720054</v>
      </c>
      <c r="I41" s="7">
        <f t="shared" si="27"/>
        <v>7.3072883365540235</v>
      </c>
      <c r="J41" s="7">
        <f>AVERAGE(J20:J34)</f>
        <v>9.6678854771859495</v>
      </c>
      <c r="K41" s="7">
        <f t="shared" ref="K41:P41" si="28">AVERAGE(K20:K34)</f>
        <v>5.5776663944969247</v>
      </c>
      <c r="L41" s="7">
        <f t="shared" si="28"/>
        <v>8.3282922279343197</v>
      </c>
      <c r="M41" s="7">
        <f t="shared" si="28"/>
        <v>8.0122172841177335</v>
      </c>
      <c r="N41" s="7">
        <f t="shared" si="28"/>
        <v>9.656570988437247</v>
      </c>
      <c r="O41" s="7">
        <f t="shared" si="28"/>
        <v>8.2255855098506085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E532-EF43-5144-BBDB-E5BD2F710CFD}">
  <dimension ref="A1:P41"/>
  <sheetViews>
    <sheetView topLeftCell="A5" workbookViewId="0">
      <selection activeCell="R13" sqref="R13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1.54647198170881</v>
      </c>
      <c r="D4" s="5">
        <v>0.97856648521921796</v>
      </c>
      <c r="E4" s="5">
        <v>0.77419855552080097</v>
      </c>
      <c r="F4" s="5">
        <v>0.464930075443172</v>
      </c>
      <c r="G4" s="5">
        <v>0.72067843409272803</v>
      </c>
      <c r="H4" s="5">
        <v>0.65403493463760298</v>
      </c>
      <c r="I4" s="5">
        <v>0.76561095247172894</v>
      </c>
      <c r="J4" s="5">
        <v>0.83860305300445803</v>
      </c>
      <c r="K4" s="5">
        <v>0.42614188463341302</v>
      </c>
      <c r="L4" s="5">
        <v>0.76344738367938403</v>
      </c>
      <c r="M4" s="5">
        <v>0.46245025658120598</v>
      </c>
      <c r="N4" s="5">
        <v>0.40059412784312198</v>
      </c>
      <c r="O4" s="5">
        <v>0.774204042147008</v>
      </c>
      <c r="P4" s="5">
        <v>-0.10545464776055501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-4.1238709042718202E-2</v>
      </c>
      <c r="G5" s="5">
        <v>0</v>
      </c>
      <c r="H5" s="5">
        <v>0</v>
      </c>
      <c r="I5" s="5">
        <v>0</v>
      </c>
      <c r="J5" s="5">
        <v>0.23044571515728199</v>
      </c>
      <c r="K5" s="5">
        <v>0</v>
      </c>
      <c r="L5" s="5">
        <v>0.23441737986366201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10.205791384946</v>
      </c>
      <c r="D7" s="12">
        <v>8.70601559002559</v>
      </c>
      <c r="E7" s="12">
        <v>18.753294086077499</v>
      </c>
      <c r="F7" s="12">
        <v>5.5627563724204503</v>
      </c>
      <c r="G7" s="12">
        <v>12.2460679853285</v>
      </c>
      <c r="H7" s="12">
        <v>0</v>
      </c>
      <c r="I7" s="12">
        <v>6.1698093677212196</v>
      </c>
      <c r="J7" s="12">
        <v>10.1570181883632</v>
      </c>
      <c r="K7" s="12">
        <v>34.177817505380602</v>
      </c>
      <c r="L7" s="12">
        <v>16.217087863773202</v>
      </c>
      <c r="M7" s="12">
        <v>4.0820226617761604</v>
      </c>
      <c r="N7" s="12">
        <v>7.1086934019396599</v>
      </c>
      <c r="O7" s="12">
        <v>6.1698093677212196</v>
      </c>
      <c r="P7" s="12">
        <v>11.7758349826239</v>
      </c>
    </row>
    <row r="8" spans="1:16">
      <c r="A8" s="8" t="s">
        <v>26</v>
      </c>
      <c r="B8" s="3">
        <v>8</v>
      </c>
      <c r="C8" s="12">
        <v>20.789575043408401</v>
      </c>
      <c r="D8" s="12">
        <v>12.1689125474027</v>
      </c>
      <c r="E8" s="12">
        <v>43.773943933041799</v>
      </c>
      <c r="F8" s="12">
        <v>10.3651359745101</v>
      </c>
      <c r="G8" s="12">
        <v>17.558700420140099</v>
      </c>
      <c r="H8" s="12">
        <v>0</v>
      </c>
      <c r="I8" s="12">
        <v>11.193448615747201</v>
      </c>
      <c r="J8" s="12">
        <v>12.1811058465484</v>
      </c>
      <c r="K8" s="12">
        <v>46.2491836596177</v>
      </c>
      <c r="L8" s="12">
        <v>40.140340787625</v>
      </c>
      <c r="M8" s="12">
        <v>9.7448286092401499</v>
      </c>
      <c r="N8" s="12">
        <v>15.473296615885801</v>
      </c>
      <c r="O8" s="12">
        <v>11.193448615747201</v>
      </c>
      <c r="P8" s="12">
        <v>41.550588515579399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1.54647198170881</v>
      </c>
      <c r="D11" s="5">
        <v>0.97856648521921796</v>
      </c>
      <c r="E11" s="5">
        <v>0.77419855552080097</v>
      </c>
      <c r="F11" s="5">
        <v>0.464930075443172</v>
      </c>
      <c r="G11" s="5">
        <v>0.72067843409272803</v>
      </c>
      <c r="H11" s="5">
        <v>0.65403493463760298</v>
      </c>
      <c r="I11" s="5">
        <v>0.76561095247172894</v>
      </c>
      <c r="J11" s="5">
        <v>0.83860305300445803</v>
      </c>
      <c r="K11" s="5">
        <v>0.42614188463341302</v>
      </c>
      <c r="L11" s="5">
        <v>0.76344738367938403</v>
      </c>
      <c r="M11" s="5">
        <v>0.46245025658120598</v>
      </c>
      <c r="N11" s="5">
        <v>0.40059412784312198</v>
      </c>
      <c r="O11" s="5">
        <v>0.774204042147008</v>
      </c>
      <c r="P11" s="5">
        <v>-0.10545464776055501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0.23774937160402901</v>
      </c>
      <c r="D13" s="5">
        <v>0.171129755819591</v>
      </c>
      <c r="E13" s="5">
        <v>7.5936232868272599E-2</v>
      </c>
      <c r="F13" s="5">
        <v>0.124275026708695</v>
      </c>
      <c r="G13" s="5">
        <v>6.8707687567953799E-2</v>
      </c>
      <c r="H13" s="5">
        <v>2.0918466842178102E-2</v>
      </c>
      <c r="I13" s="5">
        <v>0.141587070643309</v>
      </c>
      <c r="J13" s="5">
        <v>0.123335739771939</v>
      </c>
      <c r="K13" s="5">
        <v>4.6615124662968702E-2</v>
      </c>
      <c r="L13" s="5">
        <v>3.9921708232424698E-2</v>
      </c>
      <c r="M13" s="5">
        <v>0.15310709768775099</v>
      </c>
      <c r="N13" s="5">
        <v>0.20999134614041301</v>
      </c>
      <c r="O13" s="5">
        <v>0.142224939300647</v>
      </c>
      <c r="P13" s="5">
        <v>3.6876240034253403E-2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-8.1949405826433605E-2</v>
      </c>
      <c r="F14" s="5">
        <v>-2.58316780004412E-4</v>
      </c>
      <c r="G14" s="5">
        <v>0</v>
      </c>
      <c r="H14" s="5">
        <v>0</v>
      </c>
      <c r="I14" s="5">
        <v>0</v>
      </c>
      <c r="J14" s="5">
        <v>2.0223503812698801E-2</v>
      </c>
      <c r="K14" s="5">
        <v>0</v>
      </c>
      <c r="L14" s="5">
        <v>2.0033124537125201E-2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-4.1238709042718202E-2</v>
      </c>
      <c r="G15" s="5">
        <v>0</v>
      </c>
      <c r="H15" s="5">
        <v>0</v>
      </c>
      <c r="I15" s="5">
        <v>0</v>
      </c>
      <c r="J15" s="5">
        <v>0.23044571515728199</v>
      </c>
      <c r="K15" s="5">
        <v>0</v>
      </c>
      <c r="L15" s="5">
        <v>0.23441737986366201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0.51969119642338502</v>
      </c>
      <c r="D16" s="5">
        <v>0.45764854954954398</v>
      </c>
      <c r="E16" s="5">
        <v>0.17051378144388199</v>
      </c>
      <c r="F16" s="5">
        <v>-4.8411097096688699E-2</v>
      </c>
      <c r="G16" s="5">
        <v>0.27890908372530598</v>
      </c>
      <c r="H16" s="5">
        <v>0.24936872244251199</v>
      </c>
      <c r="I16" s="5">
        <v>0.168624947632114</v>
      </c>
      <c r="J16" s="5">
        <v>0.532940142767662</v>
      </c>
      <c r="K16" s="5">
        <v>0.35951766841702998</v>
      </c>
      <c r="L16" s="5">
        <v>0.48877158906306201</v>
      </c>
      <c r="M16" s="5">
        <v>0.111078682891638</v>
      </c>
      <c r="N16" s="5">
        <v>0.20928345933501899</v>
      </c>
      <c r="O16" s="5">
        <v>0.172618791619157</v>
      </c>
      <c r="P16" s="5">
        <v>-0.11387925042455201</v>
      </c>
    </row>
    <row r="17" spans="1:16">
      <c r="A17" s="8" t="s">
        <v>32</v>
      </c>
      <c r="B17" s="2">
        <v>12</v>
      </c>
      <c r="C17" s="5">
        <v>709.70368481797505</v>
      </c>
      <c r="D17" s="5">
        <v>564.68258885913895</v>
      </c>
      <c r="E17" s="5">
        <v>231.98568988723699</v>
      </c>
      <c r="F17" s="5">
        <v>153.973845127776</v>
      </c>
      <c r="G17" s="5">
        <v>270.02024945687401</v>
      </c>
      <c r="H17" s="5">
        <v>126.263698623869</v>
      </c>
      <c r="I17" s="5">
        <v>255.61543161945301</v>
      </c>
      <c r="J17" s="5">
        <v>392.21759392542498</v>
      </c>
      <c r="K17" s="5">
        <v>307.84992837636503</v>
      </c>
      <c r="L17" s="5">
        <v>193.781621596419</v>
      </c>
      <c r="M17" s="5">
        <v>356.39418472404401</v>
      </c>
      <c r="N17" s="5">
        <v>623.25918896764199</v>
      </c>
      <c r="O17" s="5">
        <v>255.61543161945301</v>
      </c>
      <c r="P17" s="5">
        <v>38.784963691166801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4.0570778279274009</v>
      </c>
      <c r="E21" s="7">
        <f t="shared" si="2"/>
        <v>2.7488946778196559</v>
      </c>
      <c r="F21" s="7">
        <f t="shared" si="2"/>
        <v>0.76923076923076927</v>
      </c>
      <c r="G21" s="7">
        <f t="shared" si="2"/>
        <v>2.4063060870009085</v>
      </c>
      <c r="H21" s="7">
        <f t="shared" si="2"/>
        <v>1.9797132102219424</v>
      </c>
      <c r="I21" s="7">
        <f t="shared" si="2"/>
        <v>2.693924420865994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6.4308350499309519</v>
      </c>
      <c r="M21" s="7">
        <f>((M4-MIN($M4:$P4))/(MAX($M4:$P4)-MIN($M4:$P4))*90+10)/$B4</f>
        <v>5.2387476203219592</v>
      </c>
      <c r="N21" s="7">
        <f t="shared" ref="N21:P21" si="4">((N4-MIN($M4:$P4))/(MAX($M4:$P4)-MIN($M4:$P4))*90+10)/$B4</f>
        <v>4.7519284229097174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12.309394559512771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11.795838751625539</v>
      </c>
      <c r="D24" s="7">
        <f t="shared" si="2"/>
        <v>10.356306892067634</v>
      </c>
      <c r="E24" s="7">
        <f t="shared" si="2"/>
        <v>20</v>
      </c>
      <c r="F24" s="7">
        <f t="shared" si="2"/>
        <v>7.3393080833678512</v>
      </c>
      <c r="G24" s="7">
        <f t="shared" si="2"/>
        <v>13.754160241083207</v>
      </c>
      <c r="H24" s="7">
        <f t="shared" si="2"/>
        <v>2</v>
      </c>
      <c r="I24" s="7">
        <f t="shared" si="2"/>
        <v>7.9219765929779076</v>
      </c>
      <c r="J24" s="7">
        <f t="shared" si="5"/>
        <v>2</v>
      </c>
      <c r="K24" s="7">
        <f t="shared" si="5"/>
        <v>20</v>
      </c>
      <c r="L24" s="7">
        <f t="shared" si="5"/>
        <v>6.5411167512690556</v>
      </c>
      <c r="M24" s="7">
        <f t="shared" si="7"/>
        <v>2</v>
      </c>
      <c r="N24" s="7">
        <f t="shared" si="7"/>
        <v>9.0810244714859554</v>
      </c>
      <c r="O24" s="7">
        <f t="shared" si="7"/>
        <v>6.8844654821096949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6.592966573816148</v>
      </c>
      <c r="D25" s="7">
        <f t="shared" si="2"/>
        <v>4.3774373259052908</v>
      </c>
      <c r="E25" s="7">
        <f t="shared" si="2"/>
        <v>12.5</v>
      </c>
      <c r="F25" s="7">
        <f t="shared" si="2"/>
        <v>3.9138627739736243</v>
      </c>
      <c r="G25" s="7">
        <f t="shared" si="2"/>
        <v>5.7626246798491207</v>
      </c>
      <c r="H25" s="7">
        <f t="shared" si="2"/>
        <v>1.25</v>
      </c>
      <c r="I25" s="7">
        <f t="shared" si="2"/>
        <v>4.1267409470752145</v>
      </c>
      <c r="J25" s="7">
        <f t="shared" si="5"/>
        <v>1.25</v>
      </c>
      <c r="K25" s="7">
        <f t="shared" si="5"/>
        <v>12.5</v>
      </c>
      <c r="L25" s="7">
        <f t="shared" si="5"/>
        <v>10.482730851825355</v>
      </c>
      <c r="M25" s="7">
        <f t="shared" si="7"/>
        <v>1.25</v>
      </c>
      <c r="N25" s="7">
        <f t="shared" si="7"/>
        <v>3.2762136564112998</v>
      </c>
      <c r="O25" s="7">
        <f t="shared" si="7"/>
        <v>1.7623906839891648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5.2742011763056214</v>
      </c>
      <c r="E28" s="7">
        <f t="shared" si="2"/>
        <v>3.5735630811655525</v>
      </c>
      <c r="F28" s="7">
        <f t="shared" si="2"/>
        <v>1</v>
      </c>
      <c r="G28" s="7">
        <f t="shared" si="2"/>
        <v>3.1281979131011814</v>
      </c>
      <c r="H28" s="7">
        <f t="shared" si="2"/>
        <v>2.573627173288525</v>
      </c>
      <c r="I28" s="7">
        <f t="shared" si="2"/>
        <v>3.502101747125792</v>
      </c>
      <c r="J28" s="7">
        <f t="shared" si="10"/>
        <v>10</v>
      </c>
      <c r="K28" s="7">
        <f t="shared" si="10"/>
        <v>1</v>
      </c>
      <c r="L28" s="7">
        <f t="shared" si="10"/>
        <v>8.3600855649102375</v>
      </c>
      <c r="M28" s="7">
        <f t="shared" si="11"/>
        <v>6.8103719064185473</v>
      </c>
      <c r="N28" s="7">
        <f t="shared" si="11"/>
        <v>6.1775069497826323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14.46963943891239</v>
      </c>
      <c r="E30" s="7">
        <f t="shared" si="2"/>
        <v>6.5672446441958359</v>
      </c>
      <c r="F30" s="7">
        <f t="shared" si="2"/>
        <v>10.580041113791566</v>
      </c>
      <c r="G30" s="7">
        <f t="shared" si="2"/>
        <v>5.9671742089013629</v>
      </c>
      <c r="H30" s="7">
        <f t="shared" si="2"/>
        <v>2</v>
      </c>
      <c r="I30" s="7">
        <f t="shared" si="2"/>
        <v>12.017183070863165</v>
      </c>
      <c r="J30" s="7">
        <f t="shared" ref="J30:L34" si="15">((J13-MIN($J13:$L13))/(MAX($J13:$L13)-MIN($J13:$L13))*90+10)/$B13</f>
        <v>20</v>
      </c>
      <c r="K30" s="7">
        <f t="shared" si="15"/>
        <v>3.4443792432298208</v>
      </c>
      <c r="L30" s="7">
        <f t="shared" si="15"/>
        <v>2</v>
      </c>
      <c r="M30" s="7">
        <f t="shared" ref="M30:P30" si="16">((M13-MIN($M13:$P13))/(MAX($M13:$P13)-MIN($M13:$P13))*90+10)/$B13</f>
        <v>14.085343011487288</v>
      </c>
      <c r="N30" s="7">
        <f t="shared" si="16"/>
        <v>20</v>
      </c>
      <c r="O30" s="7">
        <f t="shared" si="16"/>
        <v>12.953848161767166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9.9716306543458817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9.9152761313750926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8.2062630396751803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7.5142557537118995</v>
      </c>
      <c r="E33" s="7">
        <f t="shared" si="2"/>
        <v>3.7235462541094808</v>
      </c>
      <c r="F33" s="7">
        <f t="shared" si="2"/>
        <v>0.83333333333333337</v>
      </c>
      <c r="G33" s="7">
        <f t="shared" si="2"/>
        <v>5.1545645344149333</v>
      </c>
      <c r="H33" s="7">
        <f t="shared" si="2"/>
        <v>4.7645771815243645</v>
      </c>
      <c r="I33" s="7">
        <f t="shared" si="2"/>
        <v>3.6986101576531838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6.4231763365260015</v>
      </c>
      <c r="M33" s="7">
        <f t="shared" ref="M33:P34" si="18">((M16-MIN($M16:$P16))/(MAX($M16:$P16)-MIN($M16:$P16))*90+10)/$B16</f>
        <v>6.054184777259735</v>
      </c>
      <c r="N33" s="7">
        <f t="shared" si="18"/>
        <v>8.3333333333333339</v>
      </c>
      <c r="O33" s="7">
        <f t="shared" si="18"/>
        <v>7.4824152058255189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6.4691172264012744</v>
      </c>
      <c r="E34" s="7">
        <f t="shared" si="2"/>
        <v>2.1923676011893987</v>
      </c>
      <c r="F34" s="7">
        <f t="shared" si="2"/>
        <v>1.1895415187458436</v>
      </c>
      <c r="G34" s="7">
        <f t="shared" si="2"/>
        <v>2.6812939749764948</v>
      </c>
      <c r="H34" s="7">
        <f t="shared" si="2"/>
        <v>0.83333333333333337</v>
      </c>
      <c r="I34" s="7">
        <f t="shared" si="2"/>
        <v>2.4961230296571686</v>
      </c>
      <c r="J34" s="7">
        <f t="shared" si="15"/>
        <v>8.3333333333333339</v>
      </c>
      <c r="K34" s="7">
        <f t="shared" si="15"/>
        <v>5.1446096145872149</v>
      </c>
      <c r="L34" s="7">
        <f t="shared" si="15"/>
        <v>0.83333333333333337</v>
      </c>
      <c r="M34" s="7">
        <f t="shared" si="18"/>
        <v>4.9089093890948741</v>
      </c>
      <c r="N34" s="7">
        <f t="shared" si="18"/>
        <v>8.3333333333333339</v>
      </c>
      <c r="O34" s="7">
        <f t="shared" si="18"/>
        <v>3.6157118183604324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11.795838751625539</v>
      </c>
      <c r="D37" s="7">
        <f t="shared" ref="D37:I37" si="19">D24</f>
        <v>10.356306892067634</v>
      </c>
      <c r="E37" s="7">
        <f t="shared" si="19"/>
        <v>20</v>
      </c>
      <c r="F37" s="7">
        <f t="shared" si="19"/>
        <v>7.3393080833678512</v>
      </c>
      <c r="G37" s="7">
        <f t="shared" si="19"/>
        <v>13.754160241083207</v>
      </c>
      <c r="H37" s="7">
        <f t="shared" si="19"/>
        <v>2</v>
      </c>
      <c r="I37" s="7">
        <f t="shared" si="19"/>
        <v>7.9219765929779076</v>
      </c>
      <c r="J37" s="7">
        <f>J24</f>
        <v>2</v>
      </c>
      <c r="K37" s="7">
        <f t="shared" ref="K37:P37" si="20">K24</f>
        <v>20</v>
      </c>
      <c r="L37" s="7">
        <f t="shared" si="20"/>
        <v>6.5411167512690556</v>
      </c>
      <c r="M37" s="7">
        <f t="shared" si="20"/>
        <v>2</v>
      </c>
      <c r="N37" s="7">
        <f t="shared" si="20"/>
        <v>9.0810244714859554</v>
      </c>
      <c r="O37" s="7">
        <f t="shared" si="20"/>
        <v>6.8844654821096949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8.9049270776374669</v>
      </c>
      <c r="E39" s="7">
        <f t="shared" si="23"/>
        <v>5.9421863851916186</v>
      </c>
      <c r="F39" s="7">
        <f t="shared" si="23"/>
        <v>4.2910597868679963</v>
      </c>
      <c r="G39" s="7">
        <f t="shared" si="23"/>
        <v>7.0725606459576005</v>
      </c>
      <c r="H39" s="7">
        <f t="shared" si="23"/>
        <v>6.4052699986596568</v>
      </c>
      <c r="I39" s="7">
        <f t="shared" si="23"/>
        <v>7.7295077275938198</v>
      </c>
      <c r="J39" s="7">
        <f>(SUM(J21:J22)+SUM(J28:J33))/8</f>
        <v>10.704025964467258</v>
      </c>
      <c r="K39" s="7">
        <f t="shared" ref="K39:P39" si="24">(SUM(K21:K22)+SUM(K28:K33))/8</f>
        <v>2.2776482212545437</v>
      </c>
      <c r="L39" s="7">
        <f t="shared" si="24"/>
        <v>7.8817019383730891</v>
      </c>
      <c r="M39" s="7">
        <f t="shared" si="24"/>
        <v>9.0141112174662439</v>
      </c>
      <c r="N39" s="7">
        <f t="shared" si="24"/>
        <v>9.8983763912835148</v>
      </c>
      <c r="O39" s="7">
        <f t="shared" si="24"/>
        <v>9.7566016855178503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9.8030035482159423</v>
      </c>
      <c r="D40" s="7">
        <f t="shared" ref="D40:I40" si="25">(D20+D25+D26+D34)/4</f>
        <v>8.7830672095052122</v>
      </c>
      <c r="E40" s="7">
        <f t="shared" si="25"/>
        <v>9.7445204717259202</v>
      </c>
      <c r="F40" s="7">
        <f t="shared" si="25"/>
        <v>7.347279644608439</v>
      </c>
      <c r="G40" s="7">
        <f t="shared" si="25"/>
        <v>8.1824082351349752</v>
      </c>
      <c r="H40" s="7">
        <f t="shared" si="25"/>
        <v>1.1279761904761905</v>
      </c>
      <c r="I40" s="7">
        <f t="shared" si="25"/>
        <v>7.7271445656116677</v>
      </c>
      <c r="J40" s="7">
        <f>(J20+J25+J26+J34)/4</f>
        <v>8.4672619047619051</v>
      </c>
      <c r="K40" s="7">
        <f t="shared" ref="K40:P40" si="26">(K20+K25+K26+K34)/4</f>
        <v>10.482580975075376</v>
      </c>
      <c r="L40" s="7">
        <f t="shared" si="26"/>
        <v>8.9004446177182448</v>
      </c>
      <c r="M40" s="7">
        <f t="shared" si="26"/>
        <v>7.6111559187022895</v>
      </c>
      <c r="N40" s="7">
        <f t="shared" si="26"/>
        <v>8.9738153188647303</v>
      </c>
      <c r="O40" s="7">
        <f t="shared" si="26"/>
        <v>7.4159541970159708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10.724447140524775</v>
      </c>
      <c r="D41" s="7">
        <f t="shared" ref="D41:I41" si="27">AVERAGE(D20:D34)</f>
        <v>9.1818661567458815</v>
      </c>
      <c r="E41" s="7">
        <f t="shared" si="27"/>
        <v>7.9053142600274073</v>
      </c>
      <c r="F41" s="7">
        <f t="shared" si="27"/>
        <v>5.7272458534527377</v>
      </c>
      <c r="G41" s="7">
        <f t="shared" si="27"/>
        <v>7.1085803118388098</v>
      </c>
      <c r="H41" s="7">
        <f t="shared" si="27"/>
        <v>4.0502709834121351</v>
      </c>
      <c r="I41" s="7">
        <f t="shared" si="27"/>
        <v>7.3503539954908952</v>
      </c>
      <c r="J41" s="7">
        <f>AVERAGE(J20:J34)</f>
        <v>9.6467070949095906</v>
      </c>
      <c r="K41" s="7">
        <f t="shared" ref="K41:P41" si="28">AVERAGE(K20:K34)</f>
        <v>5.5434339780225219</v>
      </c>
      <c r="L41" s="7">
        <f t="shared" si="28"/>
        <v>8.4131007152751156</v>
      </c>
      <c r="M41" s="7">
        <f t="shared" si="28"/>
        <v>8.0100925616831198</v>
      </c>
      <c r="N41" s="7">
        <f t="shared" si="28"/>
        <v>9.6775531251475346</v>
      </c>
      <c r="O41" s="7">
        <f t="shared" si="28"/>
        <v>8.3314480341948549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9129-7DAA-A14F-A96F-449793599BD3}">
  <dimension ref="A1:P41"/>
  <sheetViews>
    <sheetView topLeftCell="A6" workbookViewId="0">
      <selection activeCell="Q9" sqref="Q9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1.55098198579839</v>
      </c>
      <c r="D4" s="5">
        <v>0.97761969485795797</v>
      </c>
      <c r="E4" s="5">
        <v>0.78152222195641496</v>
      </c>
      <c r="F4" s="5">
        <v>0.46960135176018902</v>
      </c>
      <c r="G4" s="5">
        <v>0.72226462102173306</v>
      </c>
      <c r="H4" s="5">
        <v>0.663256908128252</v>
      </c>
      <c r="I4" s="5">
        <v>0.79355780783361796</v>
      </c>
      <c r="J4" s="5">
        <v>0.85563024983949298</v>
      </c>
      <c r="K4" s="5">
        <v>0.43383556425480801</v>
      </c>
      <c r="L4" s="5">
        <v>0.77517945759037199</v>
      </c>
      <c r="M4" s="5">
        <v>0.46069516676497901</v>
      </c>
      <c r="N4" s="5">
        <v>0.41776197265033899</v>
      </c>
      <c r="O4" s="5">
        <v>0.78546293961857805</v>
      </c>
      <c r="P4" s="5">
        <v>-9.8586328169908199E-2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-4.1751871257772001E-2</v>
      </c>
      <c r="G5" s="5">
        <v>0</v>
      </c>
      <c r="H5" s="5">
        <v>0</v>
      </c>
      <c r="I5" s="5">
        <v>0</v>
      </c>
      <c r="J5" s="5">
        <v>0.235819955646102</v>
      </c>
      <c r="K5" s="5">
        <v>0</v>
      </c>
      <c r="L5" s="5">
        <v>0.23381924466457699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10.4229525577303</v>
      </c>
      <c r="D7" s="12">
        <v>8.8912641890316202</v>
      </c>
      <c r="E7" s="12">
        <v>19.152330984216601</v>
      </c>
      <c r="F7" s="12">
        <v>5.5610140127456997</v>
      </c>
      <c r="G7" s="12">
        <v>12.242232287051699</v>
      </c>
      <c r="H7" s="12">
        <v>0</v>
      </c>
      <c r="I7" s="12">
        <v>6.3010919883053198</v>
      </c>
      <c r="J7" s="12">
        <v>10.3731415538702</v>
      </c>
      <c r="K7" s="12">
        <v>34.905060954979902</v>
      </c>
      <c r="L7" s="12">
        <v>16.5621587834903</v>
      </c>
      <c r="M7" s="12">
        <v>4.0807440956838903</v>
      </c>
      <c r="N7" s="12">
        <v>7.2599538126126504</v>
      </c>
      <c r="O7" s="12">
        <v>6.3010919883053198</v>
      </c>
      <c r="P7" s="12">
        <v>11.7721465701469</v>
      </c>
    </row>
    <row r="8" spans="1:16">
      <c r="A8" s="8" t="s">
        <v>26</v>
      </c>
      <c r="B8" s="3">
        <v>8</v>
      </c>
      <c r="C8" s="12">
        <v>21.231940395376601</v>
      </c>
      <c r="D8" s="12">
        <v>12.4278454631002</v>
      </c>
      <c r="E8" s="12">
        <v>44.705375964458703</v>
      </c>
      <c r="F8" s="12">
        <v>10.3618894194326</v>
      </c>
      <c r="G8" s="12">
        <v>17.553200705699101</v>
      </c>
      <c r="H8" s="12">
        <v>0</v>
      </c>
      <c r="I8" s="12">
        <v>11.431625385897799</v>
      </c>
      <c r="J8" s="12">
        <v>12.440298214065299</v>
      </c>
      <c r="K8" s="12">
        <v>47.2332844103599</v>
      </c>
      <c r="L8" s="12">
        <v>40.994456176879702</v>
      </c>
      <c r="M8" s="12">
        <v>9.7417763460688995</v>
      </c>
      <c r="N8" s="12">
        <v>15.802540974623399</v>
      </c>
      <c r="O8" s="12">
        <v>11.431625385897799</v>
      </c>
      <c r="P8" s="12">
        <v>41.537574091605897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1.55098198579839</v>
      </c>
      <c r="D11" s="5">
        <v>0.97761969485795797</v>
      </c>
      <c r="E11" s="5">
        <v>0.78152222195641496</v>
      </c>
      <c r="F11" s="5">
        <v>0.46960135176018902</v>
      </c>
      <c r="G11" s="5">
        <v>0.72226462102173306</v>
      </c>
      <c r="H11" s="5">
        <v>0.663256908128252</v>
      </c>
      <c r="I11" s="5">
        <v>0.79355780783361796</v>
      </c>
      <c r="J11" s="5">
        <v>0.85563024983949298</v>
      </c>
      <c r="K11" s="5">
        <v>0.43383556425480801</v>
      </c>
      <c r="L11" s="5">
        <v>0.77517945759037199</v>
      </c>
      <c r="M11" s="5">
        <v>0.46069516676497901</v>
      </c>
      <c r="N11" s="5">
        <v>0.41776197265033899</v>
      </c>
      <c r="O11" s="5">
        <v>0.78546293961857805</v>
      </c>
      <c r="P11" s="5">
        <v>-9.8586328169908199E-2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0.23965595260988901</v>
      </c>
      <c r="D13" s="5">
        <v>0.17075774557019299</v>
      </c>
      <c r="E13" s="5">
        <v>7.6172345215807694E-2</v>
      </c>
      <c r="F13" s="5">
        <v>0.12470370792808499</v>
      </c>
      <c r="G13" s="5">
        <v>6.9191205996059296E-2</v>
      </c>
      <c r="H13" s="5">
        <v>2.2876401843127302E-2</v>
      </c>
      <c r="I13" s="5">
        <v>0.14353755519370501</v>
      </c>
      <c r="J13" s="5">
        <v>0.12245473891756101</v>
      </c>
      <c r="K13" s="5">
        <v>4.7593610832310902E-2</v>
      </c>
      <c r="L13" s="5">
        <v>4.04730517362656E-2</v>
      </c>
      <c r="M13" s="5">
        <v>0.153524393718524</v>
      </c>
      <c r="N13" s="5">
        <v>0.213786022149421</v>
      </c>
      <c r="O13" s="5">
        <v>0.141775030238353</v>
      </c>
      <c r="P13" s="5">
        <v>3.6521502320135499E-2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-7.8374762529873604E-2</v>
      </c>
      <c r="F14" s="5">
        <v>-2.6425723487739E-4</v>
      </c>
      <c r="G14" s="5">
        <v>0</v>
      </c>
      <c r="H14" s="5">
        <v>0</v>
      </c>
      <c r="I14" s="5">
        <v>0</v>
      </c>
      <c r="J14" s="5">
        <v>2.0456016771754799E-2</v>
      </c>
      <c r="K14" s="5">
        <v>0</v>
      </c>
      <c r="L14" s="5">
        <v>2.0451623736214099E-2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-4.1751871257772001E-2</v>
      </c>
      <c r="G15" s="5">
        <v>0</v>
      </c>
      <c r="H15" s="5">
        <v>0</v>
      </c>
      <c r="I15" s="5">
        <v>0</v>
      </c>
      <c r="J15" s="5">
        <v>0.235819955646102</v>
      </c>
      <c r="K15" s="5">
        <v>0</v>
      </c>
      <c r="L15" s="5">
        <v>0.23381924466457699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0.52274730350667797</v>
      </c>
      <c r="D16" s="5">
        <v>0.45671998516440598</v>
      </c>
      <c r="E16" s="5">
        <v>0.17765147914672999</v>
      </c>
      <c r="F16" s="5">
        <v>-4.6521963856200797E-2</v>
      </c>
      <c r="G16" s="5">
        <v>0.27922162334673101</v>
      </c>
      <c r="H16" s="5">
        <v>0.25241317956577902</v>
      </c>
      <c r="I16" s="5">
        <v>0.185876565682558</v>
      </c>
      <c r="J16" s="5">
        <v>0.54768110735808795</v>
      </c>
      <c r="K16" s="5">
        <v>0.36549151557189902</v>
      </c>
      <c r="L16" s="5">
        <v>0.49874353816331202</v>
      </c>
      <c r="M16" s="5">
        <v>0.10916250143471</v>
      </c>
      <c r="N16" s="5">
        <v>0.21923448142492499</v>
      </c>
      <c r="O16" s="5">
        <v>0.18058968135626599</v>
      </c>
      <c r="P16" s="5">
        <v>-0.110888620033799</v>
      </c>
    </row>
    <row r="17" spans="1:16">
      <c r="A17" s="8" t="s">
        <v>32</v>
      </c>
      <c r="B17" s="2">
        <v>12</v>
      </c>
      <c r="C17" s="5">
        <v>710.49959714419003</v>
      </c>
      <c r="D17" s="5">
        <v>565.57890549930596</v>
      </c>
      <c r="E17" s="5">
        <v>235.226999639296</v>
      </c>
      <c r="F17" s="5">
        <v>153.973845127776</v>
      </c>
      <c r="G17" s="5">
        <v>270.02024945687401</v>
      </c>
      <c r="H17" s="5">
        <v>132.04826521168499</v>
      </c>
      <c r="I17" s="5">
        <v>266.07399137453501</v>
      </c>
      <c r="J17" s="5">
        <v>399.05824121034101</v>
      </c>
      <c r="K17" s="5">
        <v>309.86169070575102</v>
      </c>
      <c r="L17" s="5">
        <v>201.704308688125</v>
      </c>
      <c r="M17" s="5">
        <v>356.39418472404401</v>
      </c>
      <c r="N17" s="5">
        <v>624.988842948615</v>
      </c>
      <c r="O17" s="5">
        <v>266.07399137453501</v>
      </c>
      <c r="P17" s="5">
        <v>38.784963691166801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4.0216008939538419</v>
      </c>
      <c r="E21" s="7">
        <f t="shared" si="2"/>
        <v>2.7661707090718588</v>
      </c>
      <c r="F21" s="7">
        <f t="shared" si="2"/>
        <v>0.76923076923076927</v>
      </c>
      <c r="G21" s="7">
        <f t="shared" si="2"/>
        <v>2.3867992679394061</v>
      </c>
      <c r="H21" s="7">
        <f t="shared" si="2"/>
        <v>2.0090276280951729</v>
      </c>
      <c r="I21" s="7">
        <f t="shared" si="2"/>
        <v>2.8432233991417935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6.3718381788260636</v>
      </c>
      <c r="M21" s="7">
        <f>((M4-MIN($M4:$P4))/(MAX($M4:$P4)-MIN($M4:$P4))*90+10)/$B4</f>
        <v>5.1490192631160072</v>
      </c>
      <c r="N21" s="7">
        <f t="shared" ref="N21:P21" si="4">((N4-MIN($M4:$P4))/(MAX($M4:$P4)-MIN($M4:$P4))*90+10)/$B4</f>
        <v>4.8128051897164683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12.404554309322599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11.79583875162543</v>
      </c>
      <c r="D24" s="7">
        <f t="shared" si="2"/>
        <v>10.356306892067607</v>
      </c>
      <c r="E24" s="7">
        <f t="shared" si="2"/>
        <v>20</v>
      </c>
      <c r="F24" s="7">
        <f t="shared" si="2"/>
        <v>7.226426606344333</v>
      </c>
      <c r="G24" s="7">
        <f t="shared" si="2"/>
        <v>13.50565857224006</v>
      </c>
      <c r="H24" s="7">
        <f t="shared" si="2"/>
        <v>2</v>
      </c>
      <c r="I24" s="7">
        <f t="shared" si="2"/>
        <v>7.9219765929778827</v>
      </c>
      <c r="J24" s="7">
        <f t="shared" si="5"/>
        <v>2</v>
      </c>
      <c r="K24" s="7">
        <f t="shared" si="5"/>
        <v>20</v>
      </c>
      <c r="L24" s="7">
        <f t="shared" si="5"/>
        <v>6.5411167512690636</v>
      </c>
      <c r="M24" s="7">
        <f t="shared" si="7"/>
        <v>2</v>
      </c>
      <c r="N24" s="7">
        <f t="shared" si="7"/>
        <v>9.4402262909422134</v>
      </c>
      <c r="O24" s="7">
        <f t="shared" si="7"/>
        <v>7.1962255518264318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6.5929665738161498</v>
      </c>
      <c r="D25" s="7">
        <f t="shared" si="2"/>
        <v>4.3774373259052872</v>
      </c>
      <c r="E25" s="7">
        <f t="shared" si="2"/>
        <v>12.5</v>
      </c>
      <c r="F25" s="7">
        <f t="shared" si="2"/>
        <v>3.8575444720852423</v>
      </c>
      <c r="G25" s="7">
        <f t="shared" si="2"/>
        <v>5.6672206066695114</v>
      </c>
      <c r="H25" s="7">
        <f t="shared" si="2"/>
        <v>1.25</v>
      </c>
      <c r="I25" s="7">
        <f t="shared" si="2"/>
        <v>4.1267409470752092</v>
      </c>
      <c r="J25" s="7">
        <f t="shared" si="5"/>
        <v>1.25</v>
      </c>
      <c r="K25" s="7">
        <f t="shared" si="5"/>
        <v>12.5</v>
      </c>
      <c r="L25" s="7">
        <f t="shared" si="5"/>
        <v>10.48273085182533</v>
      </c>
      <c r="M25" s="7">
        <f t="shared" si="7"/>
        <v>1.25</v>
      </c>
      <c r="N25" s="7">
        <f t="shared" si="7"/>
        <v>3.3944218074638082</v>
      </c>
      <c r="O25" s="7">
        <f t="shared" si="7"/>
        <v>1.8479029634739568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5.2280811621399952</v>
      </c>
      <c r="E28" s="7">
        <f t="shared" si="2"/>
        <v>3.5960219217934166</v>
      </c>
      <c r="F28" s="7">
        <f t="shared" si="2"/>
        <v>1</v>
      </c>
      <c r="G28" s="7">
        <f t="shared" si="2"/>
        <v>3.1028390483212278</v>
      </c>
      <c r="H28" s="7">
        <f t="shared" si="2"/>
        <v>2.6117359165237248</v>
      </c>
      <c r="I28" s="7">
        <f t="shared" si="2"/>
        <v>3.6961904188843313</v>
      </c>
      <c r="J28" s="7">
        <f t="shared" si="10"/>
        <v>10</v>
      </c>
      <c r="K28" s="7">
        <f t="shared" si="10"/>
        <v>1</v>
      </c>
      <c r="L28" s="7">
        <f t="shared" si="10"/>
        <v>8.2833896324738827</v>
      </c>
      <c r="M28" s="7">
        <f t="shared" si="11"/>
        <v>6.6937250420508096</v>
      </c>
      <c r="N28" s="7">
        <f t="shared" si="11"/>
        <v>6.2566467466314091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14.279129547376661</v>
      </c>
      <c r="E30" s="7">
        <f t="shared" si="2"/>
        <v>6.425357361038218</v>
      </c>
      <c r="F30" s="7">
        <f t="shared" si="2"/>
        <v>10.455094140781251</v>
      </c>
      <c r="G30" s="7">
        <f t="shared" si="2"/>
        <v>5.8456878049799892</v>
      </c>
      <c r="H30" s="7">
        <f t="shared" si="2"/>
        <v>2</v>
      </c>
      <c r="I30" s="7">
        <f t="shared" si="2"/>
        <v>12.018937453409517</v>
      </c>
      <c r="J30" s="7">
        <f t="shared" ref="J30:L34" si="15">((J13-MIN($J13:$L13))/(MAX($J13:$L13)-MIN($J13:$L13))*90+10)/$B13</f>
        <v>20</v>
      </c>
      <c r="K30" s="7">
        <f t="shared" si="15"/>
        <v>3.5633987069011939</v>
      </c>
      <c r="L30" s="7">
        <f t="shared" si="15"/>
        <v>2</v>
      </c>
      <c r="M30" s="7">
        <f t="shared" ref="M30:P30" si="16">((M13-MIN($M13:$P13))/(MAX($M13:$P13)-MIN($M13:$P13))*90+10)/$B13</f>
        <v>13.880843652182767</v>
      </c>
      <c r="N30" s="7">
        <f t="shared" si="16"/>
        <v>20</v>
      </c>
      <c r="O30" s="7">
        <f t="shared" si="16"/>
        <v>12.687776123233649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9.9696545796487754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9.9980672033902085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8.2697028728817319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7.463437633779658</v>
      </c>
      <c r="E33" s="7">
        <f t="shared" si="2"/>
        <v>3.7867701670316496</v>
      </c>
      <c r="F33" s="7">
        <f t="shared" si="2"/>
        <v>0.83333333333333337</v>
      </c>
      <c r="G33" s="7">
        <f t="shared" si="2"/>
        <v>5.1249349427781263</v>
      </c>
      <c r="H33" s="7">
        <f t="shared" si="2"/>
        <v>4.7717394694153024</v>
      </c>
      <c r="I33" s="7">
        <f t="shared" si="2"/>
        <v>3.8951339107912215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6.3187738551412167</v>
      </c>
      <c r="M33" s="7">
        <f t="shared" ref="M33:P34" si="18">((M16-MIN($M16:$P16))/(MAX($M16:$P16)-MIN($M16:$P16))*90+10)/$B16</f>
        <v>5.8326302735390421</v>
      </c>
      <c r="N33" s="7">
        <f t="shared" si="18"/>
        <v>8.3333333333333339</v>
      </c>
      <c r="O33" s="7">
        <f t="shared" si="18"/>
        <v>7.4553699335160033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6.4543417443513009</v>
      </c>
      <c r="E34" s="7">
        <f t="shared" si="2"/>
        <v>2.1711131351739072</v>
      </c>
      <c r="F34" s="7">
        <f t="shared" si="2"/>
        <v>1.117612822882283</v>
      </c>
      <c r="G34" s="7">
        <f t="shared" si="2"/>
        <v>2.6222303843295944</v>
      </c>
      <c r="H34" s="7">
        <f t="shared" si="2"/>
        <v>0.83333333333333337</v>
      </c>
      <c r="I34" s="7">
        <f t="shared" si="2"/>
        <v>2.5710645662500262</v>
      </c>
      <c r="J34" s="7">
        <f t="shared" si="15"/>
        <v>8.3333333333333339</v>
      </c>
      <c r="K34" s="7">
        <f t="shared" si="15"/>
        <v>4.9436155798798067</v>
      </c>
      <c r="L34" s="7">
        <f t="shared" si="15"/>
        <v>0.83333333333333337</v>
      </c>
      <c r="M34" s="7">
        <f t="shared" si="18"/>
        <v>4.8968839887196056</v>
      </c>
      <c r="N34" s="7">
        <f t="shared" si="18"/>
        <v>8.3333333333333339</v>
      </c>
      <c r="O34" s="7">
        <f t="shared" si="18"/>
        <v>3.7413108611937518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11.79583875162543</v>
      </c>
      <c r="D37" s="7">
        <f t="shared" ref="D37:I37" si="19">D24</f>
        <v>10.356306892067607</v>
      </c>
      <c r="E37" s="7">
        <f t="shared" si="19"/>
        <v>20</v>
      </c>
      <c r="F37" s="7">
        <f t="shared" si="19"/>
        <v>7.226426606344333</v>
      </c>
      <c r="G37" s="7">
        <f t="shared" si="19"/>
        <v>13.50565857224006</v>
      </c>
      <c r="H37" s="7">
        <f t="shared" si="19"/>
        <v>2</v>
      </c>
      <c r="I37" s="7">
        <f t="shared" si="19"/>
        <v>7.9219765929778827</v>
      </c>
      <c r="J37" s="7">
        <f>J24</f>
        <v>2</v>
      </c>
      <c r="K37" s="7">
        <f t="shared" ref="K37:P37" si="20">K24</f>
        <v>20</v>
      </c>
      <c r="L37" s="7">
        <f t="shared" si="20"/>
        <v>6.5411167512690636</v>
      </c>
      <c r="M37" s="7">
        <f t="shared" si="20"/>
        <v>2</v>
      </c>
      <c r="N37" s="7">
        <f t="shared" si="20"/>
        <v>9.4402262909422134</v>
      </c>
      <c r="O37" s="7">
        <f t="shared" si="20"/>
        <v>7.1962255518264318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8.8645614576865732</v>
      </c>
      <c r="E39" s="7">
        <f t="shared" si="23"/>
        <v>5.9373203228971958</v>
      </c>
      <c r="F39" s="7">
        <f t="shared" si="23"/>
        <v>4.2751944059045686</v>
      </c>
      <c r="G39" s="7">
        <f t="shared" si="23"/>
        <v>7.0480629360326468</v>
      </c>
      <c r="H39" s="7">
        <f t="shared" si="23"/>
        <v>6.4145931797845783</v>
      </c>
      <c r="I39" s="7">
        <f t="shared" si="23"/>
        <v>7.7972159508086616</v>
      </c>
      <c r="J39" s="7">
        <f>(SUM(J21:J22)+SUM(J28:J33))/8</f>
        <v>10.743735431235432</v>
      </c>
      <c r="K39" s="7">
        <f t="shared" ref="K39:P39" si="24">(SUM(K21:K22)+SUM(K28:K33))/8</f>
        <v>2.2925256542134655</v>
      </c>
      <c r="L39" s="7">
        <f t="shared" si="24"/>
        <v>7.8421543928680997</v>
      </c>
      <c r="M39" s="7">
        <f t="shared" si="24"/>
        <v>8.9350575818913818</v>
      </c>
      <c r="N39" s="7">
        <f t="shared" si="24"/>
        <v>9.915878461740455</v>
      </c>
      <c r="O39" s="7">
        <f t="shared" si="24"/>
        <v>9.7199620216624716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9.8030035482159423</v>
      </c>
      <c r="D40" s="7">
        <f t="shared" ref="D40:I40" si="25">(D20+D25+D26+D34)/4</f>
        <v>8.7793733389927198</v>
      </c>
      <c r="E40" s="7">
        <f t="shared" si="25"/>
        <v>9.7392068552220472</v>
      </c>
      <c r="F40" s="7">
        <f t="shared" si="25"/>
        <v>7.315217895170453</v>
      </c>
      <c r="G40" s="7">
        <f t="shared" si="25"/>
        <v>8.143791319178348</v>
      </c>
      <c r="H40" s="7">
        <f t="shared" si="25"/>
        <v>1.1279761904761905</v>
      </c>
      <c r="I40" s="7">
        <f t="shared" si="25"/>
        <v>7.7458799497598809</v>
      </c>
      <c r="J40" s="7">
        <f>(J20+J25+J26+J34)/4</f>
        <v>8.4672619047619051</v>
      </c>
      <c r="K40" s="7">
        <f t="shared" ref="K40:P40" si="26">(K20+K25+K26+K34)/4</f>
        <v>10.432332466398522</v>
      </c>
      <c r="L40" s="7">
        <f t="shared" si="26"/>
        <v>8.9004446177182377</v>
      </c>
      <c r="M40" s="7">
        <f t="shared" si="26"/>
        <v>7.6081495686084724</v>
      </c>
      <c r="N40" s="7">
        <f t="shared" si="26"/>
        <v>9.0033673566278569</v>
      </c>
      <c r="O40" s="7">
        <f t="shared" si="26"/>
        <v>7.4687320275954994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10.724447140524768</v>
      </c>
      <c r="D41" s="7">
        <f t="shared" ref="D41:I41" si="27">AVERAGE(D20:D34)</f>
        <v>9.1593527939687363</v>
      </c>
      <c r="E41" s="7">
        <f t="shared" si="27"/>
        <v>7.9013020624026824</v>
      </c>
      <c r="F41" s="7">
        <f t="shared" si="27"/>
        <v>5.7027090852872115</v>
      </c>
      <c r="G41" s="7">
        <f t="shared" si="27"/>
        <v>7.0686502443675225</v>
      </c>
      <c r="H41" s="7">
        <f t="shared" si="27"/>
        <v>4.0552433466787594</v>
      </c>
      <c r="I41" s="7">
        <f t="shared" si="27"/>
        <v>7.3914611503116667</v>
      </c>
      <c r="J41" s="7">
        <f>AVERAGE(J20:J34)</f>
        <v>9.6678854771859495</v>
      </c>
      <c r="K41" s="7">
        <f t="shared" ref="K41:P41" si="28">AVERAGE(K20:K34)</f>
        <v>5.5379690066201199</v>
      </c>
      <c r="L41" s="7">
        <f t="shared" si="28"/>
        <v>8.3920086910057883</v>
      </c>
      <c r="M41" s="7">
        <f t="shared" si="28"/>
        <v>7.9671289293515084</v>
      </c>
      <c r="N41" s="7">
        <f t="shared" si="28"/>
        <v>9.7187148940918195</v>
      </c>
      <c r="O41" s="7">
        <f t="shared" si="28"/>
        <v>8.3467649729409725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9E0B-B992-7D4C-AAE0-D697A6A21765}">
  <dimension ref="A1:P41"/>
  <sheetViews>
    <sheetView topLeftCell="A12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  <col min="4" max="5" width="11" bestFit="1" customWidth="1"/>
    <col min="6" max="6" width="11.5" bestFit="1" customWidth="1"/>
    <col min="7" max="16" width="11" bestFit="1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1.5530696131450901</v>
      </c>
      <c r="D4" s="5">
        <v>0.96453670368509103</v>
      </c>
      <c r="E4" s="5">
        <v>0.75011573409702503</v>
      </c>
      <c r="F4" s="5">
        <v>0.64401379153380101</v>
      </c>
      <c r="G4" s="5">
        <v>0.753566675453469</v>
      </c>
      <c r="H4" s="5">
        <v>0.667928727540547</v>
      </c>
      <c r="I4" s="5">
        <v>0.79756787316539401</v>
      </c>
      <c r="J4" s="5">
        <v>0.83585699238692301</v>
      </c>
      <c r="K4" s="5">
        <v>0.43253594334857698</v>
      </c>
      <c r="L4" s="5">
        <v>0.78242060963138105</v>
      </c>
      <c r="M4" s="5">
        <v>0.499034646667538</v>
      </c>
      <c r="N4" s="5">
        <v>0.40875206627788901</v>
      </c>
      <c r="O4" s="5">
        <v>0.80576562998285595</v>
      </c>
      <c r="P4" s="5">
        <v>1.3180132398691599E-2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-2.8897786718800399E-2</v>
      </c>
      <c r="G5" s="5">
        <v>0</v>
      </c>
      <c r="H5" s="5">
        <v>0</v>
      </c>
      <c r="I5" s="5">
        <v>0</v>
      </c>
      <c r="J5" s="5">
        <v>0.22933561856217499</v>
      </c>
      <c r="K5" s="5">
        <v>0</v>
      </c>
      <c r="L5" s="5">
        <v>0.24384185645775699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10.425004225294099</v>
      </c>
      <c r="D7" s="12">
        <v>8.8930143570609292</v>
      </c>
      <c r="E7" s="12">
        <v>19.156100954005201</v>
      </c>
      <c r="F7" s="12">
        <v>6.97036699044427</v>
      </c>
      <c r="G7" s="12">
        <v>15.344836683999601</v>
      </c>
      <c r="H7" s="12">
        <v>0</v>
      </c>
      <c r="I7" s="12">
        <v>6.3023323034633396</v>
      </c>
      <c r="J7" s="12">
        <v>10.375183416571099</v>
      </c>
      <c r="K7" s="12">
        <v>34.911931712663502</v>
      </c>
      <c r="L7" s="12">
        <v>16.5654189004076</v>
      </c>
      <c r="M7" s="12">
        <v>5.1149455613332098</v>
      </c>
      <c r="N7" s="12">
        <v>7.2613828713816799</v>
      </c>
      <c r="O7" s="12">
        <v>6.3023323034633396</v>
      </c>
      <c r="P7" s="12">
        <v>14.7556150139441</v>
      </c>
    </row>
    <row r="8" spans="1:16">
      <c r="A8" s="8" t="s">
        <v>26</v>
      </c>
      <c r="B8" s="3">
        <v>8</v>
      </c>
      <c r="C8" s="12">
        <v>21.236119718191699</v>
      </c>
      <c r="D8" s="12">
        <v>12.4302917763961</v>
      </c>
      <c r="E8" s="12">
        <v>44.714175828919799</v>
      </c>
      <c r="F8" s="12">
        <v>12.987950003777501</v>
      </c>
      <c r="G8" s="12">
        <v>22.0017878924995</v>
      </c>
      <c r="H8" s="12">
        <v>0</v>
      </c>
      <c r="I8" s="12">
        <v>11.433875601935499</v>
      </c>
      <c r="J8" s="12">
        <v>12.4427469785768</v>
      </c>
      <c r="K8" s="12">
        <v>47.242581871613602</v>
      </c>
      <c r="L8" s="12">
        <v>41.002525579054002</v>
      </c>
      <c r="M8" s="12">
        <v>12.2106788645553</v>
      </c>
      <c r="N8" s="12">
        <v>15.8056515673814</v>
      </c>
      <c r="O8" s="12">
        <v>11.433875601935499</v>
      </c>
      <c r="P8" s="12">
        <v>52.064629696609799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1.5530696131450901</v>
      </c>
      <c r="D11" s="5">
        <v>0.96453670368509103</v>
      </c>
      <c r="E11" s="5">
        <v>0.75011573409702503</v>
      </c>
      <c r="F11" s="5">
        <v>0.64401379153380101</v>
      </c>
      <c r="G11" s="5">
        <v>0.753566675453469</v>
      </c>
      <c r="H11" s="5">
        <v>0.667928727540547</v>
      </c>
      <c r="I11" s="5">
        <v>0.79756787316539401</v>
      </c>
      <c r="J11" s="5">
        <v>0.83585699238692301</v>
      </c>
      <c r="K11" s="5">
        <v>0.43253594334857698</v>
      </c>
      <c r="L11" s="5">
        <v>0.78242060963138105</v>
      </c>
      <c r="M11" s="5">
        <v>0.499034646667538</v>
      </c>
      <c r="N11" s="5">
        <v>0.40875206627788901</v>
      </c>
      <c r="O11" s="5">
        <v>0.80576562998285595</v>
      </c>
      <c r="P11" s="5">
        <v>1.3180132398691599E-2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0.23115239265738699</v>
      </c>
      <c r="D13" s="5">
        <v>0.16415072276553599</v>
      </c>
      <c r="E13" s="5">
        <v>7.5908337562050301E-2</v>
      </c>
      <c r="F13" s="5">
        <v>0.12693981744335001</v>
      </c>
      <c r="G13" s="5">
        <v>7.5593646670379905E-2</v>
      </c>
      <c r="H13" s="5">
        <v>2.2279589413967502E-2</v>
      </c>
      <c r="I13" s="5">
        <v>0.145426686029341</v>
      </c>
      <c r="J13" s="5">
        <v>0.121779388134631</v>
      </c>
      <c r="K13" s="5">
        <v>4.6050794572997301E-2</v>
      </c>
      <c r="L13" s="5">
        <v>4.3182662726164597E-2</v>
      </c>
      <c r="M13" s="5">
        <v>0.148899571269516</v>
      </c>
      <c r="N13" s="5">
        <v>0.21785833037544799</v>
      </c>
      <c r="O13" s="5">
        <v>0.14476625630870801</v>
      </c>
      <c r="P13" s="5">
        <v>4.0290481106364601E-2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-7.6389661401328801E-2</v>
      </c>
      <c r="F14" s="5">
        <v>-1.8283299558503001E-4</v>
      </c>
      <c r="G14" s="5">
        <v>0</v>
      </c>
      <c r="H14" s="5">
        <v>0</v>
      </c>
      <c r="I14" s="5">
        <v>0</v>
      </c>
      <c r="J14" s="5">
        <v>1.9993115758708199E-2</v>
      </c>
      <c r="K14" s="5">
        <v>0</v>
      </c>
      <c r="L14" s="5">
        <v>2.0279132409858999E-2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-2.8897786718800399E-2</v>
      </c>
      <c r="G15" s="5">
        <v>0</v>
      </c>
      <c r="H15" s="5">
        <v>0</v>
      </c>
      <c r="I15" s="5">
        <v>0</v>
      </c>
      <c r="J15" s="5">
        <v>0.22933561856217499</v>
      </c>
      <c r="K15" s="5">
        <v>0</v>
      </c>
      <c r="L15" s="5">
        <v>0.24384185645775699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0.53236874116584698</v>
      </c>
      <c r="D16" s="5">
        <v>0.45385912519329302</v>
      </c>
      <c r="E16" s="5">
        <v>0.16076607789126901</v>
      </c>
      <c r="F16" s="5">
        <v>6.5744843072692599E-2</v>
      </c>
      <c r="G16" s="5">
        <v>0.294365717373129</v>
      </c>
      <c r="H16" s="5">
        <v>0.25595229272085201</v>
      </c>
      <c r="I16" s="5">
        <v>0.19399973041438001</v>
      </c>
      <c r="J16" s="5">
        <v>0.53249287847176496</v>
      </c>
      <c r="K16" s="5">
        <v>0.36580055683775398</v>
      </c>
      <c r="L16" s="5">
        <v>0.495064377350381</v>
      </c>
      <c r="M16" s="5">
        <v>0.13518592009945299</v>
      </c>
      <c r="N16" s="5">
        <v>0.20670354210713399</v>
      </c>
      <c r="O16" s="5">
        <v>0.195593555211721</v>
      </c>
      <c r="P16" s="5">
        <v>-5.0560754331926597E-2</v>
      </c>
    </row>
    <row r="17" spans="1:16">
      <c r="A17" s="8" t="s">
        <v>32</v>
      </c>
      <c r="B17" s="2">
        <v>12</v>
      </c>
      <c r="C17" s="5">
        <v>710.49959714419003</v>
      </c>
      <c r="D17" s="5">
        <v>565.57890549930596</v>
      </c>
      <c r="E17" s="5">
        <v>235.226999639296</v>
      </c>
      <c r="F17" s="5">
        <v>218.768943928281</v>
      </c>
      <c r="G17" s="5">
        <v>292.362917144547</v>
      </c>
      <c r="H17" s="5">
        <v>132.04826521168499</v>
      </c>
      <c r="I17" s="5">
        <v>266.07399137453501</v>
      </c>
      <c r="J17" s="5">
        <v>399.05824121034101</v>
      </c>
      <c r="K17" s="5">
        <v>309.86169070575102</v>
      </c>
      <c r="L17" s="5">
        <v>201.704308688125</v>
      </c>
      <c r="M17" s="5">
        <v>364.87589236808498</v>
      </c>
      <c r="N17" s="5">
        <v>624.988842948615</v>
      </c>
      <c r="O17" s="5">
        <v>266.07399137453501</v>
      </c>
      <c r="P17" s="5">
        <v>62.9232894003461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3.2102302366769511</v>
      </c>
      <c r="E21" s="7">
        <f t="shared" si="2"/>
        <v>1.5772690575188373</v>
      </c>
      <c r="F21" s="7">
        <f t="shared" si="2"/>
        <v>0.76923076923076927</v>
      </c>
      <c r="G21" s="7">
        <f t="shared" si="2"/>
        <v>1.6035503175907901</v>
      </c>
      <c r="H21" s="7">
        <f t="shared" si="2"/>
        <v>0.95135923444614279</v>
      </c>
      <c r="I21" s="7">
        <f t="shared" si="2"/>
        <v>1.9386492952610854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6.7750627600392912</v>
      </c>
      <c r="M21" s="7">
        <f>((M4-MIN($M4:$P4))/(MAX($M4:$P4)-MIN($M4:$P4))*90+10)/$B4</f>
        <v>5.0130734662771124</v>
      </c>
      <c r="N21" s="7">
        <f t="shared" ref="N21:P21" si="4">((N4-MIN($M4:$P4))/(MAX($M4:$P4)-MIN($M4:$P4))*90+10)/$B4</f>
        <v>4.2244730556506944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11.830733538958397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11.795838751625471</v>
      </c>
      <c r="D24" s="7">
        <f t="shared" si="2"/>
        <v>10.356306892067618</v>
      </c>
      <c r="E24" s="7">
        <f t="shared" si="2"/>
        <v>20</v>
      </c>
      <c r="F24" s="7">
        <f t="shared" si="2"/>
        <v>8.5496943312863483</v>
      </c>
      <c r="G24" s="7">
        <f t="shared" si="2"/>
        <v>16.418751549450509</v>
      </c>
      <c r="H24" s="7">
        <f t="shared" si="2"/>
        <v>2</v>
      </c>
      <c r="I24" s="7">
        <f t="shared" si="2"/>
        <v>7.9219765929778845</v>
      </c>
      <c r="J24" s="7">
        <f t="shared" si="5"/>
        <v>2</v>
      </c>
      <c r="K24" s="7">
        <f t="shared" si="5"/>
        <v>20</v>
      </c>
      <c r="L24" s="7">
        <f t="shared" si="5"/>
        <v>6.541116751269028</v>
      </c>
      <c r="M24" s="7">
        <f t="shared" si="7"/>
        <v>2</v>
      </c>
      <c r="N24" s="7">
        <f t="shared" si="7"/>
        <v>6.0075921875331053</v>
      </c>
      <c r="O24" s="7">
        <f t="shared" si="7"/>
        <v>4.2169582167921025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6.5929665738161516</v>
      </c>
      <c r="D25" s="7">
        <f t="shared" si="2"/>
        <v>4.3774373259052943</v>
      </c>
      <c r="E25" s="7">
        <f t="shared" si="2"/>
        <v>12.5</v>
      </c>
      <c r="F25" s="7">
        <f t="shared" si="2"/>
        <v>4.5177430553912705</v>
      </c>
      <c r="G25" s="7">
        <f t="shared" si="2"/>
        <v>6.7856072029070189</v>
      </c>
      <c r="H25" s="7">
        <f t="shared" si="2"/>
        <v>1.25</v>
      </c>
      <c r="I25" s="7">
        <f t="shared" si="2"/>
        <v>4.1267409470752128</v>
      </c>
      <c r="J25" s="7">
        <f t="shared" si="5"/>
        <v>1.25</v>
      </c>
      <c r="K25" s="7">
        <f t="shared" si="5"/>
        <v>12.5</v>
      </c>
      <c r="L25" s="7">
        <f t="shared" si="5"/>
        <v>10.48273085182533</v>
      </c>
      <c r="M25" s="7">
        <f t="shared" si="7"/>
        <v>1.4650842852709502</v>
      </c>
      <c r="N25" s="7">
        <f t="shared" si="7"/>
        <v>2.4604742013073544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4.1732993076800362</v>
      </c>
      <c r="E28" s="7">
        <f t="shared" si="2"/>
        <v>2.0504497747744885</v>
      </c>
      <c r="F28" s="7">
        <f t="shared" si="2"/>
        <v>1</v>
      </c>
      <c r="G28" s="7">
        <f t="shared" si="2"/>
        <v>2.0846154128680272</v>
      </c>
      <c r="H28" s="7">
        <f t="shared" si="2"/>
        <v>1.2367670047799857</v>
      </c>
      <c r="I28" s="7">
        <f t="shared" si="2"/>
        <v>2.5202440838394109</v>
      </c>
      <c r="J28" s="7">
        <f t="shared" si="10"/>
        <v>10</v>
      </c>
      <c r="K28" s="7">
        <f t="shared" si="10"/>
        <v>1</v>
      </c>
      <c r="L28" s="7">
        <f t="shared" si="10"/>
        <v>8.8075815880510788</v>
      </c>
      <c r="M28" s="7">
        <f t="shared" si="11"/>
        <v>6.5169955061602467</v>
      </c>
      <c r="N28" s="7">
        <f t="shared" si="11"/>
        <v>5.4918149723459031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14.226007219102547</v>
      </c>
      <c r="E30" s="7">
        <f t="shared" si="2"/>
        <v>6.6215565247166879</v>
      </c>
      <c r="F30" s="7">
        <f t="shared" si="2"/>
        <v>11.019288654509101</v>
      </c>
      <c r="G30" s="7">
        <f t="shared" si="2"/>
        <v>6.5944374553016729</v>
      </c>
      <c r="H30" s="7">
        <f t="shared" si="2"/>
        <v>2</v>
      </c>
      <c r="I30" s="7">
        <f t="shared" si="2"/>
        <v>12.612428734886326</v>
      </c>
      <c r="J30" s="7">
        <f t="shared" ref="J30:L34" si="15">((J13-MIN($J13:$L13))/(MAX($J13:$L13)-MIN($J13:$L13))*90+10)/$B13</f>
        <v>20</v>
      </c>
      <c r="K30" s="7">
        <f t="shared" si="15"/>
        <v>2.6568514524579352</v>
      </c>
      <c r="L30" s="7">
        <f t="shared" si="15"/>
        <v>2</v>
      </c>
      <c r="M30" s="7">
        <f t="shared" ref="M30:P30" si="16">((M13-MIN($M13:$P13))/(MAX($M13:$P13)-MIN($M13:$P13))*90+10)/$B13</f>
        <v>13.009671125622555</v>
      </c>
      <c r="N30" s="7">
        <f t="shared" si="16"/>
        <v>20</v>
      </c>
      <c r="O30" s="7">
        <f t="shared" si="16"/>
        <v>12.590678218962971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9.97845916672388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9.873064103121802</v>
      </c>
      <c r="K31" s="7">
        <f t="shared" si="15"/>
        <v>1</v>
      </c>
      <c r="L31" s="7">
        <f t="shared" si="15"/>
        <v>10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7.887155692638931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7.0714560008598779</v>
      </c>
      <c r="E33" s="7">
        <f t="shared" si="2"/>
        <v>2.3606002908371932</v>
      </c>
      <c r="F33" s="7">
        <f t="shared" si="2"/>
        <v>0.83333333333333337</v>
      </c>
      <c r="G33" s="7">
        <f t="shared" si="2"/>
        <v>4.5079341505228721</v>
      </c>
      <c r="H33" s="7">
        <f t="shared" si="2"/>
        <v>3.8905189558245445</v>
      </c>
      <c r="I33" s="7">
        <f t="shared" si="2"/>
        <v>2.8947615177736949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6.6493100042521434</v>
      </c>
      <c r="M33" s="7">
        <f t="shared" ref="M33:P34" si="18">((M16-MIN($M16:$P16))/(MAX($M16:$P16)-MIN($M16:$P16))*90+10)/$B16</f>
        <v>6.2483873362324003</v>
      </c>
      <c r="N33" s="7">
        <f t="shared" si="18"/>
        <v>8.3333333333333339</v>
      </c>
      <c r="O33" s="7">
        <f t="shared" si="18"/>
        <v>8.0094450096563055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6.4543417443513009</v>
      </c>
      <c r="E34" s="7">
        <f t="shared" si="2"/>
        <v>2.1711131351739072</v>
      </c>
      <c r="F34" s="7">
        <f t="shared" si="2"/>
        <v>1.9577236743523094</v>
      </c>
      <c r="G34" s="7">
        <f t="shared" si="2"/>
        <v>2.911917689738202</v>
      </c>
      <c r="H34" s="7">
        <f t="shared" si="2"/>
        <v>0.83333333333333337</v>
      </c>
      <c r="I34" s="7">
        <f t="shared" si="2"/>
        <v>2.5710645662500262</v>
      </c>
      <c r="J34" s="7">
        <f t="shared" si="15"/>
        <v>8.3333333333333339</v>
      </c>
      <c r="K34" s="7">
        <f t="shared" si="15"/>
        <v>4.9436155798798067</v>
      </c>
      <c r="L34" s="7">
        <f t="shared" si="15"/>
        <v>0.83333333333333337</v>
      </c>
      <c r="M34" s="7">
        <f t="shared" si="18"/>
        <v>4.8624799479257872</v>
      </c>
      <c r="N34" s="7">
        <f t="shared" si="18"/>
        <v>8.3333333333333339</v>
      </c>
      <c r="O34" s="7">
        <f t="shared" si="18"/>
        <v>3.5441030205840054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11.795838751625471</v>
      </c>
      <c r="D37" s="7">
        <f t="shared" ref="D37:I37" si="19">D24</f>
        <v>10.356306892067618</v>
      </c>
      <c r="E37" s="7">
        <f t="shared" si="19"/>
        <v>20</v>
      </c>
      <c r="F37" s="7">
        <f t="shared" si="19"/>
        <v>8.5496943312863483</v>
      </c>
      <c r="G37" s="7">
        <f t="shared" si="19"/>
        <v>16.418751549450509</v>
      </c>
      <c r="H37" s="7">
        <f t="shared" si="19"/>
        <v>2</v>
      </c>
      <c r="I37" s="7">
        <f t="shared" si="19"/>
        <v>7.9219765929778845</v>
      </c>
      <c r="J37" s="7">
        <f>J24</f>
        <v>2</v>
      </c>
      <c r="K37" s="7">
        <f t="shared" ref="K37:P37" si="20">K24</f>
        <v>20</v>
      </c>
      <c r="L37" s="7">
        <f t="shared" si="20"/>
        <v>6.541116751269028</v>
      </c>
      <c r="M37" s="7">
        <f t="shared" si="20"/>
        <v>2</v>
      </c>
      <c r="N37" s="7">
        <f t="shared" si="20"/>
        <v>6.0075921875331053</v>
      </c>
      <c r="O37" s="7">
        <f t="shared" si="20"/>
        <v>4.2169582167921025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8.5756543985702294</v>
      </c>
      <c r="E39" s="7">
        <f t="shared" si="23"/>
        <v>5.4417647590112042</v>
      </c>
      <c r="F39" s="7">
        <f t="shared" si="23"/>
        <v>4.3468192935049377</v>
      </c>
      <c r="G39" s="7">
        <f t="shared" si="23"/>
        <v>6.8393474700657233</v>
      </c>
      <c r="H39" s="7">
        <f t="shared" si="23"/>
        <v>6.0003609524116381</v>
      </c>
      <c r="I39" s="7">
        <f t="shared" si="23"/>
        <v>7.4862907570003685</v>
      </c>
      <c r="J39" s="7">
        <f>(SUM(J21:J22)+SUM(J28:J33))/8</f>
        <v>10.588437931408656</v>
      </c>
      <c r="K39" s="7">
        <f t="shared" ref="K39:P39" si="24">(SUM(K21:K22)+SUM(K28:K33))/8</f>
        <v>2.1792072474080579</v>
      </c>
      <c r="L39" s="7">
        <f t="shared" si="24"/>
        <v>8.0195245970731186</v>
      </c>
      <c r="M39" s="7">
        <f t="shared" si="24"/>
        <v>8.8390462323168428</v>
      </c>
      <c r="N39" s="7">
        <f t="shared" si="24"/>
        <v>9.7467329731965453</v>
      </c>
      <c r="O39" s="7">
        <f t="shared" si="24"/>
        <v>9.7770841681461746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9.8030035482159423</v>
      </c>
      <c r="D40" s="7">
        <f t="shared" ref="D40:I40" si="25">(D20+D25+D26+D34)/4</f>
        <v>8.7793733389927215</v>
      </c>
      <c r="E40" s="7">
        <f t="shared" si="25"/>
        <v>9.7392068552220472</v>
      </c>
      <c r="F40" s="7">
        <f t="shared" si="25"/>
        <v>7.6902952538644662</v>
      </c>
      <c r="G40" s="7">
        <f t="shared" si="25"/>
        <v>8.4958097945898761</v>
      </c>
      <c r="H40" s="7">
        <f t="shared" si="25"/>
        <v>1.1279761904761905</v>
      </c>
      <c r="I40" s="7">
        <f t="shared" si="25"/>
        <v>7.7458799497598809</v>
      </c>
      <c r="J40" s="7">
        <f>(J20+J25+J26+J34)/4</f>
        <v>8.4672619047619051</v>
      </c>
      <c r="K40" s="7">
        <f t="shared" ref="K40:P40" si="26">(K20+K25+K26+K34)/4</f>
        <v>10.432332466398522</v>
      </c>
      <c r="L40" s="7">
        <f t="shared" si="26"/>
        <v>8.9004446177182377</v>
      </c>
      <c r="M40" s="7">
        <f t="shared" si="26"/>
        <v>7.6533196297277568</v>
      </c>
      <c r="N40" s="7">
        <f t="shared" si="26"/>
        <v>8.7698804550887441</v>
      </c>
      <c r="O40" s="7">
        <f t="shared" si="26"/>
        <v>7.2699543265745721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10.724447140524772</v>
      </c>
      <c r="D41" s="7">
        <f t="shared" ref="D41:I41" si="27">AVERAGE(D20:D34)</f>
        <v>9.0052690291066888</v>
      </c>
      <c r="E41" s="7">
        <f t="shared" si="27"/>
        <v>7.6370057616634881</v>
      </c>
      <c r="F41" s="7">
        <f t="shared" si="27"/>
        <v>5.9291475026552796</v>
      </c>
      <c r="G41" s="7">
        <f t="shared" si="27"/>
        <v>7.2454131211089354</v>
      </c>
      <c r="H41" s="7">
        <f t="shared" si="27"/>
        <v>3.8343194920798576</v>
      </c>
      <c r="I41" s="7">
        <f t="shared" si="27"/>
        <v>7.2256343802805771</v>
      </c>
      <c r="J41" s="7">
        <f>AVERAGE(J20:J34)</f>
        <v>9.5850601439450021</v>
      </c>
      <c r="K41" s="7">
        <f t="shared" ref="K41:P41" si="28">AVERAGE(K20:K34)</f>
        <v>5.4775325229905691</v>
      </c>
      <c r="L41" s="7">
        <f t="shared" si="28"/>
        <v>8.4866061332484612</v>
      </c>
      <c r="M41" s="7">
        <f t="shared" si="28"/>
        <v>7.9279682258768966</v>
      </c>
      <c r="N41" s="7">
        <f t="shared" si="28"/>
        <v>9.3373985195640294</v>
      </c>
      <c r="O41" s="7">
        <f t="shared" si="28"/>
        <v>8.1256049084577473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5488-9753-8B40-B10D-296EF759CD23}">
  <dimension ref="A1:P47"/>
  <sheetViews>
    <sheetView topLeftCell="A2" zoomScale="86" workbookViewId="0">
      <selection activeCell="R14" sqref="R14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  <col min="4" max="4" width="11.5" bestFit="1" customWidth="1"/>
    <col min="5" max="13" width="11" bestFit="1" customWidth="1"/>
    <col min="14" max="14" width="11.5" bestFit="1" customWidth="1"/>
    <col min="15" max="16" width="11" bestFit="1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1.5546549789383799</v>
      </c>
      <c r="D4" s="5">
        <v>0.97241621215421004</v>
      </c>
      <c r="E4" s="5">
        <v>0.80366870212808805</v>
      </c>
      <c r="F4" s="5">
        <v>0.48156813037501101</v>
      </c>
      <c r="G4" s="5">
        <v>0.71718384715218697</v>
      </c>
      <c r="H4" s="5">
        <v>0.66720238289312295</v>
      </c>
      <c r="I4" s="5">
        <v>0.80094249683760499</v>
      </c>
      <c r="J4" s="5">
        <v>0.86024753178536095</v>
      </c>
      <c r="K4" s="5">
        <v>0.43608984262227402</v>
      </c>
      <c r="L4" s="5">
        <v>0.78109870778380597</v>
      </c>
      <c r="M4" s="5">
        <v>0.46053814488292999</v>
      </c>
      <c r="N4" s="5">
        <v>0.421666177493214</v>
      </c>
      <c r="O4" s="5">
        <v>0.80593471519452498</v>
      </c>
      <c r="P4" s="5">
        <v>-0.10391229919152201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-4.17543442117791E-2</v>
      </c>
      <c r="G5" s="5">
        <v>0</v>
      </c>
      <c r="H5" s="5">
        <v>0</v>
      </c>
      <c r="I5" s="5">
        <v>0</v>
      </c>
      <c r="J5" s="5">
        <v>0.23502085939426301</v>
      </c>
      <c r="K5" s="5">
        <v>0</v>
      </c>
      <c r="L5" s="5">
        <v>0.234722441151231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10.5816866055082</v>
      </c>
      <c r="D7" s="12">
        <v>9.0266717279962396</v>
      </c>
      <c r="E7" s="12">
        <v>19.444007167588602</v>
      </c>
      <c r="F7" s="12">
        <v>5.5603730344422297</v>
      </c>
      <c r="G7" s="12">
        <v>12.240821212513101</v>
      </c>
      <c r="H7" s="12">
        <v>0</v>
      </c>
      <c r="I7" s="12">
        <v>6.3970530733418798</v>
      </c>
      <c r="J7" s="12">
        <v>10.5311170159956</v>
      </c>
      <c r="K7" s="12">
        <v>35.436639850943202</v>
      </c>
      <c r="L7" s="12">
        <v>16.814388512934201</v>
      </c>
      <c r="M7" s="12">
        <v>4.0802737375043696</v>
      </c>
      <c r="N7" s="12">
        <v>7.3705176714591198</v>
      </c>
      <c r="O7" s="12">
        <v>6.3970530733418798</v>
      </c>
      <c r="P7" s="12">
        <v>11.7707896790261</v>
      </c>
    </row>
    <row r="8" spans="1:16">
      <c r="A8" s="8" t="s">
        <v>26</v>
      </c>
      <c r="B8" s="3">
        <v>8</v>
      </c>
      <c r="C8" s="12">
        <v>21.555287529738901</v>
      </c>
      <c r="D8" s="12">
        <v>12.6171125833897</v>
      </c>
      <c r="E8" s="12">
        <v>45.386206587544102</v>
      </c>
      <c r="F8" s="12">
        <v>10.360695078565</v>
      </c>
      <c r="G8" s="12">
        <v>17.551177473823898</v>
      </c>
      <c r="H8" s="12">
        <v>0</v>
      </c>
      <c r="I8" s="12">
        <v>11.605720793138</v>
      </c>
      <c r="J8" s="12">
        <v>12.629754980767901</v>
      </c>
      <c r="K8" s="12">
        <v>47.952613255307803</v>
      </c>
      <c r="L8" s="12">
        <v>41.618772168856601</v>
      </c>
      <c r="M8" s="12">
        <v>9.7406534811991499</v>
      </c>
      <c r="N8" s="12">
        <v>16.043202272867301</v>
      </c>
      <c r="O8" s="12">
        <v>11.605720793138</v>
      </c>
      <c r="P8" s="12">
        <v>41.532786352587401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1.5546549789383799</v>
      </c>
      <c r="D11" s="5">
        <v>0.97241621215421004</v>
      </c>
      <c r="E11" s="5">
        <v>0.80366870212808805</v>
      </c>
      <c r="F11" s="5">
        <v>0.48156813037501101</v>
      </c>
      <c r="G11" s="5">
        <v>0.71718384715218697</v>
      </c>
      <c r="H11" s="5">
        <v>0.66720238289312295</v>
      </c>
      <c r="I11" s="5">
        <v>0.80094249683760499</v>
      </c>
      <c r="J11" s="5">
        <v>0.86024753178536095</v>
      </c>
      <c r="K11" s="5">
        <v>0.43608984262227402</v>
      </c>
      <c r="L11" s="5">
        <v>0.78109870778380597</v>
      </c>
      <c r="M11" s="5">
        <v>0.46053814488292999</v>
      </c>
      <c r="N11" s="5">
        <v>0.421666177493214</v>
      </c>
      <c r="O11" s="5">
        <v>0.80593471519452498</v>
      </c>
      <c r="P11" s="5">
        <v>-0.10391229919152201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0.23915721955520799</v>
      </c>
      <c r="D13" s="5">
        <v>0.16767094280279099</v>
      </c>
      <c r="E13" s="5">
        <v>7.6398569325286297E-2</v>
      </c>
      <c r="F13" s="5">
        <v>0.124214567730646</v>
      </c>
      <c r="G13" s="5">
        <v>6.9572789665958507E-2</v>
      </c>
      <c r="H13" s="5">
        <v>2.4654779761973101E-2</v>
      </c>
      <c r="I13" s="5">
        <v>0.14454950548081899</v>
      </c>
      <c r="J13" s="5">
        <v>0.124471212112974</v>
      </c>
      <c r="K13" s="5">
        <v>4.7573825114880598E-2</v>
      </c>
      <c r="L13" s="5">
        <v>4.1378352095037797E-2</v>
      </c>
      <c r="M13" s="5">
        <v>0.152005183117394</v>
      </c>
      <c r="N13" s="5">
        <v>0.213742295058968</v>
      </c>
      <c r="O13" s="5">
        <v>0.14433140501746</v>
      </c>
      <c r="P13" s="5">
        <v>3.6513214009078601E-2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-7.5278688842962099E-2</v>
      </c>
      <c r="F14" s="5">
        <v>-2.5545849868420999E-4</v>
      </c>
      <c r="G14" s="5">
        <v>0</v>
      </c>
      <c r="H14" s="5">
        <v>0</v>
      </c>
      <c r="I14" s="5">
        <v>0</v>
      </c>
      <c r="J14" s="5">
        <v>2.04618847903471E-2</v>
      </c>
      <c r="K14" s="5">
        <v>0</v>
      </c>
      <c r="L14" s="5">
        <v>2.0510057395278801E-2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-4.17543442117791E-2</v>
      </c>
      <c r="G15" s="5">
        <v>0</v>
      </c>
      <c r="H15" s="5">
        <v>0</v>
      </c>
      <c r="I15" s="5">
        <v>0</v>
      </c>
      <c r="J15" s="5">
        <v>0.23502085939426301</v>
      </c>
      <c r="K15" s="5">
        <v>0</v>
      </c>
      <c r="L15" s="5">
        <v>0.234722441151231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0.527900817341313</v>
      </c>
      <c r="D16" s="5">
        <v>0.45486301774064802</v>
      </c>
      <c r="E16" s="5">
        <v>0.19181775277726601</v>
      </c>
      <c r="F16" s="5">
        <v>-4.1213743702634899E-2</v>
      </c>
      <c r="G16" s="5">
        <v>0.27760917395607398</v>
      </c>
      <c r="H16" s="5">
        <v>0.25538585518456403</v>
      </c>
      <c r="I16" s="5">
        <v>0.19137848212179501</v>
      </c>
      <c r="J16" s="5">
        <v>0.55168209678235902</v>
      </c>
      <c r="K16" s="5">
        <v>0.367485963797688</v>
      </c>
      <c r="L16" s="5">
        <v>0.50359098598832996</v>
      </c>
      <c r="M16" s="5">
        <v>0.109892995652555</v>
      </c>
      <c r="N16" s="5">
        <v>0.22126474142465399</v>
      </c>
      <c r="O16" s="5">
        <v>0.19471953833441299</v>
      </c>
      <c r="P16" s="5">
        <v>-0.1130173529579</v>
      </c>
    </row>
    <row r="17" spans="1:16">
      <c r="A17" s="8" t="s">
        <v>32</v>
      </c>
      <c r="B17" s="2">
        <v>12</v>
      </c>
      <c r="C17" s="5">
        <v>711.08122064635097</v>
      </c>
      <c r="D17" s="5">
        <v>566.23389635605099</v>
      </c>
      <c r="E17" s="5">
        <v>237.59562858913699</v>
      </c>
      <c r="F17" s="5">
        <v>153.973845127776</v>
      </c>
      <c r="G17" s="5">
        <v>270.02024945687401</v>
      </c>
      <c r="H17" s="5">
        <v>136.27541704219701</v>
      </c>
      <c r="I17" s="5">
        <v>273.71671327361298</v>
      </c>
      <c r="J17" s="5">
        <v>404.05713398091802</v>
      </c>
      <c r="K17" s="5">
        <v>311.33181153026499</v>
      </c>
      <c r="L17" s="5">
        <v>207.49393150713999</v>
      </c>
      <c r="M17" s="5">
        <v>356.39418472404401</v>
      </c>
      <c r="N17" s="5">
        <v>626.25280615398901</v>
      </c>
      <c r="O17" s="5">
        <v>273.71671327361298</v>
      </c>
      <c r="P17" s="5">
        <v>38.784963691166801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3.9359632962872455</v>
      </c>
      <c r="E21" s="7">
        <f t="shared" si="2"/>
        <v>2.847279753056263</v>
      </c>
      <c r="F21" s="7">
        <f t="shared" si="2"/>
        <v>0.76923076923076927</v>
      </c>
      <c r="G21" s="7">
        <f t="shared" si="2"/>
        <v>2.2893181076583158</v>
      </c>
      <c r="H21" s="7">
        <f t="shared" si="2"/>
        <v>1.9668600305168675</v>
      </c>
      <c r="I21" s="7">
        <f t="shared" si="2"/>
        <v>2.8296914945109446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6.4004452295169809</v>
      </c>
      <c r="M21" s="7">
        <f>((M4-MIN($M4:$P4))/(MAX($M4:$P4)-MIN($M4:$P4))*90+10)/$B4</f>
        <v>5.0641658317250364</v>
      </c>
      <c r="N21" s="7">
        <f t="shared" ref="N21:P21" si="4">((N4-MIN($M4:$P4))/(MAX($M4:$P4)-MIN($M4:$P4))*90+10)/$B4</f>
        <v>4.7683868533525731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12.48571528823968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11.795838751625457</v>
      </c>
      <c r="D24" s="7">
        <f t="shared" si="2"/>
        <v>10.356306892067593</v>
      </c>
      <c r="E24" s="7">
        <f t="shared" si="2"/>
        <v>20</v>
      </c>
      <c r="F24" s="7">
        <f t="shared" si="2"/>
        <v>7.1474325100432807</v>
      </c>
      <c r="G24" s="7">
        <f t="shared" si="2"/>
        <v>13.331757899807503</v>
      </c>
      <c r="H24" s="7">
        <f t="shared" si="2"/>
        <v>2</v>
      </c>
      <c r="I24" s="7">
        <f t="shared" si="2"/>
        <v>7.9219765929778818</v>
      </c>
      <c r="J24" s="7">
        <f t="shared" si="5"/>
        <v>2</v>
      </c>
      <c r="K24" s="7">
        <f t="shared" si="5"/>
        <v>20</v>
      </c>
      <c r="L24" s="7">
        <f t="shared" si="5"/>
        <v>6.5411167512690671</v>
      </c>
      <c r="M24" s="7">
        <f t="shared" si="7"/>
        <v>2</v>
      </c>
      <c r="N24" s="7">
        <f t="shared" si="7"/>
        <v>9.7009645726664608</v>
      </c>
      <c r="O24" s="7">
        <f t="shared" si="7"/>
        <v>7.4225267020022017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6.5929665738161534</v>
      </c>
      <c r="D25" s="7">
        <f t="shared" si="2"/>
        <v>4.3774373259052926</v>
      </c>
      <c r="E25" s="7">
        <f t="shared" si="2"/>
        <v>12.5</v>
      </c>
      <c r="F25" s="7">
        <f t="shared" si="2"/>
        <v>3.8181331046918703</v>
      </c>
      <c r="G25" s="7">
        <f t="shared" si="2"/>
        <v>5.6004571416353555</v>
      </c>
      <c r="H25" s="7">
        <f t="shared" si="2"/>
        <v>1.25</v>
      </c>
      <c r="I25" s="7">
        <f t="shared" si="2"/>
        <v>4.1267409470752048</v>
      </c>
      <c r="J25" s="7">
        <f t="shared" si="5"/>
        <v>1.25</v>
      </c>
      <c r="K25" s="7">
        <f t="shared" si="5"/>
        <v>12.5</v>
      </c>
      <c r="L25" s="7">
        <f t="shared" si="5"/>
        <v>10.482730851825321</v>
      </c>
      <c r="M25" s="7">
        <f t="shared" si="7"/>
        <v>1.25</v>
      </c>
      <c r="N25" s="7">
        <f t="shared" si="7"/>
        <v>3.4802270248146012</v>
      </c>
      <c r="O25" s="7">
        <f t="shared" si="7"/>
        <v>1.9099748228340823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5.1167522851734191</v>
      </c>
      <c r="E28" s="7">
        <f t="shared" si="2"/>
        <v>3.7014636789731421</v>
      </c>
      <c r="F28" s="7">
        <f t="shared" si="2"/>
        <v>1</v>
      </c>
      <c r="G28" s="7">
        <f t="shared" si="2"/>
        <v>2.9761135399558105</v>
      </c>
      <c r="H28" s="7">
        <f t="shared" si="2"/>
        <v>2.556918039671928</v>
      </c>
      <c r="I28" s="7">
        <f t="shared" si="2"/>
        <v>3.6785989428642281</v>
      </c>
      <c r="J28" s="7">
        <f t="shared" si="10"/>
        <v>10</v>
      </c>
      <c r="K28" s="7">
        <f t="shared" si="10"/>
        <v>1</v>
      </c>
      <c r="L28" s="7">
        <f t="shared" si="10"/>
        <v>8.3205787983720754</v>
      </c>
      <c r="M28" s="7">
        <f t="shared" si="11"/>
        <v>6.5834155812425479</v>
      </c>
      <c r="N28" s="7">
        <f t="shared" si="11"/>
        <v>6.1989029093583454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14.001219833285603</v>
      </c>
      <c r="E30" s="7">
        <f t="shared" si="2"/>
        <v>6.3420867988141749</v>
      </c>
      <c r="F30" s="7">
        <f t="shared" si="2"/>
        <v>10.354572494203547</v>
      </c>
      <c r="G30" s="7">
        <f t="shared" si="2"/>
        <v>5.7693006151869284</v>
      </c>
      <c r="H30" s="7">
        <f t="shared" si="2"/>
        <v>2</v>
      </c>
      <c r="I30" s="7">
        <f t="shared" si="2"/>
        <v>12.060981427621458</v>
      </c>
      <c r="J30" s="7">
        <f t="shared" ref="J30:L34" si="15">((J13-MIN($J13:$L13))/(MAX($J13:$L13)-MIN($J13:$L13))*90+10)/$B13</f>
        <v>20</v>
      </c>
      <c r="K30" s="7">
        <f t="shared" si="15"/>
        <v>3.3420950287798292</v>
      </c>
      <c r="L30" s="7">
        <f t="shared" si="15"/>
        <v>2</v>
      </c>
      <c r="M30" s="7">
        <f t="shared" ref="M30:P30" si="16">((M13-MIN($M13:$P13))/(MAX($M13:$P13)-MIN($M13:$P13))*90+10)/$B13</f>
        <v>13.72976484239901</v>
      </c>
      <c r="N30" s="7">
        <f t="shared" si="16"/>
        <v>20</v>
      </c>
      <c r="O30" s="7">
        <f t="shared" si="16"/>
        <v>12.95038933031852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9.9694584679476286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9.9788614221779248</v>
      </c>
      <c r="K31" s="7">
        <f t="shared" si="15"/>
        <v>1</v>
      </c>
      <c r="L31" s="7">
        <f t="shared" si="15"/>
        <v>10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8.3238101921597867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7.3708144759697696</v>
      </c>
      <c r="E33" s="7">
        <f t="shared" si="2"/>
        <v>3.9043076911029182</v>
      </c>
      <c r="F33" s="7">
        <f t="shared" si="2"/>
        <v>0.83333333333333337</v>
      </c>
      <c r="G33" s="7">
        <f t="shared" si="2"/>
        <v>5.0348984418663179</v>
      </c>
      <c r="H33" s="7">
        <f t="shared" si="2"/>
        <v>4.7420314126330707</v>
      </c>
      <c r="I33" s="7">
        <f t="shared" si="2"/>
        <v>3.8985188216176785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6.3751851077935804</v>
      </c>
      <c r="M33" s="7">
        <f t="shared" ref="M33:P34" si="18">((M16-MIN($M16:$P16))/(MAX($M16:$P16)-MIN($M16:$P16))*90+10)/$B16</f>
        <v>5.8345812095212972</v>
      </c>
      <c r="N33" s="7">
        <f t="shared" si="18"/>
        <v>8.3333333333333339</v>
      </c>
      <c r="O33" s="7">
        <f t="shared" si="18"/>
        <v>7.7377614300743778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6.4433821091710604</v>
      </c>
      <c r="E34" s="7">
        <f t="shared" si="2"/>
        <v>2.155347797761678</v>
      </c>
      <c r="F34" s="7">
        <f t="shared" si="2"/>
        <v>1.0642603869739642</v>
      </c>
      <c r="G34" s="7">
        <f t="shared" si="2"/>
        <v>2.5784205207286495</v>
      </c>
      <c r="H34" s="7">
        <f t="shared" si="2"/>
        <v>0.83333333333333337</v>
      </c>
      <c r="I34" s="7">
        <f t="shared" si="2"/>
        <v>2.626651555369758</v>
      </c>
      <c r="J34" s="7">
        <f t="shared" si="15"/>
        <v>8.3333333333333339</v>
      </c>
      <c r="K34" s="7">
        <f t="shared" si="15"/>
        <v>4.7953368536887213</v>
      </c>
      <c r="L34" s="7">
        <f t="shared" si="15"/>
        <v>0.83333333333333337</v>
      </c>
      <c r="M34" s="7">
        <f t="shared" si="18"/>
        <v>4.888141078656564</v>
      </c>
      <c r="N34" s="7">
        <f t="shared" si="18"/>
        <v>8.3333333333333339</v>
      </c>
      <c r="O34" s="7">
        <f t="shared" si="18"/>
        <v>3.8326262214029527</v>
      </c>
      <c r="P34" s="7">
        <f t="shared" si="18"/>
        <v>0.83333333333333337</v>
      </c>
    </row>
    <row r="35" spans="1:16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11.795838751625457</v>
      </c>
      <c r="D37" s="7">
        <f t="shared" ref="D37:I37" si="19">D24</f>
        <v>10.356306892067593</v>
      </c>
      <c r="E37" s="7">
        <f t="shared" si="19"/>
        <v>20</v>
      </c>
      <c r="F37" s="7">
        <f t="shared" si="19"/>
        <v>7.1474325100432807</v>
      </c>
      <c r="G37" s="7">
        <f t="shared" si="19"/>
        <v>13.331757899807503</v>
      </c>
      <c r="H37" s="7">
        <f t="shared" si="19"/>
        <v>2</v>
      </c>
      <c r="I37" s="7">
        <f t="shared" si="19"/>
        <v>7.9219765929778818</v>
      </c>
      <c r="J37" s="7">
        <f>J24</f>
        <v>2</v>
      </c>
      <c r="K37" s="7">
        <f t="shared" ref="K37:P37" si="20">K24</f>
        <v>20</v>
      </c>
      <c r="L37" s="7">
        <f t="shared" si="20"/>
        <v>6.5411167512690671</v>
      </c>
      <c r="M37" s="7">
        <f t="shared" si="20"/>
        <v>2</v>
      </c>
      <c r="N37" s="7">
        <f t="shared" si="20"/>
        <v>9.7009645726664608</v>
      </c>
      <c r="O37" s="7">
        <f t="shared" si="20"/>
        <v>7.4225267020022017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8.7936240393698082</v>
      </c>
      <c r="E39" s="7">
        <f t="shared" si="23"/>
        <v>5.964922543273615</v>
      </c>
      <c r="F39" s="7">
        <f t="shared" si="23"/>
        <v>4.2626046861197127</v>
      </c>
      <c r="G39" s="7">
        <f t="shared" si="23"/>
        <v>6.9992341411137247</v>
      </c>
      <c r="H39" s="7">
        <f t="shared" si="23"/>
        <v>6.3987564883830368</v>
      </c>
      <c r="I39" s="7">
        <f t="shared" si="23"/>
        <v>7.7990041388570921</v>
      </c>
      <c r="J39" s="7">
        <f>(SUM(J21:J22)+SUM(J28:J33))/8</f>
        <v>10.741093109007673</v>
      </c>
      <c r="K39" s="7">
        <f t="shared" ref="K39:P39" si="24">(SUM(K21:K22)+SUM(K28:K33))/8</f>
        <v>2.2648626944482948</v>
      </c>
      <c r="L39" s="7">
        <f t="shared" si="24"/>
        <v>7.8745804633739009</v>
      </c>
      <c r="M39" s="7">
        <f t="shared" si="24"/>
        <v>8.8920212361412894</v>
      </c>
      <c r="N39" s="7">
        <f t="shared" si="24"/>
        <v>9.9031081900358355</v>
      </c>
      <c r="O39" s="7">
        <f t="shared" si="24"/>
        <v>9.7880876096178788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9.8030035482159441</v>
      </c>
      <c r="D40" s="7">
        <f t="shared" ref="D40:I40" si="25">(D20+D25+D26+D34)/4</f>
        <v>8.7766334301976592</v>
      </c>
      <c r="E40" s="7">
        <f t="shared" si="25"/>
        <v>9.7352655208689907</v>
      </c>
      <c r="F40" s="7">
        <f t="shared" si="25"/>
        <v>7.2920269443450296</v>
      </c>
      <c r="G40" s="7">
        <f t="shared" si="25"/>
        <v>8.1161479870195734</v>
      </c>
      <c r="H40" s="7">
        <f t="shared" si="25"/>
        <v>1.1279761904761905</v>
      </c>
      <c r="I40" s="7">
        <f t="shared" si="25"/>
        <v>7.7597766970398121</v>
      </c>
      <c r="J40" s="7">
        <f>(J20+J25+J26+J34)/4</f>
        <v>8.4672619047619051</v>
      </c>
      <c r="K40" s="7">
        <f t="shared" ref="K40:P40" si="26">(K20+K25+K26+K34)/4</f>
        <v>10.395262784850752</v>
      </c>
      <c r="L40" s="7">
        <f t="shared" si="26"/>
        <v>8.9004446177182359</v>
      </c>
      <c r="M40" s="7">
        <f t="shared" si="26"/>
        <v>7.605963841092712</v>
      </c>
      <c r="N40" s="7">
        <f t="shared" si="26"/>
        <v>9.0248186609655558</v>
      </c>
      <c r="O40" s="7">
        <f t="shared" si="26"/>
        <v>7.5070788324878306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10.724447140524772</v>
      </c>
      <c r="D41" s="7">
        <f t="shared" ref="D41:I41" si="27">AVERAGE(D20:D34)</f>
        <v>9.1207888618544466</v>
      </c>
      <c r="E41" s="7">
        <f t="shared" si="27"/>
        <v>7.9149722241092908</v>
      </c>
      <c r="F41" s="7">
        <f t="shared" si="27"/>
        <v>5.6845440414284392</v>
      </c>
      <c r="G41" s="7">
        <f t="shared" si="27"/>
        <v>7.0236432870062542</v>
      </c>
      <c r="H41" s="7">
        <f t="shared" si="27"/>
        <v>4.0467971112646035</v>
      </c>
      <c r="I41" s="7">
        <f t="shared" si="27"/>
        <v>7.3961206498788119</v>
      </c>
      <c r="J41" s="7">
        <f>AVERAGE(J20:J34)</f>
        <v>9.666476238664476</v>
      </c>
      <c r="K41" s="7">
        <f t="shared" ref="K41:P41" si="28">AVERAGE(K20:K34)</f>
        <v>5.5133301796659566</v>
      </c>
      <c r="L41" s="7">
        <f t="shared" si="28"/>
        <v>8.4093025952755465</v>
      </c>
      <c r="M41" s="7">
        <f t="shared" si="28"/>
        <v>7.9435933509472569</v>
      </c>
      <c r="N41" s="7">
        <f t="shared" si="28"/>
        <v>9.7350069824543599</v>
      </c>
      <c r="O41" s="7">
        <f t="shared" si="28"/>
        <v>8.4084111778335302</v>
      </c>
      <c r="P41" s="7">
        <f t="shared" si="28"/>
        <v>7.0097236097236086</v>
      </c>
    </row>
    <row r="42" spans="1:16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B9A1-B2E7-9641-B91E-B92ADE979D94}">
  <dimension ref="A1:P41"/>
  <sheetViews>
    <sheetView zoomScale="89" workbookViewId="0">
      <selection activeCell="R15" sqref="R15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1.5148827233989099</v>
      </c>
      <c r="D4" s="5">
        <v>0.96151294616439797</v>
      </c>
      <c r="E4" s="5">
        <v>0.62915465803780701</v>
      </c>
      <c r="F4" s="5">
        <v>0.46136771470673499</v>
      </c>
      <c r="G4" s="5">
        <v>0.71609805978113805</v>
      </c>
      <c r="H4" s="5">
        <v>0.60503652030183197</v>
      </c>
      <c r="I4" s="5">
        <v>0.61521424410046499</v>
      </c>
      <c r="J4" s="5">
        <v>0.73289319857116597</v>
      </c>
      <c r="K4" s="5">
        <v>0.39291404612222203</v>
      </c>
      <c r="L4" s="5">
        <v>0.65434887204432002</v>
      </c>
      <c r="M4" s="5">
        <v>0.46164459750968001</v>
      </c>
      <c r="N4" s="5">
        <v>0.34189644066686697</v>
      </c>
      <c r="O4" s="5">
        <v>0.61414226202169397</v>
      </c>
      <c r="P4" s="5">
        <v>-0.105122867383283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-4.0846919232050402E-2</v>
      </c>
      <c r="G5" s="5">
        <v>0</v>
      </c>
      <c r="H5" s="5">
        <v>0</v>
      </c>
      <c r="I5" s="5">
        <v>0</v>
      </c>
      <c r="J5" s="5">
        <v>0.21040377583804601</v>
      </c>
      <c r="K5" s="5">
        <v>0</v>
      </c>
      <c r="L5" s="5">
        <v>0.214124682235661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5">
        <v>8.73</v>
      </c>
      <c r="D7" s="5">
        <v>7.14</v>
      </c>
      <c r="E7" s="5">
        <v>15.38</v>
      </c>
      <c r="F7" s="5">
        <v>5.56</v>
      </c>
      <c r="G7" s="5">
        <v>12.24</v>
      </c>
      <c r="H7" s="5">
        <v>0</v>
      </c>
      <c r="I7" s="5">
        <v>5.0599999999999996</v>
      </c>
      <c r="J7" s="5">
        <v>8.33</v>
      </c>
      <c r="K7" s="5">
        <v>15.87</v>
      </c>
      <c r="L7" s="5">
        <v>13.3</v>
      </c>
      <c r="M7" s="5">
        <v>4.08</v>
      </c>
      <c r="N7" s="5">
        <v>5.83</v>
      </c>
      <c r="O7" s="5">
        <v>5.0599999999999996</v>
      </c>
      <c r="P7" s="5">
        <v>11.77</v>
      </c>
    </row>
    <row r="8" spans="1:16">
      <c r="A8" s="8" t="s">
        <v>26</v>
      </c>
      <c r="B8" s="3">
        <v>8</v>
      </c>
      <c r="C8" s="6">
        <v>17.05</v>
      </c>
      <c r="D8" s="6">
        <v>9.98</v>
      </c>
      <c r="E8" s="6">
        <v>35.9</v>
      </c>
      <c r="F8" s="6">
        <v>10.36</v>
      </c>
      <c r="G8" s="6">
        <v>17.55</v>
      </c>
      <c r="H8" s="6">
        <v>0</v>
      </c>
      <c r="I8" s="6">
        <v>9.18</v>
      </c>
      <c r="J8" s="6">
        <v>9.99</v>
      </c>
      <c r="K8" s="6">
        <v>23.07</v>
      </c>
      <c r="L8" s="6">
        <v>32.92</v>
      </c>
      <c r="M8" s="6">
        <v>9.74</v>
      </c>
      <c r="N8" s="6">
        <v>12.69</v>
      </c>
      <c r="O8" s="6">
        <v>9.18</v>
      </c>
      <c r="P8" s="6">
        <v>41.53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1.5148827233989099</v>
      </c>
      <c r="D11" s="5">
        <v>0.96151294616439797</v>
      </c>
      <c r="E11" s="5">
        <v>0.62915465803780701</v>
      </c>
      <c r="F11" s="5">
        <v>0.46136771470673499</v>
      </c>
      <c r="G11" s="5">
        <v>0.71609805978113805</v>
      </c>
      <c r="H11" s="5">
        <v>0.60503652030183197</v>
      </c>
      <c r="I11" s="5">
        <v>0.61521424410046499</v>
      </c>
      <c r="J11" s="5">
        <v>0.73289319857116597</v>
      </c>
      <c r="K11" s="5">
        <v>0.39291404612222203</v>
      </c>
      <c r="L11" s="5">
        <v>0.65434887204432002</v>
      </c>
      <c r="M11" s="5">
        <v>0.46164459750968001</v>
      </c>
      <c r="N11" s="5">
        <v>0.34189644066686697</v>
      </c>
      <c r="O11" s="5">
        <v>0.61414226202169397</v>
      </c>
      <c r="P11" s="5">
        <v>-0.105122867383283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0.23803553610118999</v>
      </c>
      <c r="D13" s="5">
        <v>0.16648139288561001</v>
      </c>
      <c r="E13" s="5">
        <v>6.7864716892577198E-2</v>
      </c>
      <c r="F13" s="5">
        <v>0.122686855775263</v>
      </c>
      <c r="G13" s="5">
        <v>6.8979545542755802E-2</v>
      </c>
      <c r="H13" s="5">
        <v>2.1695381095229601E-3</v>
      </c>
      <c r="I13" s="5">
        <v>0.13466076252907</v>
      </c>
      <c r="J13" s="5">
        <v>0.11649885392254999</v>
      </c>
      <c r="K13" s="5">
        <v>4.2085506418433997E-2</v>
      </c>
      <c r="L13" s="5">
        <v>2.8822326791972101E-2</v>
      </c>
      <c r="M13" s="5">
        <v>0.15267191929295301</v>
      </c>
      <c r="N13" s="5">
        <v>0.21193753960689399</v>
      </c>
      <c r="O13" s="5">
        <v>0.134549503543968</v>
      </c>
      <c r="P13" s="5">
        <v>3.5904964054680501E-2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-0.115793082548323</v>
      </c>
      <c r="F14" s="5">
        <v>-2.6174862428231E-4</v>
      </c>
      <c r="G14" s="5">
        <v>0</v>
      </c>
      <c r="H14" s="5">
        <v>0</v>
      </c>
      <c r="I14" s="5">
        <v>0</v>
      </c>
      <c r="J14" s="5">
        <v>2.0289812315417599E-2</v>
      </c>
      <c r="K14" s="5">
        <v>0</v>
      </c>
      <c r="L14" s="5">
        <v>2.02119303281528E-2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-4.0846919232050402E-2</v>
      </c>
      <c r="G15" s="5">
        <v>0</v>
      </c>
      <c r="H15" s="5">
        <v>0</v>
      </c>
      <c r="I15" s="5">
        <v>0</v>
      </c>
      <c r="J15" s="5">
        <v>0.21040377583804601</v>
      </c>
      <c r="K15" s="5">
        <v>0</v>
      </c>
      <c r="L15" s="5">
        <v>0.214124682235661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0.427265649534738</v>
      </c>
      <c r="D16" s="5">
        <v>0.37475314085601896</v>
      </c>
      <c r="E16" s="5">
        <v>0.1749216904128903</v>
      </c>
      <c r="F16" s="5">
        <v>1.7498767576052093E-2</v>
      </c>
      <c r="G16" s="5">
        <v>0.23861320480594039</v>
      </c>
      <c r="H16" s="5">
        <v>0.20768510902319029</v>
      </c>
      <c r="I16" s="5">
        <v>8.6829609791763906E-2</v>
      </c>
      <c r="J16" s="5">
        <v>0.1723825333694865</v>
      </c>
      <c r="K16" s="5">
        <v>0.28461646342370661</v>
      </c>
      <c r="L16" s="5">
        <v>0.1398623026524094</v>
      </c>
      <c r="M16" s="5">
        <v>8.7660196756729591E-2</v>
      </c>
      <c r="N16" s="5">
        <v>0.103894296384097</v>
      </c>
      <c r="O16" s="5">
        <v>8.5735557307590193E-2</v>
      </c>
      <c r="P16" s="5">
        <v>-0.1067432808256723</v>
      </c>
    </row>
    <row r="17" spans="1:16">
      <c r="A17" s="8" t="s">
        <v>32</v>
      </c>
      <c r="B17" s="2">
        <v>12</v>
      </c>
      <c r="C17" s="5">
        <v>702.97813728847302</v>
      </c>
      <c r="D17" s="5">
        <v>557.108567672817</v>
      </c>
      <c r="E17" s="5">
        <v>204.596548067567</v>
      </c>
      <c r="F17" s="5">
        <v>153.97401353612</v>
      </c>
      <c r="G17" s="5">
        <v>270.01815653617899</v>
      </c>
      <c r="H17" s="5">
        <v>77.384123196509606</v>
      </c>
      <c r="I17" s="5">
        <v>167.24066567326801</v>
      </c>
      <c r="J17" s="5">
        <v>334.414131077165</v>
      </c>
      <c r="K17" s="5">
        <v>290.85055681930601</v>
      </c>
      <c r="L17" s="5">
        <v>126.834825920631</v>
      </c>
      <c r="M17" s="5">
        <v>356.39688182987197</v>
      </c>
      <c r="N17" s="5">
        <v>608.64202322041001</v>
      </c>
      <c r="O17" s="5">
        <v>167.24066567326801</v>
      </c>
      <c r="P17" s="5">
        <v>38.784963691166801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4.0558891286497651</v>
      </c>
      <c r="E21" s="7">
        <f t="shared" si="2"/>
        <v>1.8718272256504678</v>
      </c>
      <c r="F21" s="7">
        <f t="shared" si="2"/>
        <v>0.76923076923076927</v>
      </c>
      <c r="G21" s="7">
        <f t="shared" si="2"/>
        <v>2.4431677886769734</v>
      </c>
      <c r="H21" s="7">
        <f t="shared" si="2"/>
        <v>1.7133371031463787</v>
      </c>
      <c r="I21" s="7">
        <f t="shared" si="2"/>
        <v>1.780219078418128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6.0928907560051471</v>
      </c>
      <c r="M21" s="7">
        <f>((M4-MIN($M4:$P4))/(MAX($M4:$P4)-MIN($M4:$P4))*90+10)/$B4</f>
        <v>6.2244858574306994</v>
      </c>
      <c r="N21" s="7">
        <f t="shared" ref="N21:P21" si="4">((N4-MIN($M4:$P4))/(MAX($M4:$P4)-MIN($M4:$P4))*90+10)/$B4</f>
        <v>5.0718848660475935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2" si="5">((J5-MIN($J5:$L5))/(MAX($J5:$L5)-MIN($J5:$L5))*90+10)/$B5</f>
        <v>12.304505503353891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ref="J23:L23" si="7">((J6-MIN($J6:$L6))/(MAX($J6:$L6)-MIN($J6:$L6))*90+10)/$B6</f>
        <v>13.199351088858137</v>
      </c>
      <c r="K23" s="7">
        <f t="shared" si="7"/>
        <v>2</v>
      </c>
      <c r="L23" s="7">
        <f t="shared" si="7"/>
        <v>20</v>
      </c>
      <c r="M23" s="7">
        <f t="shared" ref="M23:P23" si="8">((M6-MIN($M6:$P6))/(MAX($M6:$P6)-MIN($M6:$P6))*90+10)/$B6</f>
        <v>5.5938750107076896</v>
      </c>
      <c r="N23" s="7">
        <f t="shared" si="8"/>
        <v>20</v>
      </c>
      <c r="O23" s="7">
        <f t="shared" si="8"/>
        <v>2.8965193443904278</v>
      </c>
      <c r="P23" s="7">
        <f t="shared" si="8"/>
        <v>2</v>
      </c>
    </row>
    <row r="24" spans="1:16">
      <c r="A24" s="11" t="s">
        <v>25</v>
      </c>
      <c r="B24" s="2">
        <v>5</v>
      </c>
      <c r="C24" s="7">
        <f t="shared" si="2"/>
        <v>12.217165149544863</v>
      </c>
      <c r="D24" s="7">
        <f t="shared" si="2"/>
        <v>10.356306892067618</v>
      </c>
      <c r="E24" s="7">
        <f t="shared" si="2"/>
        <v>20</v>
      </c>
      <c r="F24" s="7">
        <f t="shared" si="2"/>
        <v>8.5071521456436923</v>
      </c>
      <c r="G24" s="7">
        <f t="shared" si="2"/>
        <v>16.325097529258777</v>
      </c>
      <c r="H24" s="7">
        <f t="shared" si="2"/>
        <v>2</v>
      </c>
      <c r="I24" s="7">
        <f t="shared" si="2"/>
        <v>7.9219765929778934</v>
      </c>
      <c r="J24" s="7">
        <f t="shared" ref="J24:L24" si="9">((J7-MIN($J7:$L7))/(MAX($J7:$L7)-MIN($J7:$L7))*90+10)/$B7</f>
        <v>2</v>
      </c>
      <c r="K24" s="7">
        <f t="shared" si="9"/>
        <v>20</v>
      </c>
      <c r="L24" s="7">
        <f t="shared" si="9"/>
        <v>13.864721485411144</v>
      </c>
      <c r="M24" s="7">
        <f t="shared" ref="M24:P24" si="10">((M7-MIN($M7:$P7))/(MAX($M7:$P7)-MIN($M7:$P7))*90+10)/$B7</f>
        <v>2</v>
      </c>
      <c r="N24" s="7">
        <f t="shared" si="10"/>
        <v>6.0962288686605985</v>
      </c>
      <c r="O24" s="7">
        <f t="shared" si="10"/>
        <v>4.2938881664499338</v>
      </c>
      <c r="P24" s="7">
        <f t="shared" si="10"/>
        <v>20</v>
      </c>
    </row>
    <row r="25" spans="1:16">
      <c r="A25" s="8" t="s">
        <v>26</v>
      </c>
      <c r="B25" s="3">
        <v>8</v>
      </c>
      <c r="C25" s="7">
        <f t="shared" si="2"/>
        <v>6.5929665738161569</v>
      </c>
      <c r="D25" s="7">
        <f t="shared" si="2"/>
        <v>4.3774373259052926</v>
      </c>
      <c r="E25" s="7">
        <f t="shared" si="2"/>
        <v>12.5</v>
      </c>
      <c r="F25" s="7">
        <f t="shared" si="2"/>
        <v>4.4965181058495816</v>
      </c>
      <c r="G25" s="7">
        <f t="shared" si="2"/>
        <v>6.7496518105849592</v>
      </c>
      <c r="H25" s="7">
        <f t="shared" si="2"/>
        <v>1.25</v>
      </c>
      <c r="I25" s="7">
        <f t="shared" si="2"/>
        <v>4.1267409470752092</v>
      </c>
      <c r="J25" s="7">
        <f t="shared" ref="J25:L25" si="11">((J8-MIN($J8:$L8))/(MAX($J8:$L8)-MIN($J8:$L8))*90+10)/$B8</f>
        <v>1.25</v>
      </c>
      <c r="K25" s="7">
        <f t="shared" si="11"/>
        <v>7.6673571740078499</v>
      </c>
      <c r="L25" s="7">
        <f t="shared" si="11"/>
        <v>12.5</v>
      </c>
      <c r="M25" s="7">
        <f t="shared" ref="M25:P25" si="12">((M8-MIN($M8:$P8))/(MAX($M8:$P8)-MIN($M8:$P8))*90+10)/$B8</f>
        <v>1.4447449768160743</v>
      </c>
      <c r="N25" s="7">
        <f t="shared" si="12"/>
        <v>2.4706336939721791</v>
      </c>
      <c r="O25" s="7">
        <f t="shared" si="12"/>
        <v>1.25</v>
      </c>
      <c r="P25" s="7">
        <f t="shared" si="12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13">100/$B9</f>
        <v>10</v>
      </c>
      <c r="L26" s="7">
        <f t="shared" si="13"/>
        <v>10</v>
      </c>
      <c r="M26" s="7">
        <f>100/$B9</f>
        <v>10</v>
      </c>
      <c r="N26" s="7">
        <f t="shared" ref="N26:P26" si="14">100/$B9</f>
        <v>10</v>
      </c>
      <c r="O26" s="7">
        <f t="shared" si="14"/>
        <v>10</v>
      </c>
      <c r="P26" s="7">
        <f t="shared" si="14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7" si="15">((J10-MIN($J10:$L10))/(MAX($J10:$L10)-MIN($J10:$L10))*90+10)/$B10</f>
        <v>10</v>
      </c>
      <c r="K27" s="7">
        <f t="shared" si="15"/>
        <v>1</v>
      </c>
      <c r="L27" s="7">
        <f t="shared" si="15"/>
        <v>1</v>
      </c>
      <c r="M27" s="7">
        <f t="shared" ref="M27:P27" si="16">((M10-MIN($M10:$P10))/(MAX($M10:$P10)-MIN($M10:$P10))*90+10)/$B10</f>
        <v>10</v>
      </c>
      <c r="N27" s="7">
        <f t="shared" si="16"/>
        <v>1</v>
      </c>
      <c r="O27" s="7">
        <f t="shared" si="16"/>
        <v>7.4741054142160008</v>
      </c>
      <c r="P27" s="7">
        <f t="shared" si="16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5.2726558672446942</v>
      </c>
      <c r="E28" s="7">
        <f t="shared" si="2"/>
        <v>2.4333753933456079</v>
      </c>
      <c r="F28" s="7">
        <f t="shared" si="2"/>
        <v>1</v>
      </c>
      <c r="G28" s="7">
        <f t="shared" si="2"/>
        <v>3.1761181252800652</v>
      </c>
      <c r="H28" s="7">
        <f t="shared" si="2"/>
        <v>2.2273382340902925</v>
      </c>
      <c r="I28" s="7">
        <f t="shared" si="2"/>
        <v>2.3142848019435664</v>
      </c>
      <c r="J28" s="7">
        <f t="shared" ref="J28:L28" si="17">((J11-MIN($J11:$L11))/(MAX($J11:$L11)-MIN($J11:$L11))*90+10)/$B11</f>
        <v>10</v>
      </c>
      <c r="K28" s="7">
        <f t="shared" si="17"/>
        <v>1</v>
      </c>
      <c r="L28" s="7">
        <f t="shared" si="17"/>
        <v>7.9207579828066912</v>
      </c>
      <c r="M28" s="7">
        <f t="shared" ref="M28:P28" si="18">((M11-MIN($M11:$P11))/(MAX($M11:$P11)-MIN($M11:$P11))*90+10)/$B11</f>
        <v>8.0918316146599096</v>
      </c>
      <c r="N28" s="7">
        <f t="shared" si="18"/>
        <v>6.5934503258618715</v>
      </c>
      <c r="O28" s="7">
        <f t="shared" si="18"/>
        <v>10</v>
      </c>
      <c r="P28" s="7">
        <f t="shared" si="18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9">100/$B12</f>
        <v>9.0909090909090917</v>
      </c>
      <c r="E29" s="7">
        <f t="shared" si="19"/>
        <v>9.0909090909090917</v>
      </c>
      <c r="F29" s="7">
        <f t="shared" si="19"/>
        <v>9.0909090909090917</v>
      </c>
      <c r="G29" s="7">
        <f t="shared" si="19"/>
        <v>9.0909090909090917</v>
      </c>
      <c r="H29" s="7">
        <f t="shared" si="19"/>
        <v>9.0909090909090917</v>
      </c>
      <c r="I29" s="7">
        <f t="shared" si="19"/>
        <v>9.0909090909090917</v>
      </c>
      <c r="J29" s="7">
        <f>100/$B12</f>
        <v>9.0909090909090917</v>
      </c>
      <c r="K29" s="7">
        <f t="shared" ref="K29:L29" si="20">100/$B12</f>
        <v>9.0909090909090917</v>
      </c>
      <c r="L29" s="7">
        <f t="shared" si="20"/>
        <v>9.0909090909090917</v>
      </c>
      <c r="M29" s="7">
        <f>100/$B12</f>
        <v>9.0909090909090917</v>
      </c>
      <c r="N29" s="7">
        <f t="shared" ref="N29:P29" si="21">100/$B12</f>
        <v>9.0909090909090917</v>
      </c>
      <c r="O29" s="7">
        <f t="shared" si="21"/>
        <v>9.0909090909090917</v>
      </c>
      <c r="P29" s="7">
        <f t="shared" si="21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14.539380034226287</v>
      </c>
      <c r="E30" s="7">
        <f t="shared" si="2"/>
        <v>7.0134959178675418</v>
      </c>
      <c r="F30" s="7">
        <f t="shared" si="2"/>
        <v>11.197221034207573</v>
      </c>
      <c r="G30" s="7">
        <f t="shared" si="2"/>
        <v>7.0985735291980374</v>
      </c>
      <c r="H30" s="7">
        <f t="shared" si="2"/>
        <v>2</v>
      </c>
      <c r="I30" s="7">
        <f t="shared" si="2"/>
        <v>12.111003959273948</v>
      </c>
      <c r="J30" s="7">
        <f t="shared" ref="J30:L30" si="22">((J13-MIN($J13:$L13))/(MAX($J13:$L13)-MIN($J13:$L13))*90+10)/$B13</f>
        <v>20</v>
      </c>
      <c r="K30" s="7">
        <f t="shared" si="22"/>
        <v>4.7229321357671861</v>
      </c>
      <c r="L30" s="7">
        <f t="shared" si="22"/>
        <v>2</v>
      </c>
      <c r="M30" s="7">
        <f t="shared" ref="M30:P30" si="23">((M13-MIN($M13:$P13))/(MAX($M13:$P13)-MIN($M13:$P13))*90+10)/$B13</f>
        <v>13.939865037454291</v>
      </c>
      <c r="N30" s="7">
        <f t="shared" si="23"/>
        <v>20</v>
      </c>
      <c r="O30" s="7">
        <f t="shared" si="23"/>
        <v>12.086779138674302</v>
      </c>
      <c r="P30" s="7">
        <f t="shared" si="23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9.9796556273768964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ref="J31:L31" si="24">((J14-MIN($J14:$L14))/(MAX($J14:$L14)-MIN($J14:$L14))*90+10)/$B14</f>
        <v>10</v>
      </c>
      <c r="K31" s="7">
        <f t="shared" si="24"/>
        <v>1</v>
      </c>
      <c r="L31" s="7">
        <f t="shared" si="24"/>
        <v>9.9654537028491603</v>
      </c>
      <c r="M31" s="7">
        <f>100/$B14</f>
        <v>10</v>
      </c>
      <c r="N31" s="7">
        <f t="shared" ref="N31:P31" si="25">100/$B14</f>
        <v>10</v>
      </c>
      <c r="O31" s="7">
        <f t="shared" si="25"/>
        <v>10</v>
      </c>
      <c r="P31" s="7">
        <f t="shared" si="25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ref="J32:L32" si="26">((J15-MIN($J15:$L15))/(MAX($J15:$L15)-MIN($J15:$L15))*90+10)/$B15</f>
        <v>8.2030036689025945</v>
      </c>
      <c r="K32" s="7">
        <f t="shared" si="26"/>
        <v>0.83333333333333337</v>
      </c>
      <c r="L32" s="7">
        <f t="shared" si="26"/>
        <v>8.3333333333333339</v>
      </c>
      <c r="M32" s="7">
        <f>100/$B15</f>
        <v>8.3333333333333339</v>
      </c>
      <c r="N32" s="7">
        <f t="shared" ref="N32:P32" si="27">100/$B15</f>
        <v>8.3333333333333339</v>
      </c>
      <c r="O32" s="7">
        <f t="shared" si="27"/>
        <v>8.3333333333333339</v>
      </c>
      <c r="P32" s="7">
        <f t="shared" si="2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7.3721921761763198</v>
      </c>
      <c r="E33" s="7">
        <f t="shared" si="2"/>
        <v>3.7146592121663762</v>
      </c>
      <c r="F33" s="7">
        <f t="shared" si="2"/>
        <v>0.83333333333333337</v>
      </c>
      <c r="G33" s="7">
        <f t="shared" si="2"/>
        <v>4.88041071376293</v>
      </c>
      <c r="H33" s="7">
        <f t="shared" si="2"/>
        <v>4.3143310021428656</v>
      </c>
      <c r="I33" s="7">
        <f t="shared" si="2"/>
        <v>2.1023019579628488</v>
      </c>
      <c r="J33" s="7">
        <f t="shared" ref="J33:L33" si="28">((J16-MIN($J16:$L16))/(MAX($J16:$L16)-MIN($J16:$L16))*90+10)/$B16</f>
        <v>2.5182709481037175</v>
      </c>
      <c r="K33" s="7">
        <f t="shared" si="28"/>
        <v>8.3333333333333339</v>
      </c>
      <c r="L33" s="7">
        <f t="shared" si="28"/>
        <v>0.83333333333333337</v>
      </c>
      <c r="M33" s="7">
        <f t="shared" ref="M33:P33" si="29">((M16-MIN($M16:$P16))/(MAX($M16:$P16)-MIN($M16:$P16))*90+10)/$B16</f>
        <v>7.7552990204718553</v>
      </c>
      <c r="N33" s="7">
        <f t="shared" si="29"/>
        <v>8.3333333333333339</v>
      </c>
      <c r="O33" s="7">
        <f t="shared" si="29"/>
        <v>7.6867699571406227</v>
      </c>
      <c r="P33" s="7">
        <f t="shared" si="29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6.584560571008601</v>
      </c>
      <c r="E34" s="7">
        <f t="shared" si="2"/>
        <v>2.3584329427306141</v>
      </c>
      <c r="F34" s="7">
        <f t="shared" si="2"/>
        <v>1.751539333722967</v>
      </c>
      <c r="G34" s="7">
        <f t="shared" si="2"/>
        <v>3.1427468147659394</v>
      </c>
      <c r="H34" s="7">
        <f t="shared" si="2"/>
        <v>0.83333333333333337</v>
      </c>
      <c r="I34" s="7">
        <f t="shared" si="2"/>
        <v>1.910587995934085</v>
      </c>
      <c r="J34" s="7">
        <f t="shared" ref="J34:L34" si="30">((J17-MIN($J17:$L17))/(MAX($J17:$L17)-MIN($J17:$L17))*90+10)/$B17</f>
        <v>8.3333333333333339</v>
      </c>
      <c r="K34" s="7">
        <f t="shared" si="30"/>
        <v>6.7593478790147534</v>
      </c>
      <c r="L34" s="7">
        <f t="shared" si="30"/>
        <v>0.83333333333333337</v>
      </c>
      <c r="M34" s="7">
        <f t="shared" ref="M34:P34" si="31">((M17-MIN($M17:$P17))/(MAX($M17:$P17)-MIN($M17:$P17))*90+10)/$B17</f>
        <v>5.0134857877192172</v>
      </c>
      <c r="N34" s="7">
        <f t="shared" si="31"/>
        <v>8.3333333333333339</v>
      </c>
      <c r="O34" s="7">
        <f t="shared" si="31"/>
        <v>2.5239639024476914</v>
      </c>
      <c r="P34" s="7">
        <f t="shared" si="31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12.217165149544863</v>
      </c>
      <c r="D37" s="7">
        <f t="shared" ref="D37:I37" si="32">D24</f>
        <v>10.356306892067618</v>
      </c>
      <c r="E37" s="7">
        <f t="shared" si="32"/>
        <v>20</v>
      </c>
      <c r="F37" s="7">
        <f t="shared" si="32"/>
        <v>8.5071521456436923</v>
      </c>
      <c r="G37" s="7">
        <f t="shared" si="32"/>
        <v>16.325097529258777</v>
      </c>
      <c r="H37" s="7">
        <f t="shared" si="32"/>
        <v>2</v>
      </c>
      <c r="I37" s="7">
        <f t="shared" si="32"/>
        <v>7.9219765929778934</v>
      </c>
      <c r="J37" s="7">
        <f>J24</f>
        <v>2</v>
      </c>
      <c r="K37" s="7">
        <f t="shared" ref="K37:P37" si="33">K24</f>
        <v>20</v>
      </c>
      <c r="L37" s="7">
        <f t="shared" si="33"/>
        <v>13.864721485411144</v>
      </c>
      <c r="M37" s="7">
        <f t="shared" si="33"/>
        <v>2</v>
      </c>
      <c r="N37" s="7">
        <f t="shared" si="33"/>
        <v>6.0962288686605985</v>
      </c>
      <c r="O37" s="7">
        <f t="shared" si="33"/>
        <v>4.2938881664499338</v>
      </c>
      <c r="P37" s="7">
        <f t="shared" si="33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34">(D23+D27)/2</f>
        <v>10.5</v>
      </c>
      <c r="E38" s="7">
        <f t="shared" si="34"/>
        <v>6.0320704659872346</v>
      </c>
      <c r="F38" s="7">
        <f t="shared" si="34"/>
        <v>7.425891422522743</v>
      </c>
      <c r="G38" s="7">
        <f t="shared" si="34"/>
        <v>1.7822131641491132</v>
      </c>
      <c r="H38" s="7">
        <f t="shared" si="34"/>
        <v>1.5</v>
      </c>
      <c r="I38" s="7">
        <f t="shared" si="34"/>
        <v>4.7943466280941491</v>
      </c>
      <c r="J38" s="7">
        <f>(J23+J27)/2</f>
        <v>11.599675544429068</v>
      </c>
      <c r="K38" s="7">
        <f t="shared" ref="K38:P38" si="35">(K23+K27)/2</f>
        <v>1.5</v>
      </c>
      <c r="L38" s="7">
        <f t="shared" si="35"/>
        <v>10.5</v>
      </c>
      <c r="M38" s="7">
        <f t="shared" si="35"/>
        <v>7.7969375053538448</v>
      </c>
      <c r="N38" s="7">
        <f t="shared" si="35"/>
        <v>10.5</v>
      </c>
      <c r="O38" s="7">
        <f t="shared" si="35"/>
        <v>5.1853123793032143</v>
      </c>
      <c r="P38" s="7">
        <f t="shared" si="35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36">(SUM(D21:D22)+SUM(D28:D33))/8</f>
        <v>8.8955449538174367</v>
      </c>
      <c r="E39" s="7">
        <f t="shared" si="36"/>
        <v>5.7447000216590514</v>
      </c>
      <c r="F39" s="7">
        <f t="shared" si="36"/>
        <v>4.3692103985488746</v>
      </c>
      <c r="G39" s="7">
        <f t="shared" si="36"/>
        <v>7.1903140726450534</v>
      </c>
      <c r="H39" s="7">
        <f t="shared" si="36"/>
        <v>6.2724060954527454</v>
      </c>
      <c r="I39" s="7">
        <f t="shared" si="36"/>
        <v>7.2790065277301155</v>
      </c>
      <c r="J39" s="7">
        <f>(SUM(J21:J22)+SUM(J28:J33))/8</f>
        <v>9.9761246129471246</v>
      </c>
      <c r="K39" s="7">
        <f t="shared" ref="K39:P39" si="37">(SUM(K21:K22)+SUM(K28:K33))/8</f>
        <v>3.3749673328217145</v>
      </c>
      <c r="L39" s="7">
        <f t="shared" si="37"/>
        <v>7.0920847749045954</v>
      </c>
      <c r="M39" s="7">
        <f t="shared" si="37"/>
        <v>9.4919654942823968</v>
      </c>
      <c r="N39" s="7">
        <f t="shared" si="37"/>
        <v>9.9903638686856535</v>
      </c>
      <c r="O39" s="7">
        <f t="shared" si="37"/>
        <v>9.6737624015456305</v>
      </c>
      <c r="P39" s="7">
        <f t="shared" si="37"/>
        <v>5.5658508158508164</v>
      </c>
    </row>
    <row r="40" spans="1:16">
      <c r="A40" s="17" t="s">
        <v>17</v>
      </c>
      <c r="B40" s="17"/>
      <c r="C40" s="7">
        <f>(C20+C25+C26+C34)/4</f>
        <v>9.8030035482159441</v>
      </c>
      <c r="D40" s="7">
        <f t="shared" ref="D40:I40" si="38">(D20+D25+D26+D34)/4</f>
        <v>8.8119280456570444</v>
      </c>
      <c r="E40" s="7">
        <f t="shared" si="38"/>
        <v>9.7860368071112251</v>
      </c>
      <c r="F40" s="7">
        <f t="shared" si="38"/>
        <v>7.6334429313217083</v>
      </c>
      <c r="G40" s="7">
        <f t="shared" si="38"/>
        <v>8.5445282277662962</v>
      </c>
      <c r="H40" s="7">
        <f t="shared" si="38"/>
        <v>1.1279761904761905</v>
      </c>
      <c r="I40" s="7">
        <f t="shared" si="38"/>
        <v>7.5807608071808961</v>
      </c>
      <c r="J40" s="7">
        <f>(J20+J25+J26+J34)/4</f>
        <v>8.4672619047619051</v>
      </c>
      <c r="K40" s="7">
        <f t="shared" ref="K40:P40" si="39">(K20+K25+K26+K34)/4</f>
        <v>9.6781048346842216</v>
      </c>
      <c r="L40" s="7">
        <f t="shared" si="39"/>
        <v>9.4047619047619051</v>
      </c>
      <c r="M40" s="7">
        <f t="shared" si="39"/>
        <v>7.6859862625623947</v>
      </c>
      <c r="N40" s="7">
        <f t="shared" si="39"/>
        <v>8.7724203282549507</v>
      </c>
      <c r="O40" s="7">
        <f t="shared" si="39"/>
        <v>7.0149195470404937</v>
      </c>
      <c r="P40" s="7">
        <f t="shared" si="39"/>
        <v>9.4047619047619051</v>
      </c>
    </row>
    <row r="41" spans="1:16">
      <c r="A41" s="18" t="s">
        <v>18</v>
      </c>
      <c r="B41" s="18"/>
      <c r="C41" s="7">
        <f>AVERAGE(C20:C34)</f>
        <v>10.75253556705273</v>
      </c>
      <c r="D41" s="7">
        <f t="shared" ref="D41:I41" si="40">AVERAGE(D20:D34)</f>
        <v>9.1845585803490177</v>
      </c>
      <c r="E41" s="7">
        <f t="shared" si="40"/>
        <v>7.8110592222461204</v>
      </c>
      <c r="F41" s="7">
        <f t="shared" si="40"/>
        <v>5.9230926602911342</v>
      </c>
      <c r="G41" s="7">
        <f t="shared" si="40"/>
        <v>7.4393432899855068</v>
      </c>
      <c r="H41" s="7">
        <f t="shared" si="40"/>
        <v>3.9794102350351155</v>
      </c>
      <c r="I41" s="7">
        <f t="shared" si="40"/>
        <v>7.071051019982046</v>
      </c>
      <c r="J41" s="7">
        <f>AVERAGE(J20:J34)</f>
        <v>9.2584930407655168</v>
      </c>
      <c r="K41" s="7">
        <f t="shared" ref="K41:P41" si="41">AVERAGE(K20:K34)</f>
        <v>5.9141438667540394</v>
      </c>
      <c r="L41" s="7">
        <f t="shared" si="41"/>
        <v>8.6146964869130347</v>
      </c>
      <c r="M41" s="7">
        <f t="shared" si="41"/>
        <v>8.2849029343477625</v>
      </c>
      <c r="N41" s="7">
        <f t="shared" si="41"/>
        <v>9.4739214087443759</v>
      </c>
      <c r="O41" s="7">
        <f t="shared" si="41"/>
        <v>8.0076193550388926</v>
      </c>
      <c r="P41" s="7">
        <f t="shared" si="41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DE81-EB12-224C-9380-BE101B70CB9C}">
  <dimension ref="A1:P41"/>
  <sheetViews>
    <sheetView topLeftCell="A10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16" width="10.5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1.5367298202558699</v>
      </c>
      <c r="D4" s="5">
        <v>0.98184631121292398</v>
      </c>
      <c r="E4" s="5">
        <v>0.81687466529851804</v>
      </c>
      <c r="F4" s="5">
        <v>0.78516403325428796</v>
      </c>
      <c r="G4" s="5">
        <v>0.78133477128443896</v>
      </c>
      <c r="H4" s="5">
        <v>0.67443704937510196</v>
      </c>
      <c r="I4" s="5">
        <v>0.78900073988275798</v>
      </c>
      <c r="J4" s="5">
        <v>0.84781495673476104</v>
      </c>
      <c r="K4" s="5">
        <v>0.43983053707991199</v>
      </c>
      <c r="L4" s="5">
        <v>0.80255100807512703</v>
      </c>
      <c r="M4" s="5">
        <v>0.546030431091174</v>
      </c>
      <c r="N4" s="5">
        <v>0.42536859886918199</v>
      </c>
      <c r="O4" s="5">
        <v>0.81212187959155802</v>
      </c>
      <c r="P4" s="5">
        <v>9.3875741048452102E-2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-1.9156016557069298E-2</v>
      </c>
      <c r="G5" s="5">
        <v>0</v>
      </c>
      <c r="H5" s="5">
        <v>0</v>
      </c>
      <c r="I5" s="5">
        <v>0</v>
      </c>
      <c r="J5" s="5">
        <v>0.24133240989902199</v>
      </c>
      <c r="K5" s="5">
        <v>0</v>
      </c>
      <c r="L5" s="5">
        <v>0.23973706373999301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10.7623765640689</v>
      </c>
      <c r="D7" s="12">
        <v>9.1808086818939394</v>
      </c>
      <c r="E7" s="12">
        <v>19.776027664920001</v>
      </c>
      <c r="F7" s="12">
        <v>8.0161084738415003</v>
      </c>
      <c r="G7" s="12">
        <v>17.6469726114784</v>
      </c>
      <c r="H7" s="12">
        <v>0</v>
      </c>
      <c r="I7" s="12">
        <v>6.5062873852077496</v>
      </c>
      <c r="J7" s="12">
        <v>10.710943462209601</v>
      </c>
      <c r="K7" s="12">
        <v>36.041746127939398</v>
      </c>
      <c r="L7" s="12">
        <v>17.1015063682338</v>
      </c>
      <c r="M7" s="12">
        <v>5.8823242038261299</v>
      </c>
      <c r="N7" s="12">
        <v>7.4963745960002299</v>
      </c>
      <c r="O7" s="12">
        <v>6.5062873852077496</v>
      </c>
      <c r="P7" s="12">
        <v>16.969351931135702</v>
      </c>
    </row>
    <row r="8" spans="1:16">
      <c r="A8" s="8" t="s">
        <v>26</v>
      </c>
      <c r="B8" s="3">
        <v>8</v>
      </c>
      <c r="C8" s="12">
        <v>21.9233596675478</v>
      </c>
      <c r="D8" s="12">
        <v>12.8325589139078</v>
      </c>
      <c r="E8" s="12">
        <v>46.161208918766398</v>
      </c>
      <c r="F8" s="12">
        <v>14.9364898901075</v>
      </c>
      <c r="G8" s="12">
        <v>25.302644553222699</v>
      </c>
      <c r="H8" s="12">
        <v>0</v>
      </c>
      <c r="I8" s="12">
        <v>11.803896876720801</v>
      </c>
      <c r="J8" s="12">
        <v>12.845417189372601</v>
      </c>
      <c r="K8" s="12">
        <v>48.771438838128397</v>
      </c>
      <c r="L8" s="12">
        <v>42.329442830244901</v>
      </c>
      <c r="M8" s="12">
        <v>14.042607290506499</v>
      </c>
      <c r="N8" s="12">
        <v>16.317151564878699</v>
      </c>
      <c r="O8" s="12">
        <v>11.803896876720801</v>
      </c>
      <c r="P8" s="12">
        <v>59.875716711985099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1.5367298202558699</v>
      </c>
      <c r="D11" s="5">
        <v>0.98184631121292398</v>
      </c>
      <c r="E11" s="5">
        <v>0.81687466529851804</v>
      </c>
      <c r="F11" s="5">
        <v>0.78516403325428796</v>
      </c>
      <c r="G11" s="5">
        <v>0.78133477128443896</v>
      </c>
      <c r="H11" s="5">
        <v>0.67443704937510196</v>
      </c>
      <c r="I11" s="5">
        <v>0.78900073988275798</v>
      </c>
      <c r="J11" s="5">
        <v>0.84781495673476104</v>
      </c>
      <c r="K11" s="5">
        <v>0.43983053707991199</v>
      </c>
      <c r="L11" s="5">
        <v>0.80255100807512703</v>
      </c>
      <c r="M11" s="5">
        <v>0.546030431091174</v>
      </c>
      <c r="N11" s="5">
        <v>0.42536859886918199</v>
      </c>
      <c r="O11" s="5">
        <v>0.81212187959155802</v>
      </c>
      <c r="P11" s="5">
        <v>9.3875741048452102E-2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0.233464593641697</v>
      </c>
      <c r="D13" s="5">
        <v>0.165899447486726</v>
      </c>
      <c r="E13" s="5">
        <v>7.6173607971069604E-2</v>
      </c>
      <c r="F13" s="5">
        <v>0.13562744933877199</v>
      </c>
      <c r="G13" s="5">
        <v>8.1850759250403707E-2</v>
      </c>
      <c r="H13" s="5">
        <v>2.89696216265986E-2</v>
      </c>
      <c r="I13" s="5">
        <v>0.136377121125765</v>
      </c>
      <c r="J13" s="5">
        <v>0.123209633240377</v>
      </c>
      <c r="K13" s="5">
        <v>4.8331641685647103E-2</v>
      </c>
      <c r="L13" s="5">
        <v>4.3571542317884501E-2</v>
      </c>
      <c r="M13" s="5">
        <v>0.15529386562273401</v>
      </c>
      <c r="N13" s="5">
        <v>0.215447094859892</v>
      </c>
      <c r="O13" s="5">
        <v>0.14579063351191601</v>
      </c>
      <c r="P13" s="5">
        <v>4.51657047090359E-2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-7.34184480672085E-2</v>
      </c>
      <c r="F14" s="5">
        <v>-1.1868011008210999E-4</v>
      </c>
      <c r="G14" s="5">
        <v>0</v>
      </c>
      <c r="H14" s="5">
        <v>0</v>
      </c>
      <c r="I14" s="5">
        <v>0</v>
      </c>
      <c r="J14" s="5">
        <v>2.0104318769791799E-2</v>
      </c>
      <c r="K14" s="5">
        <v>0</v>
      </c>
      <c r="L14" s="5">
        <v>2.02860842090146E-2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-1.9156016557069298E-2</v>
      </c>
      <c r="G15" s="5">
        <v>0</v>
      </c>
      <c r="H15" s="5">
        <v>0</v>
      </c>
      <c r="I15" s="5">
        <v>0</v>
      </c>
      <c r="J15" s="5">
        <v>0.24133240989902199</v>
      </c>
      <c r="K15" s="5">
        <v>0</v>
      </c>
      <c r="L15" s="5">
        <v>0.23973706373999301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0.52229622227596095</v>
      </c>
      <c r="D16" s="5">
        <v>0.45839789475051002</v>
      </c>
      <c r="E16" s="5">
        <v>0.201127562319873</v>
      </c>
      <c r="F16" s="5">
        <v>0.13495241909235101</v>
      </c>
      <c r="G16" s="5">
        <v>0.30876792199095798</v>
      </c>
      <c r="H16" s="5">
        <v>0.25777072871803602</v>
      </c>
      <c r="I16" s="5">
        <v>0.196266933505816</v>
      </c>
      <c r="J16" s="5">
        <v>0.54060739142001701</v>
      </c>
      <c r="K16" s="5">
        <v>0.37064879913049398</v>
      </c>
      <c r="L16" s="5">
        <v>0.51596598181199005</v>
      </c>
      <c r="M16" s="5">
        <v>0.161838876840109</v>
      </c>
      <c r="N16" s="5">
        <v>0.22236349299434</v>
      </c>
      <c r="O16" s="5">
        <v>0.196380279085384</v>
      </c>
      <c r="P16" s="5">
        <v>-1.3099035326779201E-3</v>
      </c>
    </row>
    <row r="17" spans="1:16">
      <c r="A17" s="8" t="s">
        <v>32</v>
      </c>
      <c r="B17" s="2">
        <v>12</v>
      </c>
      <c r="C17" s="5">
        <v>711.74154399324095</v>
      </c>
      <c r="D17" s="5">
        <v>566.977514360604</v>
      </c>
      <c r="E17" s="5">
        <v>240.284754964744</v>
      </c>
      <c r="F17" s="5">
        <v>268.116522493822</v>
      </c>
      <c r="G17" s="5">
        <v>309.37896872162997</v>
      </c>
      <c r="H17" s="5">
        <v>141.07452768504999</v>
      </c>
      <c r="I17" s="5">
        <v>282.39355504032699</v>
      </c>
      <c r="J17" s="5">
        <v>409.73242442804701</v>
      </c>
      <c r="K17" s="5">
        <v>313.00084970638898</v>
      </c>
      <c r="L17" s="5">
        <v>214.066943887354</v>
      </c>
      <c r="M17" s="5">
        <v>371.33551077584701</v>
      </c>
      <c r="N17" s="5">
        <v>627.687791926297</v>
      </c>
      <c r="O17" s="5">
        <v>282.39355504032699</v>
      </c>
      <c r="P17" s="5">
        <v>81.306896379819705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3.2373228586445775</v>
      </c>
      <c r="E21" s="7">
        <f t="shared" si="2"/>
        <v>1.9128175011133308</v>
      </c>
      <c r="F21" s="7">
        <f t="shared" si="2"/>
        <v>1.6582228294018262</v>
      </c>
      <c r="G21" s="7">
        <f t="shared" si="2"/>
        <v>1.6274788917612502</v>
      </c>
      <c r="H21" s="7">
        <f t="shared" si="2"/>
        <v>0.76923076923076927</v>
      </c>
      <c r="I21" s="7">
        <f t="shared" si="2"/>
        <v>1.689026537860435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6.9242249339563919</v>
      </c>
      <c r="M21" s="7">
        <f>((M4-MIN($M4:$P4))/(MAX($M4:$P4)-MIN($M4:$P4))*90+10)/$B4</f>
        <v>5.1274883808140164</v>
      </c>
      <c r="N21" s="7">
        <f t="shared" ref="N21:P21" si="4">((N4-MIN($M4:$P4))/(MAX($M4:$P4)-MIN($M4:$P4))*90+10)/$B4</f>
        <v>3.9644453774131452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12.42563102363008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11.795838751625444</v>
      </c>
      <c r="D24" s="7">
        <f t="shared" si="2"/>
        <v>10.356306892067618</v>
      </c>
      <c r="E24" s="7">
        <f t="shared" si="2"/>
        <v>20</v>
      </c>
      <c r="F24" s="7">
        <f t="shared" si="2"/>
        <v>9.2962050303508565</v>
      </c>
      <c r="G24" s="7">
        <f t="shared" si="2"/>
        <v>18.062149203506191</v>
      </c>
      <c r="H24" s="7">
        <f t="shared" si="2"/>
        <v>2</v>
      </c>
      <c r="I24" s="7">
        <f t="shared" si="2"/>
        <v>7.9219765929778934</v>
      </c>
      <c r="J24" s="7">
        <f t="shared" si="5"/>
        <v>2</v>
      </c>
      <c r="K24" s="7">
        <f t="shared" si="5"/>
        <v>20</v>
      </c>
      <c r="L24" s="7">
        <f t="shared" si="5"/>
        <v>6.5411167512690209</v>
      </c>
      <c r="M24" s="7">
        <f t="shared" si="7"/>
        <v>2</v>
      </c>
      <c r="N24" s="7">
        <f t="shared" si="7"/>
        <v>4.6204414540761602</v>
      </c>
      <c r="O24" s="7">
        <f t="shared" si="7"/>
        <v>3.0130160707728835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6.592966573816148</v>
      </c>
      <c r="D25" s="7">
        <f t="shared" si="2"/>
        <v>4.3774373259053014</v>
      </c>
      <c r="E25" s="7">
        <f t="shared" si="2"/>
        <v>12.5</v>
      </c>
      <c r="F25" s="7">
        <f t="shared" si="2"/>
        <v>4.8901887038837089</v>
      </c>
      <c r="G25" s="7">
        <f t="shared" si="2"/>
        <v>7.416535883509578</v>
      </c>
      <c r="H25" s="7">
        <f t="shared" si="2"/>
        <v>1.25</v>
      </c>
      <c r="I25" s="7">
        <f t="shared" si="2"/>
        <v>4.1267409470752172</v>
      </c>
      <c r="J25" s="7">
        <f t="shared" si="5"/>
        <v>1.25</v>
      </c>
      <c r="K25" s="7">
        <f t="shared" si="5"/>
        <v>12.5</v>
      </c>
      <c r="L25" s="7">
        <f t="shared" si="5"/>
        <v>10.482730851825359</v>
      </c>
      <c r="M25" s="7">
        <f t="shared" si="7"/>
        <v>1.7739138489326267</v>
      </c>
      <c r="N25" s="7">
        <f t="shared" si="7"/>
        <v>2.30621371139625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4.2085197162379506</v>
      </c>
      <c r="E28" s="7">
        <f t="shared" si="2"/>
        <v>2.4866627514473301</v>
      </c>
      <c r="F28" s="7">
        <f t="shared" si="2"/>
        <v>2.155689678222374</v>
      </c>
      <c r="G28" s="7">
        <f t="shared" si="2"/>
        <v>2.1157225592896252</v>
      </c>
      <c r="H28" s="7">
        <f t="shared" si="2"/>
        <v>1</v>
      </c>
      <c r="I28" s="7">
        <f t="shared" si="2"/>
        <v>2.1957344992185654</v>
      </c>
      <c r="J28" s="7">
        <f t="shared" si="10"/>
        <v>10</v>
      </c>
      <c r="K28" s="7">
        <f t="shared" si="10"/>
        <v>1</v>
      </c>
      <c r="L28" s="7">
        <f t="shared" si="10"/>
        <v>9.0014924141433106</v>
      </c>
      <c r="M28" s="7">
        <f t="shared" si="11"/>
        <v>6.6657348950582218</v>
      </c>
      <c r="N28" s="7">
        <f t="shared" si="11"/>
        <v>5.1537789906370888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14.052799348535157</v>
      </c>
      <c r="E30" s="7">
        <f t="shared" si="2"/>
        <v>6.1549762609211962</v>
      </c>
      <c r="F30" s="7">
        <f t="shared" si="2"/>
        <v>11.388205880569886</v>
      </c>
      <c r="G30" s="7">
        <f t="shared" si="2"/>
        <v>6.6546889043228585</v>
      </c>
      <c r="H30" s="7">
        <f t="shared" si="2"/>
        <v>2</v>
      </c>
      <c r="I30" s="7">
        <f t="shared" si="2"/>
        <v>11.454193283746125</v>
      </c>
      <c r="J30" s="7">
        <f t="shared" ref="J30:L34" si="15">((J13-MIN($J13:$L13))/(MAX($J13:$L13)-MIN($J13:$L13))*90+10)/$B13</f>
        <v>20</v>
      </c>
      <c r="K30" s="7">
        <f t="shared" si="15"/>
        <v>3.0758895351109854</v>
      </c>
      <c r="L30" s="7">
        <f t="shared" si="15"/>
        <v>2</v>
      </c>
      <c r="M30" s="7">
        <f t="shared" ref="M30:P30" si="16">((M13-MIN($M13:$P13))/(MAX($M13:$P13)-MIN($M13:$P13))*90+10)/$B13</f>
        <v>13.641359603010027</v>
      </c>
      <c r="N30" s="7">
        <f t="shared" si="16"/>
        <v>20</v>
      </c>
      <c r="O30" s="7">
        <f t="shared" si="16"/>
        <v>12.636797813590881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9.9854515994432198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9.9193590573641472</v>
      </c>
      <c r="K31" s="7">
        <f t="shared" si="15"/>
        <v>1</v>
      </c>
      <c r="L31" s="7">
        <f t="shared" si="15"/>
        <v>10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8.2837540157533862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7.0960927927541606</v>
      </c>
      <c r="E33" s="7">
        <f t="shared" si="2"/>
        <v>2.1146590448257432</v>
      </c>
      <c r="F33" s="7">
        <f t="shared" si="2"/>
        <v>0.83333333333333337</v>
      </c>
      <c r="G33" s="7">
        <f t="shared" si="2"/>
        <v>4.198860962857867</v>
      </c>
      <c r="H33" s="7">
        <f t="shared" si="2"/>
        <v>3.2114204864560523</v>
      </c>
      <c r="I33" s="7">
        <f t="shared" si="2"/>
        <v>2.0205444215742463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7.2459474614535582</v>
      </c>
      <c r="M33" s="7">
        <f t="shared" ref="M33:P34" si="18">((M16-MIN($M16:$P16))/(MAX($M16:$P16)-MIN($M16:$P16))*90+10)/$B16</f>
        <v>6.3038804426231012</v>
      </c>
      <c r="N33" s="7">
        <f t="shared" si="18"/>
        <v>8.3333333333333339</v>
      </c>
      <c r="O33" s="7">
        <f t="shared" si="18"/>
        <v>7.462089334972398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6.4307698572300902</v>
      </c>
      <c r="E34" s="7">
        <f t="shared" si="2"/>
        <v>2.1372052644839212</v>
      </c>
      <c r="F34" s="7">
        <f t="shared" si="2"/>
        <v>2.5029846954005226</v>
      </c>
      <c r="G34" s="7">
        <f t="shared" si="2"/>
        <v>3.0452770267684706</v>
      </c>
      <c r="H34" s="7">
        <f t="shared" si="2"/>
        <v>0.83333333333333337</v>
      </c>
      <c r="I34" s="7">
        <f t="shared" si="2"/>
        <v>2.6906208142557957</v>
      </c>
      <c r="J34" s="7">
        <f t="shared" si="15"/>
        <v>8.3333333333333339</v>
      </c>
      <c r="K34" s="7">
        <f t="shared" si="15"/>
        <v>4.6255418086982347</v>
      </c>
      <c r="L34" s="7">
        <f t="shared" si="15"/>
        <v>0.83333333333333337</v>
      </c>
      <c r="M34" s="7">
        <f t="shared" si="18"/>
        <v>4.8144655905192408</v>
      </c>
      <c r="N34" s="7">
        <f t="shared" si="18"/>
        <v>8.3333333333333339</v>
      </c>
      <c r="O34" s="7">
        <f t="shared" si="18"/>
        <v>3.593587127429462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11.795838751625444</v>
      </c>
      <c r="D37" s="7">
        <f t="shared" ref="D37:I37" si="19">D24</f>
        <v>10.356306892067618</v>
      </c>
      <c r="E37" s="7">
        <f t="shared" si="19"/>
        <v>20</v>
      </c>
      <c r="F37" s="7">
        <f t="shared" si="19"/>
        <v>9.2962050303508565</v>
      </c>
      <c r="G37" s="7">
        <f t="shared" si="19"/>
        <v>18.062149203506191</v>
      </c>
      <c r="H37" s="7">
        <f t="shared" si="19"/>
        <v>2</v>
      </c>
      <c r="I37" s="7">
        <f t="shared" si="19"/>
        <v>7.9219765929778934</v>
      </c>
      <c r="J37" s="7">
        <f>J24</f>
        <v>2</v>
      </c>
      <c r="K37" s="7">
        <f t="shared" ref="K37:P37" si="20">K24</f>
        <v>20</v>
      </c>
      <c r="L37" s="7">
        <f t="shared" si="20"/>
        <v>6.5411167512690209</v>
      </c>
      <c r="M37" s="7">
        <f t="shared" si="20"/>
        <v>2</v>
      </c>
      <c r="N37" s="7">
        <f t="shared" si="20"/>
        <v>4.6204414540761602</v>
      </c>
      <c r="O37" s="7">
        <f t="shared" si="20"/>
        <v>3.0130160707728835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8.5648721425517849</v>
      </c>
      <c r="E39" s="7">
        <f t="shared" si="23"/>
        <v>5.4491697478187531</v>
      </c>
      <c r="F39" s="7">
        <f t="shared" si="23"/>
        <v>4.6493932181516344</v>
      </c>
      <c r="G39" s="7">
        <f t="shared" si="23"/>
        <v>6.8151242178092533</v>
      </c>
      <c r="H39" s="7">
        <f t="shared" si="23"/>
        <v>5.8631117099911556</v>
      </c>
      <c r="I39" s="7">
        <f t="shared" si="23"/>
        <v>7.1604676458302245</v>
      </c>
      <c r="J39" s="7">
        <f>(SUM(J21:J22)+SUM(J28:J33))/8</f>
        <v>10.733655313405951</v>
      </c>
      <c r="K39" s="7">
        <f t="shared" ref="K39:P39" si="24">(SUM(K21:K22)+SUM(K28:K33))/8</f>
        <v>2.2315870077396891</v>
      </c>
      <c r="L39" s="7">
        <f t="shared" si="24"/>
        <v>8.1214948674807275</v>
      </c>
      <c r="M39" s="7">
        <f t="shared" si="24"/>
        <v>8.9578382182184733</v>
      </c>
      <c r="N39" s="7">
        <f t="shared" si="24"/>
        <v>9.67197501570325</v>
      </c>
      <c r="O39" s="7">
        <f t="shared" si="24"/>
        <v>9.7144296581391743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9.8030035482159423</v>
      </c>
      <c r="D40" s="7">
        <f t="shared" ref="D40:I40" si="25">(D20+D25+D26+D34)/4</f>
        <v>8.7734803672124198</v>
      </c>
      <c r="E40" s="7">
        <f t="shared" si="25"/>
        <v>9.7307298875495523</v>
      </c>
      <c r="F40" s="7">
        <f t="shared" si="25"/>
        <v>7.9197219212496286</v>
      </c>
      <c r="G40" s="7">
        <f t="shared" si="25"/>
        <v>8.6868817989980833</v>
      </c>
      <c r="H40" s="7">
        <f t="shared" si="25"/>
        <v>1.1279761904761905</v>
      </c>
      <c r="I40" s="7">
        <f t="shared" si="25"/>
        <v>7.7757690117613247</v>
      </c>
      <c r="J40" s="7">
        <f>(J20+J25+J26+J34)/4</f>
        <v>8.4672619047619051</v>
      </c>
      <c r="K40" s="7">
        <f t="shared" ref="K40:P40" si="26">(K20+K25+K26+K34)/4</f>
        <v>10.352814023603131</v>
      </c>
      <c r="L40" s="7">
        <f t="shared" si="26"/>
        <v>8.9004446177182448</v>
      </c>
      <c r="M40" s="7">
        <f t="shared" si="26"/>
        <v>7.7185234312915387</v>
      </c>
      <c r="N40" s="7">
        <f t="shared" si="26"/>
        <v>8.7313153326109685</v>
      </c>
      <c r="O40" s="7">
        <f t="shared" si="26"/>
        <v>7.2823253532859367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10.724447140524768</v>
      </c>
      <c r="D41" s="7">
        <f t="shared" ref="D41:I41" si="27">AVERAGE(D20:D34)</f>
        <v>8.9979470334221041</v>
      </c>
      <c r="E41" s="7">
        <f t="shared" si="27"/>
        <v>7.6386945643148474</v>
      </c>
      <c r="F41" s="7">
        <f t="shared" si="27"/>
        <v>6.2014680870405279</v>
      </c>
      <c r="G41" s="7">
        <f t="shared" si="27"/>
        <v>7.3930064313513846</v>
      </c>
      <c r="H41" s="7">
        <f t="shared" si="27"/>
        <v>3.7611198961222674</v>
      </c>
      <c r="I41" s="7">
        <f t="shared" si="27"/>
        <v>7.0598324708568851</v>
      </c>
      <c r="J41" s="7">
        <f>AVERAGE(J20:J34)</f>
        <v>9.6625094143435586</v>
      </c>
      <c r="K41" s="7">
        <f t="shared" ref="K41:P41" si="28">AVERAGE(K20:K34)</f>
        <v>5.4842634770886685</v>
      </c>
      <c r="L41" s="7">
        <f t="shared" si="28"/>
        <v>8.5409902774658555</v>
      </c>
      <c r="M41" s="7">
        <f t="shared" si="28"/>
        <v>8.0087116321081098</v>
      </c>
      <c r="N41" s="7">
        <f t="shared" si="28"/>
        <v>9.1947668606764026</v>
      </c>
      <c r="O41" s="7">
        <f t="shared" si="28"/>
        <v>8.0152253005090977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DB97-927A-3F4C-8130-11C36A9A7631}">
  <dimension ref="A1:P41"/>
  <sheetViews>
    <sheetView topLeftCell="A11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  <col min="4" max="5" width="11" bestFit="1" customWidth="1"/>
    <col min="6" max="6" width="11.5" bestFit="1" customWidth="1"/>
    <col min="7" max="16" width="11" bestFit="1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1.56603919929774</v>
      </c>
      <c r="D4" s="5">
        <v>0.98640269659006097</v>
      </c>
      <c r="E4" s="5">
        <v>0.81312344796980196</v>
      </c>
      <c r="F4" s="5">
        <v>0.79945396263357604</v>
      </c>
      <c r="G4" s="5">
        <v>0.80478946661779205</v>
      </c>
      <c r="H4" s="5">
        <v>0.68182205564665699</v>
      </c>
      <c r="I4" s="5">
        <v>0.83792238818360298</v>
      </c>
      <c r="J4" s="5">
        <v>0.84362575140340901</v>
      </c>
      <c r="K4" s="5">
        <v>0.43318059661746799</v>
      </c>
      <c r="L4" s="5">
        <v>0.81321587272910101</v>
      </c>
      <c r="M4" s="5">
        <v>0.54697148078028202</v>
      </c>
      <c r="N4" s="5">
        <v>0.42601133718154699</v>
      </c>
      <c r="O4" s="5">
        <v>0.83683378203064795</v>
      </c>
      <c r="P4" s="5">
        <v>0.10685417380873601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-1.6058139605768899E-2</v>
      </c>
      <c r="G5" s="5">
        <v>0</v>
      </c>
      <c r="H5" s="5">
        <v>0</v>
      </c>
      <c r="I5" s="5">
        <v>0</v>
      </c>
      <c r="J5" s="5">
        <v>0.22404941826094699</v>
      </c>
      <c r="K5" s="5">
        <v>0</v>
      </c>
      <c r="L5" s="5">
        <v>0.246911951010371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10.8535150810606</v>
      </c>
      <c r="D7" s="12">
        <v>9.2585540834853894</v>
      </c>
      <c r="E7" s="12">
        <v>19.9434960509811</v>
      </c>
      <c r="F7" s="12">
        <v>8.2927547087258393</v>
      </c>
      <c r="G7" s="12">
        <v>18.2559923803605</v>
      </c>
      <c r="H7" s="12">
        <v>0</v>
      </c>
      <c r="I7" s="12">
        <v>6.5613842664476296</v>
      </c>
      <c r="J7" s="12">
        <v>10.801646430732999</v>
      </c>
      <c r="K7" s="12">
        <v>36.346956717100198</v>
      </c>
      <c r="L7" s="12">
        <v>17.2463262339434</v>
      </c>
      <c r="M7" s="12">
        <v>6.0853307934534904</v>
      </c>
      <c r="N7" s="12">
        <v>7.5598557852548796</v>
      </c>
      <c r="O7" s="12">
        <v>6.5613842664476296</v>
      </c>
      <c r="P7" s="12">
        <v>17.554986136997002</v>
      </c>
    </row>
    <row r="8" spans="1:16">
      <c r="A8" s="8" t="s">
        <v>26</v>
      </c>
      <c r="B8" s="3">
        <v>8</v>
      </c>
      <c r="C8" s="12">
        <v>22.1090122021605</v>
      </c>
      <c r="D8" s="12">
        <v>12.9412282567485</v>
      </c>
      <c r="E8" s="12">
        <v>46.5521136690652</v>
      </c>
      <c r="F8" s="12">
        <v>15.4519674069064</v>
      </c>
      <c r="G8" s="12">
        <v>26.175871427722701</v>
      </c>
      <c r="H8" s="12">
        <v>0</v>
      </c>
      <c r="I8" s="12">
        <v>11.9038552501955</v>
      </c>
      <c r="J8" s="12">
        <v>12.9541954193304</v>
      </c>
      <c r="K8" s="12">
        <v>49.184447673193397</v>
      </c>
      <c r="L8" s="12">
        <v>42.6878992196553</v>
      </c>
      <c r="M8" s="12">
        <v>14.5272357667248</v>
      </c>
      <c r="N8" s="12">
        <v>16.455329316446701</v>
      </c>
      <c r="O8" s="12">
        <v>11.9038552501955</v>
      </c>
      <c r="P8" s="12">
        <v>61.942104865716601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1.56603919929774</v>
      </c>
      <c r="D11" s="5">
        <v>0.98640269659006097</v>
      </c>
      <c r="E11" s="5">
        <v>0.81312344796980196</v>
      </c>
      <c r="F11" s="5">
        <v>0.79945396263357604</v>
      </c>
      <c r="G11" s="5">
        <v>0.80478946661779205</v>
      </c>
      <c r="H11" s="5">
        <v>0.68182205564665699</v>
      </c>
      <c r="I11" s="5">
        <v>0.83792238818360298</v>
      </c>
      <c r="J11" s="5">
        <v>0.84362575140340901</v>
      </c>
      <c r="K11" s="5">
        <v>0.43318059661746799</v>
      </c>
      <c r="L11" s="5">
        <v>0.81321587272910101</v>
      </c>
      <c r="M11" s="5">
        <v>0.54697148078028202</v>
      </c>
      <c r="N11" s="5">
        <v>0.42601133718154699</v>
      </c>
      <c r="O11" s="5">
        <v>0.83683378203064795</v>
      </c>
      <c r="P11" s="5">
        <v>0.10685417380873601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0.24339705328585801</v>
      </c>
      <c r="D13" s="5">
        <v>0.16675129373169301</v>
      </c>
      <c r="E13" s="5">
        <v>7.8440934706796597E-2</v>
      </c>
      <c r="F13" s="5">
        <v>0.134693404544418</v>
      </c>
      <c r="G13" s="5">
        <v>8.4091674931010801E-2</v>
      </c>
      <c r="H13" s="5">
        <v>2.6643469919495899E-2</v>
      </c>
      <c r="I13" s="5">
        <v>0.14149573626433801</v>
      </c>
      <c r="J13" s="5">
        <v>0.12564461848025699</v>
      </c>
      <c r="K13" s="5">
        <v>4.8201421934685698E-2</v>
      </c>
      <c r="L13" s="5">
        <v>4.4587343443602698E-2</v>
      </c>
      <c r="M13" s="5">
        <v>0.15054036672750401</v>
      </c>
      <c r="N13" s="5">
        <v>0.205984701482858</v>
      </c>
      <c r="O13" s="5">
        <v>0.144952851360241</v>
      </c>
      <c r="P13" s="5">
        <v>4.67622192008375E-2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-6.9518246658482094E-2</v>
      </c>
      <c r="F14" s="5">
        <v>-1.05068041661743E-4</v>
      </c>
      <c r="G14" s="5">
        <v>0</v>
      </c>
      <c r="H14" s="5">
        <v>0</v>
      </c>
      <c r="I14" s="5">
        <v>0</v>
      </c>
      <c r="J14" s="5">
        <v>2.05064331465621E-2</v>
      </c>
      <c r="K14" s="5">
        <v>0</v>
      </c>
      <c r="L14" s="5">
        <v>2.01357396973533E-2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-1.6058139605768899E-2</v>
      </c>
      <c r="G15" s="5">
        <v>0</v>
      </c>
      <c r="H15" s="5">
        <v>0</v>
      </c>
      <c r="I15" s="5">
        <v>0</v>
      </c>
      <c r="J15" s="5">
        <v>0.22404941826094699</v>
      </c>
      <c r="K15" s="5">
        <v>0</v>
      </c>
      <c r="L15" s="5">
        <v>0.246911951010371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0.52685616206173302</v>
      </c>
      <c r="D16" s="5">
        <v>0.46432292192693198</v>
      </c>
      <c r="E16" s="5">
        <v>0.19981041915723699</v>
      </c>
      <c r="F16" s="5">
        <v>0.16404587497633299</v>
      </c>
      <c r="G16" s="5">
        <v>0.31931445108450102</v>
      </c>
      <c r="H16" s="5">
        <v>0.26362402758720599</v>
      </c>
      <c r="I16" s="5">
        <v>0.220694567463491</v>
      </c>
      <c r="J16" s="5">
        <v>0.54148410962697402</v>
      </c>
      <c r="K16" s="5">
        <v>0.36253113020034</v>
      </c>
      <c r="L16" s="5">
        <v>0.52993213320668697</v>
      </c>
      <c r="M16" s="5">
        <v>0.15835070325466899</v>
      </c>
      <c r="N16" s="5">
        <v>0.23041586458626001</v>
      </c>
      <c r="O16" s="5">
        <v>0.21523196464750399</v>
      </c>
      <c r="P16" s="5">
        <v>5.2903675136818503E-3</v>
      </c>
    </row>
    <row r="17" spans="1:16">
      <c r="A17" s="8" t="s">
        <v>32</v>
      </c>
      <c r="B17" s="2">
        <v>12</v>
      </c>
      <c r="C17" s="5">
        <v>712.07676906685197</v>
      </c>
      <c r="D17" s="5">
        <v>567.35502637218895</v>
      </c>
      <c r="E17" s="5">
        <v>241.64993715105101</v>
      </c>
      <c r="F17" s="5">
        <v>281.23319876631501</v>
      </c>
      <c r="G17" s="5">
        <v>313.90186511951498</v>
      </c>
      <c r="H17" s="5">
        <v>143.51088632315799</v>
      </c>
      <c r="I17" s="5">
        <v>286.79850849348298</v>
      </c>
      <c r="J17" s="5">
        <v>412.61357433327299</v>
      </c>
      <c r="K17" s="5">
        <v>313.84816729463301</v>
      </c>
      <c r="L17" s="5">
        <v>217.40384255866101</v>
      </c>
      <c r="M17" s="5">
        <v>373.052493071421</v>
      </c>
      <c r="N17" s="5">
        <v>628.416296863159</v>
      </c>
      <c r="O17" s="5">
        <v>286.79850849348298</v>
      </c>
      <c r="P17" s="5">
        <v>86.193294607136494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3.1539789294217657</v>
      </c>
      <c r="E21" s="7">
        <f t="shared" si="2"/>
        <v>1.7972696912163562</v>
      </c>
      <c r="F21" s="7">
        <f t="shared" si="2"/>
        <v>1.6902429284340827</v>
      </c>
      <c r="G21" s="7">
        <f t="shared" si="2"/>
        <v>1.7320178530341499</v>
      </c>
      <c r="H21" s="7">
        <f t="shared" si="2"/>
        <v>0.76923076923076927</v>
      </c>
      <c r="I21" s="7">
        <f t="shared" si="2"/>
        <v>1.9914357644978737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7.1793769710436823</v>
      </c>
      <c r="M21" s="7">
        <f>((M4-MIN($M4:$P4))/(MAX($M4:$P4)-MIN($M4:$P4))*90+10)/$B4</f>
        <v>4.9432733548357115</v>
      </c>
      <c r="N21" s="7">
        <f t="shared" ref="N21:P21" si="4">((N4-MIN($M4:$P4))/(MAX($M4:$P4)-MIN($M4:$P4))*90+10)/$B4</f>
        <v>3.796095585308346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11.458318978167984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11.795838751625499</v>
      </c>
      <c r="D24" s="7">
        <f t="shared" si="2"/>
        <v>10.356306892067634</v>
      </c>
      <c r="E24" s="7">
        <f t="shared" si="2"/>
        <v>20</v>
      </c>
      <c r="F24" s="7">
        <f t="shared" si="2"/>
        <v>9.4846247807049835</v>
      </c>
      <c r="G24" s="7">
        <f t="shared" si="2"/>
        <v>18.476943761839763</v>
      </c>
      <c r="H24" s="7">
        <f t="shared" si="2"/>
        <v>2</v>
      </c>
      <c r="I24" s="7">
        <f t="shared" si="2"/>
        <v>7.921976592977904</v>
      </c>
      <c r="J24" s="7">
        <f t="shared" si="5"/>
        <v>2</v>
      </c>
      <c r="K24" s="7">
        <f t="shared" si="5"/>
        <v>20</v>
      </c>
      <c r="L24" s="7">
        <f t="shared" si="5"/>
        <v>6.5411167512690325</v>
      </c>
      <c r="M24" s="7">
        <f t="shared" si="7"/>
        <v>2</v>
      </c>
      <c r="N24" s="7">
        <f t="shared" si="7"/>
        <v>4.3140581872292874</v>
      </c>
      <c r="O24" s="7">
        <f t="shared" si="7"/>
        <v>2.7470985184152146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6.5929665738161578</v>
      </c>
      <c r="D25" s="7">
        <f t="shared" si="2"/>
        <v>4.3774373259052961</v>
      </c>
      <c r="E25" s="7">
        <f t="shared" si="2"/>
        <v>12.5</v>
      </c>
      <c r="F25" s="7">
        <f t="shared" si="2"/>
        <v>4.9841942100303287</v>
      </c>
      <c r="G25" s="7">
        <f t="shared" si="2"/>
        <v>7.5757826627444249</v>
      </c>
      <c r="H25" s="7">
        <f t="shared" si="2"/>
        <v>1.25</v>
      </c>
      <c r="I25" s="7">
        <f t="shared" si="2"/>
        <v>4.1267409470752083</v>
      </c>
      <c r="J25" s="7">
        <f t="shared" si="5"/>
        <v>1.25</v>
      </c>
      <c r="K25" s="7">
        <f t="shared" si="5"/>
        <v>12.5</v>
      </c>
      <c r="L25" s="7">
        <f t="shared" si="5"/>
        <v>10.48273085182533</v>
      </c>
      <c r="M25" s="7">
        <f t="shared" si="7"/>
        <v>1.8398094165508168</v>
      </c>
      <c r="N25" s="7">
        <f t="shared" si="7"/>
        <v>2.2732988491556521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4.100172608248295</v>
      </c>
      <c r="E28" s="7">
        <f t="shared" si="2"/>
        <v>2.3364505985812629</v>
      </c>
      <c r="F28" s="7">
        <f t="shared" si="2"/>
        <v>2.1973158069643075</v>
      </c>
      <c r="G28" s="7">
        <f t="shared" si="2"/>
        <v>2.251623208944395</v>
      </c>
      <c r="H28" s="7">
        <f t="shared" si="2"/>
        <v>1</v>
      </c>
      <c r="I28" s="7">
        <f t="shared" si="2"/>
        <v>2.5888664938472359</v>
      </c>
      <c r="J28" s="7">
        <f t="shared" si="10"/>
        <v>10</v>
      </c>
      <c r="K28" s="7">
        <f t="shared" si="10"/>
        <v>1</v>
      </c>
      <c r="L28" s="7">
        <f t="shared" si="10"/>
        <v>9.3331900623567883</v>
      </c>
      <c r="M28" s="7">
        <f t="shared" si="11"/>
        <v>6.426255361286425</v>
      </c>
      <c r="N28" s="7">
        <f t="shared" si="11"/>
        <v>4.9349242609008499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13.63505945069846</v>
      </c>
      <c r="E30" s="7">
        <f t="shared" si="2"/>
        <v>6.3014484544669553</v>
      </c>
      <c r="F30" s="7">
        <f t="shared" si="2"/>
        <v>10.972856609993308</v>
      </c>
      <c r="G30" s="7">
        <f t="shared" si="2"/>
        <v>6.7707063207322493</v>
      </c>
      <c r="H30" s="7">
        <f t="shared" si="2"/>
        <v>2</v>
      </c>
      <c r="I30" s="7">
        <f t="shared" si="2"/>
        <v>11.537746791077907</v>
      </c>
      <c r="J30" s="7">
        <f t="shared" ref="J30:L34" si="15">((J13-MIN($J13:$L13))/(MAX($J13:$L13)-MIN($J13:$L13))*90+10)/$B13</f>
        <v>20</v>
      </c>
      <c r="K30" s="7">
        <f t="shared" si="15"/>
        <v>2.8025610632737985</v>
      </c>
      <c r="L30" s="7">
        <f t="shared" si="15"/>
        <v>2</v>
      </c>
      <c r="M30" s="7">
        <f t="shared" ref="M30:P30" si="16">((M13-MIN($M13:$P13))/(MAX($M13:$P13)-MIN($M13:$P13))*90+10)/$B13</f>
        <v>13.732053342638618</v>
      </c>
      <c r="N30" s="7">
        <f t="shared" si="16"/>
        <v>20</v>
      </c>
      <c r="O30" s="7">
        <f t="shared" si="16"/>
        <v>13.100388296539217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9.9863976377367347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9.837307589328935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7.6388793187786561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7.0406486501655365</v>
      </c>
      <c r="E33" s="7">
        <f t="shared" si="2"/>
        <v>1.5726565854704528</v>
      </c>
      <c r="F33" s="7">
        <f t="shared" si="2"/>
        <v>0.83333333333333337</v>
      </c>
      <c r="G33" s="7">
        <f t="shared" si="2"/>
        <v>4.0430392382189666</v>
      </c>
      <c r="H33" s="7">
        <f t="shared" si="2"/>
        <v>2.8918089917309509</v>
      </c>
      <c r="I33" s="7">
        <f t="shared" si="2"/>
        <v>2.0043728787299009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7.8491847964956278</v>
      </c>
      <c r="M33" s="7">
        <f t="shared" ref="M33:P34" si="18">((M16-MIN($M16:$P16))/(MAX($M16:$P16)-MIN($M16:$P16))*90+10)/$B16</f>
        <v>5.932500388974816</v>
      </c>
      <c r="N33" s="7">
        <f t="shared" si="18"/>
        <v>8.3333333333333339</v>
      </c>
      <c r="O33" s="7">
        <f t="shared" si="18"/>
        <v>7.8274854794851452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6.4242967499700114</v>
      </c>
      <c r="E34" s="7">
        <f t="shared" si="2"/>
        <v>2.1278937414558188</v>
      </c>
      <c r="F34" s="7">
        <f t="shared" si="2"/>
        <v>2.6500398482216188</v>
      </c>
      <c r="G34" s="7">
        <f t="shared" si="2"/>
        <v>3.0809749519366814</v>
      </c>
      <c r="H34" s="7">
        <f t="shared" si="2"/>
        <v>0.83333333333333337</v>
      </c>
      <c r="I34" s="7">
        <f t="shared" si="2"/>
        <v>2.7234523131981283</v>
      </c>
      <c r="J34" s="7">
        <f t="shared" si="15"/>
        <v>8.3333333333333339</v>
      </c>
      <c r="K34" s="7">
        <f t="shared" si="15"/>
        <v>4.5387450919793908</v>
      </c>
      <c r="L34" s="7">
        <f t="shared" si="15"/>
        <v>0.83333333333333337</v>
      </c>
      <c r="M34" s="7">
        <f t="shared" si="18"/>
        <v>4.8011546532158169</v>
      </c>
      <c r="N34" s="7">
        <f t="shared" si="18"/>
        <v>8.3333333333333339</v>
      </c>
      <c r="O34" s="7">
        <f t="shared" si="18"/>
        <v>3.6080940828546115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11.795838751625499</v>
      </c>
      <c r="D37" s="7">
        <f t="shared" ref="D37:I37" si="19">D24</f>
        <v>10.356306892067634</v>
      </c>
      <c r="E37" s="7">
        <f t="shared" si="19"/>
        <v>20</v>
      </c>
      <c r="F37" s="7">
        <f t="shared" si="19"/>
        <v>9.4846247807049835</v>
      </c>
      <c r="G37" s="7">
        <f t="shared" si="19"/>
        <v>18.476943761839763</v>
      </c>
      <c r="H37" s="7">
        <f t="shared" si="19"/>
        <v>2</v>
      </c>
      <c r="I37" s="7">
        <f t="shared" si="19"/>
        <v>7.921976592977904</v>
      </c>
      <c r="J37" s="7">
        <f>J24</f>
        <v>2</v>
      </c>
      <c r="K37" s="7">
        <f t="shared" ref="K37:P37" si="20">K24</f>
        <v>20</v>
      </c>
      <c r="L37" s="7">
        <f t="shared" si="20"/>
        <v>6.5411167512690325</v>
      </c>
      <c r="M37" s="7">
        <f t="shared" si="20"/>
        <v>2</v>
      </c>
      <c r="N37" s="7">
        <f t="shared" si="20"/>
        <v>4.3140581872292874</v>
      </c>
      <c r="O37" s="7">
        <f t="shared" si="20"/>
        <v>2.7470985184152146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8.4817627578470596</v>
      </c>
      <c r="E39" s="7">
        <f t="shared" si="23"/>
        <v>5.3665084692471821</v>
      </c>
      <c r="F39" s="7">
        <f t="shared" si="23"/>
        <v>4.6067985925880244</v>
      </c>
      <c r="G39" s="7">
        <f t="shared" si="23"/>
        <v>6.8402036306465233</v>
      </c>
      <c r="H39" s="7">
        <f t="shared" si="23"/>
        <v>5.8231602731505188</v>
      </c>
      <c r="I39" s="7">
        <f t="shared" si="23"/>
        <v>7.2558330440494183</v>
      </c>
      <c r="J39" s="7">
        <f>(SUM(J21:J22)+SUM(J28:J33))/8</f>
        <v>10.526718551687095</v>
      </c>
      <c r="K39" s="7">
        <f t="shared" ref="K39:P39" si="24">(SUM(K21:K22)+SUM(K28:K33))/8</f>
        <v>2.1974209487600409</v>
      </c>
      <c r="L39" s="7">
        <f t="shared" si="24"/>
        <v>8.2654127304334324</v>
      </c>
      <c r="M39" s="7">
        <f t="shared" si="24"/>
        <v>8.8697906089972491</v>
      </c>
      <c r="N39" s="7">
        <f t="shared" si="24"/>
        <v>9.6235744504731198</v>
      </c>
      <c r="O39" s="7">
        <f t="shared" si="24"/>
        <v>9.8180529865718107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9.8030035482159441</v>
      </c>
      <c r="D40" s="7">
        <f t="shared" ref="D40:I40" si="25">(D20+D25+D26+D34)/4</f>
        <v>8.7718620903973985</v>
      </c>
      <c r="E40" s="7">
        <f t="shared" si="25"/>
        <v>9.7284020067925265</v>
      </c>
      <c r="F40" s="7">
        <f t="shared" si="25"/>
        <v>7.9799870859915583</v>
      </c>
      <c r="G40" s="7">
        <f t="shared" si="25"/>
        <v>8.7356179750988474</v>
      </c>
      <c r="H40" s="7">
        <f t="shared" si="25"/>
        <v>1.1279761904761905</v>
      </c>
      <c r="I40" s="7">
        <f t="shared" si="25"/>
        <v>7.7839768864969052</v>
      </c>
      <c r="J40" s="7">
        <f>(J20+J25+J26+J34)/4</f>
        <v>8.4672619047619051</v>
      </c>
      <c r="K40" s="7">
        <f t="shared" ref="K40:P40" si="26">(K20+K25+K26+K34)/4</f>
        <v>10.33111484442342</v>
      </c>
      <c r="L40" s="7">
        <f t="shared" si="26"/>
        <v>8.9004446177182377</v>
      </c>
      <c r="M40" s="7">
        <f t="shared" si="26"/>
        <v>7.73166958887023</v>
      </c>
      <c r="N40" s="7">
        <f t="shared" si="26"/>
        <v>8.7230866170508179</v>
      </c>
      <c r="O40" s="7">
        <f t="shared" si="26"/>
        <v>7.2859520921422245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10.724447140524774</v>
      </c>
      <c r="D41" s="7">
        <f t="shared" ref="D41:I41" si="27">AVERAGE(D20:D34)</f>
        <v>8.9531904877622477</v>
      </c>
      <c r="E41" s="7">
        <f t="shared" si="27"/>
        <v>7.5939877808748015</v>
      </c>
      <c r="F41" s="7">
        <f t="shared" si="27"/>
        <v>6.2073829806947263</v>
      </c>
      <c r="G41" s="7">
        <f t="shared" si="27"/>
        <v>7.4470314023803708</v>
      </c>
      <c r="H41" s="7">
        <f t="shared" si="27"/>
        <v>3.7398124631405945</v>
      </c>
      <c r="I41" s="7">
        <f t="shared" si="27"/>
        <v>7.112882783169943</v>
      </c>
      <c r="J41" s="7">
        <f>AVERAGE(J20:J34)</f>
        <v>9.5521431414268356</v>
      </c>
      <c r="K41" s="7">
        <f t="shared" ref="K41:P41" si="28">AVERAGE(K20:K34)</f>
        <v>5.4602551311849332</v>
      </c>
      <c r="L41" s="7">
        <f t="shared" si="28"/>
        <v>8.6177464710406291</v>
      </c>
      <c r="M41" s="7">
        <f t="shared" si="28"/>
        <v>7.9652585492111063</v>
      </c>
      <c r="N41" s="7">
        <f t="shared" si="28"/>
        <v>9.1463333506145013</v>
      </c>
      <c r="O41" s="7">
        <f t="shared" si="28"/>
        <v>8.0537303692110012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6ABD-7FE8-1B4B-8C6B-FA5A44AB3539}">
  <dimension ref="A1:P41"/>
  <sheetViews>
    <sheetView topLeftCell="A10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  <col min="4" max="5" width="11" bestFit="1" customWidth="1"/>
    <col min="6" max="6" width="11.5" bestFit="1" customWidth="1"/>
    <col min="7" max="16" width="11" bestFit="1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1.51592787701469</v>
      </c>
      <c r="D4" s="5">
        <v>0.99969379613639098</v>
      </c>
      <c r="E4" s="5">
        <v>0.84099542550210604</v>
      </c>
      <c r="F4" s="5">
        <v>0.83222303812397602</v>
      </c>
      <c r="G4" s="5">
        <v>0.81864926412899797</v>
      </c>
      <c r="H4" s="5">
        <v>0.66931549200547602</v>
      </c>
      <c r="I4" s="5">
        <v>0.81469283917694202</v>
      </c>
      <c r="J4" s="5">
        <v>0.88955875622140701</v>
      </c>
      <c r="K4" s="5">
        <v>0.43612053105049098</v>
      </c>
      <c r="L4" s="5">
        <v>0.81134129950794398</v>
      </c>
      <c r="M4" s="5">
        <v>0.56087153665905998</v>
      </c>
      <c r="N4" s="5">
        <v>0.43042668825707697</v>
      </c>
      <c r="O4" s="5">
        <v>0.82079504855667595</v>
      </c>
      <c r="P4" s="5">
        <v>0.115449666784425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-1.6439192600660301E-2</v>
      </c>
      <c r="G5" s="5">
        <v>0</v>
      </c>
      <c r="H5" s="5">
        <v>0</v>
      </c>
      <c r="I5" s="5">
        <v>0</v>
      </c>
      <c r="J5" s="5">
        <v>0.24048358866125699</v>
      </c>
      <c r="K5" s="5">
        <v>0</v>
      </c>
      <c r="L5" s="5">
        <v>0.23402956399224201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10.874814291261799</v>
      </c>
      <c r="D7" s="12">
        <v>9.2767233022233206</v>
      </c>
      <c r="E7" s="12">
        <v>19.982633667814401</v>
      </c>
      <c r="F7" s="12">
        <v>8.3341401203702503</v>
      </c>
      <c r="G7" s="12">
        <v>18.3470998333331</v>
      </c>
      <c r="H7" s="12">
        <v>0</v>
      </c>
      <c r="I7" s="12">
        <v>6.5742604914916001</v>
      </c>
      <c r="J7" s="12">
        <v>10.8228438525939</v>
      </c>
      <c r="K7" s="12">
        <v>36.418284896543398</v>
      </c>
      <c r="L7" s="12">
        <v>17.280170857082702</v>
      </c>
      <c r="M7" s="12">
        <v>6.1156999444443603</v>
      </c>
      <c r="N7" s="12">
        <v>7.5746914358490196</v>
      </c>
      <c r="O7" s="12">
        <v>6.5742604914916001</v>
      </c>
      <c r="P7" s="12">
        <v>17.6425951828701</v>
      </c>
    </row>
    <row r="8" spans="1:16">
      <c r="A8" s="8" t="s">
        <v>26</v>
      </c>
      <c r="B8" s="3">
        <v>8</v>
      </c>
      <c r="C8" s="12">
        <v>22.1523994822</v>
      </c>
      <c r="D8" s="12">
        <v>12.966624447645501</v>
      </c>
      <c r="E8" s="12">
        <v>46.643468704456197</v>
      </c>
      <c r="F8" s="12">
        <v>15.5290812314813</v>
      </c>
      <c r="G8" s="12">
        <v>26.3065034374996</v>
      </c>
      <c r="H8" s="12">
        <v>0</v>
      </c>
      <c r="I8" s="12">
        <v>11.927215674287099</v>
      </c>
      <c r="J8" s="12">
        <v>12.979617057312501</v>
      </c>
      <c r="K8" s="12">
        <v>49.280968466852997</v>
      </c>
      <c r="L8" s="12">
        <v>42.7716710236963</v>
      </c>
      <c r="M8" s="12">
        <v>14.599734671296099</v>
      </c>
      <c r="N8" s="12">
        <v>16.487621667396901</v>
      </c>
      <c r="O8" s="12">
        <v>11.927215674287099</v>
      </c>
      <c r="P8" s="12">
        <v>62.2512300717584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1.51592787701469</v>
      </c>
      <c r="D11" s="5">
        <v>0.99969379613639098</v>
      </c>
      <c r="E11" s="5">
        <v>0.84099542550210604</v>
      </c>
      <c r="F11" s="5">
        <v>0.83222303812397602</v>
      </c>
      <c r="G11" s="5">
        <v>0.81864926412899797</v>
      </c>
      <c r="H11" s="5">
        <v>0.66931549200547602</v>
      </c>
      <c r="I11" s="5">
        <v>0.81469283917694202</v>
      </c>
      <c r="J11" s="5">
        <v>0.88955875622140701</v>
      </c>
      <c r="K11" s="5">
        <v>0.43612053105049098</v>
      </c>
      <c r="L11" s="5">
        <v>0.81134129950794398</v>
      </c>
      <c r="M11" s="5">
        <v>0.56087153665905998</v>
      </c>
      <c r="N11" s="5">
        <v>0.43042668825707697</v>
      </c>
      <c r="O11" s="5">
        <v>0.82079504855667595</v>
      </c>
      <c r="P11" s="5">
        <v>0.115449666784425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0.23324172290838199</v>
      </c>
      <c r="D13" s="5">
        <v>0.17013153910361201</v>
      </c>
      <c r="E13" s="5">
        <v>8.1029851769524E-2</v>
      </c>
      <c r="F13" s="5">
        <v>0.13647460782919901</v>
      </c>
      <c r="G13" s="5">
        <v>8.80247438542653E-2</v>
      </c>
      <c r="H13" s="5">
        <v>2.7568927591635001E-2</v>
      </c>
      <c r="I13" s="5">
        <v>0.14015530360519099</v>
      </c>
      <c r="J13" s="5">
        <v>0.123425625205504</v>
      </c>
      <c r="K13" s="5">
        <v>4.9376755174042601E-2</v>
      </c>
      <c r="L13" s="5">
        <v>4.2551322958514701E-2</v>
      </c>
      <c r="M13" s="5">
        <v>0.15838478382600499</v>
      </c>
      <c r="N13" s="5">
        <v>0.209462522624796</v>
      </c>
      <c r="O13" s="5">
        <v>0.140515995757694</v>
      </c>
      <c r="P13" s="5">
        <v>4.6398068734916503E-2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-6.8914953896588804E-2</v>
      </c>
      <c r="F14" s="5">
        <v>-1.07460075333059E-4</v>
      </c>
      <c r="G14" s="5">
        <v>0</v>
      </c>
      <c r="H14" s="5">
        <v>0</v>
      </c>
      <c r="I14" s="5">
        <v>0</v>
      </c>
      <c r="J14" s="5">
        <v>2.1415201725703499E-2</v>
      </c>
      <c r="K14" s="5">
        <v>0</v>
      </c>
      <c r="L14" s="5">
        <v>2.0844309242933099E-2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-1.6439192600660301E-2</v>
      </c>
      <c r="G15" s="5">
        <v>0</v>
      </c>
      <c r="H15" s="5">
        <v>0</v>
      </c>
      <c r="I15" s="5">
        <v>0</v>
      </c>
      <c r="J15" s="5">
        <v>0.24048358866125699</v>
      </c>
      <c r="K15" s="5">
        <v>0</v>
      </c>
      <c r="L15" s="5">
        <v>0.23402956399224201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0.51231865011102895</v>
      </c>
      <c r="D16" s="5">
        <v>0.46631343316034701</v>
      </c>
      <c r="E16" s="5">
        <v>0.20650647480116399</v>
      </c>
      <c r="F16" s="5">
        <v>0.17948564079770701</v>
      </c>
      <c r="G16" s="5">
        <v>0.32939597524215902</v>
      </c>
      <c r="H16" s="5">
        <v>0.25529472159836902</v>
      </c>
      <c r="I16" s="5">
        <v>0.206317923636404</v>
      </c>
      <c r="J16" s="5">
        <v>0.57898220207669604</v>
      </c>
      <c r="K16" s="5">
        <v>0.36573381614211897</v>
      </c>
      <c r="L16" s="5">
        <v>0.52708440488879205</v>
      </c>
      <c r="M16" s="5">
        <v>0.16844237619705599</v>
      </c>
      <c r="N16" s="5">
        <v>0.23106757297515801</v>
      </c>
      <c r="O16" s="5">
        <v>0.216659165939562</v>
      </c>
      <c r="P16" s="5">
        <v>1.05725613896524E-2</v>
      </c>
    </row>
    <row r="17" spans="1:16">
      <c r="A17" s="8" t="s">
        <v>32</v>
      </c>
      <c r="B17" s="2">
        <v>12</v>
      </c>
      <c r="C17" s="5">
        <v>712.15509796597598</v>
      </c>
      <c r="D17" s="5">
        <v>567.44323619556303</v>
      </c>
      <c r="E17" s="5">
        <v>241.96892224577101</v>
      </c>
      <c r="F17" s="5">
        <v>283.24363046910003</v>
      </c>
      <c r="G17" s="5">
        <v>314.595094168873</v>
      </c>
      <c r="H17" s="5">
        <v>144.08016095239</v>
      </c>
      <c r="I17" s="5">
        <v>287.82777182792802</v>
      </c>
      <c r="J17" s="5">
        <v>413.28677137616</v>
      </c>
      <c r="K17" s="5">
        <v>314.04615189822999</v>
      </c>
      <c r="L17" s="5">
        <v>218.183515003129</v>
      </c>
      <c r="M17" s="5">
        <v>373.31565643255601</v>
      </c>
      <c r="N17" s="5">
        <v>628.58651601392705</v>
      </c>
      <c r="O17" s="5">
        <v>287.82777182792802</v>
      </c>
      <c r="P17" s="5">
        <v>86.942239465509999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3.4708619450954288</v>
      </c>
      <c r="E21" s="7">
        <f t="shared" si="2"/>
        <v>2.1731239874158126</v>
      </c>
      <c r="F21" s="7">
        <f t="shared" si="2"/>
        <v>2.1013887828603504</v>
      </c>
      <c r="G21" s="7">
        <f t="shared" si="2"/>
        <v>1.9903907828692788</v>
      </c>
      <c r="H21" s="7">
        <f t="shared" si="2"/>
        <v>0.76923076923076927</v>
      </c>
      <c r="I21" s="7">
        <f t="shared" si="2"/>
        <v>1.9580375657790676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6.4980866507300163</v>
      </c>
      <c r="M21" s="7">
        <f>((M4-MIN($M4:$P4))/(MAX($M4:$P4)-MIN($M4:$P4))*90+10)/$B4</f>
        <v>5.1411171500769548</v>
      </c>
      <c r="N21" s="7">
        <f t="shared" ref="N21:P21" si="4">((N4-MIN($M4:$P4))/(MAX($M4:$P4)-MIN($M4:$P4))*90+10)/$B4</f>
        <v>3.8607802498239789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12.198075956323601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11.795838751625485</v>
      </c>
      <c r="D24" s="7">
        <f t="shared" si="2"/>
        <v>10.356306892067611</v>
      </c>
      <c r="E24" s="7">
        <f t="shared" si="2"/>
        <v>20</v>
      </c>
      <c r="F24" s="7">
        <f t="shared" si="2"/>
        <v>9.5072447736601227</v>
      </c>
      <c r="G24" s="7">
        <f t="shared" si="2"/>
        <v>18.526740293093539</v>
      </c>
      <c r="H24" s="7">
        <f t="shared" si="2"/>
        <v>2</v>
      </c>
      <c r="I24" s="7">
        <f t="shared" si="2"/>
        <v>7.9219765929778898</v>
      </c>
      <c r="J24" s="7">
        <f t="shared" si="5"/>
        <v>2</v>
      </c>
      <c r="K24" s="7">
        <f t="shared" si="5"/>
        <v>20</v>
      </c>
      <c r="L24" s="7">
        <f t="shared" si="5"/>
        <v>6.5411167512690493</v>
      </c>
      <c r="M24" s="7">
        <f t="shared" si="7"/>
        <v>2</v>
      </c>
      <c r="N24" s="7">
        <f t="shared" si="7"/>
        <v>4.2783105339361551</v>
      </c>
      <c r="O24" s="7">
        <f t="shared" si="7"/>
        <v>2.7160722532928654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6.5929665738161685</v>
      </c>
      <c r="D25" s="7">
        <f t="shared" si="2"/>
        <v>4.377437325905297</v>
      </c>
      <c r="E25" s="7">
        <f t="shared" si="2"/>
        <v>12.5</v>
      </c>
      <c r="F25" s="7">
        <f t="shared" si="2"/>
        <v>4.9954796717868035</v>
      </c>
      <c r="G25" s="7">
        <f t="shared" si="2"/>
        <v>7.5949004092527188</v>
      </c>
      <c r="H25" s="7">
        <f t="shared" si="2"/>
        <v>1.25</v>
      </c>
      <c r="I25" s="7">
        <f t="shared" si="2"/>
        <v>4.1267409470752021</v>
      </c>
      <c r="J25" s="7">
        <f t="shared" si="5"/>
        <v>1.25</v>
      </c>
      <c r="K25" s="7">
        <f t="shared" si="5"/>
        <v>12.5</v>
      </c>
      <c r="L25" s="7">
        <f t="shared" si="5"/>
        <v>10.482730851825337</v>
      </c>
      <c r="M25" s="7">
        <f t="shared" si="7"/>
        <v>1.8474451576713244</v>
      </c>
      <c r="N25" s="7">
        <f t="shared" si="7"/>
        <v>2.2694847934282292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4.5121205286240578</v>
      </c>
      <c r="E28" s="7">
        <f t="shared" si="2"/>
        <v>2.8250611836405559</v>
      </c>
      <c r="F28" s="7">
        <f t="shared" si="2"/>
        <v>2.7318054177184559</v>
      </c>
      <c r="G28" s="7">
        <f t="shared" si="2"/>
        <v>2.5875080177300624</v>
      </c>
      <c r="H28" s="7">
        <f t="shared" si="2"/>
        <v>1</v>
      </c>
      <c r="I28" s="7">
        <f t="shared" si="2"/>
        <v>2.5454488355127878</v>
      </c>
      <c r="J28" s="7">
        <f t="shared" si="10"/>
        <v>10</v>
      </c>
      <c r="K28" s="7">
        <f t="shared" si="10"/>
        <v>1</v>
      </c>
      <c r="L28" s="7">
        <f t="shared" si="10"/>
        <v>8.447512645949022</v>
      </c>
      <c r="M28" s="7">
        <f t="shared" si="11"/>
        <v>6.6834522951000412</v>
      </c>
      <c r="N28" s="7">
        <f t="shared" si="11"/>
        <v>5.019014324771172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14.476744934903104</v>
      </c>
      <c r="E30" s="7">
        <f t="shared" si="2"/>
        <v>6.6787745249439254</v>
      </c>
      <c r="F30" s="7">
        <f t="shared" si="2"/>
        <v>11.53116935692532</v>
      </c>
      <c r="G30" s="7">
        <f t="shared" si="2"/>
        <v>7.2909510518950871</v>
      </c>
      <c r="H30" s="7">
        <f t="shared" si="2"/>
        <v>2</v>
      </c>
      <c r="I30" s="7">
        <f t="shared" si="2"/>
        <v>11.853295206704447</v>
      </c>
      <c r="J30" s="7">
        <f t="shared" ref="J30:L34" si="15">((J13-MIN($J13:$L13))/(MAX($J13:$L13)-MIN($J13:$L13))*90+10)/$B13</f>
        <v>20</v>
      </c>
      <c r="K30" s="7">
        <f t="shared" si="15"/>
        <v>3.5191201217946313</v>
      </c>
      <c r="L30" s="7">
        <f t="shared" si="15"/>
        <v>2</v>
      </c>
      <c r="M30" s="7">
        <f t="shared" ref="M30:P30" si="16">((M13-MIN($M13:$P13))/(MAX($M13:$P13)-MIN($M13:$P13))*90+10)/$B13</f>
        <v>14.361743001334148</v>
      </c>
      <c r="N30" s="7">
        <f t="shared" si="16"/>
        <v>20</v>
      </c>
      <c r="O30" s="7">
        <f t="shared" si="16"/>
        <v>12.389282556663563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9.985966171007691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9.7600754636475493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8.1320506375490673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7.2966599341354126</v>
      </c>
      <c r="E33" s="7">
        <f t="shared" si="2"/>
        <v>1.4422160143030898</v>
      </c>
      <c r="F33" s="7">
        <f t="shared" si="2"/>
        <v>0.83333333333333337</v>
      </c>
      <c r="G33" s="7">
        <f t="shared" si="2"/>
        <v>4.2113862213357125</v>
      </c>
      <c r="H33" s="7">
        <f t="shared" si="2"/>
        <v>2.5416017144593384</v>
      </c>
      <c r="I33" s="7">
        <f t="shared" si="2"/>
        <v>1.4379672357981645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6.5080745994703078</v>
      </c>
      <c r="M33" s="7">
        <f t="shared" ref="M33:P34" si="18">((M16-MIN($M16:$P16))/(MAX($M16:$P16)-MIN($M16:$P16))*90+10)/$B16</f>
        <v>6.2031764084288215</v>
      </c>
      <c r="N33" s="7">
        <f t="shared" si="18"/>
        <v>8.3333333333333339</v>
      </c>
      <c r="O33" s="7">
        <f t="shared" si="18"/>
        <v>7.8432403739057035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6.4227773616444424</v>
      </c>
      <c r="E34" s="7">
        <f t="shared" si="2"/>
        <v>2.1257080921282268</v>
      </c>
      <c r="F34" s="7">
        <f t="shared" si="2"/>
        <v>2.6706367476720714</v>
      </c>
      <c r="G34" s="7">
        <f t="shared" si="2"/>
        <v>3.0845539308247472</v>
      </c>
      <c r="H34" s="7">
        <f t="shared" si="2"/>
        <v>0.83333333333333337</v>
      </c>
      <c r="I34" s="7">
        <f t="shared" si="2"/>
        <v>2.7311587984633872</v>
      </c>
      <c r="J34" s="7">
        <f t="shared" si="15"/>
        <v>8.3333333333333339</v>
      </c>
      <c r="K34" s="7">
        <f t="shared" si="15"/>
        <v>4.5184065098599762</v>
      </c>
      <c r="L34" s="7">
        <f t="shared" si="15"/>
        <v>0.83333333333333337</v>
      </c>
      <c r="M34" s="7">
        <f t="shared" si="18"/>
        <v>4.7986676315918233</v>
      </c>
      <c r="N34" s="7">
        <f t="shared" si="18"/>
        <v>8.3333333333333339</v>
      </c>
      <c r="O34" s="7">
        <f t="shared" si="18"/>
        <v>3.6149402992909212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11.795838751625485</v>
      </c>
      <c r="D37" s="7">
        <f t="shared" ref="D37:I37" si="19">D24</f>
        <v>10.356306892067611</v>
      </c>
      <c r="E37" s="7">
        <f t="shared" si="19"/>
        <v>20</v>
      </c>
      <c r="F37" s="7">
        <f t="shared" si="19"/>
        <v>9.5072447736601227</v>
      </c>
      <c r="G37" s="7">
        <f t="shared" si="19"/>
        <v>18.526740293093539</v>
      </c>
      <c r="H37" s="7">
        <f t="shared" si="19"/>
        <v>2</v>
      </c>
      <c r="I37" s="7">
        <f t="shared" si="19"/>
        <v>7.9219765929778898</v>
      </c>
      <c r="J37" s="7">
        <f>J24</f>
        <v>2</v>
      </c>
      <c r="K37" s="7">
        <f t="shared" ref="K37:P37" si="20">K24</f>
        <v>20</v>
      </c>
      <c r="L37" s="7">
        <f t="shared" si="20"/>
        <v>6.5411167512690493</v>
      </c>
      <c r="M37" s="7">
        <f t="shared" si="20"/>
        <v>2</v>
      </c>
      <c r="N37" s="7">
        <f t="shared" si="20"/>
        <v>4.2783105339361551</v>
      </c>
      <c r="O37" s="7">
        <f t="shared" si="20"/>
        <v>2.7160722532928654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8.7100787208750532</v>
      </c>
      <c r="E39" s="7">
        <f t="shared" si="23"/>
        <v>5.5054272668182254</v>
      </c>
      <c r="F39" s="7">
        <f t="shared" si="23"/>
        <v>4.7947381857609468</v>
      </c>
      <c r="G39" s="7">
        <f t="shared" si="23"/>
        <v>7.0005598122590706</v>
      </c>
      <c r="H39" s="7">
        <f t="shared" si="23"/>
        <v>5.7793843634915678</v>
      </c>
      <c r="I39" s="7">
        <f t="shared" si="23"/>
        <v>7.214873908504611</v>
      </c>
      <c r="J39" s="7">
        <f>(SUM(J21:J22)+SUM(J28:J33))/8</f>
        <v>10.743735431235432</v>
      </c>
      <c r="K39" s="7">
        <f t="shared" ref="K39:P39" si="24">(SUM(K21:K22)+SUM(K28:K33))/8</f>
        <v>2.286990831075145</v>
      </c>
      <c r="L39" s="7">
        <f t="shared" si="24"/>
        <v>7.8293481305723311</v>
      </c>
      <c r="M39" s="7">
        <f t="shared" si="24"/>
        <v>9.039216409897799</v>
      </c>
      <c r="N39" s="7">
        <f t="shared" si="24"/>
        <v>9.6421712915213647</v>
      </c>
      <c r="O39" s="7">
        <f t="shared" si="24"/>
        <v>9.7311341308899237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9.8030035482159477</v>
      </c>
      <c r="D40" s="7">
        <f t="shared" ref="D40:I40" si="25">(D20+D25+D26+D34)/4</f>
        <v>8.7714822433160062</v>
      </c>
      <c r="E40" s="7">
        <f t="shared" si="25"/>
        <v>9.7278555944606282</v>
      </c>
      <c r="F40" s="7">
        <f t="shared" si="25"/>
        <v>7.9879576762932896</v>
      </c>
      <c r="G40" s="7">
        <f t="shared" si="25"/>
        <v>8.7412921564479387</v>
      </c>
      <c r="H40" s="7">
        <f t="shared" si="25"/>
        <v>1.1279761904761905</v>
      </c>
      <c r="I40" s="7">
        <f t="shared" si="25"/>
        <v>7.7859035078132193</v>
      </c>
      <c r="J40" s="7">
        <f>(J20+J25+J26+J34)/4</f>
        <v>8.4672619047619051</v>
      </c>
      <c r="K40" s="7">
        <f t="shared" ref="K40:P40" si="26">(K20+K25+K26+K34)/4</f>
        <v>10.326030198893566</v>
      </c>
      <c r="L40" s="7">
        <f t="shared" si="26"/>
        <v>8.9004446177182395</v>
      </c>
      <c r="M40" s="7">
        <f t="shared" si="26"/>
        <v>7.7329567687443586</v>
      </c>
      <c r="N40" s="7">
        <f t="shared" si="26"/>
        <v>8.7221331031189617</v>
      </c>
      <c r="O40" s="7">
        <f t="shared" si="26"/>
        <v>7.2876636462513016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10.724447140524774</v>
      </c>
      <c r="D41" s="7">
        <f t="shared" ref="D41:I41" si="27">AVERAGE(D20:D34)</f>
        <v>9.0748577088221385</v>
      </c>
      <c r="E41" s="7">
        <f t="shared" si="27"/>
        <v>7.667932096290853</v>
      </c>
      <c r="F41" s="7">
        <f t="shared" si="27"/>
        <v>6.3112509206644223</v>
      </c>
      <c r="G41" s="7">
        <f t="shared" si="27"/>
        <v>7.5373875830170727</v>
      </c>
      <c r="H41" s="7">
        <f t="shared" si="27"/>
        <v>3.7164653113224868</v>
      </c>
      <c r="I41" s="7">
        <f t="shared" si="27"/>
        <v>7.0915516765637294</v>
      </c>
      <c r="J41" s="7">
        <f>AVERAGE(J20:J34)</f>
        <v>9.6678854771859495</v>
      </c>
      <c r="K41" s="7">
        <f t="shared" ref="K41:P41" si="28">AVERAGE(K20:K34)</f>
        <v>5.5066698296116936</v>
      </c>
      <c r="L41" s="7">
        <f t="shared" si="28"/>
        <v>8.3851786844480447</v>
      </c>
      <c r="M41" s="7">
        <f t="shared" si="28"/>
        <v>8.0559622243245013</v>
      </c>
      <c r="N41" s="7">
        <f t="shared" si="28"/>
        <v>9.1536142185721943</v>
      </c>
      <c r="O41" s="7">
        <f t="shared" si="28"/>
        <v>8.0057616429349245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0954-3DE2-1349-AFEA-E4D6563CE93B}">
  <dimension ref="A1:P41"/>
  <sheetViews>
    <sheetView topLeftCell="A11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  <col min="4" max="5" width="11" bestFit="1" customWidth="1"/>
    <col min="6" max="6" width="11.5" bestFit="1" customWidth="1"/>
    <col min="7" max="16" width="11" bestFit="1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1.5470590356437599</v>
      </c>
      <c r="D4" s="5">
        <v>0.98447960174989102</v>
      </c>
      <c r="E4" s="5">
        <v>0.83071326173314597</v>
      </c>
      <c r="F4" s="5">
        <v>0.82891231503320795</v>
      </c>
      <c r="G4" s="5">
        <v>0.82533802582493399</v>
      </c>
      <c r="H4" s="5">
        <v>0.67249727864770403</v>
      </c>
      <c r="I4" s="5">
        <v>0.83646837773504501</v>
      </c>
      <c r="J4" s="5">
        <v>0.87373593947316497</v>
      </c>
      <c r="K4" s="5">
        <v>0.44446821910097301</v>
      </c>
      <c r="L4" s="5">
        <v>0.80682467138122105</v>
      </c>
      <c r="M4" s="5">
        <v>0.55751362343782296</v>
      </c>
      <c r="N4" s="5">
        <v>0.43354184364183401</v>
      </c>
      <c r="O4" s="5">
        <v>0.83737794697569901</v>
      </c>
      <c r="P4" s="5">
        <v>0.116767690404777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-1.7082992601388701E-2</v>
      </c>
      <c r="G5" s="5">
        <v>0</v>
      </c>
      <c r="H5" s="5">
        <v>0</v>
      </c>
      <c r="I5" s="5">
        <v>0</v>
      </c>
      <c r="J5" s="5">
        <v>0.23098407820178099</v>
      </c>
      <c r="K5" s="5">
        <v>0</v>
      </c>
      <c r="L5" s="5">
        <v>0.227375344902673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10.879617115548401</v>
      </c>
      <c r="D7" s="12">
        <v>9.2808203351273306</v>
      </c>
      <c r="E7" s="12">
        <v>19.991458929167798</v>
      </c>
      <c r="F7" s="12">
        <v>8.3394407610795298</v>
      </c>
      <c r="G7" s="12">
        <v>18.358768869714702</v>
      </c>
      <c r="H7" s="12">
        <v>0</v>
      </c>
      <c r="I7" s="12">
        <v>6.5771639910006003</v>
      </c>
      <c r="J7" s="12">
        <v>10.827623724315201</v>
      </c>
      <c r="K7" s="12">
        <v>36.434368906669299</v>
      </c>
      <c r="L7" s="12">
        <v>17.287802585041099</v>
      </c>
      <c r="M7" s="12">
        <v>6.1195896232382196</v>
      </c>
      <c r="N7" s="12">
        <v>7.5780367722398196</v>
      </c>
      <c r="O7" s="12">
        <v>6.5771639910006003</v>
      </c>
      <c r="P7" s="12">
        <v>17.653816143508301</v>
      </c>
    </row>
    <row r="8" spans="1:16">
      <c r="A8" s="8" t="s">
        <v>26</v>
      </c>
      <c r="B8" s="3">
        <v>8</v>
      </c>
      <c r="C8" s="12">
        <v>22.162183013154198</v>
      </c>
      <c r="D8" s="12">
        <v>12.972351112685001</v>
      </c>
      <c r="E8" s="12">
        <v>46.664068631802699</v>
      </c>
      <c r="F8" s="12">
        <v>15.5389579648892</v>
      </c>
      <c r="G8" s="12">
        <v>26.3232347764291</v>
      </c>
      <c r="H8" s="12">
        <v>0</v>
      </c>
      <c r="I8" s="12">
        <v>11.932483288020901</v>
      </c>
      <c r="J8" s="12">
        <v>12.9853494604933</v>
      </c>
      <c r="K8" s="12">
        <v>49.302733236887903</v>
      </c>
      <c r="L8" s="12">
        <v>42.790560984928803</v>
      </c>
      <c r="M8" s="12">
        <v>14.609020326063799</v>
      </c>
      <c r="N8" s="12">
        <v>16.4949033687347</v>
      </c>
      <c r="O8" s="12">
        <v>11.932483288020901</v>
      </c>
      <c r="P8" s="12">
        <v>62.290822807128201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1.5470590356437599</v>
      </c>
      <c r="D11" s="5">
        <v>0.98447960174989102</v>
      </c>
      <c r="E11" s="5">
        <v>0.83071326173314597</v>
      </c>
      <c r="F11" s="5">
        <v>0.82891231503320795</v>
      </c>
      <c r="G11" s="5">
        <v>0.82533802582493399</v>
      </c>
      <c r="H11" s="5">
        <v>0.67249727864770403</v>
      </c>
      <c r="I11" s="5">
        <v>0.83646837773504501</v>
      </c>
      <c r="J11" s="5">
        <v>0.87373593947316497</v>
      </c>
      <c r="K11" s="5">
        <v>0.44446821910097301</v>
      </c>
      <c r="L11" s="5">
        <v>0.80682467138122105</v>
      </c>
      <c r="M11" s="5">
        <v>0.55751362343782296</v>
      </c>
      <c r="N11" s="5">
        <v>0.43354184364183401</v>
      </c>
      <c r="O11" s="5">
        <v>0.83737794697569901</v>
      </c>
      <c r="P11" s="5">
        <v>0.116767690404777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0.23927433455160099</v>
      </c>
      <c r="D13" s="5">
        <v>0.17247725148711399</v>
      </c>
      <c r="E13" s="5">
        <v>7.8873861816289997E-2</v>
      </c>
      <c r="F13" s="5">
        <v>0.13237705247293699</v>
      </c>
      <c r="G13" s="5">
        <v>8.6572182482842097E-2</v>
      </c>
      <c r="H13" s="5">
        <v>2.4954326717871601E-2</v>
      </c>
      <c r="I13" s="5">
        <v>0.14641214021448001</v>
      </c>
      <c r="J13" s="5">
        <v>0.124978571806902</v>
      </c>
      <c r="K13" s="5">
        <v>4.70823868492199E-2</v>
      </c>
      <c r="L13" s="5">
        <v>4.3448692884067497E-2</v>
      </c>
      <c r="M13" s="5">
        <v>0.150148045428565</v>
      </c>
      <c r="N13" s="5">
        <v>0.218792097262687</v>
      </c>
      <c r="O13" s="5">
        <v>0.142931636707753</v>
      </c>
      <c r="P13" s="5">
        <v>4.6000003901494897E-2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-6.8749055149632698E-2</v>
      </c>
      <c r="F14" s="5">
        <v>-1.04026780633385E-4</v>
      </c>
      <c r="G14" s="5">
        <v>0</v>
      </c>
      <c r="H14" s="5">
        <v>0</v>
      </c>
      <c r="I14" s="5">
        <v>0</v>
      </c>
      <c r="J14" s="5">
        <v>2.0905053559849299E-2</v>
      </c>
      <c r="K14" s="5">
        <v>0</v>
      </c>
      <c r="L14" s="5">
        <v>2.0498480442571701E-2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-1.7082992601388701E-2</v>
      </c>
      <c r="G15" s="5">
        <v>0</v>
      </c>
      <c r="H15" s="5">
        <v>0</v>
      </c>
      <c r="I15" s="5">
        <v>0</v>
      </c>
      <c r="J15" s="5">
        <v>0.23098407820178099</v>
      </c>
      <c r="K15" s="5">
        <v>0</v>
      </c>
      <c r="L15" s="5">
        <v>0.227375344902673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0.51758706279268096</v>
      </c>
      <c r="D16" s="5">
        <v>0.46062397222849699</v>
      </c>
      <c r="E16" s="5">
        <v>0.212678581549198</v>
      </c>
      <c r="F16" s="5">
        <v>0.17166120684133299</v>
      </c>
      <c r="G16" s="5">
        <v>0.33655951487286201</v>
      </c>
      <c r="H16" s="5">
        <v>0.261395908887601</v>
      </c>
      <c r="I16" s="5">
        <v>0.21525843948100801</v>
      </c>
      <c r="J16" s="5">
        <v>0.56485908443716704</v>
      </c>
      <c r="K16" s="5">
        <v>0.376521182590004</v>
      </c>
      <c r="L16" s="5">
        <v>0.52039499527586897</v>
      </c>
      <c r="M16" s="5">
        <v>0.16694564291279901</v>
      </c>
      <c r="N16" s="5">
        <v>0.224994372853935</v>
      </c>
      <c r="O16" s="5">
        <v>0.21832286976809301</v>
      </c>
      <c r="P16" s="5">
        <v>1.17761934244777E-2</v>
      </c>
    </row>
    <row r="17" spans="1:16">
      <c r="A17" s="8" t="s">
        <v>32</v>
      </c>
      <c r="B17" s="2">
        <v>12</v>
      </c>
      <c r="C17" s="5">
        <v>712.17275800866503</v>
      </c>
      <c r="D17" s="5">
        <v>567.46312721424999</v>
      </c>
      <c r="E17" s="5">
        <v>242.04084759761901</v>
      </c>
      <c r="F17" s="5">
        <v>283.52060174493698</v>
      </c>
      <c r="G17" s="5">
        <v>314.69060125907998</v>
      </c>
      <c r="H17" s="5">
        <v>144.20852786589001</v>
      </c>
      <c r="I17" s="5">
        <v>288.05985182625102</v>
      </c>
      <c r="J17" s="5">
        <v>413.43857574945298</v>
      </c>
      <c r="K17" s="5">
        <v>314.09079391926002</v>
      </c>
      <c r="L17" s="5">
        <v>218.35933620173299</v>
      </c>
      <c r="M17" s="5">
        <v>373.35191118296501</v>
      </c>
      <c r="N17" s="5">
        <v>628.62489964902102</v>
      </c>
      <c r="O17" s="5">
        <v>288.05985182625102</v>
      </c>
      <c r="P17" s="5">
        <v>87.0454178855462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3.2388992679945678</v>
      </c>
      <c r="E21" s="7">
        <f t="shared" si="2"/>
        <v>2.0216768230383697</v>
      </c>
      <c r="F21" s="7">
        <f t="shared" si="2"/>
        <v>2.0074204341232429</v>
      </c>
      <c r="G21" s="7">
        <f t="shared" si="2"/>
        <v>1.9791261725273566</v>
      </c>
      <c r="H21" s="7">
        <f t="shared" si="2"/>
        <v>0.76923076923076927</v>
      </c>
      <c r="I21" s="7">
        <f t="shared" si="2"/>
        <v>2.0672346243756143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6.613186589002952</v>
      </c>
      <c r="M21" s="7">
        <f>((M4-MIN($M4:$P4))/(MAX($M4:$P4)-MIN($M4:$P4))*90+10)/$B4</f>
        <v>5.0035834863861055</v>
      </c>
      <c r="N21" s="7">
        <f t="shared" ref="N21:P21" si="4">((N4-MIN($M4:$P4))/(MAX($M4:$P4)-MIN($M4:$P4))*90+10)/$B4</f>
        <v>3.8125566310336585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12.5</v>
      </c>
      <c r="K22" s="7">
        <f t="shared" si="5"/>
        <v>1.25</v>
      </c>
      <c r="L22" s="7">
        <f t="shared" si="5"/>
        <v>12.324237887169438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11.795838751625485</v>
      </c>
      <c r="D24" s="7">
        <f t="shared" si="2"/>
        <v>10.356306892067636</v>
      </c>
      <c r="E24" s="7">
        <f t="shared" si="2"/>
        <v>20</v>
      </c>
      <c r="F24" s="7">
        <f t="shared" si="2"/>
        <v>9.5087033033101545</v>
      </c>
      <c r="G24" s="7">
        <f t="shared" si="2"/>
        <v>18.529951156927439</v>
      </c>
      <c r="H24" s="7">
        <f t="shared" si="2"/>
        <v>2</v>
      </c>
      <c r="I24" s="7">
        <f t="shared" si="2"/>
        <v>7.921976592977904</v>
      </c>
      <c r="J24" s="7">
        <f t="shared" si="5"/>
        <v>2</v>
      </c>
      <c r="K24" s="7">
        <f t="shared" si="5"/>
        <v>20</v>
      </c>
      <c r="L24" s="7">
        <f t="shared" si="5"/>
        <v>6.5411167512690467</v>
      </c>
      <c r="M24" s="7">
        <f t="shared" si="7"/>
        <v>2</v>
      </c>
      <c r="N24" s="7">
        <f t="shared" si="7"/>
        <v>4.2760129286427517</v>
      </c>
      <c r="O24" s="7">
        <f t="shared" si="7"/>
        <v>2.7140781053023737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6.5929665738161543</v>
      </c>
      <c r="D25" s="7">
        <f t="shared" si="2"/>
        <v>4.3774373259052961</v>
      </c>
      <c r="E25" s="7">
        <f t="shared" si="2"/>
        <v>12.5</v>
      </c>
      <c r="F25" s="7">
        <f t="shared" si="2"/>
        <v>4.9962073546211094</v>
      </c>
      <c r="G25" s="7">
        <f t="shared" si="2"/>
        <v>7.5961331152124014</v>
      </c>
      <c r="H25" s="7">
        <f t="shared" si="2"/>
        <v>1.25</v>
      </c>
      <c r="I25" s="7">
        <f t="shared" si="2"/>
        <v>4.1267409470752199</v>
      </c>
      <c r="J25" s="7">
        <f t="shared" si="5"/>
        <v>1.25</v>
      </c>
      <c r="K25" s="7">
        <f t="shared" si="5"/>
        <v>12.5</v>
      </c>
      <c r="L25" s="7">
        <f t="shared" si="5"/>
        <v>10.482730851825336</v>
      </c>
      <c r="M25" s="7">
        <f t="shared" si="7"/>
        <v>1.8479355547765364</v>
      </c>
      <c r="N25" s="7">
        <f t="shared" si="7"/>
        <v>2.2692398398790594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4.2105690483929381</v>
      </c>
      <c r="E28" s="7">
        <f t="shared" si="2"/>
        <v>2.6281798699498808</v>
      </c>
      <c r="F28" s="7">
        <f t="shared" si="2"/>
        <v>2.6096465643602156</v>
      </c>
      <c r="G28" s="7">
        <f t="shared" si="2"/>
        <v>2.5728640242855638</v>
      </c>
      <c r="H28" s="7">
        <f t="shared" si="2"/>
        <v>1</v>
      </c>
      <c r="I28" s="7">
        <f t="shared" si="2"/>
        <v>2.6874050116882988</v>
      </c>
      <c r="J28" s="7">
        <f t="shared" si="10"/>
        <v>10</v>
      </c>
      <c r="K28" s="7">
        <f t="shared" si="10"/>
        <v>1</v>
      </c>
      <c r="L28" s="7">
        <f t="shared" si="10"/>
        <v>8.5971425657038374</v>
      </c>
      <c r="M28" s="7">
        <f t="shared" si="11"/>
        <v>6.5046585323019368</v>
      </c>
      <c r="N28" s="7">
        <f t="shared" si="11"/>
        <v>4.9563236203437562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14.389942836818326</v>
      </c>
      <c r="E30" s="7">
        <f t="shared" si="2"/>
        <v>6.5285162201211291</v>
      </c>
      <c r="F30" s="7">
        <f t="shared" si="2"/>
        <v>11.022065103185707</v>
      </c>
      <c r="G30" s="7">
        <f t="shared" si="2"/>
        <v>7.1750716836009589</v>
      </c>
      <c r="H30" s="7">
        <f t="shared" si="2"/>
        <v>2</v>
      </c>
      <c r="I30" s="7">
        <f t="shared" si="2"/>
        <v>12.200823828986833</v>
      </c>
      <c r="J30" s="7">
        <f t="shared" ref="J30:L34" si="15">((J13-MIN($J13:$L13))/(MAX($J13:$L13)-MIN($J13:$L13))*90+10)/$B13</f>
        <v>20</v>
      </c>
      <c r="K30" s="7">
        <f t="shared" si="15"/>
        <v>2.8022395253971668</v>
      </c>
      <c r="L30" s="7">
        <f t="shared" si="15"/>
        <v>2</v>
      </c>
      <c r="M30" s="7">
        <f t="shared" ref="M30:P30" si="16">((M13-MIN($M13:$P13))/(MAX($M13:$P13)-MIN($M13:$P13))*90+10)/$B13</f>
        <v>12.849250744179585</v>
      </c>
      <c r="N30" s="7">
        <f t="shared" si="16"/>
        <v>20</v>
      </c>
      <c r="O30" s="7">
        <f t="shared" si="16"/>
        <v>12.097507105637677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9.9863817615578476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9.8249629906461351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8.3333333333333339</v>
      </c>
      <c r="K32" s="7">
        <f t="shared" si="15"/>
        <v>0.83333333333333337</v>
      </c>
      <c r="L32" s="7">
        <f t="shared" si="15"/>
        <v>8.2161585914462929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7.0983196103595141</v>
      </c>
      <c r="E33" s="7">
        <f t="shared" si="2"/>
        <v>1.7226288428087908</v>
      </c>
      <c r="F33" s="7">
        <f t="shared" si="2"/>
        <v>0.83333333333333337</v>
      </c>
      <c r="G33" s="7">
        <f t="shared" si="2"/>
        <v>4.4084847392184319</v>
      </c>
      <c r="H33" s="7">
        <f t="shared" si="2"/>
        <v>2.7788666138570774</v>
      </c>
      <c r="I33" s="7">
        <f t="shared" si="2"/>
        <v>1.7785626047860863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6.5626824689079859</v>
      </c>
      <c r="M33" s="7">
        <f t="shared" ref="M33:P34" si="18">((M16-MIN($M16:$P16))/(MAX($M16:$P16)-MIN($M16:$P16))*90+10)/$B16</f>
        <v>6.2914554985094062</v>
      </c>
      <c r="N33" s="7">
        <f t="shared" si="18"/>
        <v>8.3333333333333339</v>
      </c>
      <c r="O33" s="7">
        <f t="shared" si="18"/>
        <v>8.0986616309592439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6.4224344186511813</v>
      </c>
      <c r="E34" s="7">
        <f t="shared" si="2"/>
        <v>2.1252146861493708</v>
      </c>
      <c r="F34" s="7">
        <f t="shared" si="2"/>
        <v>2.6729572016008825</v>
      </c>
      <c r="G34" s="7">
        <f t="shared" si="2"/>
        <v>3.08455882006426</v>
      </c>
      <c r="H34" s="7">
        <f t="shared" si="2"/>
        <v>0.83333333333333337</v>
      </c>
      <c r="I34" s="7">
        <f t="shared" si="2"/>
        <v>2.7328982573981762</v>
      </c>
      <c r="J34" s="7">
        <f t="shared" si="15"/>
        <v>8.3333333333333339</v>
      </c>
      <c r="K34" s="7">
        <f t="shared" si="15"/>
        <v>4.5138168873294529</v>
      </c>
      <c r="L34" s="7">
        <f t="shared" si="15"/>
        <v>0.83333333333333337</v>
      </c>
      <c r="M34" s="7">
        <f t="shared" si="18"/>
        <v>4.7982152611690623</v>
      </c>
      <c r="N34" s="7">
        <f t="shared" si="18"/>
        <v>8.3333333333333339</v>
      </c>
      <c r="O34" s="7">
        <f t="shared" si="18"/>
        <v>3.6170581702607909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11.795838751625485</v>
      </c>
      <c r="D37" s="7">
        <f t="shared" ref="D37:I37" si="19">D24</f>
        <v>10.356306892067636</v>
      </c>
      <c r="E37" s="7">
        <f t="shared" si="19"/>
        <v>20</v>
      </c>
      <c r="F37" s="7">
        <f t="shared" si="19"/>
        <v>9.5087033033101545</v>
      </c>
      <c r="G37" s="7">
        <f t="shared" si="19"/>
        <v>18.529951156927439</v>
      </c>
      <c r="H37" s="7">
        <f t="shared" si="19"/>
        <v>2</v>
      </c>
      <c r="I37" s="7">
        <f t="shared" si="19"/>
        <v>7.921976592977904</v>
      </c>
      <c r="J37" s="7">
        <f>J24</f>
        <v>2</v>
      </c>
      <c r="K37" s="7">
        <f t="shared" ref="K37:P37" si="20">K24</f>
        <v>20</v>
      </c>
      <c r="L37" s="7">
        <f t="shared" si="20"/>
        <v>6.5411167512690467</v>
      </c>
      <c r="M37" s="7">
        <f t="shared" si="20"/>
        <v>2</v>
      </c>
      <c r="N37" s="7">
        <f t="shared" si="20"/>
        <v>4.2760129286427517</v>
      </c>
      <c r="O37" s="7">
        <f t="shared" si="20"/>
        <v>2.7140781053023737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8.6077466484759722</v>
      </c>
      <c r="E39" s="7">
        <f t="shared" si="23"/>
        <v>5.4781555225200744</v>
      </c>
      <c r="F39" s="7">
        <f t="shared" si="23"/>
        <v>4.7041362026003464</v>
      </c>
      <c r="G39" s="7">
        <f t="shared" si="23"/>
        <v>7.0074736304843421</v>
      </c>
      <c r="H39" s="7">
        <f t="shared" si="23"/>
        <v>5.809042475916284</v>
      </c>
      <c r="I39" s="7">
        <f t="shared" si="23"/>
        <v>7.3322835617599074</v>
      </c>
      <c r="J39" s="7">
        <f>(SUM(J21:J22)+SUM(J28:J33))/8</f>
        <v>10.743735431235432</v>
      </c>
      <c r="K39" s="7">
        <f t="shared" ref="K39:P39" si="24">(SUM(K21:K22)+SUM(K28:K33))/8</f>
        <v>2.1973807565254622</v>
      </c>
      <c r="L39" s="7">
        <f t="shared" si="24"/>
        <v>7.9036600229732166</v>
      </c>
      <c r="M39" s="7">
        <f t="shared" si="24"/>
        <v>8.8216488357024332</v>
      </c>
      <c r="N39" s="7">
        <f t="shared" si="24"/>
        <v>9.6283070011191469</v>
      </c>
      <c r="O39" s="7">
        <f t="shared" si="24"/>
        <v>9.7265898566433791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9.8030035482159441</v>
      </c>
      <c r="D40" s="7">
        <f t="shared" ref="D40:I40" si="25">(D20+D25+D26+D34)/4</f>
        <v>8.7713965075676903</v>
      </c>
      <c r="E40" s="7">
        <f t="shared" si="25"/>
        <v>9.7277322429659137</v>
      </c>
      <c r="F40" s="7">
        <f t="shared" si="25"/>
        <v>7.9887197104840704</v>
      </c>
      <c r="G40" s="7">
        <f t="shared" si="25"/>
        <v>8.7416015552477369</v>
      </c>
      <c r="H40" s="7">
        <f t="shared" si="25"/>
        <v>1.1279761904761905</v>
      </c>
      <c r="I40" s="7">
        <f t="shared" si="25"/>
        <v>7.7863383725469202</v>
      </c>
      <c r="J40" s="7">
        <f>(J20+J25+J26+J34)/4</f>
        <v>8.4672619047619051</v>
      </c>
      <c r="K40" s="7">
        <f t="shared" ref="K40:P40" si="26">(K20+K25+K26+K34)/4</f>
        <v>10.324882793260935</v>
      </c>
      <c r="L40" s="7">
        <f t="shared" si="26"/>
        <v>8.9004446177182395</v>
      </c>
      <c r="M40" s="7">
        <f t="shared" si="26"/>
        <v>7.7329662754149711</v>
      </c>
      <c r="N40" s="7">
        <f t="shared" si="26"/>
        <v>8.7220718647316708</v>
      </c>
      <c r="O40" s="7">
        <f t="shared" si="26"/>
        <v>7.2881931139937688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10.724447140524772</v>
      </c>
      <c r="D41" s="7">
        <f t="shared" ref="D41:I41" si="27">AVERAGE(D20:D34)</f>
        <v>9.0202577406764117</v>
      </c>
      <c r="E41" s="7">
        <f t="shared" si="27"/>
        <v>7.653354272266581</v>
      </c>
      <c r="F41" s="7">
        <f t="shared" si="27"/>
        <v>6.2632303074063129</v>
      </c>
      <c r="G41" s="7">
        <f t="shared" si="27"/>
        <v>7.5413715166727568</v>
      </c>
      <c r="H41" s="7">
        <f t="shared" si="27"/>
        <v>3.732282971282336</v>
      </c>
      <c r="I41" s="7">
        <f t="shared" si="27"/>
        <v>7.1542861222288758</v>
      </c>
      <c r="J41" s="7">
        <f>AVERAGE(J20:J34)</f>
        <v>9.6678854771859495</v>
      </c>
      <c r="K41" s="7">
        <f t="shared" ref="K41:P41" si="28">AVERAGE(K20:K34)</f>
        <v>5.4585718150164952</v>
      </c>
      <c r="L41" s="7">
        <f t="shared" si="28"/>
        <v>8.4248116937285129</v>
      </c>
      <c r="M41" s="7">
        <f t="shared" si="28"/>
        <v>7.9399287198658017</v>
      </c>
      <c r="N41" s="7">
        <f t="shared" si="28"/>
        <v>9.1460504264348401</v>
      </c>
      <c r="O41" s="7">
        <f t="shared" si="28"/>
        <v>8.003346278202061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CCEE-FCA8-1240-B9D1-809C8D9233A7}">
  <dimension ref="A1:P41"/>
  <sheetViews>
    <sheetView topLeftCell="A11" workbookViewId="0">
      <selection activeCell="C3" sqref="C3:P17"/>
    </sheetView>
  </sheetViews>
  <sheetFormatPr baseColWidth="10" defaultRowHeight="16"/>
  <cols>
    <col min="1" max="1" width="15.83203125" customWidth="1"/>
    <col min="2" max="2" width="9.33203125" customWidth="1"/>
    <col min="3" max="3" width="10.5" customWidth="1"/>
    <col min="4" max="5" width="11" bestFit="1" customWidth="1"/>
    <col min="6" max="6" width="11.5" bestFit="1" customWidth="1"/>
    <col min="7" max="16" width="11" bestFit="1" customWidth="1"/>
  </cols>
  <sheetData>
    <row r="1" spans="1:16">
      <c r="A1" t="s">
        <v>34</v>
      </c>
    </row>
    <row r="2" spans="1:16">
      <c r="A2" s="1" t="s">
        <v>20</v>
      </c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6">
      <c r="A3" s="8" t="s">
        <v>21</v>
      </c>
      <c r="B3" s="2">
        <v>7</v>
      </c>
      <c r="C3" s="5">
        <v>10.43</v>
      </c>
      <c r="D3" s="5">
        <v>10.43</v>
      </c>
      <c r="E3" s="5">
        <v>10.43</v>
      </c>
      <c r="F3" s="5">
        <v>10.43</v>
      </c>
      <c r="G3" s="5">
        <v>10.43</v>
      </c>
      <c r="H3" s="5">
        <v>0</v>
      </c>
      <c r="I3" s="5">
        <v>10.43</v>
      </c>
      <c r="J3" s="5">
        <v>12.5</v>
      </c>
      <c r="K3" s="5">
        <v>12.5</v>
      </c>
      <c r="L3" s="5">
        <v>12.5</v>
      </c>
      <c r="M3" s="5">
        <v>18.3</v>
      </c>
      <c r="N3" s="5">
        <v>18.3</v>
      </c>
      <c r="O3" s="5">
        <v>18.3</v>
      </c>
      <c r="P3" s="5">
        <v>18.3</v>
      </c>
    </row>
    <row r="4" spans="1:16">
      <c r="A4" s="9" t="s">
        <v>22</v>
      </c>
      <c r="B4" s="2">
        <v>13</v>
      </c>
      <c r="C4" s="5">
        <v>1.54273757924994</v>
      </c>
      <c r="D4" s="5">
        <v>0.96027429708440204</v>
      </c>
      <c r="E4" s="5">
        <v>0.65042302713960398</v>
      </c>
      <c r="F4" s="5">
        <v>0.46882275433031401</v>
      </c>
      <c r="G4" s="5">
        <v>0.72416311179683901</v>
      </c>
      <c r="H4" s="5">
        <v>0.60835979061468304</v>
      </c>
      <c r="I4" s="5">
        <v>0.65832440958688698</v>
      </c>
      <c r="J4" s="5">
        <v>0.75406252184992395</v>
      </c>
      <c r="K4" s="5">
        <v>0.39948259088641702</v>
      </c>
      <c r="L4" s="5">
        <v>0.66318051344458695</v>
      </c>
      <c r="M4" s="5">
        <v>0.46553428300185201</v>
      </c>
      <c r="N4" s="5">
        <v>0.35259752813919298</v>
      </c>
      <c r="O4" s="5">
        <v>0.64550840911542795</v>
      </c>
      <c r="P4" s="5">
        <v>-0.100560753001786</v>
      </c>
    </row>
    <row r="5" spans="1:16">
      <c r="A5" s="9" t="s">
        <v>23</v>
      </c>
      <c r="B5" s="2">
        <v>8</v>
      </c>
      <c r="C5" s="5">
        <v>0</v>
      </c>
      <c r="D5" s="5">
        <v>0</v>
      </c>
      <c r="E5" s="5">
        <v>0</v>
      </c>
      <c r="F5" s="5">
        <v>-4.1807626331994599E-2</v>
      </c>
      <c r="G5" s="5">
        <v>0</v>
      </c>
      <c r="H5" s="5">
        <v>0</v>
      </c>
      <c r="I5" s="5">
        <v>0</v>
      </c>
      <c r="J5" s="5">
        <v>0.21289157598606201</v>
      </c>
      <c r="K5" s="5">
        <v>0</v>
      </c>
      <c r="L5" s="5">
        <v>0.213871848777588</v>
      </c>
      <c r="M5" s="5">
        <v>0</v>
      </c>
      <c r="N5" s="5">
        <v>0</v>
      </c>
      <c r="O5" s="5">
        <v>0</v>
      </c>
      <c r="P5" s="5">
        <v>0</v>
      </c>
    </row>
    <row r="6" spans="1:16">
      <c r="A6" s="10" t="s">
        <v>24</v>
      </c>
      <c r="B6" s="2">
        <v>5</v>
      </c>
      <c r="C6" s="5">
        <v>9289.8060000000005</v>
      </c>
      <c r="D6" s="5">
        <v>10028.028222222223</v>
      </c>
      <c r="E6" s="5">
        <v>5736.79</v>
      </c>
      <c r="F6" s="5">
        <v>2753.4497000000006</v>
      </c>
      <c r="G6" s="5">
        <v>1655</v>
      </c>
      <c r="H6" s="5">
        <v>1383.9473999999998</v>
      </c>
      <c r="I6" s="5">
        <v>2244.5641599999999</v>
      </c>
      <c r="J6" s="5">
        <v>2886.9928334000001</v>
      </c>
      <c r="K6" s="5">
        <v>0</v>
      </c>
      <c r="L6" s="5">
        <v>4640.0787499999997</v>
      </c>
      <c r="M6" s="5">
        <v>4616.6275535721152</v>
      </c>
      <c r="N6" s="5">
        <v>17285.420978571427</v>
      </c>
      <c r="O6" s="5">
        <v>2244.5641599999999</v>
      </c>
      <c r="P6" s="5">
        <v>1456.16211683849</v>
      </c>
    </row>
    <row r="7" spans="1:16">
      <c r="A7" s="11" t="s">
        <v>25</v>
      </c>
      <c r="B7" s="2">
        <v>5</v>
      </c>
      <c r="C7" s="12">
        <v>8.8560784812417701</v>
      </c>
      <c r="D7" s="12">
        <v>7.55464759331735</v>
      </c>
      <c r="E7" s="12">
        <v>16.273176468518301</v>
      </c>
      <c r="F7" s="12">
        <v>5.9996256390956901</v>
      </c>
      <c r="G7" s="12">
        <v>13.207808960886901</v>
      </c>
      <c r="H7" s="12">
        <v>0</v>
      </c>
      <c r="I7" s="12">
        <v>5.3538538966646803</v>
      </c>
      <c r="J7" s="12">
        <v>8.8137555255369104</v>
      </c>
      <c r="K7" s="12">
        <v>29.65781121018</v>
      </c>
      <c r="L7" s="12">
        <v>14.0723827718657</v>
      </c>
      <c r="M7" s="12">
        <v>4.40260298696231</v>
      </c>
      <c r="N7" s="12">
        <v>6.1685707939832204</v>
      </c>
      <c r="O7" s="12">
        <v>5.3538538966646803</v>
      </c>
      <c r="P7" s="12">
        <v>12.700646361898601</v>
      </c>
    </row>
    <row r="8" spans="1:16">
      <c r="A8" s="8" t="s">
        <v>26</v>
      </c>
      <c r="B8" s="3">
        <v>8</v>
      </c>
      <c r="C8" s="12">
        <v>18.040159869196199</v>
      </c>
      <c r="D8" s="12">
        <v>10.559577448362401</v>
      </c>
      <c r="E8" s="12">
        <v>37.984852745111098</v>
      </c>
      <c r="F8" s="12">
        <v>11.179158564933701</v>
      </c>
      <c r="G8" s="12">
        <v>18.9376672600952</v>
      </c>
      <c r="H8" s="12">
        <v>0</v>
      </c>
      <c r="I8" s="12">
        <v>9.7131183342651699</v>
      </c>
      <c r="J8" s="12">
        <v>10.5701581872886</v>
      </c>
      <c r="K8" s="12">
        <v>40.132742747132703</v>
      </c>
      <c r="L8" s="12">
        <v>34.831792545099098</v>
      </c>
      <c r="M8" s="12">
        <v>10.510135562013</v>
      </c>
      <c r="N8" s="12">
        <v>13.4269576973666</v>
      </c>
      <c r="O8" s="12">
        <v>9.7131183342651699</v>
      </c>
      <c r="P8" s="12">
        <v>44.813750502094301</v>
      </c>
    </row>
    <row r="9" spans="1:16">
      <c r="A9" s="8" t="s">
        <v>21</v>
      </c>
      <c r="B9" s="2">
        <v>10</v>
      </c>
      <c r="C9" s="5">
        <v>10.43</v>
      </c>
      <c r="D9" s="5">
        <v>10.43</v>
      </c>
      <c r="E9" s="5">
        <v>10.43</v>
      </c>
      <c r="F9" s="5">
        <v>10.43</v>
      </c>
      <c r="G9" s="5">
        <v>10.43</v>
      </c>
      <c r="H9" s="5">
        <v>0</v>
      </c>
      <c r="I9" s="5">
        <v>10.43</v>
      </c>
      <c r="J9" s="5">
        <v>12.5</v>
      </c>
      <c r="K9" s="5">
        <v>12.5</v>
      </c>
      <c r="L9" s="5">
        <v>12.5</v>
      </c>
      <c r="M9" s="5">
        <v>18.3</v>
      </c>
      <c r="N9" s="5">
        <v>18.3</v>
      </c>
      <c r="O9" s="5">
        <v>18.3</v>
      </c>
      <c r="P9" s="5">
        <v>18.3</v>
      </c>
    </row>
    <row r="10" spans="1:16">
      <c r="A10" s="10" t="s">
        <v>27</v>
      </c>
      <c r="B10" s="2">
        <v>10</v>
      </c>
      <c r="C10" s="5">
        <v>3078.36</v>
      </c>
      <c r="D10" s="5">
        <v>0</v>
      </c>
      <c r="E10" s="5">
        <v>0</v>
      </c>
      <c r="F10" s="5">
        <v>6231.2070000000003</v>
      </c>
      <c r="G10" s="5">
        <v>0</v>
      </c>
      <c r="H10" s="5">
        <v>0</v>
      </c>
      <c r="I10" s="5">
        <v>3320.9481599999999</v>
      </c>
      <c r="J10" s="5">
        <v>3133.3679999999999</v>
      </c>
      <c r="K10" s="5">
        <v>0</v>
      </c>
      <c r="L10" s="5">
        <v>0</v>
      </c>
      <c r="M10" s="5">
        <v>4616.6275535721152</v>
      </c>
      <c r="N10" s="5">
        <v>0</v>
      </c>
      <c r="O10" s="5">
        <v>3320.9481599999999</v>
      </c>
      <c r="P10" s="5">
        <v>0</v>
      </c>
    </row>
    <row r="11" spans="1:16">
      <c r="A11" s="9" t="s">
        <v>22</v>
      </c>
      <c r="B11" s="2">
        <v>10</v>
      </c>
      <c r="C11" s="5">
        <v>1.54273757924994</v>
      </c>
      <c r="D11" s="5">
        <v>0.96027429708440204</v>
      </c>
      <c r="E11" s="5">
        <v>0.65042302713960398</v>
      </c>
      <c r="F11" s="5">
        <v>0.46882275433031401</v>
      </c>
      <c r="G11" s="5">
        <v>0.72416311179683901</v>
      </c>
      <c r="H11" s="5">
        <v>0.60835979061468304</v>
      </c>
      <c r="I11" s="5">
        <v>0.65832440958688698</v>
      </c>
      <c r="J11" s="5">
        <v>0.75406252184992395</v>
      </c>
      <c r="K11" s="5">
        <v>0.39948259088641702</v>
      </c>
      <c r="L11" s="5">
        <v>0.66318051344458695</v>
      </c>
      <c r="M11" s="5">
        <v>0.46553428300185201</v>
      </c>
      <c r="N11" s="5">
        <v>0.35259752813919298</v>
      </c>
      <c r="O11" s="5">
        <v>0.64550840911542795</v>
      </c>
      <c r="P11" s="5">
        <v>-0.100560753001786</v>
      </c>
    </row>
    <row r="12" spans="1:16">
      <c r="A12" s="9" t="s">
        <v>28</v>
      </c>
      <c r="B12" s="2"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</row>
    <row r="13" spans="1:16">
      <c r="A13" s="9" t="s">
        <v>29</v>
      </c>
      <c r="B13" s="2">
        <v>5</v>
      </c>
      <c r="C13" s="5">
        <v>0.23528132011075001</v>
      </c>
      <c r="D13" s="5">
        <v>0.16690575401284899</v>
      </c>
      <c r="E13" s="5">
        <v>6.9320483911108399E-2</v>
      </c>
      <c r="F13" s="5">
        <v>0.124287617631183</v>
      </c>
      <c r="G13" s="5">
        <v>6.9337047534881804E-2</v>
      </c>
      <c r="H13" s="5">
        <v>6.4858959519002498E-3</v>
      </c>
      <c r="I13" s="5">
        <v>0.13560914089777501</v>
      </c>
      <c r="J13" s="5">
        <v>0.118455613174814</v>
      </c>
      <c r="K13" s="5">
        <v>4.3374292648144103E-2</v>
      </c>
      <c r="L13" s="5">
        <v>3.0774373176854702E-2</v>
      </c>
      <c r="M13" s="5">
        <v>0.15299087420652999</v>
      </c>
      <c r="N13" s="5">
        <v>0.214979300722628</v>
      </c>
      <c r="O13" s="5">
        <v>0.13635637702680301</v>
      </c>
      <c r="P13" s="5">
        <v>3.6588086097333203E-2</v>
      </c>
    </row>
    <row r="14" spans="1:16">
      <c r="A14" s="9" t="s">
        <v>30</v>
      </c>
      <c r="B14" s="2">
        <v>10</v>
      </c>
      <c r="C14" s="5">
        <v>0</v>
      </c>
      <c r="D14" s="5">
        <v>0</v>
      </c>
      <c r="E14" s="5">
        <v>-0.11292622076147001</v>
      </c>
      <c r="F14" s="5">
        <v>-2.58846051958436E-4</v>
      </c>
      <c r="G14" s="5">
        <v>0</v>
      </c>
      <c r="H14" s="5">
        <v>0</v>
      </c>
      <c r="I14" s="5">
        <v>0</v>
      </c>
      <c r="J14" s="5">
        <v>2.0473552225042199E-2</v>
      </c>
      <c r="K14" s="5">
        <v>0</v>
      </c>
      <c r="L14" s="5">
        <v>2.0171007781504401E-2</v>
      </c>
      <c r="M14" s="5">
        <v>0</v>
      </c>
      <c r="N14" s="5">
        <v>0</v>
      </c>
      <c r="O14" s="5">
        <v>0</v>
      </c>
      <c r="P14" s="5">
        <v>0</v>
      </c>
    </row>
    <row r="15" spans="1:16">
      <c r="A15" s="9" t="s">
        <v>23</v>
      </c>
      <c r="B15" s="2">
        <v>12</v>
      </c>
      <c r="C15" s="5">
        <v>0</v>
      </c>
      <c r="D15" s="5">
        <v>0</v>
      </c>
      <c r="E15" s="5">
        <v>0</v>
      </c>
      <c r="F15" s="5">
        <v>-4.1807626331994599E-2</v>
      </c>
      <c r="G15" s="5">
        <v>0</v>
      </c>
      <c r="H15" s="5">
        <v>0</v>
      </c>
      <c r="I15" s="5">
        <v>0</v>
      </c>
      <c r="J15" s="5">
        <v>0.21289157598606201</v>
      </c>
      <c r="K15" s="5">
        <v>0</v>
      </c>
      <c r="L15" s="5">
        <v>0.213871848777588</v>
      </c>
      <c r="M15" s="5">
        <v>0</v>
      </c>
      <c r="N15" s="5">
        <v>0</v>
      </c>
      <c r="O15" s="5">
        <v>0</v>
      </c>
      <c r="P15" s="5">
        <v>0</v>
      </c>
    </row>
    <row r="16" spans="1:16">
      <c r="A16" s="9" t="s">
        <v>31</v>
      </c>
      <c r="B16" s="2">
        <v>12</v>
      </c>
      <c r="C16" s="5">
        <v>0.51840573636942899</v>
      </c>
      <c r="D16" s="5">
        <v>0.44766013483181399</v>
      </c>
      <c r="E16" s="5">
        <v>9.17172397423036E-2</v>
      </c>
      <c r="F16" s="5">
        <v>-4.7196543247006999E-2</v>
      </c>
      <c r="G16" s="5">
        <v>0.284009217979726</v>
      </c>
      <c r="H16" s="5">
        <v>0.226214213223982</v>
      </c>
      <c r="I16" s="5">
        <v>8.8609523231806306E-2</v>
      </c>
      <c r="J16" s="5">
        <v>0.45463915635247698</v>
      </c>
      <c r="K16" s="5">
        <v>0.343217448215419</v>
      </c>
      <c r="L16" s="5">
        <v>0.40272968179250901</v>
      </c>
      <c r="M16" s="5">
        <v>0.111521254429714</v>
      </c>
      <c r="N16" s="5">
        <v>0.17493794558637499</v>
      </c>
      <c r="O16" s="5">
        <v>7.9057096486214604E-2</v>
      </c>
      <c r="P16" s="5">
        <v>-0.111282179703553</v>
      </c>
    </row>
    <row r="17" spans="1:16">
      <c r="A17" s="8" t="s">
        <v>32</v>
      </c>
      <c r="B17" s="2">
        <v>12</v>
      </c>
      <c r="C17" s="5">
        <v>704.07484736287995</v>
      </c>
      <c r="D17" s="5">
        <v>558.34369526900696</v>
      </c>
      <c r="E17" s="5">
        <v>209.06257043769801</v>
      </c>
      <c r="F17" s="5">
        <v>155.39764188496</v>
      </c>
      <c r="G17" s="5">
        <v>270.51121700245102</v>
      </c>
      <c r="H17" s="5">
        <v>85.354192420265605</v>
      </c>
      <c r="I17" s="5">
        <v>181.65066483855799</v>
      </c>
      <c r="J17" s="5">
        <v>343.83928895429699</v>
      </c>
      <c r="K17" s="5">
        <v>293.62239315382601</v>
      </c>
      <c r="L17" s="5">
        <v>137.750858544073</v>
      </c>
      <c r="M17" s="5">
        <v>356.580569315427</v>
      </c>
      <c r="N17" s="5">
        <v>611.02677796597004</v>
      </c>
      <c r="O17" s="5">
        <v>181.65066483855799</v>
      </c>
      <c r="P17" s="5">
        <v>39.315387969945299</v>
      </c>
    </row>
    <row r="18" spans="1:16">
      <c r="A18" s="4" t="s">
        <v>35</v>
      </c>
    </row>
    <row r="19" spans="1:16">
      <c r="A19" s="1" t="s">
        <v>20</v>
      </c>
      <c r="B19" s="1" t="s">
        <v>33</v>
      </c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7</v>
      </c>
      <c r="K19" s="1" t="s">
        <v>8</v>
      </c>
      <c r="L19" s="1" t="s">
        <v>9</v>
      </c>
      <c r="M19" s="1" t="s">
        <v>10</v>
      </c>
      <c r="N19" s="1" t="s">
        <v>11</v>
      </c>
      <c r="O19" s="1" t="s">
        <v>12</v>
      </c>
      <c r="P19" s="1" t="s">
        <v>13</v>
      </c>
    </row>
    <row r="20" spans="1:16">
      <c r="A20" s="8" t="s">
        <v>21</v>
      </c>
      <c r="B20" s="2">
        <v>7</v>
      </c>
      <c r="C20" s="7">
        <f>((C3-MIN($C3:$I3))/(MAX($C3:$I3)-MIN($C3:$I3))*90+10)/$B3</f>
        <v>14.285714285714286</v>
      </c>
      <c r="D20" s="7">
        <f t="shared" ref="D20:I20" si="0">((D3-MIN($C3:$I3))/(MAX($C3:$I3)-MIN($C3:$I3))*90+10)/$B3</f>
        <v>14.285714285714286</v>
      </c>
      <c r="E20" s="7">
        <f t="shared" si="0"/>
        <v>14.285714285714286</v>
      </c>
      <c r="F20" s="7">
        <f t="shared" si="0"/>
        <v>14.285714285714286</v>
      </c>
      <c r="G20" s="7">
        <f t="shared" si="0"/>
        <v>14.285714285714286</v>
      </c>
      <c r="H20" s="7">
        <f t="shared" si="0"/>
        <v>1.4285714285714286</v>
      </c>
      <c r="I20" s="7">
        <f t="shared" si="0"/>
        <v>14.285714285714286</v>
      </c>
      <c r="J20" s="7">
        <f>100/$B3</f>
        <v>14.285714285714286</v>
      </c>
      <c r="K20" s="7">
        <f t="shared" ref="K20:P20" si="1">100/$B3</f>
        <v>14.285714285714286</v>
      </c>
      <c r="L20" s="7">
        <f t="shared" si="1"/>
        <v>14.285714285714286</v>
      </c>
      <c r="M20" s="7">
        <f t="shared" si="1"/>
        <v>14.285714285714286</v>
      </c>
      <c r="N20" s="7">
        <f t="shared" si="1"/>
        <v>14.285714285714286</v>
      </c>
      <c r="O20" s="7">
        <f t="shared" si="1"/>
        <v>14.285714285714286</v>
      </c>
      <c r="P20" s="7">
        <f t="shared" si="1"/>
        <v>14.285714285714286</v>
      </c>
    </row>
    <row r="21" spans="1:16">
      <c r="A21" s="9" t="s">
        <v>22</v>
      </c>
      <c r="B21" s="2">
        <v>13</v>
      </c>
      <c r="C21" s="7">
        <f t="shared" ref="C21:I34" si="2">((C4-MIN($C4:$I4))/(MAX($C4:$I4)-MIN($C4:$I4))*90+10)/$B4</f>
        <v>7.6923076923076925</v>
      </c>
      <c r="D21" s="7">
        <f t="shared" si="2"/>
        <v>3.937412039757525</v>
      </c>
      <c r="E21" s="7">
        <f t="shared" si="2"/>
        <v>1.9399313022125755</v>
      </c>
      <c r="F21" s="7">
        <f t="shared" si="2"/>
        <v>0.76923076923076927</v>
      </c>
      <c r="G21" s="7">
        <f t="shared" si="2"/>
        <v>2.4153025947491598</v>
      </c>
      <c r="H21" s="7">
        <f t="shared" si="2"/>
        <v>1.6687673184977578</v>
      </c>
      <c r="I21" s="7">
        <f t="shared" si="2"/>
        <v>1.99086818958191</v>
      </c>
      <c r="J21" s="7">
        <f>((J4-MIN($J4:$L4))/(MAX($J4:$L4)-MIN($J4:$L4))*90+10)/$B4</f>
        <v>7.6923076923076925</v>
      </c>
      <c r="K21" s="7">
        <f t="shared" ref="K21:L21" si="3">((K4-MIN($J4:$L4))/(MAX($J4:$L4)-MIN($J4:$L4))*90+10)/$B4</f>
        <v>0.76923076923076927</v>
      </c>
      <c r="L21" s="7">
        <f t="shared" si="3"/>
        <v>5.9178611425433552</v>
      </c>
      <c r="M21" s="7">
        <f>((M4-MIN($M4:$P4))/(MAX($M4:$P4)-MIN($M4:$P4))*90+10)/$B4</f>
        <v>6.0222551254491785</v>
      </c>
      <c r="N21" s="7">
        <f t="shared" ref="N21:P21" si="4">((N4-MIN($M4:$P4))/(MAX($M4:$P4)-MIN($M4:$P4))*90+10)/$B4</f>
        <v>4.9742693875880137</v>
      </c>
      <c r="O21" s="7">
        <f t="shared" si="4"/>
        <v>7.6923076923076925</v>
      </c>
      <c r="P21" s="7">
        <f t="shared" si="4"/>
        <v>0.76923076923076927</v>
      </c>
    </row>
    <row r="22" spans="1:16">
      <c r="A22" s="9" t="s">
        <v>23</v>
      </c>
      <c r="B22" s="2">
        <v>8</v>
      </c>
      <c r="C22" s="7">
        <f t="shared" si="2"/>
        <v>12.5</v>
      </c>
      <c r="D22" s="7">
        <f>((D5-MIN($C5:$I5))/(MAX($C5:$I5)-MIN($C5:$I5))*90+10)/$B5</f>
        <v>12.5</v>
      </c>
      <c r="E22" s="7">
        <f t="shared" si="2"/>
        <v>12.5</v>
      </c>
      <c r="F22" s="7">
        <f t="shared" si="2"/>
        <v>1.25</v>
      </c>
      <c r="G22" s="7">
        <f t="shared" si="2"/>
        <v>12.5</v>
      </c>
      <c r="H22" s="7">
        <f t="shared" si="2"/>
        <v>12.5</v>
      </c>
      <c r="I22" s="7">
        <f t="shared" si="2"/>
        <v>12.5</v>
      </c>
      <c r="J22" s="7">
        <f t="shared" ref="J22:L25" si="5">((J5-MIN($J5:$L5))/(MAX($J5:$L5)-MIN($J5:$L5))*90+10)/$B5</f>
        <v>12.448436089332468</v>
      </c>
      <c r="K22" s="7">
        <f t="shared" si="5"/>
        <v>1.25</v>
      </c>
      <c r="L22" s="7">
        <f t="shared" si="5"/>
        <v>12.5</v>
      </c>
      <c r="M22" s="7">
        <f>100/$B5</f>
        <v>12.5</v>
      </c>
      <c r="N22" s="7">
        <f t="shared" ref="N22:P22" si="6">100/$B5</f>
        <v>12.5</v>
      </c>
      <c r="O22" s="7">
        <f t="shared" si="6"/>
        <v>12.5</v>
      </c>
      <c r="P22" s="7">
        <f t="shared" si="6"/>
        <v>12.5</v>
      </c>
    </row>
    <row r="23" spans="1:16">
      <c r="A23" s="10" t="s">
        <v>24</v>
      </c>
      <c r="B23" s="2">
        <v>5</v>
      </c>
      <c r="C23" s="7">
        <f t="shared" si="2"/>
        <v>18.462763100752227</v>
      </c>
      <c r="D23" s="7">
        <f t="shared" si="2"/>
        <v>20</v>
      </c>
      <c r="E23" s="7">
        <f t="shared" si="2"/>
        <v>11.064140931974469</v>
      </c>
      <c r="F23" s="7">
        <f t="shared" si="2"/>
        <v>4.8517828450454861</v>
      </c>
      <c r="G23" s="7">
        <f t="shared" si="2"/>
        <v>2.5644263282982265</v>
      </c>
      <c r="H23" s="7">
        <f t="shared" si="2"/>
        <v>2</v>
      </c>
      <c r="I23" s="7">
        <f t="shared" si="2"/>
        <v>3.7921051409162487</v>
      </c>
      <c r="J23" s="7">
        <f t="shared" si="5"/>
        <v>13.199351088858137</v>
      </c>
      <c r="K23" s="7">
        <f t="shared" si="5"/>
        <v>2</v>
      </c>
      <c r="L23" s="7">
        <f t="shared" si="5"/>
        <v>20</v>
      </c>
      <c r="M23" s="7">
        <f t="shared" ref="M23:P25" si="7">((M6-MIN($M6:$P6))/(MAX($M6:$P6)-MIN($M6:$P6))*90+10)/$B6</f>
        <v>5.5938750107076896</v>
      </c>
      <c r="N23" s="7">
        <f t="shared" si="7"/>
        <v>20</v>
      </c>
      <c r="O23" s="7">
        <f t="shared" si="7"/>
        <v>2.8965193443904278</v>
      </c>
      <c r="P23" s="7">
        <f t="shared" si="7"/>
        <v>2</v>
      </c>
    </row>
    <row r="24" spans="1:16">
      <c r="A24" s="11" t="s">
        <v>25</v>
      </c>
      <c r="B24" s="2">
        <v>5</v>
      </c>
      <c r="C24" s="7">
        <f t="shared" si="2"/>
        <v>11.795838751625507</v>
      </c>
      <c r="D24" s="7">
        <f t="shared" si="2"/>
        <v>10.356306892067632</v>
      </c>
      <c r="E24" s="7">
        <f t="shared" si="2"/>
        <v>20</v>
      </c>
      <c r="F24" s="7">
        <f t="shared" si="2"/>
        <v>8.6362742217319166</v>
      </c>
      <c r="G24" s="7">
        <f t="shared" si="2"/>
        <v>16.609351883812693</v>
      </c>
      <c r="H24" s="7">
        <f t="shared" si="2"/>
        <v>2</v>
      </c>
      <c r="I24" s="7">
        <f t="shared" si="2"/>
        <v>7.9219765929779076</v>
      </c>
      <c r="J24" s="7">
        <f t="shared" si="5"/>
        <v>2</v>
      </c>
      <c r="K24" s="7">
        <f t="shared" si="5"/>
        <v>20</v>
      </c>
      <c r="L24" s="7">
        <f t="shared" si="5"/>
        <v>6.5411167512690795</v>
      </c>
      <c r="M24" s="7">
        <f t="shared" si="7"/>
        <v>2</v>
      </c>
      <c r="N24" s="7">
        <f t="shared" si="7"/>
        <v>5.8307127463792554</v>
      </c>
      <c r="O24" s="7">
        <f t="shared" si="7"/>
        <v>4.063440211262348</v>
      </c>
      <c r="P24" s="7">
        <f t="shared" si="7"/>
        <v>20</v>
      </c>
    </row>
    <row r="25" spans="1:16">
      <c r="A25" s="8" t="s">
        <v>26</v>
      </c>
      <c r="B25" s="3">
        <v>8</v>
      </c>
      <c r="C25" s="7">
        <f t="shared" si="2"/>
        <v>6.5929665738161507</v>
      </c>
      <c r="D25" s="7">
        <f t="shared" si="2"/>
        <v>4.377437325905305</v>
      </c>
      <c r="E25" s="7">
        <f t="shared" si="2"/>
        <v>12.5</v>
      </c>
      <c r="F25" s="7">
        <f t="shared" si="2"/>
        <v>4.5609390919434585</v>
      </c>
      <c r="G25" s="7">
        <f t="shared" si="2"/>
        <v>6.8587819559466841</v>
      </c>
      <c r="H25" s="7">
        <f t="shared" si="2"/>
        <v>1.25</v>
      </c>
      <c r="I25" s="7">
        <f t="shared" si="2"/>
        <v>4.1267409470752066</v>
      </c>
      <c r="J25" s="7">
        <f t="shared" si="5"/>
        <v>1.25</v>
      </c>
      <c r="K25" s="7">
        <f t="shared" si="5"/>
        <v>12.5</v>
      </c>
      <c r="L25" s="7">
        <f t="shared" si="5"/>
        <v>10.482730851825341</v>
      </c>
      <c r="M25" s="7">
        <f t="shared" si="7"/>
        <v>1.5054496388922911</v>
      </c>
      <c r="N25" s="7">
        <f t="shared" si="7"/>
        <v>2.4403116911149096</v>
      </c>
      <c r="O25" s="7">
        <f t="shared" si="7"/>
        <v>1.25</v>
      </c>
      <c r="P25" s="7">
        <f t="shared" si="7"/>
        <v>12.5</v>
      </c>
    </row>
    <row r="26" spans="1:16">
      <c r="A26" s="8" t="s">
        <v>21</v>
      </c>
      <c r="B26" s="2">
        <v>10</v>
      </c>
      <c r="C26" s="7">
        <f t="shared" si="2"/>
        <v>10</v>
      </c>
      <c r="D26" s="7">
        <f t="shared" si="2"/>
        <v>10</v>
      </c>
      <c r="E26" s="7">
        <f t="shared" si="2"/>
        <v>10</v>
      </c>
      <c r="F26" s="7">
        <f t="shared" si="2"/>
        <v>10</v>
      </c>
      <c r="G26" s="7">
        <f t="shared" si="2"/>
        <v>10</v>
      </c>
      <c r="H26" s="7">
        <f t="shared" si="2"/>
        <v>1</v>
      </c>
      <c r="I26" s="7">
        <f t="shared" si="2"/>
        <v>10</v>
      </c>
      <c r="J26" s="7">
        <f>100/$B9</f>
        <v>10</v>
      </c>
      <c r="K26" s="7">
        <f t="shared" ref="K26:L26" si="8">100/$B9</f>
        <v>10</v>
      </c>
      <c r="L26" s="7">
        <f t="shared" si="8"/>
        <v>10</v>
      </c>
      <c r="M26" s="7">
        <f>100/$B9</f>
        <v>10</v>
      </c>
      <c r="N26" s="7">
        <f t="shared" ref="N26:P26" si="9">100/$B9</f>
        <v>10</v>
      </c>
      <c r="O26" s="7">
        <f t="shared" si="9"/>
        <v>10</v>
      </c>
      <c r="P26" s="7">
        <f t="shared" si="9"/>
        <v>10</v>
      </c>
    </row>
    <row r="27" spans="1:16">
      <c r="A27" s="10" t="s">
        <v>27</v>
      </c>
      <c r="B27" s="2">
        <v>10</v>
      </c>
      <c r="C27" s="7">
        <f t="shared" si="2"/>
        <v>5.4462076127466155</v>
      </c>
      <c r="D27" s="7">
        <f t="shared" si="2"/>
        <v>1</v>
      </c>
      <c r="E27" s="7">
        <f t="shared" si="2"/>
        <v>1</v>
      </c>
      <c r="F27" s="7">
        <f t="shared" si="2"/>
        <v>10</v>
      </c>
      <c r="G27" s="7">
        <f t="shared" si="2"/>
        <v>1</v>
      </c>
      <c r="H27" s="7">
        <f t="shared" si="2"/>
        <v>1</v>
      </c>
      <c r="I27" s="7">
        <f t="shared" si="2"/>
        <v>5.7965881152720495</v>
      </c>
      <c r="J27" s="7">
        <f t="shared" ref="J27:L28" si="10">((J10-MIN($J10:$L10))/(MAX($J10:$L10)-MIN($J10:$L10))*90+10)/$B10</f>
        <v>10</v>
      </c>
      <c r="K27" s="7">
        <f t="shared" si="10"/>
        <v>1</v>
      </c>
      <c r="L27" s="7">
        <f t="shared" si="10"/>
        <v>1</v>
      </c>
      <c r="M27" s="7">
        <f t="shared" ref="M27:P28" si="11">((M10-MIN($M10:$P10))/(MAX($M10:$P10)-MIN($M10:$P10))*90+10)/$B10</f>
        <v>10</v>
      </c>
      <c r="N27" s="7">
        <f t="shared" si="11"/>
        <v>1</v>
      </c>
      <c r="O27" s="7">
        <f t="shared" si="11"/>
        <v>7.4741054142160008</v>
      </c>
      <c r="P27" s="7">
        <f t="shared" si="11"/>
        <v>1</v>
      </c>
    </row>
    <row r="28" spans="1:16">
      <c r="A28" s="9" t="s">
        <v>22</v>
      </c>
      <c r="B28" s="2">
        <v>10</v>
      </c>
      <c r="C28" s="7">
        <f t="shared" si="2"/>
        <v>10</v>
      </c>
      <c r="D28" s="7">
        <f t="shared" si="2"/>
        <v>5.118635651684782</v>
      </c>
      <c r="E28" s="7">
        <f t="shared" si="2"/>
        <v>2.5219106928763479</v>
      </c>
      <c r="F28" s="7">
        <f t="shared" si="2"/>
        <v>1</v>
      </c>
      <c r="G28" s="7">
        <f t="shared" si="2"/>
        <v>3.1398933731739076</v>
      </c>
      <c r="H28" s="7">
        <f t="shared" si="2"/>
        <v>2.1693975140470849</v>
      </c>
      <c r="I28" s="7">
        <f t="shared" si="2"/>
        <v>2.5881286464564832</v>
      </c>
      <c r="J28" s="7">
        <f t="shared" si="10"/>
        <v>10</v>
      </c>
      <c r="K28" s="7">
        <f t="shared" si="10"/>
        <v>1</v>
      </c>
      <c r="L28" s="7">
        <f t="shared" si="10"/>
        <v>7.6932194853063622</v>
      </c>
      <c r="M28" s="7">
        <f t="shared" si="11"/>
        <v>7.8289316630839325</v>
      </c>
      <c r="N28" s="7">
        <f t="shared" si="11"/>
        <v>6.4665502038644176</v>
      </c>
      <c r="O28" s="7">
        <f t="shared" si="11"/>
        <v>10</v>
      </c>
      <c r="P28" s="7">
        <f t="shared" si="11"/>
        <v>1</v>
      </c>
    </row>
    <row r="29" spans="1:16">
      <c r="A29" s="9" t="s">
        <v>28</v>
      </c>
      <c r="B29" s="2">
        <v>11</v>
      </c>
      <c r="C29" s="7">
        <f>100/$B12</f>
        <v>9.0909090909090917</v>
      </c>
      <c r="D29" s="7">
        <f t="shared" ref="D29:I29" si="12">100/$B12</f>
        <v>9.0909090909090917</v>
      </c>
      <c r="E29" s="7">
        <f t="shared" si="12"/>
        <v>9.0909090909090917</v>
      </c>
      <c r="F29" s="7">
        <f t="shared" si="12"/>
        <v>9.0909090909090917</v>
      </c>
      <c r="G29" s="7">
        <f t="shared" si="12"/>
        <v>9.0909090909090917</v>
      </c>
      <c r="H29" s="7">
        <f t="shared" si="12"/>
        <v>9.0909090909090917</v>
      </c>
      <c r="I29" s="7">
        <f t="shared" si="12"/>
        <v>9.0909090909090917</v>
      </c>
      <c r="J29" s="7">
        <f>100/$B12</f>
        <v>9.0909090909090917</v>
      </c>
      <c r="K29" s="7">
        <f t="shared" ref="K29:L29" si="13">100/$B12</f>
        <v>9.0909090909090917</v>
      </c>
      <c r="L29" s="7">
        <f t="shared" si="13"/>
        <v>9.0909090909090917</v>
      </c>
      <c r="M29" s="7">
        <f>100/$B12</f>
        <v>9.0909090909090917</v>
      </c>
      <c r="N29" s="7">
        <f t="shared" ref="N29:P29" si="14">100/$B12</f>
        <v>9.0909090909090917</v>
      </c>
      <c r="O29" s="7">
        <f t="shared" si="14"/>
        <v>9.0909090909090917</v>
      </c>
      <c r="P29" s="7">
        <f t="shared" si="14"/>
        <v>9.0909090909090917</v>
      </c>
    </row>
    <row r="30" spans="1:16">
      <c r="A30" s="9" t="s">
        <v>29</v>
      </c>
      <c r="B30" s="2">
        <v>5</v>
      </c>
      <c r="C30" s="7">
        <f t="shared" si="2"/>
        <v>20</v>
      </c>
      <c r="D30" s="7">
        <f t="shared" si="2"/>
        <v>14.620695784074261</v>
      </c>
      <c r="E30" s="7">
        <f t="shared" si="2"/>
        <v>6.9433793854220287</v>
      </c>
      <c r="F30" s="7">
        <f t="shared" si="2"/>
        <v>11.267803313911125</v>
      </c>
      <c r="G30" s="7">
        <f t="shared" si="2"/>
        <v>6.9446824937731551</v>
      </c>
      <c r="H30" s="7">
        <f t="shared" si="2"/>
        <v>2</v>
      </c>
      <c r="I30" s="7">
        <f t="shared" si="2"/>
        <v>12.158500405200719</v>
      </c>
      <c r="J30" s="7">
        <f t="shared" ref="J30:L34" si="15">((J13-MIN($J13:$L13))/(MAX($J13:$L13)-MIN($J13:$L13))*90+10)/$B13</f>
        <v>20</v>
      </c>
      <c r="K30" s="7">
        <f t="shared" si="15"/>
        <v>4.5866257193498612</v>
      </c>
      <c r="L30" s="7">
        <f t="shared" si="15"/>
        <v>2</v>
      </c>
      <c r="M30" s="7">
        <f t="shared" ref="M30:P30" si="16">((M13-MIN($M13:$P13))/(MAX($M13:$P13)-MIN($M13:$P13))*90+10)/$B13</f>
        <v>13.745254329741238</v>
      </c>
      <c r="N30" s="7">
        <f t="shared" si="16"/>
        <v>20</v>
      </c>
      <c r="O30" s="7">
        <f t="shared" si="16"/>
        <v>12.066803124260016</v>
      </c>
      <c r="P30" s="7">
        <f t="shared" si="16"/>
        <v>2</v>
      </c>
    </row>
    <row r="31" spans="1:16">
      <c r="A31" s="9" t="s">
        <v>30</v>
      </c>
      <c r="B31" s="2">
        <v>10</v>
      </c>
      <c r="C31" s="7">
        <f t="shared" si="2"/>
        <v>10</v>
      </c>
      <c r="D31" s="7">
        <f t="shared" si="2"/>
        <v>10</v>
      </c>
      <c r="E31" s="7">
        <f t="shared" si="2"/>
        <v>1</v>
      </c>
      <c r="F31" s="7">
        <f t="shared" si="2"/>
        <v>9.9793704734656217</v>
      </c>
      <c r="G31" s="7">
        <f t="shared" si="2"/>
        <v>10</v>
      </c>
      <c r="H31" s="7">
        <f t="shared" si="2"/>
        <v>10</v>
      </c>
      <c r="I31" s="7">
        <f t="shared" si="2"/>
        <v>10</v>
      </c>
      <c r="J31" s="7">
        <f t="shared" si="15"/>
        <v>10</v>
      </c>
      <c r="K31" s="7">
        <f t="shared" si="15"/>
        <v>1</v>
      </c>
      <c r="L31" s="7">
        <f t="shared" si="15"/>
        <v>9.8670040273465744</v>
      </c>
      <c r="M31" s="7">
        <f>100/$B14</f>
        <v>10</v>
      </c>
      <c r="N31" s="7">
        <f t="shared" ref="N31:P32" si="17">100/$B14</f>
        <v>10</v>
      </c>
      <c r="O31" s="7">
        <f t="shared" si="17"/>
        <v>10</v>
      </c>
      <c r="P31" s="7">
        <f t="shared" si="17"/>
        <v>10</v>
      </c>
    </row>
    <row r="32" spans="1:16">
      <c r="A32" s="9" t="s">
        <v>23</v>
      </c>
      <c r="B32" s="2">
        <v>12</v>
      </c>
      <c r="C32" s="7">
        <f t="shared" si="2"/>
        <v>8.3333333333333339</v>
      </c>
      <c r="D32" s="7">
        <f t="shared" si="2"/>
        <v>8.3333333333333339</v>
      </c>
      <c r="E32" s="7">
        <f t="shared" si="2"/>
        <v>8.3333333333333339</v>
      </c>
      <c r="F32" s="7">
        <f t="shared" si="2"/>
        <v>0.83333333333333337</v>
      </c>
      <c r="G32" s="7">
        <f t="shared" si="2"/>
        <v>8.3333333333333339</v>
      </c>
      <c r="H32" s="7">
        <f t="shared" si="2"/>
        <v>8.3333333333333339</v>
      </c>
      <c r="I32" s="7">
        <f t="shared" si="2"/>
        <v>8.3333333333333339</v>
      </c>
      <c r="J32" s="7">
        <f t="shared" si="15"/>
        <v>8.2989573928883118</v>
      </c>
      <c r="K32" s="7">
        <f t="shared" si="15"/>
        <v>0.83333333333333337</v>
      </c>
      <c r="L32" s="7">
        <f t="shared" si="15"/>
        <v>8.3333333333333339</v>
      </c>
      <c r="M32" s="7">
        <f>100/$B15</f>
        <v>8.3333333333333339</v>
      </c>
      <c r="N32" s="7">
        <f t="shared" si="17"/>
        <v>8.3333333333333339</v>
      </c>
      <c r="O32" s="7">
        <f t="shared" si="17"/>
        <v>8.3333333333333339</v>
      </c>
      <c r="P32" s="7">
        <f t="shared" si="17"/>
        <v>8.3333333333333339</v>
      </c>
    </row>
    <row r="33" spans="1:16">
      <c r="A33" s="9" t="s">
        <v>31</v>
      </c>
      <c r="B33" s="2">
        <v>12</v>
      </c>
      <c r="C33" s="7">
        <f t="shared" si="2"/>
        <v>8.3333333333333339</v>
      </c>
      <c r="D33" s="7">
        <f t="shared" si="2"/>
        <v>7.3952324262932594</v>
      </c>
      <c r="E33" s="7">
        <f t="shared" si="2"/>
        <v>2.6753580386198181</v>
      </c>
      <c r="F33" s="7">
        <f t="shared" si="2"/>
        <v>0.83333333333333337</v>
      </c>
      <c r="G33" s="7">
        <f t="shared" si="2"/>
        <v>5.2251883500511846</v>
      </c>
      <c r="H33" s="7">
        <f t="shared" si="2"/>
        <v>4.458814961383033</v>
      </c>
      <c r="I33" s="7">
        <f t="shared" si="2"/>
        <v>2.6341490925658246</v>
      </c>
      <c r="J33" s="7">
        <f t="shared" si="15"/>
        <v>8.3333333333333339</v>
      </c>
      <c r="K33" s="7">
        <f t="shared" si="15"/>
        <v>0.83333333333333337</v>
      </c>
      <c r="L33" s="7">
        <f t="shared" si="15"/>
        <v>4.8392111760885133</v>
      </c>
      <c r="M33" s="7">
        <f t="shared" ref="M33:P34" si="18">((M16-MIN($M16:$P16))/(MAX($M16:$P16)-MIN($M16:$P16))*90+10)/$B16</f>
        <v>6.6715872098098012</v>
      </c>
      <c r="N33" s="7">
        <f t="shared" si="18"/>
        <v>8.3333333333333339</v>
      </c>
      <c r="O33" s="7">
        <f t="shared" si="18"/>
        <v>5.8209091370166659</v>
      </c>
      <c r="P33" s="7">
        <f t="shared" si="18"/>
        <v>0.83333333333333337</v>
      </c>
    </row>
    <row r="34" spans="1:16">
      <c r="A34" s="8" t="s">
        <v>32</v>
      </c>
      <c r="B34" s="2">
        <v>12</v>
      </c>
      <c r="C34" s="7">
        <f t="shared" si="2"/>
        <v>8.3333333333333339</v>
      </c>
      <c r="D34" s="7">
        <f t="shared" si="2"/>
        <v>6.5668113464353519</v>
      </c>
      <c r="E34" s="7">
        <f t="shared" si="2"/>
        <v>2.3328999434326785</v>
      </c>
      <c r="F34" s="7">
        <f t="shared" si="2"/>
        <v>1.6823851094275568</v>
      </c>
      <c r="G34" s="7">
        <f t="shared" si="2"/>
        <v>3.0777673493517397</v>
      </c>
      <c r="H34" s="7">
        <f t="shared" si="2"/>
        <v>0.83333333333333337</v>
      </c>
      <c r="I34" s="7">
        <f t="shared" si="2"/>
        <v>2.0006186621287299</v>
      </c>
      <c r="J34" s="7">
        <f t="shared" si="15"/>
        <v>8.3333333333333339</v>
      </c>
      <c r="K34" s="7">
        <f t="shared" si="15"/>
        <v>6.5058327902225548</v>
      </c>
      <c r="L34" s="7">
        <f t="shared" si="15"/>
        <v>0.83333333333333337</v>
      </c>
      <c r="M34" s="7">
        <f t="shared" si="18"/>
        <v>4.9953789069008954</v>
      </c>
      <c r="N34" s="7">
        <f t="shared" si="18"/>
        <v>8.3333333333333339</v>
      </c>
      <c r="O34" s="7">
        <f t="shared" si="18"/>
        <v>2.7005596912374812</v>
      </c>
      <c r="P34" s="7">
        <f t="shared" si="18"/>
        <v>0.83333333333333337</v>
      </c>
    </row>
    <row r="36" spans="1:16">
      <c r="A36" s="13" t="s">
        <v>19</v>
      </c>
      <c r="B36" s="13"/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</row>
    <row r="37" spans="1:16">
      <c r="A37" s="14" t="s">
        <v>16</v>
      </c>
      <c r="B37" s="14"/>
      <c r="C37" s="7">
        <f>C24</f>
        <v>11.795838751625507</v>
      </c>
      <c r="D37" s="7">
        <f t="shared" ref="D37:I37" si="19">D24</f>
        <v>10.356306892067632</v>
      </c>
      <c r="E37" s="7">
        <f t="shared" si="19"/>
        <v>20</v>
      </c>
      <c r="F37" s="7">
        <f t="shared" si="19"/>
        <v>8.6362742217319166</v>
      </c>
      <c r="G37" s="7">
        <f t="shared" si="19"/>
        <v>16.609351883812693</v>
      </c>
      <c r="H37" s="7">
        <f t="shared" si="19"/>
        <v>2</v>
      </c>
      <c r="I37" s="7">
        <f t="shared" si="19"/>
        <v>7.9219765929779076</v>
      </c>
      <c r="J37" s="7">
        <f>J24</f>
        <v>2</v>
      </c>
      <c r="K37" s="7">
        <f t="shared" ref="K37:P37" si="20">K24</f>
        <v>20</v>
      </c>
      <c r="L37" s="7">
        <f t="shared" si="20"/>
        <v>6.5411167512690795</v>
      </c>
      <c r="M37" s="7">
        <f t="shared" si="20"/>
        <v>2</v>
      </c>
      <c r="N37" s="7">
        <f t="shared" si="20"/>
        <v>5.8307127463792554</v>
      </c>
      <c r="O37" s="7">
        <f t="shared" si="20"/>
        <v>4.063440211262348</v>
      </c>
      <c r="P37" s="7">
        <f t="shared" si="20"/>
        <v>20</v>
      </c>
    </row>
    <row r="38" spans="1:16">
      <c r="A38" s="15" t="s">
        <v>15</v>
      </c>
      <c r="B38" s="15"/>
      <c r="C38" s="7">
        <f>(C23+C27)/2</f>
        <v>11.954485356749421</v>
      </c>
      <c r="D38" s="7">
        <f t="shared" ref="D38:I38" si="21">(D23+D27)/2</f>
        <v>10.5</v>
      </c>
      <c r="E38" s="7">
        <f t="shared" si="21"/>
        <v>6.0320704659872346</v>
      </c>
      <c r="F38" s="7">
        <f t="shared" si="21"/>
        <v>7.425891422522743</v>
      </c>
      <c r="G38" s="7">
        <f t="shared" si="21"/>
        <v>1.7822131641491132</v>
      </c>
      <c r="H38" s="7">
        <f t="shared" si="21"/>
        <v>1.5</v>
      </c>
      <c r="I38" s="7">
        <f t="shared" si="21"/>
        <v>4.7943466280941491</v>
      </c>
      <c r="J38" s="7">
        <f>(J23+J27)/2</f>
        <v>11.599675544429068</v>
      </c>
      <c r="K38" s="7">
        <f t="shared" ref="K38:P38" si="22">(K23+K27)/2</f>
        <v>1.5</v>
      </c>
      <c r="L38" s="7">
        <f t="shared" si="22"/>
        <v>10.5</v>
      </c>
      <c r="M38" s="7">
        <f t="shared" si="22"/>
        <v>7.7969375053538448</v>
      </c>
      <c r="N38" s="7">
        <f t="shared" si="22"/>
        <v>10.5</v>
      </c>
      <c r="O38" s="7">
        <f t="shared" si="22"/>
        <v>5.1853123793032143</v>
      </c>
      <c r="P38" s="7">
        <f t="shared" si="22"/>
        <v>1.5</v>
      </c>
    </row>
    <row r="39" spans="1:16">
      <c r="A39" s="16" t="s">
        <v>14</v>
      </c>
      <c r="B39" s="16"/>
      <c r="C39" s="7">
        <f>(SUM(C21:C22)+SUM(C28:C33))/8</f>
        <v>10.743735431235432</v>
      </c>
      <c r="D39" s="7">
        <f t="shared" ref="D39:I39" si="23">(SUM(D21:D22)+SUM(D28:D33))/8</f>
        <v>8.8745272907565322</v>
      </c>
      <c r="E39" s="7">
        <f t="shared" si="23"/>
        <v>5.6256027304216492</v>
      </c>
      <c r="F39" s="7">
        <f t="shared" si="23"/>
        <v>4.3779975392729096</v>
      </c>
      <c r="G39" s="7">
        <f t="shared" si="23"/>
        <v>7.2061636544987291</v>
      </c>
      <c r="H39" s="7">
        <f t="shared" si="23"/>
        <v>6.277652777271288</v>
      </c>
      <c r="I39" s="7">
        <f t="shared" si="23"/>
        <v>7.4119860947559211</v>
      </c>
      <c r="J39" s="7">
        <f>(SUM(J21:J22)+SUM(J28:J33))/8</f>
        <v>10.732992949846363</v>
      </c>
      <c r="K39" s="7">
        <f t="shared" ref="K39:P39" si="24">(SUM(K21:K22)+SUM(K28:K33))/8</f>
        <v>2.4204290307695486</v>
      </c>
      <c r="L39" s="7">
        <f t="shared" si="24"/>
        <v>7.530192281940904</v>
      </c>
      <c r="M39" s="7">
        <f t="shared" si="24"/>
        <v>9.2740338440408223</v>
      </c>
      <c r="N39" s="7">
        <f t="shared" si="24"/>
        <v>9.9622994186285236</v>
      </c>
      <c r="O39" s="7">
        <f t="shared" si="24"/>
        <v>9.4380327972283506</v>
      </c>
      <c r="P39" s="7">
        <f t="shared" si="24"/>
        <v>5.5658508158508164</v>
      </c>
    </row>
    <row r="40" spans="1:16">
      <c r="A40" s="17" t="s">
        <v>17</v>
      </c>
      <c r="B40" s="17"/>
      <c r="C40" s="7">
        <f>(C20+C25+C26+C34)/4</f>
        <v>9.8030035482159423</v>
      </c>
      <c r="D40" s="7">
        <f t="shared" ref="D40:I40" si="25">(D20+D25+D26+D34)/4</f>
        <v>8.8074907395137352</v>
      </c>
      <c r="E40" s="7">
        <f t="shared" si="25"/>
        <v>9.7796535572867409</v>
      </c>
      <c r="F40" s="7">
        <f t="shared" si="25"/>
        <v>7.6322596217713254</v>
      </c>
      <c r="G40" s="7">
        <f t="shared" si="25"/>
        <v>8.5555658977531781</v>
      </c>
      <c r="H40" s="7">
        <f t="shared" si="25"/>
        <v>1.1279761904761905</v>
      </c>
      <c r="I40" s="7">
        <f t="shared" si="25"/>
        <v>7.6032684737295559</v>
      </c>
      <c r="J40" s="7">
        <f>(J20+J25+J26+J34)/4</f>
        <v>8.4672619047619051</v>
      </c>
      <c r="K40" s="7">
        <f t="shared" ref="K40:P40" si="26">(K20+K25+K26+K34)/4</f>
        <v>10.82288676898421</v>
      </c>
      <c r="L40" s="7">
        <f t="shared" si="26"/>
        <v>8.9004446177182412</v>
      </c>
      <c r="M40" s="7">
        <f t="shared" si="26"/>
        <v>7.6966357078768688</v>
      </c>
      <c r="N40" s="7">
        <f t="shared" si="26"/>
        <v>8.7648398275406318</v>
      </c>
      <c r="O40" s="7">
        <f t="shared" si="26"/>
        <v>7.0590684942379411</v>
      </c>
      <c r="P40" s="7">
        <f t="shared" si="26"/>
        <v>9.4047619047619051</v>
      </c>
    </row>
    <row r="41" spans="1:16">
      <c r="A41" s="18" t="s">
        <v>18</v>
      </c>
      <c r="B41" s="18"/>
      <c r="C41" s="7">
        <f>AVERAGE(C20:C34)</f>
        <v>10.724447140524774</v>
      </c>
      <c r="D41" s="7">
        <f t="shared" ref="D41:I41" si="27">AVERAGE(D20:D34)</f>
        <v>9.1721658784116542</v>
      </c>
      <c r="E41" s="7">
        <f t="shared" si="27"/>
        <v>7.7458384669663083</v>
      </c>
      <c r="F41" s="7">
        <f t="shared" si="27"/>
        <v>5.936071724536399</v>
      </c>
      <c r="G41" s="7">
        <f t="shared" si="27"/>
        <v>7.4696900692742307</v>
      </c>
      <c r="H41" s="7">
        <f t="shared" si="27"/>
        <v>3.9822084653383381</v>
      </c>
      <c r="I41" s="7">
        <f t="shared" si="27"/>
        <v>7.1479755001421195</v>
      </c>
      <c r="J41" s="7">
        <f>AVERAGE(J20:J34)</f>
        <v>9.6621561537784455</v>
      </c>
      <c r="K41" s="7">
        <f t="shared" ref="K41:P41" si="28">AVERAGE(K20:K34)</f>
        <v>5.7103319548062137</v>
      </c>
      <c r="L41" s="7">
        <f t="shared" si="28"/>
        <v>8.2256288985112835</v>
      </c>
      <c r="M41" s="7">
        <f t="shared" si="28"/>
        <v>8.1715125729694496</v>
      </c>
      <c r="N41" s="7">
        <f t="shared" si="28"/>
        <v>9.4392311603713317</v>
      </c>
      <c r="O41" s="7">
        <f t="shared" si="28"/>
        <v>7.8783067549764896</v>
      </c>
      <c r="P41" s="7">
        <f t="shared" si="28"/>
        <v>7.0097236097236086</v>
      </c>
    </row>
  </sheetData>
  <mergeCells count="6">
    <mergeCell ref="A41:B41"/>
    <mergeCell ref="A36:B36"/>
    <mergeCell ref="A37:B37"/>
    <mergeCell ref="A38:B38"/>
    <mergeCell ref="A39:B39"/>
    <mergeCell ref="A40:B4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ssp126_2025</vt:lpstr>
      <vt:lpstr>ssp126_2030</vt:lpstr>
      <vt:lpstr>ssp126_2035</vt:lpstr>
      <vt:lpstr>ssp126_2040</vt:lpstr>
      <vt:lpstr>ssp126_2045</vt:lpstr>
      <vt:lpstr>ssp126_2050</vt:lpstr>
      <vt:lpstr>ssp126_2055</vt:lpstr>
      <vt:lpstr>ssp126_2060</vt:lpstr>
      <vt:lpstr>ssp245_HUMI_2025</vt:lpstr>
      <vt:lpstr>ssp245_HUMI_2030</vt:lpstr>
      <vt:lpstr>ssp245_HUMI_2035</vt:lpstr>
      <vt:lpstr>ssp245_HUMI_2040</vt:lpstr>
      <vt:lpstr>ssp245_HUMI_2045</vt:lpstr>
      <vt:lpstr>ssp245_HUMI_2050</vt:lpstr>
      <vt:lpstr>ssp245_HUMI_2055</vt:lpstr>
      <vt:lpstr>ssp245_HUMI_2060</vt:lpstr>
      <vt:lpstr>ssp245_LUMI_2025</vt:lpstr>
      <vt:lpstr>ssp245_LUMI_2030</vt:lpstr>
      <vt:lpstr>ssp245_LUMI_2035</vt:lpstr>
      <vt:lpstr>ssp245_LUMI_2040</vt:lpstr>
      <vt:lpstr>ssp245_LUMI_2045</vt:lpstr>
      <vt:lpstr>ssp245_LUMI_2050</vt:lpstr>
      <vt:lpstr>ssp245_LUMI_2055</vt:lpstr>
      <vt:lpstr>ssp245_LUMI_2060</vt:lpstr>
      <vt:lpstr>ssp445_HUMI_2025</vt:lpstr>
      <vt:lpstr>ssp445_HUMI_2030</vt:lpstr>
      <vt:lpstr>ssp445_HUMI_2035</vt:lpstr>
      <vt:lpstr>ssp445_HUMI_2040</vt:lpstr>
      <vt:lpstr>ssp445_HUMI_2045</vt:lpstr>
      <vt:lpstr>ssp445_HUMI_2050</vt:lpstr>
      <vt:lpstr>ssp445_HUMI_2055</vt:lpstr>
      <vt:lpstr>ssp445_HUMI_2060</vt:lpstr>
      <vt:lpstr>ssp445_LUMI_2025</vt:lpstr>
      <vt:lpstr>ssp445_LUMI_2030</vt:lpstr>
      <vt:lpstr>ssp445_LUMI_2035</vt:lpstr>
      <vt:lpstr>ssp445_LUMI_2040</vt:lpstr>
      <vt:lpstr>ssp445_LUMI_2045</vt:lpstr>
      <vt:lpstr>ssp445_LUMI_2050</vt:lpstr>
      <vt:lpstr>ssp445_LUMI_2055</vt:lpstr>
      <vt:lpstr>ssp445_LUMI_2060</vt:lpstr>
      <vt:lpstr>ssp585_HUMI_allyear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2025-05-19T07:53:27Z</dcterms:created>
  <dcterms:modified xsi:type="dcterms:W3CDTF">2025-05-20T13:16:20Z</dcterms:modified>
</cp:coreProperties>
</file>