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Input " sheetId="1" r:id="rId4"/>
    <sheet state="visible" name="Resource Allocation" sheetId="2" r:id="rId5"/>
    <sheet state="visible" name="Dashboard " sheetId="3" r:id="rId6"/>
    <sheet state="visible" name="Scenario 3 - Kit  Delay" sheetId="4" r:id="rId7"/>
    <sheet state="visible" name="Scenario 2 - Venue Unavailable" sheetId="5" r:id="rId8"/>
    <sheet state="visible" name="Scenario 1 -Student Increase" sheetId="6" r:id="rId9"/>
  </sheets>
  <definedNames/>
  <calcPr/>
</workbook>
</file>

<file path=xl/sharedStrings.xml><?xml version="1.0" encoding="utf-8"?>
<sst xmlns="http://schemas.openxmlformats.org/spreadsheetml/2006/main" count="73" uniqueCount="48">
  <si>
    <t>City</t>
  </si>
  <si>
    <t>Schools</t>
  </si>
  <si>
    <t>Students</t>
  </si>
  <si>
    <t>Venues</t>
  </si>
  <si>
    <t>Facilitators (Available)</t>
  </si>
  <si>
    <t>Kits (Available)</t>
  </si>
  <si>
    <t>City A</t>
  </si>
  <si>
    <t>City B</t>
  </si>
  <si>
    <t>City C</t>
  </si>
  <si>
    <t>Total Available</t>
  </si>
  <si>
    <t>Total Facilitators</t>
  </si>
  <si>
    <t>Total Kits</t>
  </si>
  <si>
    <t>Facilitators Allocated</t>
  </si>
  <si>
    <t>Kits Allocated</t>
  </si>
  <si>
    <t>Total</t>
  </si>
  <si>
    <t>Programme Dashboard</t>
  </si>
  <si>
    <t>Total Students</t>
  </si>
  <si>
    <t>Total Facilitators Allocated</t>
  </si>
  <si>
    <t>Total Kits Allocated</t>
  </si>
  <si>
    <t>Facilitators Remaining</t>
  </si>
  <si>
    <t>Kits Remaining</t>
  </si>
  <si>
    <t>Kits Allocated (initial)</t>
  </si>
  <si>
    <r>
      <rPr>
        <rFont val="Arial"/>
        <b/>
        <color theme="1"/>
      </rPr>
      <t>Explain:</t>
    </r>
    <r>
      <rPr>
        <rFont val="Arial"/>
        <color theme="1"/>
      </rPr>
      <t>Due to a delay in kit delivery, only 2 kits were available initially instead of 4. To manage this constraint, kits were allocated proportionally based on the number of students in each city:</t>
    </r>
  </si>
  <si>
    <t>City A received 1 kit (out of 2) for its 100 students.</t>
  </si>
  <si>
    <t>City B also received 1 kit, having the highest number of students (150).</t>
  </si>
  <si>
    <t>City C, with the smallest number of students (80), could not be allocated a kit initially.</t>
  </si>
  <si>
    <t>However, facilitators were still fully available, so we allocated all 4 facilitators based on student distribution across the cities. This ensured that learning sessions could begin in Cities A and B while City C can start once kits are delivered.</t>
  </si>
  <si>
    <t>This scenario highlights the importance of prioritizing cities with higher student counts when essential resources are limited.</t>
  </si>
  <si>
    <t>Venue Status</t>
  </si>
  <si>
    <t>1 venue available</t>
  </si>
  <si>
    <t>2 venues available</t>
  </si>
  <si>
    <r>
      <rPr>
        <rFont val="Arial"/>
        <b/>
        <color theme="1"/>
      </rPr>
      <t>Explain:</t>
    </r>
    <r>
      <rPr>
        <rFont val="Arial"/>
        <color theme="1"/>
      </rPr>
      <t>In Scenario 2, one of the venues in City B became unavailable. Despite this, the total number of students registered across all cities remains 330. We allocated facilitators and kits proportionally based on the number of students in each city.</t>
    </r>
  </si>
  <si>
    <t>City A has 100 students, so it receives 1 facilitator and 30 kits. The venue is available for City A.</t>
  </si>
  <si>
    <t>City B has 150 students, so it receives 2 facilitators and 45 kits. However, one venue in City B is unavailable, but there is still 1 venue available to conduct sessions.</t>
  </si>
  <si>
    <t>City C has 80 students, so it receives 1 facilitator and 24 kits. The venue is available for City C.</t>
  </si>
  <si>
    <t>The total number of facilitators allocated is 4 and the total kits allocated are 99, matching the total available resources. The allocations ensure that all students across the cities can be accommodated effectively despite the venue unavailability issue.</t>
  </si>
  <si>
    <t>City B ke students ab 150 → 180 ho gaye.</t>
  </si>
  <si>
    <t>No. of Students</t>
  </si>
  <si>
    <t>% of Total Students</t>
  </si>
  <si>
    <t>A</t>
  </si>
  <si>
    <t>B</t>
  </si>
  <si>
    <t>C</t>
  </si>
  <si>
    <r>
      <rPr>
        <rFont val="Arial"/>
        <b/>
        <color theme="1"/>
      </rPr>
      <t xml:space="preserve">Explain: </t>
    </r>
    <r>
      <rPr>
        <rFont val="Arial"/>
        <color theme="1"/>
      </rPr>
      <t>City B mein student registrations 20% badh kar 150 se 180 ho gaye hain. Is badhoti ke hisaab se, facilitators aur kits ka allocation dobara calculate kiya gaya hai taaki available resources ka poora istemal ho aur limit cross na ho.</t>
    </r>
  </si>
  <si>
    <t>Total students ab 360 hain (City A: 100, City B: 180, City C: 80). Facilitators aur kits ko students ke anupat mein distribute kiya gaya:</t>
  </si>
  <si>
    <t>City A ko 1 facilitator aur kit mili.</t>
  </si>
  <si>
    <t>City B ko 2 facilitators aur kits mili, kyunki students zyada hain.</t>
  </si>
  <si>
    <t>City C ko 1 facilitator aur kit mili.</t>
  </si>
  <si>
    <t>Is tarah se allocation efficient bani rahi aur saare students ko workshops mein support mil paya. Koi bhi resources waste nahi hue, aur workshops smoothly chal sakti hain.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</si>
</sst>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theme="1"/>
      <name val="Arial"/>
    </font>
    <font>
      <b/>
      <sz val="10.0"/>
      <color theme="1"/>
      <name val="Arial"/>
      <scheme val="minor"/>
    </font>
    <font>
      <b/>
      <sz val="14.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0" xfId="0" applyFont="1"/>
    <xf borderId="0" fillId="0" fontId="3" numFmtId="0" xfId="0" applyAlignment="1" applyFont="1">
      <alignment vertical="bottom"/>
    </xf>
    <xf borderId="0" fillId="0" fontId="3" numFmtId="0" xfId="0" applyAlignment="1" applyFont="1">
      <alignment horizontal="right" vertical="bottom"/>
    </xf>
    <xf borderId="0" fillId="0" fontId="2" numFmtId="0" xfId="0" applyFont="1"/>
    <xf borderId="0" fillId="0" fontId="4" numFmtId="0" xfId="0" applyAlignment="1" applyFont="1">
      <alignment horizontal="center" readingOrder="0"/>
    </xf>
    <xf borderId="0" fillId="0" fontId="5" numFmtId="0" xfId="0" applyFont="1"/>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City wise Students</a:t>
            </a:r>
          </a:p>
        </c:rich>
      </c:tx>
      <c:overlay val="0"/>
    </c:title>
    <c:plotArea>
      <c:layout/>
      <c:barChart>
        <c:barDir val="col"/>
        <c:grouping val="stacked"/>
        <c:ser>
          <c:idx val="0"/>
          <c:order val="0"/>
          <c:tx>
            <c:strRef>
              <c:f>'Resource Allocation'!$A$2</c:f>
            </c:strRef>
          </c:tx>
          <c:spPr>
            <a:solidFill>
              <a:schemeClr val="accent1"/>
            </a:solidFill>
            <a:ln cmpd="sng">
              <a:solidFill>
                <a:srgbClr val="000000"/>
              </a:solidFill>
            </a:ln>
          </c:spPr>
          <c:cat>
            <c:strRef>
              <c:f>'Resource Allocation'!$B$1:$F$1</c:f>
            </c:strRef>
          </c:cat>
          <c:val>
            <c:numRef>
              <c:f>'Resource Allocation'!$B$2:$F$2</c:f>
              <c:numCache/>
            </c:numRef>
          </c:val>
        </c:ser>
        <c:ser>
          <c:idx val="1"/>
          <c:order val="1"/>
          <c:tx>
            <c:strRef>
              <c:f>'Resource Allocation'!$A$3</c:f>
            </c:strRef>
          </c:tx>
          <c:spPr>
            <a:solidFill>
              <a:schemeClr val="accent2"/>
            </a:solidFill>
            <a:ln cmpd="sng">
              <a:solidFill>
                <a:srgbClr val="000000"/>
              </a:solidFill>
            </a:ln>
          </c:spPr>
          <c:cat>
            <c:strRef>
              <c:f>'Resource Allocation'!$B$1:$F$1</c:f>
            </c:strRef>
          </c:cat>
          <c:val>
            <c:numRef>
              <c:f>'Resource Allocation'!$B$3:$F$3</c:f>
              <c:numCache/>
            </c:numRef>
          </c:val>
        </c:ser>
        <c:ser>
          <c:idx val="2"/>
          <c:order val="2"/>
          <c:tx>
            <c:strRef>
              <c:f>'Resource Allocation'!$A$4</c:f>
            </c:strRef>
          </c:tx>
          <c:spPr>
            <a:solidFill>
              <a:schemeClr val="accent3"/>
            </a:solidFill>
            <a:ln cmpd="sng">
              <a:solidFill>
                <a:srgbClr val="000000"/>
              </a:solidFill>
            </a:ln>
          </c:spPr>
          <c:cat>
            <c:strRef>
              <c:f>'Resource Allocation'!$B$1:$F$1</c:f>
            </c:strRef>
          </c:cat>
          <c:val>
            <c:numRef>
              <c:f>'Resource Allocation'!$B$4:$F$4</c:f>
              <c:numCache/>
            </c:numRef>
          </c:val>
        </c:ser>
        <c:overlap val="100"/>
        <c:axId val="569922293"/>
        <c:axId val="1258793516"/>
      </c:barChart>
      <c:catAx>
        <c:axId val="569922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258793516"/>
      </c:catAx>
      <c:valAx>
        <c:axId val="1258793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99222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City wise Facilitators vs Kits</a:t>
            </a:r>
          </a:p>
        </c:rich>
      </c:tx>
      <c:overlay val="0"/>
    </c:title>
    <c:plotArea>
      <c:layout/>
      <c:barChart>
        <c:barDir val="col"/>
        <c:ser>
          <c:idx val="0"/>
          <c:order val="0"/>
          <c:spPr>
            <a:solidFill>
              <a:schemeClr val="accent1"/>
            </a:solidFill>
            <a:ln cmpd="sng">
              <a:solidFill>
                <a:srgbClr val="000000"/>
              </a:solidFill>
            </a:ln>
          </c:spPr>
          <c:cat>
            <c:strRef>
              <c:f>'Resource Allocation'!$E$1:$F$1</c:f>
            </c:strRef>
          </c:cat>
          <c:val>
            <c:numRef>
              <c:f>'Resource Allocation'!$E$2:$F$2</c:f>
              <c:numCache/>
            </c:numRef>
          </c:val>
        </c:ser>
        <c:ser>
          <c:idx val="1"/>
          <c:order val="1"/>
          <c:spPr>
            <a:solidFill>
              <a:schemeClr val="accent2"/>
            </a:solidFill>
            <a:ln cmpd="sng">
              <a:solidFill>
                <a:srgbClr val="000000"/>
              </a:solidFill>
            </a:ln>
          </c:spPr>
          <c:cat>
            <c:strRef>
              <c:f>'Resource Allocation'!$E$1:$F$1</c:f>
            </c:strRef>
          </c:cat>
          <c:val>
            <c:numRef>
              <c:f>'Resource Allocation'!$E$3:$F$3</c:f>
              <c:numCache/>
            </c:numRef>
          </c:val>
        </c:ser>
        <c:ser>
          <c:idx val="2"/>
          <c:order val="2"/>
          <c:spPr>
            <a:solidFill>
              <a:schemeClr val="accent3"/>
            </a:solidFill>
            <a:ln cmpd="sng">
              <a:solidFill>
                <a:srgbClr val="000000"/>
              </a:solidFill>
            </a:ln>
          </c:spPr>
          <c:cat>
            <c:strRef>
              <c:f>'Resource Allocation'!$E$1:$F$1</c:f>
            </c:strRef>
          </c:cat>
          <c:val>
            <c:numRef>
              <c:f>'Resource Allocation'!$E$4:$F$4</c:f>
              <c:numCache/>
            </c:numRef>
          </c:val>
        </c:ser>
        <c:axId val="1718688347"/>
        <c:axId val="836626238"/>
      </c:barChart>
      <c:catAx>
        <c:axId val="1718688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836626238"/>
      </c:catAx>
      <c:valAx>
        <c:axId val="8366262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868834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Scenario 3 - KIt Delay</a:t>
            </a:r>
          </a:p>
        </c:rich>
      </c:tx>
      <c:overlay val="0"/>
    </c:title>
    <c:plotArea>
      <c:layout/>
      <c:barChart>
        <c:barDir val="col"/>
        <c:ser>
          <c:idx val="0"/>
          <c:order val="0"/>
          <c:tx>
            <c:strRef>
              <c:f>'Scenario 3 - Kit  Delay'!$B$1</c:f>
            </c:strRef>
          </c:tx>
          <c:spPr>
            <a:solidFill>
              <a:schemeClr val="accent1"/>
            </a:solidFill>
            <a:ln cmpd="sng">
              <a:solidFill>
                <a:srgbClr val="000000"/>
              </a:solidFill>
            </a:ln>
          </c:spPr>
          <c:cat>
            <c:strRef>
              <c:f>'Scenario 3 - Kit  Delay'!$A$2:$A$5</c:f>
            </c:strRef>
          </c:cat>
          <c:val>
            <c:numRef>
              <c:f>'Scenario 3 - Kit  Delay'!$B$2:$B$5</c:f>
              <c:numCache/>
            </c:numRef>
          </c:val>
        </c:ser>
        <c:ser>
          <c:idx val="1"/>
          <c:order val="1"/>
          <c:tx>
            <c:strRef>
              <c:f>'Scenario 3 - Kit  Delay'!$C$1</c:f>
            </c:strRef>
          </c:tx>
          <c:spPr>
            <a:solidFill>
              <a:schemeClr val="accent2"/>
            </a:solidFill>
            <a:ln cmpd="sng">
              <a:solidFill>
                <a:srgbClr val="000000"/>
              </a:solidFill>
            </a:ln>
          </c:spPr>
          <c:cat>
            <c:strRef>
              <c:f>'Scenario 3 - Kit  Delay'!$A$2:$A$5</c:f>
            </c:strRef>
          </c:cat>
          <c:val>
            <c:numRef>
              <c:f>'Scenario 3 - Kit  Delay'!$C$2:$C$5</c:f>
              <c:numCache/>
            </c:numRef>
          </c:val>
        </c:ser>
        <c:ser>
          <c:idx val="2"/>
          <c:order val="2"/>
          <c:tx>
            <c:strRef>
              <c:f>'Scenario 3 - Kit  Delay'!$D$1</c:f>
            </c:strRef>
          </c:tx>
          <c:spPr>
            <a:solidFill>
              <a:schemeClr val="accent3"/>
            </a:solidFill>
            <a:ln cmpd="sng">
              <a:solidFill>
                <a:srgbClr val="000000"/>
              </a:solidFill>
            </a:ln>
          </c:spPr>
          <c:cat>
            <c:strRef>
              <c:f>'Scenario 3 - Kit  Delay'!$A$2:$A$5</c:f>
            </c:strRef>
          </c:cat>
          <c:val>
            <c:numRef>
              <c:f>'Scenario 3 - Kit  Delay'!$D$2:$D$5</c:f>
              <c:numCache/>
            </c:numRef>
          </c:val>
        </c:ser>
        <c:axId val="1547753061"/>
        <c:axId val="309207535"/>
      </c:barChart>
      <c:catAx>
        <c:axId val="1547753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309207535"/>
      </c:catAx>
      <c:valAx>
        <c:axId val="309207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775306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Scenario 2- Venue Unavailable</a:t>
            </a:r>
          </a:p>
        </c:rich>
      </c:tx>
      <c:overlay val="0"/>
    </c:title>
    <c:plotArea>
      <c:layout/>
      <c:barChart>
        <c:barDir val="col"/>
        <c:ser>
          <c:idx val="0"/>
          <c:order val="0"/>
          <c:tx>
            <c:strRef>
              <c:f>'Scenario 2 - Venue Unavailable'!$B$1</c:f>
            </c:strRef>
          </c:tx>
          <c:spPr>
            <a:solidFill>
              <a:schemeClr val="accent1"/>
            </a:solidFill>
            <a:ln cmpd="sng">
              <a:solidFill>
                <a:srgbClr val="000000"/>
              </a:solidFill>
            </a:ln>
          </c:spPr>
          <c:cat>
            <c:strRef>
              <c:f>'Scenario 2 - Venue Unavailable'!$A$2:$A$5</c:f>
            </c:strRef>
          </c:cat>
          <c:val>
            <c:numRef>
              <c:f>'Scenario 2 - Venue Unavailable'!$B$2:$B$5</c:f>
              <c:numCache/>
            </c:numRef>
          </c:val>
        </c:ser>
        <c:ser>
          <c:idx val="1"/>
          <c:order val="1"/>
          <c:tx>
            <c:strRef>
              <c:f>'Scenario 2 - Venue Unavailable'!$C$1</c:f>
            </c:strRef>
          </c:tx>
          <c:spPr>
            <a:solidFill>
              <a:schemeClr val="accent2"/>
            </a:solidFill>
            <a:ln cmpd="sng">
              <a:solidFill>
                <a:srgbClr val="000000"/>
              </a:solidFill>
            </a:ln>
          </c:spPr>
          <c:cat>
            <c:strRef>
              <c:f>'Scenario 2 - Venue Unavailable'!$A$2:$A$5</c:f>
            </c:strRef>
          </c:cat>
          <c:val>
            <c:numRef>
              <c:f>'Scenario 2 - Venue Unavailable'!$C$2:$C$5</c:f>
              <c:numCache/>
            </c:numRef>
          </c:val>
        </c:ser>
        <c:ser>
          <c:idx val="2"/>
          <c:order val="2"/>
          <c:tx>
            <c:strRef>
              <c:f>'Scenario 2 - Venue Unavailable'!$D$1</c:f>
            </c:strRef>
          </c:tx>
          <c:spPr>
            <a:solidFill>
              <a:schemeClr val="accent3"/>
            </a:solidFill>
            <a:ln cmpd="sng">
              <a:solidFill>
                <a:srgbClr val="000000"/>
              </a:solidFill>
            </a:ln>
          </c:spPr>
          <c:cat>
            <c:strRef>
              <c:f>'Scenario 2 - Venue Unavailable'!$A$2:$A$5</c:f>
            </c:strRef>
          </c:cat>
          <c:val>
            <c:numRef>
              <c:f>'Scenario 2 - Venue Unavailable'!$D$2:$D$5</c:f>
              <c:numCache/>
            </c:numRef>
          </c:val>
        </c:ser>
        <c:ser>
          <c:idx val="3"/>
          <c:order val="3"/>
          <c:tx>
            <c:strRef>
              <c:f>'Scenario 2 - Venue Unavailable'!$E$1</c:f>
            </c:strRef>
          </c:tx>
          <c:cat>
            <c:strRef>
              <c:f>'Scenario 2 - Venue Unavailable'!$A$2:$A$5</c:f>
            </c:strRef>
          </c:cat>
          <c:val>
            <c:numRef>
              <c:f>'Scenario 2 - Venue Unavailable'!$E$2:$E$5</c:f>
              <c:numCache/>
            </c:numRef>
          </c:val>
        </c:ser>
        <c:axId val="1576003288"/>
        <c:axId val="1821169170"/>
      </c:barChart>
      <c:catAx>
        <c:axId val="15760032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1169170"/>
      </c:catAx>
      <c:valAx>
        <c:axId val="1821169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600328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Scenario 1 - student increase</a:t>
            </a:r>
          </a:p>
        </c:rich>
      </c:tx>
      <c:overlay val="0"/>
    </c:title>
    <c:plotArea>
      <c:layout/>
      <c:barChart>
        <c:barDir val="col"/>
        <c:ser>
          <c:idx val="0"/>
          <c:order val="0"/>
          <c:tx>
            <c:strRef>
              <c:f>'Scenario 1 -Student Increase'!$B$3</c:f>
            </c:strRef>
          </c:tx>
          <c:spPr>
            <a:solidFill>
              <a:schemeClr val="accent1"/>
            </a:solidFill>
            <a:ln cmpd="sng">
              <a:solidFill>
                <a:srgbClr val="000000"/>
              </a:solidFill>
            </a:ln>
          </c:spPr>
          <c:cat>
            <c:strRef>
              <c:f>'Scenario 1 -Student Increase'!$A$4:$A$6</c:f>
            </c:strRef>
          </c:cat>
          <c:val>
            <c:numRef>
              <c:f>'Scenario 1 -Student Increase'!$B$4:$B$6</c:f>
              <c:numCache/>
            </c:numRef>
          </c:val>
        </c:ser>
        <c:ser>
          <c:idx val="1"/>
          <c:order val="1"/>
          <c:tx>
            <c:strRef>
              <c:f>'Scenario 1 -Student Increase'!$C$3</c:f>
            </c:strRef>
          </c:tx>
          <c:spPr>
            <a:solidFill>
              <a:schemeClr val="accent2"/>
            </a:solidFill>
            <a:ln cmpd="sng">
              <a:solidFill>
                <a:srgbClr val="000000"/>
              </a:solidFill>
            </a:ln>
          </c:spPr>
          <c:cat>
            <c:strRef>
              <c:f>'Scenario 1 -Student Increase'!$A$4:$A$6</c:f>
            </c:strRef>
          </c:cat>
          <c:val>
            <c:numRef>
              <c:f>'Scenario 1 -Student Increase'!$C$4:$C$6</c:f>
              <c:numCache/>
            </c:numRef>
          </c:val>
        </c:ser>
        <c:ser>
          <c:idx val="2"/>
          <c:order val="2"/>
          <c:tx>
            <c:strRef>
              <c:f>'Scenario 1 -Student Increase'!$D$3</c:f>
            </c:strRef>
          </c:tx>
          <c:spPr>
            <a:solidFill>
              <a:schemeClr val="accent3"/>
            </a:solidFill>
            <a:ln cmpd="sng">
              <a:solidFill>
                <a:srgbClr val="000000"/>
              </a:solidFill>
            </a:ln>
          </c:spPr>
          <c:cat>
            <c:strRef>
              <c:f>'Scenario 1 -Student Increase'!$A$4:$A$6</c:f>
            </c:strRef>
          </c:cat>
          <c:val>
            <c:numRef>
              <c:f>'Scenario 1 -Student Increase'!$D$4:$D$6</c:f>
              <c:numCache/>
            </c:numRef>
          </c:val>
        </c:ser>
        <c:ser>
          <c:idx val="3"/>
          <c:order val="3"/>
          <c:tx>
            <c:strRef>
              <c:f>'Scenario 1 -Student Increase'!$E$3</c:f>
            </c:strRef>
          </c:tx>
          <c:spPr>
            <a:solidFill>
              <a:schemeClr val="accent4"/>
            </a:solidFill>
            <a:ln cmpd="sng">
              <a:solidFill>
                <a:srgbClr val="000000"/>
              </a:solidFill>
            </a:ln>
          </c:spPr>
          <c:cat>
            <c:strRef>
              <c:f>'Scenario 1 -Student Increase'!$A$4:$A$6</c:f>
            </c:strRef>
          </c:cat>
          <c:val>
            <c:numRef>
              <c:f>'Scenario 1 -Student Increase'!$E$4:$E$6</c:f>
              <c:numCache/>
            </c:numRef>
          </c:val>
        </c:ser>
        <c:axId val="613258085"/>
        <c:axId val="299801774"/>
      </c:barChart>
      <c:catAx>
        <c:axId val="6132580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299801774"/>
      </c:catAx>
      <c:valAx>
        <c:axId val="299801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258085"/>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'Dashboard '!$B$2:$B$6</cx:f>
      </cx:numDim>
      <cx:strDim type="cat">
        <cx:f>'Dashboard '!$A$2:$A$6</cx:f>
      </cx:strDim>
    </cx:data>
  </cx:chartData>
  <cx:chart>
    <cx:title overlay="0">
      <cx:txPr>
        <a:bodyPr/>
        <a:lstStyle/>
        <a:p>
          <a:pPr lvl="0">
            <a:defRPr b="1">
              <a:solidFill>
                <a:srgbClr val="757575"/>
              </a:solidFill>
              <a:latin typeface="+mn-lt"/>
            </a:defRPr>
          </a:pPr>
          <a:r>
            <a:rPr b="1">
              <a:solidFill>
                <a:srgbClr val="757575"/>
              </a:solidFill>
              <a:latin typeface="+mn-lt"/>
            </a:rPr>
            <a:t>Programme Dashboard</a:t>
          </a:r>
        </a:p>
      </cx:txPr>
    </cx:title>
    <cx:plotArea>
      <cx:plotAreaRegion>
        <cx:series layoutId="waterfall" uniqueId="{714995FA-FB6E-479F-B0E4-169B5E74ADC3}">
          <cx:tx>
            <cx:txData>
              <cx:f>'Dashboard '!$B$1</cx:f>
            </cx:txData>
          </cx:tx>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Programme Dashboard</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legend pos="r" overlay="0">
      <cx:txPr>
        <a:bodyPr/>
        <a:lstStyle/>
        <a:p>
          <a:pPr lvl="0">
            <a:defRPr b="0">
              <a:solidFill>
                <a:srgbClr val="1A1A1A"/>
              </a:solidFill>
              <a:latin typeface="+mn-lt"/>
            </a:defRPr>
          </a:pPr>
          <a:endParaRPr b="0">
            <a:solidFill>
              <a:srgbClr val="1A1A1A"/>
            </a:solidFill>
            <a:latin typeface="+mn-lt"/>
          </a:endParaRPr>
        </a:p>
      </cx:txPr>
    </cx:legend>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8</xdr:row>
      <xdr:rowOff>9525</xdr:rowOff>
    </xdr:from>
    <xdr:ext cx="4533900" cy="3248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371475</xdr:colOff>
      <xdr:row>8</xdr:row>
      <xdr:rowOff>9525</xdr:rowOff>
    </xdr:from>
    <xdr:ext cx="4295775" cy="3114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133350</xdr:colOff>
      <xdr:row>8</xdr:row>
      <xdr:rowOff>9525</xdr:rowOff>
    </xdr:from>
    <xdr:ext cx="4086225" cy="3248025"/>
    <mc:AlternateContent>
      <mc:Choice Requires="cx1">
        <xdr:graphicFrame>
          <xdr:nvGraphicFramePr>
            <xdr:cNvPr id="3" name="Chart 3" title="Chart"/>
            <xdr:cNvGraphicFramePr/>
          </xdr:nvGraphicFramePr>
          <xdr:xfrm>
            <a:off x="0" y="0"/>
            <a:ext cx="0" cy="0"/>
          </xdr:xfrm>
          <a:graphic>
            <a:graphicData uri="http://schemas.microsoft.com/office/drawing/2014/chartex">
              <cx:chart r:id="rId3"/>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14</xdr:row>
      <xdr:rowOff>190500</xdr:rowOff>
    </xdr:from>
    <xdr:ext cx="7724775" cy="33242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15</xdr:row>
      <xdr:rowOff>0</xdr:rowOff>
    </xdr:from>
    <xdr:ext cx="7772400" cy="352425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15</xdr:row>
      <xdr:rowOff>133350</xdr:rowOff>
    </xdr:from>
    <xdr:ext cx="7829550" cy="31432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5" max="5" width="18.13"/>
  </cols>
  <sheetData>
    <row r="1">
      <c r="A1" s="1" t="s">
        <v>0</v>
      </c>
      <c r="B1" s="1" t="s">
        <v>1</v>
      </c>
      <c r="C1" s="1" t="s">
        <v>2</v>
      </c>
      <c r="D1" s="1" t="s">
        <v>3</v>
      </c>
      <c r="E1" s="1" t="s">
        <v>4</v>
      </c>
      <c r="F1" s="1" t="s">
        <v>5</v>
      </c>
    </row>
    <row r="2">
      <c r="A2" s="2" t="s">
        <v>6</v>
      </c>
      <c r="B2" s="2">
        <v>5.0</v>
      </c>
      <c r="C2" s="2">
        <v>100.0</v>
      </c>
      <c r="D2" s="2">
        <v>2.0</v>
      </c>
    </row>
    <row r="3">
      <c r="A3" s="2" t="s">
        <v>7</v>
      </c>
      <c r="B3" s="2">
        <v>6.0</v>
      </c>
      <c r="C3" s="2">
        <v>150.0</v>
      </c>
      <c r="D3" s="2">
        <v>3.0</v>
      </c>
    </row>
    <row r="4">
      <c r="A4" s="2" t="s">
        <v>8</v>
      </c>
      <c r="B4" s="2">
        <v>4.0</v>
      </c>
      <c r="C4" s="2">
        <v>80.0</v>
      </c>
      <c r="D4" s="2">
        <v>1.0</v>
      </c>
    </row>
    <row r="5">
      <c r="A5" s="2" t="s">
        <v>9</v>
      </c>
      <c r="E5" s="2">
        <v>4.0</v>
      </c>
      <c r="F5" s="2">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5"/>
    <col customWidth="1" min="4" max="4" width="19.25"/>
    <col customWidth="1" min="5" max="5" width="18.88"/>
    <col customWidth="1" min="6" max="6" width="15.5"/>
  </cols>
  <sheetData>
    <row r="1">
      <c r="A1" s="1" t="s">
        <v>0</v>
      </c>
      <c r="B1" s="1" t="s">
        <v>2</v>
      </c>
      <c r="C1" s="1" t="s">
        <v>10</v>
      </c>
      <c r="D1" s="1" t="s">
        <v>11</v>
      </c>
      <c r="E1" s="1" t="s">
        <v>12</v>
      </c>
      <c r="F1" s="1" t="s">
        <v>13</v>
      </c>
    </row>
    <row r="2">
      <c r="A2" s="2" t="s">
        <v>6</v>
      </c>
      <c r="B2" s="2">
        <v>100.0</v>
      </c>
      <c r="C2" s="2">
        <v>4.0</v>
      </c>
      <c r="D2" s="2">
        <v>4.0</v>
      </c>
      <c r="E2" s="3">
        <f t="shared" ref="E2:E4" si="1">ROUND((B2/$B$5)*$C2, 0)</f>
        <v>1</v>
      </c>
      <c r="F2" s="3">
        <f t="shared" ref="F2:F4" si="2">ROUND((B2/$B$5)*$D2, 0)</f>
        <v>1</v>
      </c>
    </row>
    <row r="3">
      <c r="A3" s="2" t="s">
        <v>7</v>
      </c>
      <c r="B3" s="2">
        <v>150.0</v>
      </c>
      <c r="C3" s="2">
        <v>4.0</v>
      </c>
      <c r="D3" s="2">
        <v>4.0</v>
      </c>
      <c r="E3" s="3">
        <f t="shared" si="1"/>
        <v>2</v>
      </c>
      <c r="F3" s="3">
        <f t="shared" si="2"/>
        <v>2</v>
      </c>
    </row>
    <row r="4">
      <c r="A4" s="2" t="s">
        <v>8</v>
      </c>
      <c r="B4" s="2">
        <v>80.0</v>
      </c>
      <c r="C4" s="2">
        <v>4.0</v>
      </c>
      <c r="D4" s="2">
        <v>4.0</v>
      </c>
      <c r="E4" s="3">
        <f t="shared" si="1"/>
        <v>1</v>
      </c>
      <c r="F4" s="3">
        <f t="shared" si="2"/>
        <v>1</v>
      </c>
    </row>
    <row r="5">
      <c r="A5" s="2" t="s">
        <v>14</v>
      </c>
      <c r="B5" s="2">
        <f>SUM(B2:B4)</f>
        <v>330</v>
      </c>
      <c r="E5" s="3">
        <f t="shared" ref="E5:F5" si="3">SUM(E2:E4)</f>
        <v>4</v>
      </c>
      <c r="F5" s="3">
        <f t="shared" si="3"/>
        <v>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7" max="7" width="21.5"/>
  </cols>
  <sheetData>
    <row r="1">
      <c r="A1" s="1" t="s">
        <v>15</v>
      </c>
    </row>
    <row r="2">
      <c r="A2" s="4" t="s">
        <v>16</v>
      </c>
      <c r="B2" s="5">
        <f>SUM('Resource Allocation'!B2:B4)</f>
        <v>330</v>
      </c>
    </row>
    <row r="3">
      <c r="A3" s="4" t="s">
        <v>17</v>
      </c>
      <c r="B3" s="6">
        <f>SUM('Resource Allocation'!E2:E4)</f>
        <v>4</v>
      </c>
    </row>
    <row r="4">
      <c r="A4" s="4" t="s">
        <v>18</v>
      </c>
      <c r="B4" s="5">
        <f>SUM('Resource Allocation'!F2:F4)</f>
        <v>4</v>
      </c>
    </row>
    <row r="5">
      <c r="A5" s="4" t="s">
        <v>19</v>
      </c>
      <c r="B5" s="5">
        <f>'Resource Allocation'!C3 - SUM('Resource Allocation'!E2:E4)</f>
        <v>0</v>
      </c>
    </row>
    <row r="6">
      <c r="A6" s="4" t="s">
        <v>20</v>
      </c>
      <c r="B6" s="5">
        <f>'Resource Allocation'!C3 - SUM('Resource Allocation'!F2:F4)</f>
        <v>0</v>
      </c>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v>
      </c>
      <c r="C1" s="1" t="s">
        <v>12</v>
      </c>
      <c r="D1" s="1" t="s">
        <v>21</v>
      </c>
    </row>
    <row r="2">
      <c r="A2" s="2" t="s">
        <v>6</v>
      </c>
      <c r="B2" s="2">
        <v>100.0</v>
      </c>
      <c r="C2" s="3">
        <f t="shared" ref="C2:C4" si="1">ROUND((B2/SUM($B$2:$B$4))*4,0) </f>
        <v>1</v>
      </c>
      <c r="D2" s="3">
        <f t="shared" ref="D2:D4" si="2">ROUND((B2/SUM($B$2:$B$4))*2,0) </f>
        <v>1</v>
      </c>
    </row>
    <row r="3">
      <c r="A3" s="2" t="s">
        <v>7</v>
      </c>
      <c r="B3" s="2">
        <v>150.0</v>
      </c>
      <c r="C3" s="3">
        <f t="shared" si="1"/>
        <v>2</v>
      </c>
      <c r="D3" s="3">
        <f t="shared" si="2"/>
        <v>1</v>
      </c>
    </row>
    <row r="4">
      <c r="A4" s="2" t="s">
        <v>8</v>
      </c>
      <c r="B4" s="2">
        <v>80.0</v>
      </c>
      <c r="C4" s="3">
        <f t="shared" si="1"/>
        <v>1</v>
      </c>
      <c r="D4" s="3">
        <f t="shared" si="2"/>
        <v>0</v>
      </c>
    </row>
    <row r="5">
      <c r="A5" s="2" t="s">
        <v>14</v>
      </c>
      <c r="B5" s="2">
        <v>330.0</v>
      </c>
      <c r="C5" s="2">
        <f t="shared" ref="C5:D5" si="3">SUM(C2:C4)</f>
        <v>4</v>
      </c>
      <c r="D5" s="2">
        <f t="shared" si="3"/>
        <v>2</v>
      </c>
    </row>
    <row r="9">
      <c r="A9" s="2" t="s">
        <v>22</v>
      </c>
    </row>
    <row r="10">
      <c r="A10" s="2" t="s">
        <v>23</v>
      </c>
    </row>
    <row r="11">
      <c r="A11" s="2" t="s">
        <v>24</v>
      </c>
    </row>
    <row r="12">
      <c r="A12" s="2" t="s">
        <v>25</v>
      </c>
    </row>
    <row r="13">
      <c r="A13" s="2" t="s">
        <v>26</v>
      </c>
    </row>
    <row r="14">
      <c r="A14" s="2" t="s">
        <v>27</v>
      </c>
    </row>
  </sheetData>
  <mergeCells count="10">
    <mergeCell ref="A16:M16"/>
    <mergeCell ref="A17:M17"/>
    <mergeCell ref="A18:M18"/>
    <mergeCell ref="A9:M9"/>
    <mergeCell ref="A10:F10"/>
    <mergeCell ref="A11:F11"/>
    <mergeCell ref="A12:F12"/>
    <mergeCell ref="A13:N13"/>
    <mergeCell ref="A14:N14"/>
    <mergeCell ref="A15:N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15.25"/>
  </cols>
  <sheetData>
    <row r="1">
      <c r="A1" s="1" t="s">
        <v>0</v>
      </c>
      <c r="B1" s="1" t="s">
        <v>2</v>
      </c>
      <c r="C1" s="1" t="s">
        <v>12</v>
      </c>
      <c r="D1" s="1" t="s">
        <v>13</v>
      </c>
      <c r="E1" s="1" t="s">
        <v>28</v>
      </c>
    </row>
    <row r="2">
      <c r="A2" s="2" t="s">
        <v>6</v>
      </c>
      <c r="B2" s="2">
        <v>100.0</v>
      </c>
      <c r="C2" s="3">
        <f t="shared" ref="C2:C4" si="1">ROUND((B2/SUM($B$2:$B$4))*4,0)</f>
        <v>1</v>
      </c>
      <c r="D2" s="3">
        <f t="shared" ref="D2:D4" si="2">ROUND((B2/SUM($B$2:$B$4))*100,0)</f>
        <v>30</v>
      </c>
      <c r="E2" s="2" t="s">
        <v>29</v>
      </c>
    </row>
    <row r="3">
      <c r="A3" s="2" t="s">
        <v>7</v>
      </c>
      <c r="B3" s="2">
        <v>150.0</v>
      </c>
      <c r="C3" s="3">
        <f t="shared" si="1"/>
        <v>2</v>
      </c>
      <c r="D3" s="3">
        <f t="shared" si="2"/>
        <v>45</v>
      </c>
      <c r="E3" s="2" t="s">
        <v>30</v>
      </c>
    </row>
    <row r="4">
      <c r="A4" s="2" t="s">
        <v>8</v>
      </c>
      <c r="B4" s="2">
        <v>80.0</v>
      </c>
      <c r="C4" s="3">
        <f t="shared" si="1"/>
        <v>1</v>
      </c>
      <c r="D4" s="3">
        <f t="shared" si="2"/>
        <v>24</v>
      </c>
      <c r="E4" s="2" t="s">
        <v>29</v>
      </c>
    </row>
    <row r="5">
      <c r="A5" s="2" t="s">
        <v>14</v>
      </c>
      <c r="B5" s="3">
        <f t="shared" ref="B5:D5" si="3">SUM(B2:B4)</f>
        <v>330</v>
      </c>
      <c r="C5" s="3">
        <f t="shared" si="3"/>
        <v>4</v>
      </c>
      <c r="D5" s="3">
        <f t="shared" si="3"/>
        <v>99</v>
      </c>
    </row>
    <row r="10">
      <c r="A10" s="2" t="s">
        <v>31</v>
      </c>
    </row>
    <row r="11">
      <c r="A11" s="2" t="s">
        <v>32</v>
      </c>
    </row>
    <row r="12">
      <c r="A12" s="2" t="s">
        <v>33</v>
      </c>
    </row>
    <row r="13">
      <c r="A13" s="2" t="s">
        <v>34</v>
      </c>
    </row>
    <row r="14">
      <c r="A14" s="2" t="s">
        <v>35</v>
      </c>
    </row>
  </sheetData>
  <mergeCells count="10">
    <mergeCell ref="A20:N20"/>
    <mergeCell ref="A21:N21"/>
    <mergeCell ref="A22:N22"/>
    <mergeCell ref="A10:N10"/>
    <mergeCell ref="A13:J13"/>
    <mergeCell ref="A15:J15"/>
    <mergeCell ref="A16:N16"/>
    <mergeCell ref="A17:N17"/>
    <mergeCell ref="A18:N18"/>
    <mergeCell ref="A19:N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4.5"/>
    <col customWidth="1" min="3" max="3" width="22.38"/>
    <col customWidth="1" min="4" max="4" width="15.63"/>
  </cols>
  <sheetData>
    <row r="1">
      <c r="A1" s="7" t="s">
        <v>36</v>
      </c>
    </row>
    <row r="2">
      <c r="A2" s="8"/>
    </row>
    <row r="3">
      <c r="A3" s="1" t="s">
        <v>0</v>
      </c>
      <c r="B3" s="1" t="s">
        <v>37</v>
      </c>
      <c r="C3" s="1" t="s">
        <v>38</v>
      </c>
      <c r="D3" s="1" t="s">
        <v>12</v>
      </c>
      <c r="E3" s="1" t="s">
        <v>13</v>
      </c>
    </row>
    <row r="4">
      <c r="A4" s="2" t="s">
        <v>39</v>
      </c>
      <c r="B4" s="2">
        <v>100.0</v>
      </c>
      <c r="C4" s="3">
        <f>100/360</f>
        <v>0.2777777778</v>
      </c>
      <c r="D4" s="3">
        <f>ROUND(100/360*4,0) </f>
        <v>1</v>
      </c>
      <c r="E4" s="2">
        <v>1.0</v>
      </c>
    </row>
    <row r="5">
      <c r="A5" s="2" t="s">
        <v>40</v>
      </c>
      <c r="B5" s="2">
        <v>180.0</v>
      </c>
      <c r="C5" s="3">
        <f>180/360</f>
        <v>0.5</v>
      </c>
      <c r="D5" s="3">
        <f>ROUND(180/360*4,0) </f>
        <v>2</v>
      </c>
      <c r="E5" s="2">
        <v>2.0</v>
      </c>
    </row>
    <row r="6">
      <c r="A6" s="2" t="s">
        <v>41</v>
      </c>
      <c r="B6" s="2">
        <v>80.0</v>
      </c>
      <c r="C6" s="3">
        <f>80/360</f>
        <v>0.2222222222</v>
      </c>
      <c r="D6" s="3">
        <f>ROUND(80/360*4,0)</f>
        <v>1</v>
      </c>
      <c r="E6" s="2">
        <v>1.0</v>
      </c>
    </row>
    <row r="7">
      <c r="A7" s="2" t="s">
        <v>14</v>
      </c>
      <c r="B7" s="2">
        <v>360.0</v>
      </c>
      <c r="C7" s="3">
        <f t="shared" ref="C7:E7" si="1">SUM(C4:C6)</f>
        <v>1</v>
      </c>
      <c r="D7" s="2">
        <f t="shared" si="1"/>
        <v>4</v>
      </c>
      <c r="E7" s="2">
        <f t="shared" si="1"/>
        <v>4</v>
      </c>
    </row>
    <row r="10">
      <c r="A10" s="2" t="s">
        <v>42</v>
      </c>
    </row>
    <row r="11">
      <c r="A11" s="2" t="s">
        <v>43</v>
      </c>
      <c r="B11" s="2"/>
      <c r="C11" s="2"/>
      <c r="D11" s="2"/>
      <c r="E11" s="2"/>
      <c r="F11" s="2"/>
      <c r="G11" s="2"/>
      <c r="H11" s="2"/>
      <c r="I11" s="2"/>
      <c r="J11" s="2"/>
      <c r="K11" s="2"/>
      <c r="L11" s="2"/>
      <c r="M11" s="2"/>
    </row>
    <row r="12">
      <c r="A12" s="9" t="s">
        <v>44</v>
      </c>
      <c r="B12" s="9"/>
      <c r="C12" s="9"/>
      <c r="D12" s="6"/>
      <c r="E12" s="6"/>
      <c r="F12" s="6"/>
      <c r="G12" s="6"/>
      <c r="H12" s="6"/>
      <c r="I12" s="2"/>
      <c r="J12" s="2"/>
      <c r="K12" s="2"/>
      <c r="L12" s="2"/>
      <c r="M12" s="2"/>
    </row>
    <row r="13">
      <c r="A13" s="2" t="s">
        <v>45</v>
      </c>
    </row>
    <row r="14">
      <c r="A14" s="2" t="s">
        <v>46</v>
      </c>
    </row>
    <row r="15">
      <c r="A15" s="2" t="s">
        <v>47</v>
      </c>
    </row>
    <row r="16">
      <c r="A16" s="6"/>
    </row>
    <row r="18">
      <c r="A18" s="2"/>
    </row>
    <row r="19">
      <c r="A19" s="2"/>
    </row>
    <row r="20">
      <c r="A20" s="2"/>
    </row>
    <row r="21">
      <c r="A21" s="2"/>
    </row>
    <row r="22">
      <c r="A22" s="2"/>
    </row>
    <row r="23">
      <c r="A23" s="2"/>
      <c r="B23" s="2"/>
      <c r="C23" s="2"/>
      <c r="D23" s="2"/>
      <c r="E23" s="2"/>
    </row>
  </sheetData>
  <mergeCells count="12">
    <mergeCell ref="A18:H18"/>
    <mergeCell ref="A19:H19"/>
    <mergeCell ref="A20:H20"/>
    <mergeCell ref="A21:H21"/>
    <mergeCell ref="A22:H22"/>
    <mergeCell ref="A1:D1"/>
    <mergeCell ref="A10:M10"/>
    <mergeCell ref="A13:H13"/>
    <mergeCell ref="A14:H14"/>
    <mergeCell ref="A15:J15"/>
    <mergeCell ref="A16:H16"/>
    <mergeCell ref="A17:H17"/>
  </mergeCells>
  <drawing r:id="rId1"/>
</worksheet>
</file>