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defaultThemeVersion="124226"/>
  <mc:AlternateContent xmlns:mc="http://schemas.openxmlformats.org/markup-compatibility/2006">
    <mc:Choice Requires="x15">
      <x15ac:absPath xmlns:x15ac="http://schemas.microsoft.com/office/spreadsheetml/2010/11/ac" url="C:\Users\Benjamin\SkyDrive\Security\Penetration Testing\"/>
    </mc:Choice>
  </mc:AlternateContent>
  <bookViews>
    <workbookView xWindow="120" yWindow="105" windowWidth="13530" windowHeight="4800" activeTab="5"/>
  </bookViews>
  <sheets>
    <sheet name="Checklist" sheetId="5" r:id="rId1"/>
    <sheet name="Findings" sheetId="7" r:id="rId2"/>
    <sheet name="Tools" sheetId="9" r:id="rId3"/>
    <sheet name="Vulnerability Categories" sheetId="8" r:id="rId4"/>
    <sheet name="Vulnerability Analysis" sheetId="12" r:id="rId5"/>
    <sheet name="Attack Surface" sheetId="13" r:id="rId6"/>
    <sheet name="TODO RefSheet V4" sheetId="6" r:id="rId7"/>
  </sheets>
  <definedNames>
    <definedName name="_xlnm._FilterDatabase" localSheetId="1" hidden="1">Findings!$A$1:$O$90</definedName>
  </definedNames>
  <calcPr calcId="171027"/>
  <pivotCaches>
    <pivotCache cacheId="0" r:id="rId8"/>
  </pivotCaches>
</workbook>
</file>

<file path=xl/calcChain.xml><?xml version="1.0" encoding="utf-8"?>
<calcChain xmlns="http://schemas.openxmlformats.org/spreadsheetml/2006/main">
  <c r="I92" i="5" l="1"/>
  <c r="H92" i="5"/>
  <c r="G92" i="5"/>
  <c r="F92" i="5"/>
  <c r="E92" i="5"/>
  <c r="I91" i="5"/>
  <c r="H91" i="5"/>
  <c r="G91" i="5"/>
  <c r="F91" i="5"/>
  <c r="E91" i="5"/>
  <c r="I90" i="5"/>
  <c r="H90" i="5"/>
  <c r="G90" i="5"/>
  <c r="F90" i="5"/>
  <c r="E90" i="5"/>
  <c r="I89" i="5"/>
  <c r="H89" i="5"/>
  <c r="G89" i="5"/>
  <c r="F89" i="5"/>
  <c r="E89" i="5"/>
  <c r="I88" i="5"/>
  <c r="H88" i="5"/>
  <c r="G88" i="5"/>
  <c r="F88" i="5"/>
  <c r="E88" i="5"/>
  <c r="I87" i="5"/>
  <c r="H87" i="5"/>
  <c r="G87" i="5"/>
  <c r="F87" i="5"/>
  <c r="E87" i="5"/>
  <c r="I86" i="5"/>
  <c r="H86" i="5"/>
  <c r="G86" i="5"/>
  <c r="F86" i="5"/>
  <c r="E86" i="5"/>
  <c r="I85" i="5"/>
  <c r="H85" i="5"/>
  <c r="G85" i="5"/>
  <c r="F85" i="5"/>
  <c r="E85" i="5"/>
  <c r="I84" i="5"/>
  <c r="H84" i="5"/>
  <c r="G84" i="5"/>
  <c r="F84" i="5"/>
  <c r="E84" i="5"/>
  <c r="I83" i="5"/>
  <c r="H83" i="5"/>
  <c r="G83" i="5"/>
  <c r="F83" i="5"/>
  <c r="E83" i="5"/>
  <c r="I82" i="5"/>
  <c r="H82" i="5"/>
  <c r="G82" i="5"/>
  <c r="F82" i="5"/>
  <c r="E82" i="5"/>
  <c r="I81" i="5"/>
  <c r="H81" i="5"/>
  <c r="G81" i="5"/>
  <c r="F81" i="5"/>
  <c r="E81" i="5"/>
  <c r="I80" i="5"/>
  <c r="H80" i="5"/>
  <c r="G80" i="5"/>
  <c r="F80" i="5"/>
  <c r="E80" i="5"/>
  <c r="I79" i="5"/>
  <c r="H79" i="5"/>
  <c r="G79" i="5"/>
  <c r="F79" i="5"/>
  <c r="E79" i="5"/>
  <c r="I78" i="5"/>
  <c r="H78" i="5"/>
  <c r="G78" i="5"/>
  <c r="F78" i="5"/>
  <c r="E78" i="5"/>
  <c r="I77" i="5"/>
  <c r="H77" i="5"/>
  <c r="G77" i="5"/>
  <c r="F77" i="5"/>
  <c r="E77" i="5"/>
  <c r="I76" i="5"/>
  <c r="H76" i="5"/>
  <c r="G76" i="5"/>
  <c r="F76" i="5"/>
  <c r="E76" i="5"/>
  <c r="I75" i="5"/>
  <c r="H75" i="5"/>
  <c r="G75" i="5"/>
  <c r="F75" i="5"/>
  <c r="E75" i="5"/>
  <c r="I74" i="5"/>
  <c r="H74" i="5"/>
  <c r="G74" i="5"/>
  <c r="F74" i="5"/>
  <c r="E74" i="5"/>
  <c r="I73" i="5"/>
  <c r="H73" i="5"/>
  <c r="G73" i="5"/>
  <c r="F73" i="5"/>
  <c r="E73" i="5"/>
  <c r="I72" i="5"/>
  <c r="H72" i="5"/>
  <c r="G72" i="5"/>
  <c r="F72" i="5"/>
  <c r="E72" i="5"/>
  <c r="I71" i="5"/>
  <c r="H71" i="5"/>
  <c r="G71" i="5"/>
  <c r="F71" i="5"/>
  <c r="E71" i="5"/>
  <c r="I70" i="5"/>
  <c r="H70" i="5"/>
  <c r="G70" i="5"/>
  <c r="F70" i="5"/>
  <c r="E70" i="5"/>
  <c r="I69" i="5"/>
  <c r="H69" i="5"/>
  <c r="G69" i="5"/>
  <c r="F69" i="5"/>
  <c r="E69" i="5"/>
  <c r="I68" i="5"/>
  <c r="H68" i="5"/>
  <c r="G68" i="5"/>
  <c r="F68" i="5"/>
  <c r="E68" i="5"/>
  <c r="I67" i="5"/>
  <c r="H67" i="5"/>
  <c r="G67" i="5"/>
  <c r="F67" i="5"/>
  <c r="E67" i="5"/>
  <c r="I66" i="5"/>
  <c r="H66" i="5"/>
  <c r="G66" i="5"/>
  <c r="F66" i="5"/>
  <c r="E66" i="5"/>
  <c r="I65" i="5"/>
  <c r="H65" i="5"/>
  <c r="G65" i="5"/>
  <c r="F65" i="5"/>
  <c r="E65" i="5"/>
  <c r="I64" i="5"/>
  <c r="H64" i="5"/>
  <c r="G64" i="5"/>
  <c r="F64" i="5"/>
  <c r="E64" i="5"/>
  <c r="I63" i="5"/>
  <c r="H63" i="5"/>
  <c r="G63" i="5"/>
  <c r="F63" i="5"/>
  <c r="E63" i="5"/>
  <c r="I62" i="5"/>
  <c r="H62" i="5"/>
  <c r="G62" i="5"/>
  <c r="F62" i="5"/>
  <c r="E62" i="5"/>
  <c r="I61" i="5"/>
  <c r="H61" i="5"/>
  <c r="G61" i="5"/>
  <c r="F61" i="5"/>
  <c r="E61" i="5"/>
  <c r="I60" i="5"/>
  <c r="H60" i="5"/>
  <c r="G60" i="5"/>
  <c r="F60" i="5"/>
  <c r="E60" i="5"/>
  <c r="I59" i="5"/>
  <c r="H59" i="5"/>
  <c r="G59" i="5"/>
  <c r="F59" i="5"/>
  <c r="E59" i="5"/>
  <c r="I58" i="5"/>
  <c r="H58" i="5"/>
  <c r="G58" i="5"/>
  <c r="F58" i="5"/>
  <c r="E58" i="5"/>
  <c r="I57" i="5"/>
  <c r="H57" i="5"/>
  <c r="G57" i="5"/>
  <c r="F57" i="5"/>
  <c r="E57" i="5"/>
  <c r="I56" i="5"/>
  <c r="H56" i="5"/>
  <c r="G56" i="5"/>
  <c r="F56" i="5"/>
  <c r="E56" i="5"/>
  <c r="I55" i="5"/>
  <c r="H55" i="5"/>
  <c r="G55" i="5"/>
  <c r="F55" i="5"/>
  <c r="E55" i="5"/>
  <c r="I54" i="5"/>
  <c r="H54" i="5"/>
  <c r="G54" i="5"/>
  <c r="F54" i="5"/>
  <c r="E54" i="5"/>
  <c r="I53" i="5"/>
  <c r="H53" i="5"/>
  <c r="G53" i="5"/>
  <c r="F53" i="5"/>
  <c r="E53" i="5"/>
  <c r="I52" i="5"/>
  <c r="H52" i="5"/>
  <c r="G52" i="5"/>
  <c r="F52" i="5"/>
  <c r="E52" i="5"/>
  <c r="I51" i="5"/>
  <c r="H51" i="5"/>
  <c r="G51" i="5"/>
  <c r="F51" i="5"/>
  <c r="E51" i="5"/>
  <c r="I50" i="5"/>
  <c r="H50" i="5"/>
  <c r="G50" i="5"/>
  <c r="F50" i="5"/>
  <c r="E50" i="5"/>
  <c r="I49" i="5"/>
  <c r="H49" i="5"/>
  <c r="G49" i="5"/>
  <c r="F49" i="5"/>
  <c r="E49" i="5"/>
  <c r="I48" i="5"/>
  <c r="H48" i="5"/>
  <c r="G48" i="5"/>
  <c r="F48" i="5"/>
  <c r="E48" i="5"/>
  <c r="I47" i="5"/>
  <c r="H47" i="5"/>
  <c r="G47" i="5"/>
  <c r="F47" i="5"/>
  <c r="E47" i="5"/>
  <c r="I46" i="5"/>
  <c r="H46" i="5"/>
  <c r="G46" i="5"/>
  <c r="F46" i="5"/>
  <c r="E46" i="5"/>
  <c r="I45" i="5"/>
  <c r="H45" i="5"/>
  <c r="G45" i="5"/>
  <c r="F45" i="5"/>
  <c r="E45" i="5"/>
  <c r="I44" i="5"/>
  <c r="H44" i="5"/>
  <c r="G44" i="5"/>
  <c r="F44" i="5"/>
  <c r="E44" i="5"/>
  <c r="I43" i="5"/>
  <c r="H43" i="5"/>
  <c r="G43" i="5"/>
  <c r="F43" i="5"/>
  <c r="E43" i="5"/>
  <c r="I42" i="5"/>
  <c r="H42" i="5"/>
  <c r="G42" i="5"/>
  <c r="F42" i="5"/>
  <c r="E42" i="5"/>
  <c r="I41" i="5"/>
  <c r="H41" i="5"/>
  <c r="G41" i="5"/>
  <c r="F41" i="5"/>
  <c r="E41" i="5"/>
  <c r="I40" i="5"/>
  <c r="H40" i="5"/>
  <c r="G40" i="5"/>
  <c r="F40" i="5"/>
  <c r="E40" i="5"/>
  <c r="I39" i="5"/>
  <c r="H39" i="5"/>
  <c r="G39" i="5"/>
  <c r="F39" i="5"/>
  <c r="E39" i="5"/>
  <c r="I38" i="5"/>
  <c r="H38" i="5"/>
  <c r="G38" i="5"/>
  <c r="F38" i="5"/>
  <c r="E38" i="5"/>
  <c r="I37" i="5"/>
  <c r="H37" i="5"/>
  <c r="G37" i="5"/>
  <c r="F37" i="5"/>
  <c r="E37" i="5"/>
  <c r="I36" i="5"/>
  <c r="H36" i="5"/>
  <c r="G36" i="5"/>
  <c r="F36" i="5"/>
  <c r="E36" i="5"/>
  <c r="I35" i="5"/>
  <c r="H35" i="5"/>
  <c r="G35" i="5"/>
  <c r="F35" i="5"/>
  <c r="E35" i="5"/>
  <c r="I34" i="5"/>
  <c r="H34" i="5"/>
  <c r="G34" i="5"/>
  <c r="F34" i="5"/>
  <c r="E34" i="5"/>
  <c r="I33" i="5"/>
  <c r="H33" i="5"/>
  <c r="G33" i="5"/>
  <c r="F33" i="5"/>
  <c r="E33" i="5"/>
  <c r="I32" i="5"/>
  <c r="H32" i="5"/>
  <c r="G32" i="5"/>
  <c r="F32" i="5"/>
  <c r="E32" i="5"/>
  <c r="I31" i="5"/>
  <c r="H31" i="5"/>
  <c r="G31" i="5"/>
  <c r="F31" i="5"/>
  <c r="E31" i="5"/>
  <c r="I30" i="5"/>
  <c r="H30" i="5"/>
  <c r="G30" i="5"/>
  <c r="F30" i="5"/>
  <c r="E30" i="5"/>
  <c r="I29" i="5"/>
  <c r="H29" i="5"/>
  <c r="G29" i="5"/>
  <c r="F29" i="5"/>
  <c r="E29" i="5"/>
  <c r="I28" i="5"/>
  <c r="H28" i="5"/>
  <c r="G28" i="5"/>
  <c r="F28" i="5"/>
  <c r="E28" i="5"/>
  <c r="I27" i="5"/>
  <c r="H27" i="5"/>
  <c r="G27" i="5"/>
  <c r="F27" i="5"/>
  <c r="E27" i="5"/>
  <c r="I26" i="5"/>
  <c r="H26" i="5"/>
  <c r="G26" i="5"/>
  <c r="F26" i="5"/>
  <c r="E26" i="5"/>
  <c r="I25" i="5"/>
  <c r="H25" i="5"/>
  <c r="G25" i="5"/>
  <c r="F25" i="5"/>
  <c r="E25" i="5"/>
  <c r="I24" i="5"/>
  <c r="H24" i="5"/>
  <c r="G24" i="5"/>
  <c r="F24" i="5"/>
  <c r="E24" i="5"/>
  <c r="I23" i="5"/>
  <c r="H23" i="5"/>
  <c r="G23" i="5"/>
  <c r="F23" i="5"/>
  <c r="E23" i="5"/>
  <c r="I22" i="5"/>
  <c r="H22" i="5"/>
  <c r="G22" i="5"/>
  <c r="F22" i="5"/>
  <c r="E22" i="5"/>
  <c r="I21" i="5"/>
  <c r="H21" i="5"/>
  <c r="G21" i="5"/>
  <c r="F21" i="5"/>
  <c r="E21" i="5"/>
  <c r="I20" i="5"/>
  <c r="H20" i="5"/>
  <c r="G20" i="5"/>
  <c r="F20" i="5"/>
  <c r="E20" i="5"/>
  <c r="I19" i="5"/>
  <c r="H19" i="5"/>
  <c r="G19" i="5"/>
  <c r="F19" i="5"/>
  <c r="E19" i="5"/>
  <c r="I18" i="5"/>
  <c r="H18" i="5"/>
  <c r="G18" i="5"/>
  <c r="F18" i="5"/>
  <c r="E18" i="5"/>
  <c r="I17" i="5"/>
  <c r="H17" i="5"/>
  <c r="G17" i="5"/>
  <c r="F17" i="5"/>
  <c r="E17" i="5"/>
  <c r="I16" i="5"/>
  <c r="H16" i="5"/>
  <c r="G16" i="5"/>
  <c r="F16" i="5"/>
  <c r="E16" i="5"/>
  <c r="I15" i="5"/>
  <c r="H15" i="5"/>
  <c r="G15" i="5"/>
  <c r="F15" i="5"/>
  <c r="E15" i="5"/>
  <c r="I14" i="5"/>
  <c r="H14" i="5"/>
  <c r="G14" i="5"/>
  <c r="F14" i="5"/>
  <c r="E14" i="5"/>
  <c r="I13" i="5"/>
  <c r="H13" i="5"/>
  <c r="G13" i="5"/>
  <c r="F13" i="5"/>
  <c r="E13" i="5"/>
  <c r="I12" i="5"/>
  <c r="H12" i="5"/>
  <c r="G12" i="5"/>
  <c r="F12" i="5"/>
  <c r="E12" i="5"/>
  <c r="I11" i="5"/>
  <c r="H11" i="5"/>
  <c r="G11" i="5"/>
  <c r="F11" i="5"/>
  <c r="E11" i="5"/>
  <c r="I10" i="5"/>
  <c r="H10" i="5"/>
  <c r="G10" i="5"/>
  <c r="F10" i="5"/>
  <c r="E10" i="5"/>
  <c r="I9" i="5"/>
  <c r="H9" i="5"/>
  <c r="G9" i="5"/>
  <c r="F9" i="5"/>
  <c r="E9" i="5"/>
  <c r="I8" i="5"/>
  <c r="H8" i="5"/>
  <c r="G8" i="5"/>
  <c r="F8" i="5"/>
  <c r="E8" i="5"/>
  <c r="I7" i="5"/>
  <c r="H7" i="5"/>
  <c r="G7" i="5"/>
  <c r="F7" i="5"/>
  <c r="E7" i="5"/>
  <c r="I6" i="5"/>
  <c r="H6" i="5"/>
  <c r="G6" i="5"/>
  <c r="F6" i="5"/>
  <c r="E6" i="5"/>
  <c r="I5" i="5"/>
  <c r="H5" i="5"/>
  <c r="G5" i="5"/>
  <c r="F5" i="5"/>
  <c r="E5" i="5"/>
  <c r="I4" i="5"/>
  <c r="H4" i="5"/>
  <c r="G4" i="5"/>
  <c r="F4" i="5"/>
  <c r="E4" i="5"/>
  <c r="I3" i="5"/>
  <c r="H3" i="5"/>
  <c r="G3" i="5"/>
  <c r="F3" i="5"/>
  <c r="E3" i="5"/>
  <c r="I2" i="5"/>
  <c r="H2" i="5"/>
  <c r="G2" i="5"/>
  <c r="F2" i="5"/>
  <c r="E2" i="5"/>
  <c r="D31" i="5" l="1"/>
  <c r="D71" i="5"/>
  <c r="D70" i="5"/>
  <c r="D35" i="5"/>
  <c r="D34" i="5"/>
  <c r="D28" i="5"/>
  <c r="D62" i="5"/>
  <c r="D78" i="5"/>
  <c r="D86" i="5"/>
  <c r="D22" i="5"/>
  <c r="D54" i="5"/>
  <c r="D30" i="5"/>
  <c r="D38" i="5"/>
  <c r="D46" i="5"/>
  <c r="D6" i="5"/>
  <c r="D90" i="5"/>
  <c r="L30" i="5"/>
  <c r="D14" i="5"/>
  <c r="M30" i="5"/>
  <c r="D43" i="5"/>
  <c r="D51" i="5"/>
  <c r="D59" i="5"/>
  <c r="D67" i="5"/>
  <c r="D75" i="5"/>
  <c r="D83" i="5"/>
  <c r="D91" i="5"/>
  <c r="D27" i="5"/>
  <c r="D16" i="5"/>
  <c r="D32" i="5"/>
  <c r="D40" i="5"/>
  <c r="D48" i="5"/>
  <c r="D56" i="5"/>
  <c r="D64" i="5"/>
  <c r="D72" i="5"/>
  <c r="D80" i="5"/>
  <c r="D88" i="5"/>
  <c r="N30" i="5"/>
  <c r="O30" i="5"/>
  <c r="D29" i="5"/>
  <c r="D45" i="5"/>
  <c r="D53" i="5"/>
  <c r="D61" i="5"/>
  <c r="D69" i="5"/>
  <c r="D19" i="5"/>
  <c r="D8" i="5"/>
  <c r="D37" i="5"/>
  <c r="P30" i="5"/>
  <c r="D10" i="5"/>
  <c r="D18" i="5"/>
  <c r="D26" i="5"/>
  <c r="D42" i="5"/>
  <c r="D50" i="5"/>
  <c r="D58" i="5"/>
  <c r="D66" i="5"/>
  <c r="D74" i="5"/>
  <c r="D82" i="5"/>
  <c r="D3" i="5"/>
  <c r="D24" i="5"/>
  <c r="D7" i="5"/>
  <c r="D39" i="5"/>
  <c r="D47" i="5"/>
  <c r="D55" i="5"/>
  <c r="D63" i="5"/>
  <c r="D79" i="5"/>
  <c r="D87" i="5"/>
  <c r="D11" i="5"/>
  <c r="D5" i="5"/>
  <c r="D13" i="5"/>
  <c r="D21" i="5"/>
  <c r="D15" i="5"/>
  <c r="D23" i="5"/>
  <c r="D4" i="5"/>
  <c r="D12" i="5"/>
  <c r="D20" i="5"/>
  <c r="D36" i="5"/>
  <c r="D44" i="5"/>
  <c r="D52" i="5"/>
  <c r="D60" i="5"/>
  <c r="D68" i="5"/>
  <c r="D76" i="5"/>
  <c r="D84" i="5"/>
  <c r="D92" i="5"/>
  <c r="D9" i="5"/>
  <c r="D17" i="5"/>
  <c r="D25" i="5"/>
  <c r="D33" i="5"/>
  <c r="D41" i="5"/>
  <c r="D49" i="5"/>
  <c r="D57" i="5"/>
  <c r="D65" i="5"/>
  <c r="D73" i="5"/>
  <c r="D77" i="5"/>
  <c r="D81" i="5"/>
  <c r="D85" i="5"/>
  <c r="D89" i="5"/>
  <c r="D2" i="5"/>
  <c r="N7" i="5" l="1"/>
  <c r="N8" i="5" s="1"/>
</calcChain>
</file>

<file path=xl/sharedStrings.xml><?xml version="1.0" encoding="utf-8"?>
<sst xmlns="http://schemas.openxmlformats.org/spreadsheetml/2006/main" count="1156" uniqueCount="769">
  <si>
    <t>Configuration Management Testing</t>
  </si>
  <si>
    <t>Authorization Testing</t>
  </si>
  <si>
    <t>Data Validation Testing</t>
  </si>
  <si>
    <t>Denial of Service Testing</t>
  </si>
  <si>
    <t>Web Services Testing</t>
  </si>
  <si>
    <t>Ajax Testing</t>
  </si>
  <si>
    <t>Category</t>
  </si>
  <si>
    <t>Ref. Number</t>
  </si>
  <si>
    <t xml:space="preserve">Test Name </t>
  </si>
  <si>
    <t>Vulnerability</t>
  </si>
  <si>
    <t>Search Engine Discovery/Reconnaissance</t>
  </si>
  <si>
    <t>Identify application entry points</t>
  </si>
  <si>
    <t>Application Discovery</t>
  </si>
  <si>
    <t>Analysis of Error Codes</t>
  </si>
  <si>
    <t>Information Disclosure</t>
  </si>
  <si>
    <t>N.A.</t>
  </si>
  <si>
    <t>Information Gathering</t>
  </si>
  <si>
    <t xml:space="preserve">Authentication Testing </t>
  </si>
  <si>
    <t xml:space="preserve">Session Management </t>
  </si>
  <si>
    <t xml:space="preserve">Business logic testing </t>
  </si>
  <si>
    <t>Testing for user enumeration - User enumeration</t>
  </si>
  <si>
    <t>Brute Force Testing - Credentials Brute forcing</t>
  </si>
  <si>
    <t>Testing for CAPTCHA - Weak Captcha implementation</t>
  </si>
  <si>
    <t>Testing for Session Fixation - Session Fixation</t>
  </si>
  <si>
    <t>Testing for CSRF - CSRF</t>
  </si>
  <si>
    <t>Testing for Path Traversal - Path Traversal</t>
  </si>
  <si>
    <t>Testing for Stored Cross Site Scripting - Stored XSS</t>
  </si>
  <si>
    <t>Testing for DOM based Cross Site Scripting - DOM XSS</t>
  </si>
  <si>
    <t>Testing for Cross Site Flashing - Cross Site Flashing</t>
  </si>
  <si>
    <t>SQL Injection - SQL Injection</t>
  </si>
  <si>
    <t>LDAP Injection - LDAP Injection</t>
  </si>
  <si>
    <t>ORM Injection - ORM Injection</t>
  </si>
  <si>
    <t>XML Injection - XML Injection</t>
  </si>
  <si>
    <t>SSI Injection - SSI Injection</t>
  </si>
  <si>
    <t>XPath Injection - XPath Injection</t>
  </si>
  <si>
    <t>IMAP/SMTP Injection - IMAP/SMTP Injection</t>
  </si>
  <si>
    <t>Code Injection - Code Injection</t>
  </si>
  <si>
    <t>OS Commanding - OS Commanding</t>
  </si>
  <si>
    <t>Buffer overflow - Buffer overflow</t>
  </si>
  <si>
    <t>Incubated vulnerability - Incubated vulnerability</t>
  </si>
  <si>
    <t>Locking Customer Accounts - Locking Customer Accounts</t>
  </si>
  <si>
    <t>Testing for DoS Buffer Overflows - Buffer Overflows</t>
  </si>
  <si>
    <t>WS Information Gathering - N.A.</t>
  </si>
  <si>
    <t>Testing WSDL - WSDL Weakness</t>
  </si>
  <si>
    <t>XML Structural Testing - Weak XML Structure</t>
  </si>
  <si>
    <t>XML content-level Testing - XML content-level</t>
  </si>
  <si>
    <t>Replay Testing - WS Replay Testing</t>
  </si>
  <si>
    <t>AJAX Vulnerabilities - N.A.</t>
  </si>
  <si>
    <t>AJAX Testing - AJAX weakness</t>
  </si>
  <si>
    <t>Testing for Business Logic - Bypassable business logic</t>
  </si>
  <si>
    <t>Application Configuration Management Testing - Application Configuration management weakness</t>
  </si>
  <si>
    <t>Testing for File Extensions Handling - File extensions handling</t>
  </si>
  <si>
    <t>Old, backup and unreferenced files - Old, backup and unreferenced files</t>
  </si>
  <si>
    <t>Infrastructure and Application Admin Interfaces - Access to Admin interfaces</t>
  </si>
  <si>
    <t>Testing for HTTP Methods and XST - HTTP Methods enabled, XST permitted, HTTP Verb</t>
  </si>
  <si>
    <t>Credentials transport over an encrypted channel - Credentials transport over an encrypted channel</t>
  </si>
  <si>
    <t>Testing for Guessable (Dictionary) User Account - Guessable user account</t>
  </si>
  <si>
    <t>Testing for bypassing authentication schema - Bypassing authentication schema</t>
  </si>
  <si>
    <t>Testing for vulnerable remember password and pwd reset - Vulnerable remember password, weak pwd reset</t>
  </si>
  <si>
    <t>Testing for Logout and Browser Cache Management - - Logout function not properly implemented, browser cache weakness</t>
  </si>
  <si>
    <t>Testing Multiple Factors Authentication - Weak Multiple Factors Authentication</t>
  </si>
  <si>
    <t>Testing for Race Conditions - Race Conditions vulnerability</t>
  </si>
  <si>
    <t>Testing for Session Management Schema - Bypassing Session Management Schema, Weak Session Token</t>
  </si>
  <si>
    <t>Testing for Cookies attributes - Cookies are set not ‘HTTP Only’, ‘Secure’, and no time validity</t>
  </si>
  <si>
    <t>Testing for Exposed Session Variables - Exposed sensitive session variables</t>
  </si>
  <si>
    <t>Testing for bypassing authorization schema - Bypassing authorization schema</t>
  </si>
  <si>
    <t>Testing for Privilege Escalation - Privilege Escalation</t>
  </si>
  <si>
    <t>Testing for Reflected Cross Site Scripting - Reflected XSS</t>
  </si>
  <si>
    <t>Testing for HTTP Splitting/Smuggling - HTTP Splitting, Smuggling</t>
  </si>
  <si>
    <t>Testing for SQL Wildcard Attacks - SQL Wildcard vulnerability</t>
  </si>
  <si>
    <t>User Specified Object Allocation - User Specified Object Allocation</t>
  </si>
  <si>
    <t>User Input as a Loop Counter - User Input as a Loop Counter</t>
  </si>
  <si>
    <t>Writing User Provided Data to Disk - Writing User Provided Data to Disk</t>
  </si>
  <si>
    <t>Failure to Release Resources - Failure to Release Resources</t>
  </si>
  <si>
    <t>Storing too Much Data in Session - Storing too Much Data in Session</t>
  </si>
  <si>
    <t>HTTP GET parameters/REST Testing - WS HTTP GET parameters/REST</t>
  </si>
  <si>
    <t>Naughty SOAP attachments - WS Naughty SOAP attachments</t>
  </si>
  <si>
    <t>Application Configuration management weakness</t>
  </si>
  <si>
    <t>File extensions handling</t>
  </si>
  <si>
    <t>Old, backup and unreferenced files</t>
  </si>
  <si>
    <t>Access to Admin interfaces</t>
  </si>
  <si>
    <t>HTTP Methods enabled, XST permitted, HTTP Verb</t>
  </si>
  <si>
    <t>Credentials transport over an encrypted channel</t>
  </si>
  <si>
    <t>User enumeration</t>
  </si>
  <si>
    <t>Guessable user account</t>
  </si>
  <si>
    <t>Credentials Brute forcing</t>
  </si>
  <si>
    <t>Bypassing authentication schema</t>
  </si>
  <si>
    <t>Vulnerable remember password, weak pwd reset</t>
  </si>
  <si>
    <t>Logout function not properly implemented, browser cache weakness</t>
  </si>
  <si>
    <t>Weak Captcha implementation</t>
  </si>
  <si>
    <t>Weak Multiple Factors Authentication</t>
  </si>
  <si>
    <t>Race Conditions vulnerability</t>
  </si>
  <si>
    <t>Bypassing Session Management Schema, Weak Session Token</t>
  </si>
  <si>
    <t>Cookies are set not ‘HTTP Only’, ‘Secure’, and no time validity</t>
  </si>
  <si>
    <t>Session Fixation</t>
  </si>
  <si>
    <t>Exposed sensitive session variables</t>
  </si>
  <si>
    <t>CSRF</t>
  </si>
  <si>
    <t>Path Traversal</t>
  </si>
  <si>
    <t>Bypassing authorization schema</t>
  </si>
  <si>
    <t>Privilege Escalation</t>
  </si>
  <si>
    <t>Bypassable business logic</t>
  </si>
  <si>
    <t>Reflected XSS</t>
  </si>
  <si>
    <t>Stored XSS</t>
  </si>
  <si>
    <t>DOM XSS</t>
  </si>
  <si>
    <t>Cross Site Flashing</t>
  </si>
  <si>
    <t>SQL Injection </t>
  </si>
  <si>
    <t>LDAP Injection</t>
  </si>
  <si>
    <t>ORM Injection</t>
  </si>
  <si>
    <t>XML Injection</t>
  </si>
  <si>
    <t>SSI Injection</t>
  </si>
  <si>
    <t>XPath Injection</t>
  </si>
  <si>
    <t>IMAP/SMTP Injection</t>
  </si>
  <si>
    <t>Code Injection</t>
  </si>
  <si>
    <t>OS Commanding</t>
  </si>
  <si>
    <t>Buffer overflow</t>
  </si>
  <si>
    <t>Incubated vulnerability</t>
  </si>
  <si>
    <t>HTTP Splitting, Smuggling</t>
  </si>
  <si>
    <t>SQL Wildcard vulnerability</t>
  </si>
  <si>
    <t>Locking Customer Accounts</t>
  </si>
  <si>
    <t>Buffer Overflows</t>
  </si>
  <si>
    <t>User Specified Object Allocation</t>
  </si>
  <si>
    <t>User Input as a Loop Counter</t>
  </si>
  <si>
    <t>Writing User Provided Data to Disk</t>
  </si>
  <si>
    <t>Failure to Release Resources</t>
  </si>
  <si>
    <t>Storing too Much Data in Session</t>
  </si>
  <si>
    <t>WSDL Weakness</t>
  </si>
  <si>
    <t>Weak XML Structure</t>
  </si>
  <si>
    <t>XML content-level</t>
  </si>
  <si>
    <t>WS HTTP GET parameters/REST</t>
  </si>
  <si>
    <t>WS Naughty SOAP attachments</t>
  </si>
  <si>
    <t>WS Replay Testing</t>
  </si>
  <si>
    <t>AJAX weakness</t>
  </si>
  <si>
    <t>Comments</t>
  </si>
  <si>
    <t>Spiders, Robots and Crawlers</t>
  </si>
  <si>
    <t>Identify form parameters, methods
HTTP Header analysis</t>
  </si>
  <si>
    <t xml:space="preserve">Analyze Robots with Google Webmaster, </t>
  </si>
  <si>
    <t>HTTrack,Wikto/Nikto</t>
  </si>
  <si>
    <t>Tools</t>
  </si>
  <si>
    <t>Paros, Webscarab, Tamper IE, Tamper Data</t>
  </si>
  <si>
    <t>Information obtained with help of Search Engines</t>
  </si>
  <si>
    <t>Goolag scanner, Google Hacking db (Johny), Goolge, Kartoo</t>
  </si>
  <si>
    <t>find Applications hosted in the webserver, non standard ports,</t>
  </si>
  <si>
    <t>Grab information disclosed in error codes</t>
  </si>
  <si>
    <t>Tests</t>
  </si>
  <si>
    <t>Request random page, Login Failed, Remove/add request parameters,Denied dir listing, Create network issues</t>
  </si>
  <si>
    <t>nMap,telnet, nessus, host, Netcraft Search DNS service, DNS Stuff Reverse IP Lookup, nslookup, wikto</t>
  </si>
  <si>
    <t>Google for subdomain discovery, Network Tools</t>
  </si>
  <si>
    <t>Search google with various google dorks</t>
  </si>
  <si>
    <t>Software Proxies, Wikto</t>
  </si>
  <si>
    <t>Done</t>
  </si>
  <si>
    <t>/</t>
  </si>
  <si>
    <t>Overall Status</t>
  </si>
  <si>
    <t>Make sure that all the configuration guidelines are followed</t>
  </si>
  <si>
    <t>Only enable server modules, Handle Server errors (40*,50*),Minimal Privilege, Software Logging, Overload Handling against DOS (Logs purging check), Log review</t>
  </si>
  <si>
    <t>Spidering, Googling, Crawling, Manual Inspection</t>
  </si>
  <si>
    <t>Curl, wget, web mirroring tool, Nessus, Nikto</t>
  </si>
  <si>
    <t>Determining how web servers handle requests corresponding to files having different extensions may help to understand 
web server behaviour depending on the kind of files we try to access(.asa, .inc, .db)</t>
  </si>
  <si>
    <t>Accessing and downloading the backup files which can escape the file restrictions</t>
  </si>
  <si>
    <t>Completion Status</t>
  </si>
  <si>
    <t>Check for On-the-fly backup files created, Check comments, Check JS source code, Random guessing of filename, Directory Listing, Search cached files</t>
  </si>
  <si>
    <t>HTTrack,Wikto/Nikto, Goolag, Spike Proxy</t>
  </si>
  <si>
    <t>Try to exploit the admin functions such as User Allocation, Site design/layout, Data manipulation, Configs</t>
  </si>
  <si>
    <t>Webscarab</t>
  </si>
  <si>
    <t xml:space="preserve">Webscarab, </t>
  </si>
  <si>
    <t>Directory and file enumeration, Comments and links in source, Reviewing server and application docs, Alternative server port, Parameter tampering, Seperation of duties check</t>
  </si>
  <si>
    <t>Netcat, TamperIE, Webscarab etc</t>
  </si>
  <si>
    <t>Disable PUT, DELETE, CONNECT, TRACE can be checked by using OPTIONS command, XST Testing- Inject JS with Trace comman, XSRF Test-check for HEAD /request</t>
  </si>
  <si>
    <t>Check referrer whether its HTTP or HTTPS, Check the method used</t>
  </si>
  <si>
    <t>Wireshark, Proxy</t>
  </si>
  <si>
    <t>Generic login error statement check, return codes/parameter values,Page Titles,Recovery msg, Userid guessing,</t>
  </si>
  <si>
    <t>Enumerate all possible valid userids by interacting with the authentication mechanism of the application</t>
  </si>
  <si>
    <t>Default username and passwords check, App name as userid,name of app contacts,another account userid/email, js source,parameters,comments,username /password generation,password policy check,source code - harcoded pass check, Config files check</t>
  </si>
  <si>
    <t>Brutus, THC Hydra, Burp Intruder, Cain &amp; Abel</t>
  </si>
  <si>
    <t>Dictionary, Search, Rule-Based (pswd masks) Bruteforce attacks</t>
  </si>
  <si>
    <t>Brutus, THC Hydra, Burp Intruder, Cain &amp; Abel, John the Ripper, OPHCRACK, Rainbow Tables</t>
  </si>
  <si>
    <t>Forward Browsing, Param Modification,Session ID Predication (Session Hijacking), SQL Injection</t>
  </si>
  <si>
    <t>Understand the password reset procedure, the secret questions asked etc</t>
  </si>
  <si>
    <t>Secret qns asked?,strength of secret qns,no of qns,no of password reset attempts,whether new password is emailed to primary emailid check. Should not cache the passwords (remember me), Passwords stored in permanent coookies should be hashed. Autocomplete Off enabled.</t>
  </si>
  <si>
    <t>Session timeout, Logout etc implemented</t>
  </si>
  <si>
    <t>Webscarab, Add N Edit Cookies</t>
  </si>
  <si>
    <t xml:space="preserve">HTTP.Session.invalidate()-Java, Java.Session.abandon()-.Net implemented. Press back button/reload check,check presense of logout btns in all page, User browser closed instead of session invalidate check,insert Set-Cookie check, Time out interval, Timeout not by client check,Modify the session expiration time at clientside, Check META Cache-Controlin HTML, </t>
  </si>
  <si>
    <t>Completely Automated Public Turing</t>
  </si>
  <si>
    <t>CAPTCHA Image Complexity, Set of possible answers,Analysing the return encrypted Captcha code, identify the parameters, Reuse the session id of known CAPTCHA, Send old CAPTCHA value with old ID,Send old decoded CAPTCHA value with old session id</t>
  </si>
  <si>
    <t>CAPTCHA Decoders -PWNtcha,The Captcha Breaker, Captcha Decoder, Online Captcha Decoder.</t>
  </si>
  <si>
    <t>•One‐time password (OTP) generator token.  
•Grid Card, Scratch Card, or any information that only the legitimate user is supposed to have in his wallet  
•Crypto devices like USB tokens or smart cards, equipped with X.509 certificates.  
•Randomly generated OTPs transmitted through a GSM SMS messages [SMSOTP]</t>
  </si>
  <si>
    <t>A race condition is a flaw that produces an unexpected result when the timing of actions impact other actions. An example 
may be seen on a multithreaded application where actions are being performed on the same data. Race conditions, by their 
very nature, are difficult to test for</t>
  </si>
  <si>
    <t>Make multiple simultaneous requests while 
observing the outcome for unexpected behavior, Manual Code Review</t>
  </si>
  <si>
    <t>CookieCollection,CookieReverseEngineering,CookieManipulation.</t>
  </si>
  <si>
    <t>Webscarab,BurpProxy, FoundStone Cookie Digger</t>
  </si>
  <si>
    <t>Unencrypted Cookie Transport,Presence of persistent cookies,Cache-Control Settings, SessionID Analysis-SensitiveInfo, Randomness, Cryptanalysis, BruteForce</t>
  </si>
  <si>
    <t>";secure",
HTTPOnly - Always set,
"; domain=app.mysite.com",
"; path=/myapp/",
expires-Future Value =&gt; inspect for sensitive data</t>
  </si>
  <si>
    <t>Webscarab,BurpProxy,Paros, TamperIE/Data</t>
  </si>
  <si>
    <t>The application doesn’t renew the cookie after auth -Session hijacking</t>
  </si>
  <si>
    <t>Encryption &amp; Reuse of Session Tokens vulnerabilities, Proxies &amp; Caching vulnerabilities,TGET &amp; POST vulnerabilities, Transport vulnerabilities</t>
  </si>
  <si>
    <t>URL Analysis and auth requirements.</t>
  </si>
  <si>
    <t>Proper Implementation of ACLs, Check server side includes</t>
  </si>
  <si>
    <t xml:space="preserve">
a) Input vector enumeration
b) Testing Techniques
dot-dot-slash attack (../), directory traversal,directory climbing, or backtracking</t>
  </si>
  <si>
    <t>Grep, Nikto, Burp Suite, Paros, Webscarab</t>
  </si>
  <si>
    <t>Access a resource without authentication/after logout, Forceful Browsing</t>
  </si>
  <si>
    <t>vertical escalation when it is possible to access resources granted to more privileged accounts (e.g., 
acquiring administrative privileges for the application), and to horizontal escalation when it is possible to access resources 
granted to a similarly configured account (e.g., in an online banking application, accessing information related to a different 
user). </t>
  </si>
  <si>
    <t>Proxy Tools</t>
  </si>
  <si>
    <t>Testing for role/privilege manipulatio - Manipulate the values of hidden variables , analyse the error messages etc</t>
  </si>
  <si>
    <t>Bypass the actual workflow required to complete a process</t>
  </si>
  <si>
    <t>Automated tools fails</t>
  </si>
  <si>
    <t xml:space="preserve">1. Detect input vectors.
2. Analyze each input vector to detect potential vulnerabilities
3. Replace the vector used to identify XSS with the vector which can exploit the vulnerability.
</t>
  </si>
  <si>
    <t>CAL9000, Rsnake XSSdb, XSSMe firefox addon, XSS proxy, WebScarab, Rat proxy, Burp Proxy</t>
  </si>
  <si>
    <t>Check for input validation, try out different combinations of XSS vectors</t>
  </si>
  <si>
    <r>
      <t>Impacts</t>
    </r>
    <r>
      <rPr>
        <i/>
        <sz val="11"/>
        <color indexed="23"/>
        <rFont val="Calibri"/>
        <family val="2"/>
      </rPr>
      <t xml:space="preserve">
*Hijacking another user's browser  
*Capturing sensitive information viewed by application users  
*Pseudo defacement of the application  
*Port scanning of internal hosts ("internal" in relation to the users of the web application)  
*Directed delivery of browser‐based exploits  
*Other malicious activities  </t>
    </r>
  </si>
  <si>
    <t>*Understanding the application  
*Creating raw data for designing logical tests  (Workflows, ACLs)
*Designing the logical tests  
*Standard prerequisites  
*Execution of logical tests  </t>
  </si>
  <si>
    <t>1.Input Forms 
2.Analyze HTML code
3.Leverage Stored XSS with BeEF 
4.File Upload</t>
  </si>
  <si>
    <t>CAL9000, Hackvertor, XSSProxy, BeEF, WebScarab</t>
  </si>
  <si>
    <t>Test for the user inputs obtained from client‐side JavaScript objects </t>
  </si>
  <si>
    <t>This happens mostly due to poor javascript coding.</t>
  </si>
  <si>
    <t>Working for actionscript 2.0 files</t>
  </si>
  <si>
    <t>1.Decompile
2.Undefined Variables
3.Unsafe methods
4.Include malicious SWF</t>
  </si>
  <si>
    <t>SWFIntruder, Flare, Flasm</t>
  </si>
  <si>
    <t>1.Inband (retrieved data in the webpage)
2.Out-of-band (data sent through email or other means)
3.Inferential (Analyse the behaviour of Dbserver)</t>
  </si>
  <si>
    <r>
      <rPr>
        <b/>
        <i/>
        <sz val="11"/>
        <color indexed="23"/>
        <rFont val="Calibri"/>
        <family val="2"/>
      </rPr>
      <t>Test Categories</t>
    </r>
    <r>
      <rPr>
        <i/>
        <sz val="11"/>
        <color indexed="23"/>
        <rFont val="Calibri"/>
        <family val="2"/>
      </rPr>
      <t xml:space="preserve">
1.Authentication Forms, 
2.Search Engine, 
3.E-Commerce sites
</t>
    </r>
    <r>
      <rPr>
        <b/>
        <i/>
        <sz val="11"/>
        <color indexed="23"/>
        <rFont val="Calibri"/>
        <family val="2"/>
      </rPr>
      <t>Tests</t>
    </r>
    <r>
      <rPr>
        <i/>
        <sz val="11"/>
        <color indexed="23"/>
        <rFont val="Calibri"/>
        <family val="2"/>
      </rPr>
      <t xml:space="preserve">
1.Heuristic Analysis(' , : , --)
2.Construct SQL Injection Vectors
3.Analyse Error Messages</t>
    </r>
  </si>
  <si>
    <t>OWASP SQLiX
SQL Power Injector
sqlbftools
sqlmap
SqlDumper
sqlninja</t>
  </si>
  <si>
    <t>Understand the application platform, OS, folder structure, relative path and execute those</t>
  </si>
  <si>
    <t>Softerra LDAP Browser</t>
  </si>
  <si>
    <t>Ability to
• Access unauthorized content
• Evade Application restrictions
• Gather unauthorized information
• Add or modify Objects inside LDAP tree structure.</t>
  </si>
  <si>
    <t>Black box testing for ORM Injection vulnerabilities is identical to SQL Injection testing</t>
  </si>
  <si>
    <t>Object Relational Mapping tool. ORM tools include Hibernate for Java, NHibernate for .NET, ActiveRecord for Ruby on Rails, EZPDO for PHP and many
others.</t>
  </si>
  <si>
    <t xml:space="preserve">Check with XML Meta Characters
', " , &lt;&gt;, &lt;!--/--&gt;, &amp;, &lt;![CDATA[ / ]]&gt;, </t>
  </si>
  <si>
    <t>* Presense of .shtml extension
* Check for these characters
&lt; ! # = / . " - &gt; and [a-zA-Z0-9]
* include String = &lt;!--#include virtual="/etc/passwd" --&gt;</t>
  </si>
  <si>
    <t>Burp Suit, WebScarab, Paros</t>
  </si>
  <si>
    <t>Unlike SQL,
there are not ACLs enforced, as our query can access every part of the XML document</t>
  </si>
  <si>
    <t>* Check for XML error enumeration by supplying a single quote (')
* Username: ' or '1' = '1
Password: ' or '1' = '1</t>
  </si>
  <si>
    <t>• Exploitation of vulnerabilities in the IMAP/SMTP protocol
• Application restrictions evasion
• Anti-automation process evasion
• Information leaks
• Relay/SPAM
The standard attack patterns are:
• Identifying vulnerable parameters
• Understanding the data flow and deployment structure of the client
• IMAP/SMTP command injection</t>
  </si>
  <si>
    <t>Enter commands in the input field</t>
  </si>
  <si>
    <t>• Testing for heap overflow vulnerability
• Testing for stack overflow vulnerability
• Testing for format string vulnerability</t>
  </si>
  <si>
    <t>OllyDbg, Spike, Brute Force Binary Tester (BFB), Metasploit. RATS, Flawfinder and ITS4 are available for analyzing C-style languages</t>
  </si>
  <si>
    <t>File Upload, Stored XSS , SQL/XPATH Injection, Manage server files via server misconfigs</t>
  </si>
  <si>
    <t>XSS-proxy, Paros, Burp, Metasploit</t>
  </si>
  <si>
    <r>
      <t>param=foobar</t>
    </r>
    <r>
      <rPr>
        <b/>
        <i/>
        <sz val="11"/>
        <color indexed="23"/>
        <rFont val="Calibri"/>
        <family val="2"/>
      </rPr>
      <t>%0d%0aContent-Length:%200%0d%0a%0d%0aHTTP/1.1%20200%20OK%0d%0aContent-
Type:%20text/html%0d%0aContent-Length:%2035%0d%0a%0d%0a&lt;html&gt;Sorry,%20System%20Down&lt;/html&gt;</t>
    </r>
  </si>
  <si>
    <t>Outcome - Cache Poisoning/XSS</t>
  </si>
  <si>
    <t>• '%_[^!_%/%a?F%_D)_(F%)_%([)({}%){()}£$&amp;N%_)$*£()$*R"_)][%](%[x])%a][$*"£$-9]_%'
• '%64_[^!_%65/%aa?F%64_D)_(F%64)_%36([)({}%33){()}£$&amp;N%55_)$*£()$*R"_)][%55](%66[x])%ba
][$*"£$-9]_%54' bypasses modsecurity
• _[r/a)_ _(r/b)_ _(r-d)_
• %n[^n]y[^j]l[^k]d[^l]h[^z]t[^k]b[^q]t[^q][^n]!%
• %_[aaaaaaaaaaaaaaaaaaaaaaaaaaaaaaaaaaaaaaaaa[! -z]@$!_%</t>
  </si>
  <si>
    <t>• Starting with % and ending with % will generally cause longer running queries.
• Some search implementations may cache search results. During the testing, every search query should be slightly
different to avoid this.</t>
  </si>
  <si>
    <t xml:space="preserve">Wrong Attempts
Valid Username enumeration - Login Page, New User Reg Page, Password Reset Page
</t>
  </si>
  <si>
    <t>if you have received a response (or a lack of) that makes you believe
that the overflow has occurred, attempt to make another request to the server and see if it still responds.</t>
  </si>
  <si>
    <t>Submit large inputs and check how the server responds</t>
  </si>
  <si>
    <t>If the
application does not pose an upper limit to the number of items that can be in any given moment inside the user electronic
cart, you can write an automated script that keeps adding items to the user cart until the cart object fills the server
memory.</t>
  </si>
  <si>
    <t>if the user can directly or indirectly assign a value that will be
used as a counter in a loop function, this can cause performance problems on the server.</t>
  </si>
  <si>
    <t>1. The tester submits an extremely long value to the server in the request, and the application logs the value directly
without having validated that it conforms to what was expected.
2. The application may have data validation to verify the submitted value being well formed and of proper length, but
then still log the failed value (for auditing or error tracking purposes) into an application log.</t>
  </si>
  <si>
    <t>• An application locks a file for writing, and then an exception occurs but does not explicitly close and unlock the file
• Memory leaking in languages where the developer is responsible for memory management such as C &amp; C++. In the
case where an error causes normal logic flow to be circumvented, the allocated memory may not be removed and
may be left in such a state that the garbage collector does not know it should be reclaimed
• Use of DB connection objects where the objects are not being freed if an exception is thrown. A number of such
repeated requests can cause the application to consume all the DB connections, as the code will still hold the open
DB object, never releasing the resource.</t>
  </si>
  <si>
    <t>The developer may have chosen
to cache the records in the session instead of returning to the database for the next block of data. If this is suspected,
create a script to automate the creation of many new sessions with the server and run the request that is suspected of
caching the data within the session for each one. Let the script run for a while, and then observe the responsiveness of the
application for new sessions. It may be possible that a Virtual Machine (VM) or even the server itself will begin to run out of
memory because of this attack.</t>
  </si>
  <si>
    <t>* inurl:wsdl site:example.com
* Web Services Discovery DISCO, UDDI
* http://seekda.com
* http://www.wsindex.org
* http://www.soapclient.com</t>
  </si>
  <si>
    <t>curl --request POST --header “Content-type: text/xml
--data @my_request.xml http://api.google.com/search/beta2</t>
  </si>
  <si>
    <t>Net Square wsPawn, SOAPClient4XG, CURL, Perl - SOAPlite, OWASP WebScarab: Web Services plugin, WSDigger</t>
  </si>
  <si>
    <t>WebScarab, WSDigger</t>
  </si>
  <si>
    <t>* A web service utilizing DOM-based parsing can be "upset" by including a very large payload in the XML message, which the
parser would be obliged to parse
* Binary attachments - Large BLOB
* WSDigger contains sample attack plug-ins for SQL injection, XSS, XPATH injection attacks</t>
  </si>
  <si>
    <t>1) SQL Injection or XPath injection 
2) Buffer Overflow and 
3) Command Injection.</t>
  </si>
  <si>
    <t>WebScarab, MetaSploit</t>
  </si>
  <si>
    <t>https://www.ws.com/accountinfo?accountnumber=12039475' exec master..xp_cmdshell 'net user Vxr
pass /Add &amp;userId=asi9485jfuhe92</t>
  </si>
  <si>
    <t>Attach a test virus attachment using a non-destructive virus like EICAR, to a SOAP message and post to the target Web
Service.</t>
  </si>
  <si>
    <t>Capture the Traffic with sniffers/proxy and replay the request</t>
  </si>
  <si>
    <t>WebScarab, Ethreal, WireShark, TCPReplay</t>
  </si>
  <si>
    <t>* XMLHttpRequest Vulnerabilitie, SQL Injectio, XSS, DOM based XSS, JSON/XML/XSLT Injection
* AJAX Bridging - Cross website requests are sent through this method
* Cross Site Request Forgery (CSRF)
* DOS - Multiple XMLHttpRequests</t>
  </si>
  <si>
    <t>Parse the HTML and JavaScript files and
using a proxy to observe traffic.</t>
  </si>
  <si>
    <t>Proxy tools, Firebug
OWASP Sprajax</t>
  </si>
  <si>
    <t>IG-001</t>
  </si>
  <si>
    <t>IG-002</t>
  </si>
  <si>
    <t>IG-003</t>
  </si>
  <si>
    <t>IG-005</t>
  </si>
  <si>
    <t>IG-006</t>
  </si>
  <si>
    <t>CM‐004</t>
  </si>
  <si>
    <t>CM‐005</t>
  </si>
  <si>
    <t>CM‐006</t>
  </si>
  <si>
    <t>CM‐007</t>
  </si>
  <si>
    <t>CM‐008</t>
  </si>
  <si>
    <t>AT-001</t>
  </si>
  <si>
    <t>AT-002</t>
  </si>
  <si>
    <t>AT-003</t>
  </si>
  <si>
    <t>AT-004</t>
  </si>
  <si>
    <t>AT-005</t>
  </si>
  <si>
    <t>AT-006</t>
  </si>
  <si>
    <t>AT-007</t>
  </si>
  <si>
    <t>AT-008</t>
  </si>
  <si>
    <t>AT-009</t>
  </si>
  <si>
    <t>AT-010</t>
  </si>
  <si>
    <t>SM-001</t>
  </si>
  <si>
    <t>SM-002</t>
  </si>
  <si>
    <t>SM-003</t>
  </si>
  <si>
    <t>SM-004</t>
  </si>
  <si>
    <t>SM-005</t>
  </si>
  <si>
    <t>AZ-001</t>
  </si>
  <si>
    <t>AZ-002</t>
  </si>
  <si>
    <t>AZ-003</t>
  </si>
  <si>
    <t>BL-001</t>
  </si>
  <si>
    <t>DV-001</t>
  </si>
  <si>
    <t>DV-002</t>
  </si>
  <si>
    <t>DV-003</t>
  </si>
  <si>
    <t>DV-004</t>
  </si>
  <si>
    <t>DV-005</t>
  </si>
  <si>
    <t>DV-006</t>
  </si>
  <si>
    <t>DV-007</t>
  </si>
  <si>
    <t>DV-008</t>
  </si>
  <si>
    <t>DV-009</t>
  </si>
  <si>
    <t>DV-010</t>
  </si>
  <si>
    <t>DV-011</t>
  </si>
  <si>
    <t>DV-012</t>
  </si>
  <si>
    <t>DV-013</t>
  </si>
  <si>
    <t>DV-014</t>
  </si>
  <si>
    <t>DV-015</t>
  </si>
  <si>
    <t>DV-016</t>
  </si>
  <si>
    <t>DS-001</t>
  </si>
  <si>
    <t>DS-002</t>
  </si>
  <si>
    <t>DS-003</t>
  </si>
  <si>
    <t>DS-004</t>
  </si>
  <si>
    <t>DS-005</t>
  </si>
  <si>
    <t>DS-006</t>
  </si>
  <si>
    <t>DS-007</t>
  </si>
  <si>
    <t>DS-008</t>
  </si>
  <si>
    <t>WS-001</t>
  </si>
  <si>
    <t>WS-002</t>
  </si>
  <si>
    <t>WS-003</t>
  </si>
  <si>
    <t>WS-004</t>
  </si>
  <si>
    <t>WS-005</t>
  </si>
  <si>
    <t>WS-006</t>
  </si>
  <si>
    <t>WS-007</t>
  </si>
  <si>
    <t>AJ-001</t>
  </si>
  <si>
    <t>AJ-002</t>
  </si>
  <si>
    <t>H</t>
  </si>
  <si>
    <t>M</t>
  </si>
  <si>
    <t>L</t>
  </si>
  <si>
    <t>I</t>
  </si>
  <si>
    <t>Risk</t>
  </si>
  <si>
    <t>x</t>
  </si>
  <si>
    <t>OTG-INFO-001</t>
  </si>
  <si>
    <t>OTG-INFO-002</t>
  </si>
  <si>
    <t>OTG-INFO-003</t>
  </si>
  <si>
    <t>OTG-INFO-004</t>
  </si>
  <si>
    <t>OTG-INFO-005</t>
  </si>
  <si>
    <t>OTG-INFO-006</t>
  </si>
  <si>
    <t>OTG-INFO-007</t>
  </si>
  <si>
    <t>OTG-INFO-008</t>
  </si>
  <si>
    <t>OTG-INFO-009</t>
  </si>
  <si>
    <t>OTG-INFO-010</t>
  </si>
  <si>
    <t>OTG-CONFIG-001</t>
  </si>
  <si>
    <t>OTG-CONFIG-002</t>
  </si>
  <si>
    <t>OTG-CONFIG-003</t>
  </si>
  <si>
    <t>OTG-CONFIG-004</t>
  </si>
  <si>
    <t>OTG-CONFIG-005</t>
  </si>
  <si>
    <t>OTG-CONFIG-006</t>
  </si>
  <si>
    <t>OTG-CONFIG-007</t>
  </si>
  <si>
    <t>OTG-CONFIG-008</t>
  </si>
  <si>
    <t>OTG-IDENT-001</t>
  </si>
  <si>
    <t>OTG-IDENT-002</t>
  </si>
  <si>
    <t>OTG-IDENT-003</t>
  </si>
  <si>
    <t>OTG-IDENT-004</t>
  </si>
  <si>
    <t>OTG-IDENT-005</t>
  </si>
  <si>
    <t>OTG-IDENT-006</t>
  </si>
  <si>
    <t>OTG-IDENT-007</t>
  </si>
  <si>
    <t>OTG-AUTHN-001</t>
  </si>
  <si>
    <t>OTG-AUTHN-002</t>
  </si>
  <si>
    <t>OTG-AUTHN-003</t>
  </si>
  <si>
    <t>OTG-AUTHN-004</t>
  </si>
  <si>
    <t>OTG-AUTHN-005</t>
  </si>
  <si>
    <t>OTG-AUTHN-006</t>
  </si>
  <si>
    <t>OTG-AUTHN-007</t>
  </si>
  <si>
    <t>OTG-AUTHN-008</t>
  </si>
  <si>
    <t>OTG-AUTHN-009</t>
  </si>
  <si>
    <t>OTG-AUTHN-010</t>
  </si>
  <si>
    <t>OTG-AUTHZ-001</t>
  </si>
  <si>
    <t>OTG-AUTHZ-002</t>
  </si>
  <si>
    <t>OTG-AUTHZ-003</t>
  </si>
  <si>
    <t>OTG-AUTHZ-004</t>
  </si>
  <si>
    <t>Ref. No.</t>
  </si>
  <si>
    <t>Test Name</t>
  </si>
  <si>
    <t>4.2.1</t>
  </si>
  <si>
    <t>Conduct Search Engine Discovery and Reconnaissance for Information Leakage</t>
  </si>
  <si>
    <t>4.2.2</t>
  </si>
  <si>
    <t>Fingerprint Web Server</t>
  </si>
  <si>
    <t>Review Webserver Metafiles for Information Leakage</t>
  </si>
  <si>
    <t>4.2.4</t>
  </si>
  <si>
    <t>Enumerate Applications on Webserver</t>
  </si>
  <si>
    <t>4.2.5</t>
  </si>
  <si>
    <t>Review Webpage Comments and Metadata for Information Leakage</t>
  </si>
  <si>
    <t>4.2.6</t>
  </si>
  <si>
    <t>4.2.7</t>
  </si>
  <si>
    <t>Map execution paths through application</t>
  </si>
  <si>
    <t>4.2.8</t>
  </si>
  <si>
    <t>Fingerprint Web Application Framework</t>
  </si>
  <si>
    <t>4.2.9</t>
  </si>
  <si>
    <t>Fingerprint Web Application</t>
  </si>
  <si>
    <t>4.2.10</t>
  </si>
  <si>
    <t>Map Application Architecture</t>
  </si>
  <si>
    <t>Configuration and Deploy Management Testing</t>
  </si>
  <si>
    <t>4.3.1</t>
  </si>
  <si>
    <t>Test Network/Infrastructure Configuration</t>
  </si>
  <si>
    <t>4.3.2</t>
  </si>
  <si>
    <t>Test Application Platform Configuration</t>
  </si>
  <si>
    <t>4.3.3</t>
  </si>
  <si>
    <t>Test File Extensions Handling for Sensitive Information</t>
  </si>
  <si>
    <t>4.3.4</t>
  </si>
  <si>
    <t>Backup and Unreferenced Files for Sensitive Information</t>
  </si>
  <si>
    <t>4.3.5</t>
  </si>
  <si>
    <t>Enumerate Infrastructure and Application Admin Interfaces</t>
  </si>
  <si>
    <t>4.3.6</t>
  </si>
  <si>
    <t>Test HTTP Methods</t>
  </si>
  <si>
    <t>4.3.7</t>
  </si>
  <si>
    <t>Test HTTP Strict Transport Security</t>
  </si>
  <si>
    <t>4.3.8</t>
  </si>
  <si>
    <t>Test RIA cross domain policy</t>
  </si>
  <si>
    <t>Identity Management Testing</t>
  </si>
  <si>
    <t>4.4.1</t>
  </si>
  <si>
    <t>Test Role Definitions</t>
  </si>
  <si>
    <t>4.4.2</t>
  </si>
  <si>
    <t>Test User Registration Process</t>
  </si>
  <si>
    <t>Test Account Provisioning Process</t>
  </si>
  <si>
    <t>4.4.4</t>
  </si>
  <si>
    <t>Testing for Account Enumeration and Guessable User Account</t>
  </si>
  <si>
    <t>4.4.5</t>
  </si>
  <si>
    <t>Testing for Weak or unenforced username policy</t>
  </si>
  <si>
    <t>4.4.6</t>
  </si>
  <si>
    <t>Test Permissions of Guest/Training Accounts</t>
  </si>
  <si>
    <t>4.4.7</t>
  </si>
  <si>
    <t>Test Account Suspension/Resumption Process</t>
  </si>
  <si>
    <t>Authentication Testing</t>
  </si>
  <si>
    <t>4.5.1</t>
  </si>
  <si>
    <t>Testing for Credentials Transported over an Encrypted Channel</t>
  </si>
  <si>
    <t>4.5.2</t>
  </si>
  <si>
    <t>Testing for default credentials</t>
  </si>
  <si>
    <t>4.5.3</t>
  </si>
  <si>
    <t>Testing for Weak lock out mechanism</t>
  </si>
  <si>
    <t>4.5.4</t>
  </si>
  <si>
    <t>Testing for bypassing authentication schema</t>
  </si>
  <si>
    <t>4.5.5</t>
  </si>
  <si>
    <t>Test remember password functionality</t>
  </si>
  <si>
    <t>4.5.6</t>
  </si>
  <si>
    <t>Testing for Browser cache weakness</t>
  </si>
  <si>
    <t>Testing for Weak password policy</t>
  </si>
  <si>
    <t>4.5.8</t>
  </si>
  <si>
    <t>Testing for Weak security question/answer</t>
  </si>
  <si>
    <t>4.5.9</t>
  </si>
  <si>
    <t>Testing for weak password change or reset functionalities</t>
  </si>
  <si>
    <t>4.5.10</t>
  </si>
  <si>
    <t>Testing for Weaker authentication in alternative channel</t>
  </si>
  <si>
    <t>4.6.1</t>
  </si>
  <si>
    <t>Testing Directory traversal/file include</t>
  </si>
  <si>
    <t>4.6.2</t>
  </si>
  <si>
    <t>Testing for bypassing authorization schema</t>
  </si>
  <si>
    <t>4.6.3</t>
  </si>
  <si>
    <t>Testing for Privilege Escalation</t>
  </si>
  <si>
    <t>4.6.4</t>
  </si>
  <si>
    <t>Testing for Insecure Direct Object References</t>
  </si>
  <si>
    <t>Session Management Testing</t>
  </si>
  <si>
    <t>4.7.1</t>
  </si>
  <si>
    <t>OTG-SESS-001</t>
  </si>
  <si>
    <t>4.7.2</t>
  </si>
  <si>
    <t>OTG-SESS-002</t>
  </si>
  <si>
    <t>Testing for Cookies attributes</t>
  </si>
  <si>
    <t>4.7.3</t>
  </si>
  <si>
    <t>OTG-SESS-003</t>
  </si>
  <si>
    <t>Testing for Session Fixation</t>
  </si>
  <si>
    <t>4.7.4</t>
  </si>
  <si>
    <t>OTG-SESS-004</t>
  </si>
  <si>
    <t>Testing for Exposed Session Variables</t>
  </si>
  <si>
    <t>4.7.5</t>
  </si>
  <si>
    <t>OTG-SESS-005</t>
  </si>
  <si>
    <t>Testing for Cross Site Request Forgery</t>
  </si>
  <si>
    <t>4.7.6</t>
  </si>
  <si>
    <t>OTG-SESS-006</t>
  </si>
  <si>
    <t>Testing for logout functionality</t>
  </si>
  <si>
    <t>4.7.7</t>
  </si>
  <si>
    <t>OTG-SESS-007</t>
  </si>
  <si>
    <t>Test Session Timeout</t>
  </si>
  <si>
    <t>4.7.8</t>
  </si>
  <si>
    <t>OTG-SESS-008</t>
  </si>
  <si>
    <t>Testing for Session puzzling</t>
  </si>
  <si>
    <t>4.8.1</t>
  </si>
  <si>
    <t>OTG-INPVAL-001</t>
  </si>
  <si>
    <t>Testing for Reflected Cross Site Scripting</t>
  </si>
  <si>
    <t>4.8.2</t>
  </si>
  <si>
    <t>OTG-INPVAL-002</t>
  </si>
  <si>
    <t>Testing for Stored Cross Site Scripting</t>
  </si>
  <si>
    <t>4.8.3</t>
  </si>
  <si>
    <t>OTG-INPVAL-003</t>
  </si>
  <si>
    <t>Testing for HTTP Verb Tampering</t>
  </si>
  <si>
    <t>4.8.4</t>
  </si>
  <si>
    <t>OTG-INPVAL-004</t>
  </si>
  <si>
    <t>Testing for HTTP Parameter pollution</t>
  </si>
  <si>
    <t>4.8.5</t>
  </si>
  <si>
    <t>OTG-INPVAL-005</t>
  </si>
  <si>
    <t>Testing for SQL Injection</t>
  </si>
  <si>
    <t>4.8.6</t>
  </si>
  <si>
    <t>OTG-INPVAL-006</t>
  </si>
  <si>
    <t>Testing for LDAP Injection</t>
  </si>
  <si>
    <t>4.8.7</t>
  </si>
  <si>
    <t>OTG-INPVAL-007</t>
  </si>
  <si>
    <t>Testing for ORM Injection</t>
  </si>
  <si>
    <t>4.8.8</t>
  </si>
  <si>
    <t>OTG-INPVAL-008</t>
  </si>
  <si>
    <t>Testing for XML Injection</t>
  </si>
  <si>
    <t>4.8.9</t>
  </si>
  <si>
    <t>OTG-INPVAL-009</t>
  </si>
  <si>
    <t>Testing for SSI Injection</t>
  </si>
  <si>
    <t>4.8.10</t>
  </si>
  <si>
    <t>OTG-INPVAL-010</t>
  </si>
  <si>
    <t>Testing for XPath Injection</t>
  </si>
  <si>
    <t>4.8.11</t>
  </si>
  <si>
    <t>OTG-INPVAL-011</t>
  </si>
  <si>
    <t>IMAP/SMTP Injection</t>
  </si>
  <si>
    <t>4.8.12</t>
  </si>
  <si>
    <t>OTG-INPVAL-012</t>
  </si>
  <si>
    <t>Testing for Code Injection</t>
  </si>
  <si>
    <t>4.8.12.1</t>
  </si>
  <si>
    <t>Testing for Local File Inclusion</t>
  </si>
  <si>
    <t>4.8.12.2</t>
  </si>
  <si>
    <t>Testing for Remote File Inclusion</t>
  </si>
  <si>
    <t>4.8.13</t>
  </si>
  <si>
    <t>OTG-INPVAL-013</t>
  </si>
  <si>
    <t>Testing for Command Injection</t>
  </si>
  <si>
    <t>4.8.14</t>
  </si>
  <si>
    <t>OTG-INPVAL-014</t>
  </si>
  <si>
    <t>Testing for Buffer overflow</t>
  </si>
  <si>
    <t>4.8.15</t>
  </si>
  <si>
    <t>OTG-INPVAL-015</t>
  </si>
  <si>
    <t>Testing for incubated vulnerabilities</t>
  </si>
  <si>
    <t>4.8.16</t>
  </si>
  <si>
    <t>OTG-INPVAL-016</t>
  </si>
  <si>
    <t>Testing for HTTP Splitting/Smuggling</t>
  </si>
  <si>
    <t>Error Handling</t>
  </si>
  <si>
    <t>4.9.1</t>
  </si>
  <si>
    <t>OTG-ERR-001</t>
  </si>
  <si>
    <t>4.9.2</t>
  </si>
  <si>
    <t>OTG-ERR-002</t>
  </si>
  <si>
    <t>Analysis of Stack Traces</t>
  </si>
  <si>
    <t>Cryptography</t>
  </si>
  <si>
    <t>4.10.1</t>
  </si>
  <si>
    <t>OTG-CRYPST-001</t>
  </si>
  <si>
    <t>Testing for Weak SSL/TSL Ciphers, Insufficient Transport Layer Protection</t>
  </si>
  <si>
    <t>4.10.2</t>
  </si>
  <si>
    <t>OTG-CRYPST-002</t>
  </si>
  <si>
    <t>Testing for Padding Oracle</t>
  </si>
  <si>
    <t>4.10.3</t>
  </si>
  <si>
    <t>OTG-CRYPST-003</t>
  </si>
  <si>
    <t>Testing for Sensitive information sent via unencrypted channels</t>
  </si>
  <si>
    <t>Business Logic Testing</t>
  </si>
  <si>
    <t>4.11.1</t>
  </si>
  <si>
    <t>OTG-BUSLOGIC-001</t>
  </si>
  <si>
    <t>Test Business Logic Data Validation</t>
  </si>
  <si>
    <t>4.11.2</t>
  </si>
  <si>
    <t>OTG-BUSLOGIC-002</t>
  </si>
  <si>
    <t>Test Ability to Forge Requests</t>
  </si>
  <si>
    <t>4.11.3</t>
  </si>
  <si>
    <t>OTG-BUSLOGIC-003</t>
  </si>
  <si>
    <t>Test Integrity Checks</t>
  </si>
  <si>
    <t>4.11.4</t>
  </si>
  <si>
    <t>OTG-BUSLOGIC-004</t>
  </si>
  <si>
    <t>Test for Process Timing</t>
  </si>
  <si>
    <t>4.11.5</t>
  </si>
  <si>
    <t>OTG-BUSLOGIC-005</t>
  </si>
  <si>
    <t>Test Number of Times a Function Can be Used Limits</t>
  </si>
  <si>
    <t>4.11.6</t>
  </si>
  <si>
    <t>OTG-BUSLOGIC-006</t>
  </si>
  <si>
    <t>Testing for the Circumvention of Work Flows</t>
  </si>
  <si>
    <t>4.11.7</t>
  </si>
  <si>
    <t>OTG-BUSLOGIC-007</t>
  </si>
  <si>
    <t>Test Defenses Against Application Mis-use</t>
  </si>
  <si>
    <t>4.11.8</t>
  </si>
  <si>
    <t>OTG-BUSLOGIC-008</t>
  </si>
  <si>
    <t>Test Upload of Unexpected File Types</t>
  </si>
  <si>
    <t>4.11.9</t>
  </si>
  <si>
    <t>OTG-BUSLOGIC-009</t>
  </si>
  <si>
    <t>Test Upload of Malicious Files</t>
  </si>
  <si>
    <t>Client Side Testing</t>
  </si>
  <si>
    <t>4.12.1</t>
  </si>
  <si>
    <t>OTG-CLIENT-001</t>
  </si>
  <si>
    <t>Testing for DOM based Cross Site Scripting</t>
  </si>
  <si>
    <t>4.12.2</t>
  </si>
  <si>
    <t>OTG-CLIENT-002</t>
  </si>
  <si>
    <t>Testing for JavaScript Execution</t>
  </si>
  <si>
    <t>4.12.3</t>
  </si>
  <si>
    <t>OTG-CLIENT-003</t>
  </si>
  <si>
    <t>Testing for HTML Injection</t>
  </si>
  <si>
    <t>4.12.4</t>
  </si>
  <si>
    <t>OTG-CLIENT-004</t>
  </si>
  <si>
    <t>Testing for Client Side URL Redirect</t>
  </si>
  <si>
    <t>4.12.5</t>
  </si>
  <si>
    <t>OTG-CLIENT-005</t>
  </si>
  <si>
    <t>Testing for CSS Injection</t>
  </si>
  <si>
    <t>4.12.6</t>
  </si>
  <si>
    <t>OTG-CLIENT-006</t>
  </si>
  <si>
    <t>Testing for Client Side Resource Manipulation</t>
  </si>
  <si>
    <t>4.12.7</t>
  </si>
  <si>
    <t>OTG-CLIENT-007</t>
  </si>
  <si>
    <t>Test Cross Origin Resource Sharing</t>
  </si>
  <si>
    <t>4.12.8</t>
  </si>
  <si>
    <t>OTG-CLIENT-008</t>
  </si>
  <si>
    <t>Testing for Cross Site Flashing</t>
  </si>
  <si>
    <t>4.12.9</t>
  </si>
  <si>
    <t>OTG-CLIENT-009</t>
  </si>
  <si>
    <t>Testing for Clickjacking</t>
  </si>
  <si>
    <t>4.12.10</t>
  </si>
  <si>
    <t>OTG-CLIENT-010</t>
  </si>
  <si>
    <t>Testing WebSockets</t>
  </si>
  <si>
    <t>4.12.11</t>
  </si>
  <si>
    <t>OTG-CLIENT-011</t>
  </si>
  <si>
    <t>Test Web Messaging</t>
  </si>
  <si>
    <t>4.12.12</t>
  </si>
  <si>
    <t>OTG-CLIENT-012</t>
  </si>
  <si>
    <t>Test Local Storage</t>
  </si>
  <si>
    <t>Test ID</t>
  </si>
  <si>
    <t>Testing</t>
  </si>
  <si>
    <t>N/A</t>
  </si>
  <si>
    <t>High</t>
  </si>
  <si>
    <t>Medium</t>
  </si>
  <si>
    <t>Low</t>
  </si>
  <si>
    <t>Insignificant</t>
  </si>
  <si>
    <t>[1] WebSEAL, also known as Tivoli Authentication Manager, is a reverse
proxy from IBM which is part of the Tivoli framework.
[2] Such as Symantec’s Bugtraq, ISS’ X-Force, or NIST’s National Vulnerability
Database (NVD).
[3] There are some GUI-based administration tools for Apache (like
NetLoony) but they are not in widespread use yet.</t>
  </si>
  <si>
    <t>Sample and known files and directories, Configuration review, Log review, Forced browsing</t>
  </si>
  <si>
    <t>• wget - http://www.gnu.org/software/wget
• curl - http://curl.haxx.se
• google for “web mirroring tools”</t>
  </si>
  <si>
    <t>(OTG-CONFIG-003</t>
  </si>
  <si>
    <t>Vulnerability Category</t>
  </si>
  <si>
    <t>Testing Technique</t>
  </si>
  <si>
    <t>Remediation</t>
  </si>
  <si>
    <t>Security Threat</t>
  </si>
  <si>
    <t>Vulnerability Rating</t>
  </si>
  <si>
    <t>Finding ID</t>
  </si>
  <si>
    <t>Finding</t>
  </si>
  <si>
    <t>Info</t>
  </si>
  <si>
    <t>nmap, dig, Netcraft</t>
  </si>
  <si>
    <t>BurpSuite Pro</t>
  </si>
  <si>
    <t>API Abuse</t>
  </si>
  <si>
    <t>Authentication Vulnerability</t>
  </si>
  <si>
    <t>Authorization Vulnerability</t>
  </si>
  <si>
    <t>Availability Vulnerability</t>
  </si>
  <si>
    <t>Code Permission Vulnerability</t>
  </si>
  <si>
    <t>Code Quality Vulnerability</t>
  </si>
  <si>
    <t>Configuration Vulnerability</t>
  </si>
  <si>
    <t>Cryptographic Vulnerability</t>
  </si>
  <si>
    <t>Encoding Vulnerability</t>
  </si>
  <si>
    <t>Environmental Vulnerability</t>
  </si>
  <si>
    <t>Error Handling Vulnerability</t>
  </si>
  <si>
    <t>General Logic Error Vulnerability</t>
  </si>
  <si>
    <t>Input Validation Vulnerability</t>
  </si>
  <si>
    <t>Logging and Auditing Vulnerability</t>
  </si>
  <si>
    <t>Password Management Vulnerability</t>
  </si>
  <si>
    <t>Path Vulnerability</t>
  </si>
  <si>
    <t>Protocol Errors</t>
  </si>
  <si>
    <t>Range and Type Error Vulnerability</t>
  </si>
  <si>
    <t>Sensitive Data Protection Vulnerability</t>
  </si>
  <si>
    <t>Session Management Vulnerability</t>
  </si>
  <si>
    <t>Synchronization and Timing Vulnerability</t>
  </si>
  <si>
    <t>Unsafe Mobile Code</t>
  </si>
  <si>
    <t>Use of Dangerous API</t>
  </si>
  <si>
    <t>This category includes everything that is outside of the source code but is still critical to the security of the product that is being created. Because the issues covered by this kingdom are not directly related to source code, we separated it from the rest of the kingdoms.</t>
  </si>
  <si>
    <t>An API is a contract between a caller and a callee. The most common forms of API abuse are caused by the caller failing to honor its end of this contract. For example, if a program fails to call chdir() after calling chroot(), it violates the contract that specifies how to change the active root directory in a secure fashion. Another good example of library abuse is expecting the callee to return trustworthy DNS information to the caller. In this case, the caller abuses the callee API by making certain assumptions about its behavior (that the return value can be used for authentication purposes). One can also violate the caller-callee contract from the other side. For example, if a coder subclasses SecureRandom and returns a non-random value, the contract is violated.</t>
  </si>
  <si>
    <t>Poor code quality leads to unpredictable behavior. From a user's perspective that often manifests itself as poor usability. For an attacker it provides an opportunity to stress the system in unexpected ways.</t>
  </si>
  <si>
    <t>This category is for tagging path issues that allow attackers to access files that are not intended to be accessed. Generally, this is due to dynamically construction of a file path using unvalidated user input.</t>
  </si>
  <si>
    <t>This category is for tagging vulnerabilities that lead to insecure protection of sensitive data. The protection referred here includes confidentiality and integrity of data during its whole lifecycles, including storage and transmission.</t>
  </si>
  <si>
    <t>Source code review, BurpSuite Pro, Wappalyzer</t>
  </si>
  <si>
    <t>Burp SuitePro, dirbuster</t>
  </si>
  <si>
    <t>Burp SuitePro, Nessus, Nikto, dirbuster</t>
  </si>
  <si>
    <t>Burp SuitePro, dirbuster, nmap, Nikto</t>
  </si>
  <si>
    <t>Description</t>
  </si>
  <si>
    <t>NetCat</t>
  </si>
  <si>
    <t>Search engines, Netcraft, Shodan, PunkSpider</t>
  </si>
  <si>
    <t>Interview</t>
  </si>
  <si>
    <t>URL navigation</t>
  </si>
  <si>
    <t>Due to the lack of active monitoring and the lack of lockout and manual validation controls, accounts (usernames and passwords) can be enumerated through automated tools. Given enough time, any account may be compromised.</t>
  </si>
  <si>
    <t>BurpSuite Pro, Tamper Data, Live HTTP Headers, Cookies Manager+</t>
  </si>
  <si>
    <t>Manual Testing</t>
  </si>
  <si>
    <t>Manual Testing, BurpSuite Pro, Tamper Data, Source Code Review</t>
  </si>
  <si>
    <t>BurpSuite Pro, Tamper Data, Cookie Manager+</t>
  </si>
  <si>
    <t>dotdotpwn, BurpSuite Pro, Nikto</t>
  </si>
  <si>
    <t>Iceweasel</t>
  </si>
  <si>
    <t>BurpSuite Pro, Cookie Manager+, Tamer Data, Netcat</t>
  </si>
  <si>
    <t>BurpSuite Pro, Cookie Manager+</t>
  </si>
  <si>
    <t>BurpSuite Pro, Netcat, Iceweasel</t>
  </si>
  <si>
    <t>Clock</t>
  </si>
  <si>
    <t>xsser, BurpSuite Pro, Manual Testing</t>
  </si>
  <si>
    <t>BurpSuite Pro, Netcat</t>
  </si>
  <si>
    <t>BurpSuite Pro, Manual Testing</t>
  </si>
  <si>
    <t>BurpSuite Pro, netcat</t>
  </si>
  <si>
    <t>curl, Nikto</t>
  </si>
  <si>
    <t>Header inspection, Netcraft, sslscan, Nikto</t>
  </si>
  <si>
    <t>Weak randomness compromises the integrity of HTTPS, allowing an attacker to possibly defeat encryption and obtain sensitive information.</t>
  </si>
  <si>
    <t>BurpSuite Pro, Tamper Data</t>
  </si>
  <si>
    <t>Lack of function limiting allows for the automation of brute force attacks.</t>
  </si>
  <si>
    <t>Tool</t>
  </si>
  <si>
    <t>Netcat</t>
  </si>
  <si>
    <t>sslyze</t>
  </si>
  <si>
    <t>sslscan</t>
  </si>
  <si>
    <t>Tamper Data</t>
  </si>
  <si>
    <t>Cookie Manager+</t>
  </si>
  <si>
    <t>dotdotpwn</t>
  </si>
  <si>
    <t>curl</t>
  </si>
  <si>
    <t>Nikto</t>
  </si>
  <si>
    <t>dirbuster</t>
  </si>
  <si>
    <t>nmap</t>
  </si>
  <si>
    <t>Nessus</t>
  </si>
  <si>
    <t>wappalyzer</t>
  </si>
  <si>
    <t>BlindElephant</t>
  </si>
  <si>
    <t>whatweb</t>
  </si>
  <si>
    <t>dig</t>
  </si>
  <si>
    <t>Netcraft</t>
  </si>
  <si>
    <t>PunkSpider</t>
  </si>
  <si>
    <t>BurpSuite Pro, dirbuster, Error inspection</t>
  </si>
  <si>
    <t>URL</t>
  </si>
  <si>
    <t>Nmap</t>
  </si>
  <si>
    <t>Manual Testing, Netcat</t>
  </si>
  <si>
    <t>Chrome</t>
  </si>
  <si>
    <t>Row Labels</t>
  </si>
  <si>
    <t>Grand Total</t>
  </si>
  <si>
    <t>Count of Risk</t>
  </si>
  <si>
    <t>Column Labels</t>
  </si>
  <si>
    <t>Pass</t>
  </si>
  <si>
    <t>Fail</t>
  </si>
  <si>
    <t>Vulnerability Difficulty</t>
  </si>
  <si>
    <t>Vulnerability Exposure</t>
  </si>
  <si>
    <t>Vulnerability Availability</t>
  </si>
  <si>
    <t>Client-Side Validation</t>
  </si>
  <si>
    <t>Database Interaction</t>
  </si>
  <si>
    <t>File Transfer</t>
  </si>
  <si>
    <t>User-Supplied Data</t>
  </si>
  <si>
    <t>Dynamic Redirects</t>
  </si>
  <si>
    <t>Social Networking Features</t>
  </si>
  <si>
    <t>Login</t>
  </si>
  <si>
    <t>Session Management</t>
  </si>
  <si>
    <t>Access Controls</t>
  </si>
  <si>
    <t>User Impersonation</t>
  </si>
  <si>
    <t>Communications</t>
  </si>
  <si>
    <t>Off-site Links</t>
  </si>
  <si>
    <t>Interfaces</t>
  </si>
  <si>
    <t>Error Messages</t>
  </si>
  <si>
    <t>Attack Vector</t>
  </si>
  <si>
    <t>Status</t>
  </si>
  <si>
    <t>Email Interaction</t>
  </si>
  <si>
    <t>Buffer Overflows</t>
  </si>
  <si>
    <t>Known Vulnerabilities</t>
  </si>
  <si>
    <t>Configuration Weaknesses</t>
  </si>
  <si>
    <t>Test</t>
  </si>
  <si>
    <t>Asset(s)</t>
  </si>
  <si>
    <t>Review webpage comments and metadata for information leakage</t>
  </si>
  <si>
    <t>Review Old, Backup and Unreferenced Files for Sensitive Information</t>
  </si>
  <si>
    <t>Conduct search engine discovery/reconnaissance for information leakage</t>
  </si>
  <si>
    <t>An administration page that leaks sensitive information does not require authentication to view.</t>
  </si>
  <si>
    <t>Lack of authentication provides unintentional authorization to access user data to the general public.</t>
  </si>
  <si>
    <t>Lack of defenses allows for the system to be persistently attacked and fails to alert resources/staff of potential incidents.</t>
  </si>
  <si>
    <t>An attacker could use a social engineering campaign to email users and direct them to a malicious site to coerce users into performing adverse actions and/or leaking senstive information.</t>
  </si>
  <si>
    <t>Source code review, BurpSuite Pro, BlindElephant, whatweb, openssl, netcat</t>
  </si>
  <si>
    <t>Not validating accounts allows for an attacker to immediately expand the attack surface and discover additional attack vectors by accessing internal functions.</t>
  </si>
  <si>
    <t>Lack of password complexity rules allows for easily guessed passwords. Combined with the lack of countermeasures for prevention of brute force attacks, an attacker will experience easier success than if password complexity was implemented.</t>
  </si>
  <si>
    <t>Configuration</t>
  </si>
  <si>
    <t>Authentication</t>
  </si>
  <si>
    <t>Code Quality</t>
  </si>
  <si>
    <t>Authorization</t>
  </si>
  <si>
    <t>Logging and Auditing</t>
  </si>
  <si>
    <t>General Logic Error</t>
  </si>
  <si>
    <t>Source code review, wappalyzer, nmap, wafw00f</t>
  </si>
  <si>
    <t>Nikto, Source code review, BurpSuite Pro, dirbuster</t>
  </si>
  <si>
    <t>Failure to protect data in transit allows for session data to be compromised.</t>
  </si>
  <si>
    <t>Header inspection, Netcraft, sslscan, Nikto, Apache</t>
  </si>
  <si>
    <t>nmap, ssslyze, sslscan</t>
  </si>
  <si>
    <t>Manual Testing, Source Code Review</t>
  </si>
  <si>
    <t>SQL Injection allows an attacker to access all persistent application data.</t>
  </si>
  <si>
    <t>Path-relative Stylesheet Import (PRSSI) vulnerabilities may be exploited to include files that a user should not have access to.</t>
  </si>
  <si>
    <t>Compromising the application may allow for system to be used in other attacks against external organizations, or as a lauching point for additional internal attacks.</t>
  </si>
  <si>
    <t>Publicly disclosing staff names facilitates account enumeration.</t>
  </si>
  <si>
    <t>Users on untrusted networks may have their traffic intercepted and credentials could be obtained.</t>
  </si>
  <si>
    <t>Source code review, BurpSuite Pro, BlindElephant, whatweb, wappalyzer</t>
  </si>
  <si>
    <t>Application does not enforce defined role behavior, allowing all users to escalate their privileges and execute all system functionality.</t>
  </si>
  <si>
    <t>BurpSuite Pro, Tamper Data, Manual Testing</t>
  </si>
  <si>
    <t>Application does not enforce defined role behavior, allowing all users to execute all system functionality without authorization.</t>
  </si>
  <si>
    <t>Testing for Session Management Schema</t>
  </si>
  <si>
    <t>Session fixation allows an attacker to craft a social engineering attack that includes a known SessionId to trick a user into authenticating, and then hijack the user session.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</si>
</sst>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b/>
      <sz val="11"/>
      <color indexed="8"/>
      <name val="Calibri"/>
      <family val="2"/>
    </font>
    <font>
      <i/>
      <sz val="11"/>
      <color indexed="23"/>
      <name val="Calibri"/>
      <family val="2"/>
    </font>
    <font>
      <u/>
      <sz val="11"/>
      <color indexed="12"/>
      <name val="Calibri"/>
      <family val="2"/>
    </font>
    <font>
      <b/>
      <sz val="11"/>
      <color indexed="8"/>
      <name val="Calibri"/>
      <family val="2"/>
    </font>
    <font>
      <b/>
      <sz val="11"/>
      <color indexed="8"/>
      <name val="Calibri"/>
      <family val="2"/>
    </font>
    <font>
      <b/>
      <i/>
      <u/>
      <sz val="11"/>
      <color indexed="23"/>
      <name val="Calibri"/>
      <family val="2"/>
    </font>
    <font>
      <b/>
      <i/>
      <sz val="11"/>
      <color indexed="23"/>
      <name val="Calibri"/>
      <family val="2"/>
    </font>
    <font>
      <b/>
      <sz val="11"/>
      <color theme="1"/>
      <name val="Calibri"/>
      <family val="2"/>
      <scheme val="minor"/>
    </font>
    <font>
      <b/>
      <sz val="11"/>
      <name val="Calibri"/>
      <family val="2"/>
      <scheme val="minor"/>
    </font>
    <font>
      <b/>
      <sz val="11"/>
      <color rgb="FFFF0000"/>
      <name val="Calibri"/>
      <family val="2"/>
      <scheme val="minor"/>
    </font>
    <font>
      <b/>
      <sz val="11"/>
      <color theme="9" tint="-0.249977111117893"/>
      <name val="Calibri"/>
      <family val="2"/>
      <scheme val="minor"/>
    </font>
    <font>
      <b/>
      <sz val="11"/>
      <color theme="6" tint="-0.249977111117893"/>
      <name val="Calibri"/>
      <family val="2"/>
      <scheme val="minor"/>
    </font>
    <font>
      <b/>
      <sz val="11"/>
      <color theme="4" tint="0.39997558519241921"/>
      <name val="Calibri"/>
      <family val="2"/>
      <scheme val="minor"/>
    </font>
    <font>
      <b/>
      <sz val="8"/>
      <color rgb="FF252525"/>
      <name val="Arial"/>
      <family val="2"/>
    </font>
    <font>
      <sz val="8"/>
      <color rgb="FF252525"/>
      <name val="Arial"/>
      <family val="2"/>
    </font>
    <font>
      <sz val="11"/>
      <color rgb="FF252525"/>
      <name val="Arial"/>
      <family val="2"/>
    </font>
    <font>
      <b/>
      <sz val="12"/>
      <color theme="0"/>
      <name val="Calibri"/>
      <family val="2"/>
    </font>
    <font>
      <b/>
      <i/>
      <sz val="18"/>
      <color theme="0"/>
      <name val="Calibri"/>
      <family val="2"/>
    </font>
    <font>
      <b/>
      <sz val="12"/>
      <color rgb="FFFFFFFF"/>
      <name val="Calibri"/>
      <family val="2"/>
    </font>
  </fonts>
  <fills count="1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14999847407452621"/>
        <bgColor indexed="64"/>
      </patternFill>
    </fill>
    <fill>
      <patternFill patternType="solid">
        <fgColor rgb="FFFE5E5E"/>
        <bgColor indexed="64"/>
      </patternFill>
    </fill>
    <fill>
      <patternFill patternType="solid">
        <fgColor theme="9"/>
        <bgColor indexed="64"/>
      </patternFill>
    </fill>
    <fill>
      <patternFill patternType="solid">
        <fgColor theme="6"/>
        <bgColor indexed="64"/>
      </patternFill>
    </fill>
    <fill>
      <patternFill patternType="solid">
        <fgColor theme="4" tint="0.39997558519241921"/>
        <bgColor indexed="64"/>
      </patternFill>
    </fill>
    <fill>
      <patternFill patternType="solid">
        <fgColor rgb="FFF0F0F0"/>
        <bgColor indexed="64"/>
      </patternFill>
    </fill>
    <fill>
      <patternFill patternType="solid">
        <fgColor rgb="FFFFFFFF"/>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4" tint="-0.499984740745262"/>
        <bgColor indexed="64"/>
      </patternFill>
    </fill>
    <fill>
      <patternFill patternType="solid">
        <fgColor rgb="FF24485B"/>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ck">
        <color indexed="64"/>
      </bottom>
      <diagonal/>
    </border>
    <border>
      <left style="thin">
        <color indexed="64"/>
      </left>
      <right style="thin">
        <color indexed="64"/>
      </right>
      <top style="thick">
        <color indexed="64"/>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01">
    <xf numFmtId="0" fontId="0" fillId="0" borderId="0" xfId="0"/>
    <xf numFmtId="0" fontId="0" fillId="0" borderId="0" xfId="0" applyAlignment="1">
      <alignment wrapText="1"/>
    </xf>
    <xf numFmtId="0" fontId="0" fillId="0" borderId="0" xfId="0" applyAlignment="1">
      <alignment vertical="center" wrapText="1"/>
    </xf>
    <xf numFmtId="0" fontId="0" fillId="0" borderId="1" xfId="0" applyBorder="1" applyAlignment="1">
      <alignment vertical="center" wrapText="1"/>
    </xf>
    <xf numFmtId="0" fontId="0" fillId="0" borderId="1" xfId="0" applyBorder="1" applyAlignment="1">
      <alignment wrapText="1"/>
    </xf>
    <xf numFmtId="0" fontId="1" fillId="2" borderId="1" xfId="0" applyFont="1" applyFill="1" applyBorder="1" applyAlignment="1">
      <alignment horizontal="center" vertical="center" wrapText="1"/>
    </xf>
    <xf numFmtId="0" fontId="2" fillId="0" borderId="1" xfId="0" applyFont="1" applyBorder="1" applyAlignment="1">
      <alignment wrapText="1"/>
    </xf>
    <xf numFmtId="0" fontId="0" fillId="0" borderId="2" xfId="0" applyBorder="1" applyAlignment="1">
      <alignment wrapText="1"/>
    </xf>
    <xf numFmtId="0" fontId="0" fillId="0" borderId="0" xfId="0" applyBorder="1" applyAlignment="1">
      <alignment wrapText="1"/>
    </xf>
    <xf numFmtId="0" fontId="0" fillId="0" borderId="3" xfId="0" applyBorder="1" applyAlignment="1">
      <alignment vertical="center" wrapText="1"/>
    </xf>
    <xf numFmtId="0" fontId="0" fillId="0" borderId="3" xfId="0" applyBorder="1" applyAlignment="1">
      <alignment wrapText="1"/>
    </xf>
    <xf numFmtId="0" fontId="2" fillId="0" borderId="3" xfId="0" applyFont="1" applyBorder="1" applyAlignment="1">
      <alignment wrapText="1"/>
    </xf>
    <xf numFmtId="0" fontId="0" fillId="0" borderId="4" xfId="0" applyBorder="1" applyAlignment="1">
      <alignment vertical="center" wrapText="1"/>
    </xf>
    <xf numFmtId="0" fontId="0" fillId="0" borderId="4" xfId="0" applyBorder="1" applyAlignment="1">
      <alignment wrapText="1"/>
    </xf>
    <xf numFmtId="0" fontId="2" fillId="0" borderId="4" xfId="0" applyFont="1" applyBorder="1" applyAlignment="1">
      <alignment wrapText="1"/>
    </xf>
    <xf numFmtId="0" fontId="0" fillId="0" borderId="5" xfId="0" applyBorder="1" applyAlignment="1">
      <alignment vertical="center" wrapText="1"/>
    </xf>
    <xf numFmtId="0" fontId="0" fillId="0" borderId="5" xfId="0" applyBorder="1" applyAlignment="1">
      <alignment wrapText="1"/>
    </xf>
    <xf numFmtId="0" fontId="2" fillId="0" borderId="5" xfId="0" applyFont="1" applyBorder="1" applyAlignment="1">
      <alignment wrapText="1"/>
    </xf>
    <xf numFmtId="0" fontId="0" fillId="0" borderId="6" xfId="0" applyBorder="1" applyAlignment="1">
      <alignment vertical="center" wrapText="1"/>
    </xf>
    <xf numFmtId="0" fontId="0" fillId="0" borderId="6" xfId="0" applyBorder="1" applyAlignment="1">
      <alignment wrapText="1"/>
    </xf>
    <xf numFmtId="0" fontId="2" fillId="0" borderId="6" xfId="0" applyFont="1" applyBorder="1" applyAlignment="1">
      <alignment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9" xfId="0" applyBorder="1" applyAlignment="1">
      <alignment wrapText="1"/>
    </xf>
    <xf numFmtId="0" fontId="2" fillId="0" borderId="9" xfId="0" applyFont="1" applyBorder="1" applyAlignment="1">
      <alignment wrapText="1"/>
    </xf>
    <xf numFmtId="0" fontId="0" fillId="0" borderId="8" xfId="0" applyBorder="1" applyAlignment="1">
      <alignment horizontal="center" vertical="center" wrapText="1"/>
    </xf>
    <xf numFmtId="0" fontId="0" fillId="0" borderId="8" xfId="0" applyBorder="1" applyAlignment="1">
      <alignment wrapText="1"/>
    </xf>
    <xf numFmtId="0" fontId="2" fillId="0" borderId="8" xfId="0" applyFont="1" applyBorder="1" applyAlignment="1">
      <alignment wrapText="1"/>
    </xf>
    <xf numFmtId="0" fontId="0" fillId="0" borderId="7" xfId="0" applyBorder="1" applyAlignment="1">
      <alignment wrapText="1"/>
    </xf>
    <xf numFmtId="0" fontId="2" fillId="0" borderId="7" xfId="0" applyFont="1" applyBorder="1" applyAlignment="1">
      <alignment wrapText="1"/>
    </xf>
    <xf numFmtId="0" fontId="4" fillId="3" borderId="10" xfId="0" applyFont="1" applyFill="1" applyBorder="1" applyAlignment="1" applyProtection="1">
      <alignment horizontal="left"/>
      <protection locked="0"/>
    </xf>
    <xf numFmtId="0" fontId="0" fillId="0" borderId="1" xfId="0" applyBorder="1" applyAlignment="1" applyProtection="1">
      <alignment vertical="center" wrapText="1"/>
    </xf>
    <xf numFmtId="0" fontId="0" fillId="3" borderId="0" xfId="0" applyFill="1" applyProtection="1"/>
    <xf numFmtId="0" fontId="0" fillId="3" borderId="2" xfId="0" applyFill="1" applyBorder="1" applyProtection="1"/>
    <xf numFmtId="0" fontId="0" fillId="3" borderId="11" xfId="0" applyFill="1" applyBorder="1" applyProtection="1"/>
    <xf numFmtId="0" fontId="0" fillId="3" borderId="0" xfId="0" applyFill="1" applyAlignment="1" applyProtection="1">
      <alignment horizontal="center"/>
    </xf>
    <xf numFmtId="0" fontId="5" fillId="3" borderId="12" xfId="0" applyFont="1" applyFill="1" applyBorder="1" applyAlignment="1" applyProtection="1">
      <alignment horizontal="right"/>
    </xf>
    <xf numFmtId="0" fontId="2" fillId="0" borderId="6" xfId="0" applyFont="1" applyBorder="1" applyAlignment="1">
      <alignment horizontal="left" vertical="center" wrapText="1"/>
    </xf>
    <xf numFmtId="0" fontId="6" fillId="0" borderId="7" xfId="0" applyFont="1" applyBorder="1" applyAlignment="1">
      <alignment wrapText="1"/>
    </xf>
    <xf numFmtId="0" fontId="2" fillId="0" borderId="1" xfId="0" applyFont="1" applyBorder="1" applyAlignment="1">
      <alignment vertical="center" wrapText="1"/>
    </xf>
    <xf numFmtId="0" fontId="2" fillId="0" borderId="5" xfId="0" applyFont="1" applyBorder="1" applyAlignment="1">
      <alignment horizontal="left" vertical="center" wrapText="1"/>
    </xf>
    <xf numFmtId="0" fontId="0" fillId="4" borderId="13" xfId="0" applyFill="1" applyBorder="1" applyProtection="1"/>
    <xf numFmtId="0" fontId="0" fillId="4" borderId="2" xfId="0" applyFill="1" applyBorder="1" applyProtection="1"/>
    <xf numFmtId="0" fontId="0" fillId="4" borderId="14" xfId="0" applyFill="1" applyBorder="1" applyProtection="1"/>
    <xf numFmtId="0" fontId="0" fillId="4" borderId="11" xfId="0" applyFill="1" applyBorder="1" applyProtection="1"/>
    <xf numFmtId="0" fontId="0" fillId="4" borderId="15" xfId="0" applyFill="1" applyBorder="1" applyProtection="1"/>
    <xf numFmtId="0" fontId="0" fillId="4" borderId="16" xfId="0" applyFill="1" applyBorder="1" applyProtection="1"/>
    <xf numFmtId="0" fontId="0" fillId="4" borderId="0" xfId="0" applyFill="1" applyProtection="1"/>
    <xf numFmtId="0" fontId="0" fillId="4" borderId="17" xfId="0" applyFill="1" applyBorder="1" applyProtection="1"/>
    <xf numFmtId="0" fontId="0" fillId="4" borderId="18" xfId="0" applyFill="1" applyBorder="1" applyProtection="1"/>
    <xf numFmtId="0" fontId="0" fillId="4" borderId="0" xfId="0" applyFill="1" applyBorder="1" applyProtection="1"/>
    <xf numFmtId="0" fontId="0" fillId="4" borderId="2" xfId="0" applyFill="1" applyBorder="1" applyAlignment="1" applyProtection="1">
      <alignment horizontal="center"/>
    </xf>
    <xf numFmtId="0" fontId="0" fillId="4" borderId="0" xfId="0" applyFill="1" applyBorder="1" applyAlignment="1" applyProtection="1">
      <alignment horizontal="center"/>
    </xf>
    <xf numFmtId="0" fontId="4" fillId="3" borderId="19" xfId="0" applyFont="1" applyFill="1" applyBorder="1" applyAlignment="1" applyProtection="1">
      <alignment horizontal="center"/>
    </xf>
    <xf numFmtId="0" fontId="0" fillId="4" borderId="18" xfId="0" applyFill="1" applyBorder="1" applyAlignment="1" applyProtection="1">
      <alignment horizontal="center"/>
    </xf>
    <xf numFmtId="0" fontId="9" fillId="5" borderId="1" xfId="0" applyFont="1" applyFill="1" applyBorder="1" applyAlignment="1" applyProtection="1">
      <alignment horizontal="center"/>
    </xf>
    <xf numFmtId="0" fontId="9" fillId="6" borderId="1" xfId="0" applyFont="1" applyFill="1" applyBorder="1" applyAlignment="1" applyProtection="1">
      <alignment horizontal="center"/>
    </xf>
    <xf numFmtId="0" fontId="9" fillId="7" borderId="1" xfId="0" applyFont="1" applyFill="1" applyBorder="1" applyAlignment="1" applyProtection="1">
      <alignment horizontal="center"/>
    </xf>
    <xf numFmtId="0" fontId="9" fillId="8" borderId="1" xfId="0" applyFont="1" applyFill="1" applyBorder="1" applyAlignment="1" applyProtection="1">
      <alignment horizontal="center"/>
    </xf>
    <xf numFmtId="0" fontId="10" fillId="3" borderId="1" xfId="0" applyFont="1" applyFill="1" applyBorder="1" applyAlignment="1" applyProtection="1">
      <alignment horizontal="center"/>
    </xf>
    <xf numFmtId="0" fontId="11" fillId="3" borderId="1" xfId="0" applyFont="1" applyFill="1" applyBorder="1" applyAlignment="1" applyProtection="1">
      <alignment horizontal="center"/>
    </xf>
    <xf numFmtId="0" fontId="12" fillId="3" borderId="1" xfId="0" applyFont="1" applyFill="1" applyBorder="1" applyAlignment="1" applyProtection="1">
      <alignment horizontal="center"/>
    </xf>
    <xf numFmtId="0" fontId="13" fillId="3" borderId="1" xfId="0" applyFont="1" applyFill="1" applyBorder="1" applyAlignment="1" applyProtection="1">
      <alignment horizontal="center"/>
    </xf>
    <xf numFmtId="0" fontId="0" fillId="0" borderId="0" xfId="0" applyAlignment="1">
      <alignment horizontal="left"/>
    </xf>
    <xf numFmtId="0" fontId="14" fillId="9" borderId="1" xfId="0" applyFont="1" applyFill="1" applyBorder="1" applyAlignment="1">
      <alignment horizontal="left" vertical="center" wrapText="1"/>
    </xf>
    <xf numFmtId="0" fontId="14" fillId="9" borderId="1" xfId="0" applyFont="1" applyFill="1" applyBorder="1" applyAlignment="1">
      <alignment horizontal="center" vertical="center" wrapText="1"/>
    </xf>
    <xf numFmtId="0" fontId="15" fillId="10" borderId="1" xfId="0" applyFont="1" applyFill="1" applyBorder="1" applyAlignment="1">
      <alignment horizontal="left" vertical="center" wrapText="1"/>
    </xf>
    <xf numFmtId="0" fontId="15" fillId="10" borderId="1" xfId="0" applyFont="1" applyFill="1" applyBorder="1" applyAlignment="1">
      <alignment vertical="center" wrapText="1"/>
    </xf>
    <xf numFmtId="0" fontId="14" fillId="9" borderId="16" xfId="0" applyFont="1" applyFill="1" applyBorder="1" applyAlignment="1">
      <alignment horizontal="center" vertical="center" wrapText="1"/>
    </xf>
    <xf numFmtId="0" fontId="3" fillId="0" borderId="0" xfId="1" applyAlignment="1" applyProtection="1">
      <alignment vertical="center" wrapText="1"/>
    </xf>
    <xf numFmtId="0" fontId="8" fillId="0" borderId="0" xfId="0" applyFont="1"/>
    <xf numFmtId="0" fontId="8" fillId="0" borderId="0" xfId="0" applyFont="1" applyAlignment="1">
      <alignment wrapText="1"/>
    </xf>
    <xf numFmtId="0" fontId="16" fillId="0" borderId="0" xfId="0" applyFont="1" applyAlignment="1">
      <alignment wrapText="1"/>
    </xf>
    <xf numFmtId="0" fontId="9" fillId="0" borderId="1" xfId="0" applyFont="1" applyFill="1" applyBorder="1" applyAlignment="1" applyProtection="1">
      <alignment horizontal="center"/>
    </xf>
    <xf numFmtId="0" fontId="9" fillId="3" borderId="1" xfId="0" applyFont="1" applyFill="1" applyBorder="1" applyAlignment="1" applyProtection="1">
      <alignment horizontal="center"/>
    </xf>
    <xf numFmtId="0" fontId="0" fillId="0" borderId="0" xfId="0" pivotButton="1"/>
    <xf numFmtId="0" fontId="0" fillId="0" borderId="0" xfId="0" applyNumberFormat="1"/>
    <xf numFmtId="0" fontId="19" fillId="14" borderId="1" xfId="0" applyFont="1" applyFill="1" applyBorder="1" applyAlignment="1">
      <alignment vertical="center" wrapText="1"/>
    </xf>
    <xf numFmtId="0" fontId="0" fillId="0" borderId="1" xfId="0" applyBorder="1"/>
    <xf numFmtId="0" fontId="0" fillId="0" borderId="1" xfId="0" applyFill="1" applyBorder="1"/>
    <xf numFmtId="0" fontId="0" fillId="0" borderId="1" xfId="0" applyFont="1" applyBorder="1" applyAlignment="1" applyProtection="1">
      <alignment vertical="center" wrapText="1"/>
    </xf>
    <xf numFmtId="0" fontId="0" fillId="0" borderId="21" xfId="0" applyFill="1" applyBorder="1" applyAlignment="1" applyProtection="1">
      <alignment vertical="center" wrapText="1"/>
    </xf>
    <xf numFmtId="0" fontId="14" fillId="9" borderId="21" xfId="0" applyFont="1" applyFill="1" applyBorder="1" applyAlignment="1">
      <alignment horizontal="center" vertical="center" wrapText="1"/>
    </xf>
    <xf numFmtId="0" fontId="4" fillId="11" borderId="12" xfId="0" applyFont="1" applyFill="1" applyBorder="1" applyAlignment="1" applyProtection="1">
      <alignment horizontal="center"/>
    </xf>
    <xf numFmtId="0" fontId="4" fillId="11" borderId="19" xfId="0" applyFont="1" applyFill="1" applyBorder="1" applyAlignment="1" applyProtection="1">
      <alignment horizontal="center"/>
    </xf>
    <xf numFmtId="0" fontId="4" fillId="11" borderId="10" xfId="0" applyFont="1" applyFill="1" applyBorder="1" applyAlignment="1" applyProtection="1">
      <alignment horizontal="center"/>
    </xf>
    <xf numFmtId="0" fontId="5" fillId="12" borderId="12" xfId="0" applyFont="1" applyFill="1" applyBorder="1" applyAlignment="1" applyProtection="1">
      <alignment horizontal="center"/>
    </xf>
    <xf numFmtId="0" fontId="5" fillId="12" borderId="10" xfId="0" applyFont="1" applyFill="1" applyBorder="1" applyAlignment="1" applyProtection="1">
      <alignment horizontal="center"/>
    </xf>
    <xf numFmtId="0" fontId="17" fillId="13" borderId="12" xfId="0" applyFont="1" applyFill="1" applyBorder="1" applyAlignment="1" applyProtection="1">
      <alignment horizontal="center" vertical="center"/>
    </xf>
    <xf numFmtId="0" fontId="17" fillId="13" borderId="10" xfId="0" applyFont="1" applyFill="1" applyBorder="1" applyAlignment="1" applyProtection="1">
      <alignment horizontal="center" vertical="center"/>
    </xf>
    <xf numFmtId="9" fontId="18" fillId="13" borderId="12" xfId="0" applyNumberFormat="1" applyFont="1" applyFill="1" applyBorder="1" applyAlignment="1" applyProtection="1">
      <alignment horizontal="center" vertical="center"/>
    </xf>
    <xf numFmtId="9" fontId="18" fillId="13" borderId="19" xfId="0" applyNumberFormat="1" applyFont="1" applyFill="1" applyBorder="1" applyAlignment="1" applyProtection="1">
      <alignment horizontal="center" vertical="center"/>
    </xf>
    <xf numFmtId="9" fontId="18" fillId="13" borderId="10" xfId="0" applyNumberFormat="1" applyFont="1" applyFill="1" applyBorder="1" applyAlignment="1" applyProtection="1">
      <alignment horizontal="center" vertical="center"/>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7"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11" xfId="0" applyBorder="1" applyAlignment="1">
      <alignment horizontal="center" vertical="center" wrapText="1"/>
    </xf>
  </cellXfs>
  <cellStyles count="2">
    <cellStyle name="Hyperlink" xfId="1" builtinId="8"/>
    <cellStyle name="Normal" xfId="0" builtinId="0"/>
  </cellStyles>
  <dxfs count="46">
    <dxf>
      <font>
        <color rgb="FF006100"/>
      </font>
      <fill>
        <patternFill>
          <bgColor rgb="FFC6EFCE"/>
        </patternFill>
      </fill>
    </dxf>
    <dxf>
      <fill>
        <patternFill>
          <bgColor theme="5" tint="0.3999450666829432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6" tint="0.59996337778862885"/>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Risk</a:t>
            </a:r>
            <a:r>
              <a:rPr lang="en-US" baseline="0"/>
              <a:t> Metric</a:t>
            </a:r>
          </a:p>
        </c:rich>
      </c:tx>
      <c:overlay val="0"/>
      <c:spPr>
        <a:noFill/>
        <a:ln w="25400">
          <a:noFill/>
        </a:ln>
      </c:spPr>
    </c:title>
    <c:autoTitleDeleted val="0"/>
    <c:view3D>
      <c:rotX val="30"/>
      <c:rotY val="0"/>
      <c:rAngAx val="0"/>
      <c:perspective val="0"/>
    </c:view3D>
    <c:floor>
      <c:thickness val="0"/>
    </c:floor>
    <c:sideWall>
      <c:thickness val="0"/>
    </c:sideWall>
    <c:backWall>
      <c:thickness val="0"/>
    </c:backWall>
    <c:plotArea>
      <c:layout/>
      <c:pie3DChart>
        <c:varyColors val="1"/>
        <c:ser>
          <c:idx val="0"/>
          <c:order val="0"/>
          <c:dPt>
            <c:idx val="0"/>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AB67-4436-BB87-0DA5572E7C1F}"/>
              </c:ext>
            </c:extLst>
          </c:dPt>
          <c:dPt>
            <c:idx val="1"/>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AB67-4436-BB87-0DA5572E7C1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B67-4436-BB87-0DA5572E7C1F}"/>
              </c:ext>
            </c:extLst>
          </c:dPt>
          <c:dPt>
            <c:idx val="3"/>
            <c:bubble3D val="0"/>
            <c:spPr>
              <a:solidFill>
                <a:schemeClr val="tx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AB67-4436-BB87-0DA5572E7C1F}"/>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Checklist!$L$29:$P$29</c:f>
              <c:strCache>
                <c:ptCount val="5"/>
                <c:pt idx="0">
                  <c:v>High</c:v>
                </c:pt>
                <c:pt idx="1">
                  <c:v>Medium</c:v>
                </c:pt>
                <c:pt idx="2">
                  <c:v>Low</c:v>
                </c:pt>
                <c:pt idx="3">
                  <c:v>Insignificant</c:v>
                </c:pt>
                <c:pt idx="4">
                  <c:v>N/A</c:v>
                </c:pt>
              </c:strCache>
            </c:strRef>
          </c:cat>
          <c:val>
            <c:numRef>
              <c:f>Checklist!$L$30:$P$30</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AB67-4436-BB87-0DA5572E7C1F}"/>
            </c:ext>
          </c:extLst>
        </c:ser>
        <c:dLbls>
          <c:showLegendKey val="0"/>
          <c:showVal val="0"/>
          <c:showCatName val="0"/>
          <c:showSerName val="0"/>
          <c:showPercent val="0"/>
          <c:showBubbleSize val="0"/>
          <c:showLeaderLines val="1"/>
        </c:dLbls>
      </c:pie3DChart>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Risk by Vulnerability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'Vulnerability Analysis'!$B$15</c:f>
              <c:strCache>
                <c:ptCount val="1"/>
                <c:pt idx="0">
                  <c:v>High</c:v>
                </c:pt>
              </c:strCache>
            </c:strRef>
          </c:tx>
          <c:spPr>
            <a:solidFill>
              <a:srgbClr val="FF0000"/>
            </a:solidFill>
            <a:ln>
              <a:noFill/>
            </a:ln>
            <a:effectLst/>
          </c:spPr>
          <c:invertIfNegative val="0"/>
          <c:cat>
            <c:strRef>
              <c:f>'Vulnerability Analysis'!$A$16:$A$21</c:f>
              <c:strCache>
                <c:ptCount val="6"/>
                <c:pt idx="0">
                  <c:v>Authentication Vulnerability</c:v>
                </c:pt>
                <c:pt idx="1">
                  <c:v>Authorization Vulnerability</c:v>
                </c:pt>
                <c:pt idx="2">
                  <c:v>Code Quality Vulnerability</c:v>
                </c:pt>
                <c:pt idx="3">
                  <c:v>Configuration Vulnerability</c:v>
                </c:pt>
                <c:pt idx="4">
                  <c:v>General Logic Error Vulnerability</c:v>
                </c:pt>
                <c:pt idx="5">
                  <c:v>Logging and Auditing Vulnerability</c:v>
                </c:pt>
              </c:strCache>
            </c:strRef>
          </c:cat>
          <c:val>
            <c:numRef>
              <c:f>'Vulnerability Analysis'!$B$16:$B$21</c:f>
              <c:numCache>
                <c:formatCode>General</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9642-4984-9328-E9739762D40F}"/>
            </c:ext>
          </c:extLst>
        </c:ser>
        <c:ser>
          <c:idx val="2"/>
          <c:order val="1"/>
          <c:tx>
            <c:strRef>
              <c:f>'Vulnerability Analysis'!$D$15</c:f>
              <c:strCache>
                <c:ptCount val="1"/>
                <c:pt idx="0">
                  <c:v>Low</c:v>
                </c:pt>
              </c:strCache>
            </c:strRef>
          </c:tx>
          <c:spPr>
            <a:solidFill>
              <a:schemeClr val="accent3"/>
            </a:solidFill>
            <a:ln>
              <a:noFill/>
            </a:ln>
            <a:effectLst/>
          </c:spPr>
          <c:invertIfNegative val="0"/>
          <c:cat>
            <c:strRef>
              <c:f>'Vulnerability Analysis'!$A$16:$A$21</c:f>
              <c:strCache>
                <c:ptCount val="6"/>
                <c:pt idx="0">
                  <c:v>Authentication Vulnerability</c:v>
                </c:pt>
                <c:pt idx="1">
                  <c:v>Authorization Vulnerability</c:v>
                </c:pt>
                <c:pt idx="2">
                  <c:v>Code Quality Vulnerability</c:v>
                </c:pt>
                <c:pt idx="3">
                  <c:v>Configuration Vulnerability</c:v>
                </c:pt>
                <c:pt idx="4">
                  <c:v>General Logic Error Vulnerability</c:v>
                </c:pt>
                <c:pt idx="5">
                  <c:v>Logging and Auditing Vulnerability</c:v>
                </c:pt>
              </c:strCache>
            </c:strRef>
          </c:cat>
          <c:val>
            <c:numRef>
              <c:f>'Vulnerability Analysis'!$D$16:$D$21</c:f>
              <c:numCache>
                <c:formatCode>General</c:formatCode>
                <c:ptCount val="6"/>
              </c:numCache>
            </c:numRef>
          </c:val>
          <c:extLst>
            <c:ext xmlns:c16="http://schemas.microsoft.com/office/drawing/2014/chart" uri="{C3380CC4-5D6E-409C-BE32-E72D297353CC}">
              <c16:uniqueId val="{00000001-9642-4984-9328-E9739762D40F}"/>
            </c:ext>
          </c:extLst>
        </c:ser>
        <c:ser>
          <c:idx val="3"/>
          <c:order val="2"/>
          <c:tx>
            <c:strRef>
              <c:f>'Vulnerability Analysis'!$E$15</c:f>
              <c:strCache>
                <c:ptCount val="1"/>
                <c:pt idx="0">
                  <c:v>Medium</c:v>
                </c:pt>
              </c:strCache>
            </c:strRef>
          </c:tx>
          <c:spPr>
            <a:solidFill>
              <a:schemeClr val="accent6"/>
            </a:solidFill>
            <a:ln>
              <a:noFill/>
            </a:ln>
            <a:effectLst/>
          </c:spPr>
          <c:invertIfNegative val="0"/>
          <c:cat>
            <c:strRef>
              <c:f>'Vulnerability Analysis'!$A$16:$A$21</c:f>
              <c:strCache>
                <c:ptCount val="6"/>
                <c:pt idx="0">
                  <c:v>Authentication Vulnerability</c:v>
                </c:pt>
                <c:pt idx="1">
                  <c:v>Authorization Vulnerability</c:v>
                </c:pt>
                <c:pt idx="2">
                  <c:v>Code Quality Vulnerability</c:v>
                </c:pt>
                <c:pt idx="3">
                  <c:v>Configuration Vulnerability</c:v>
                </c:pt>
                <c:pt idx="4">
                  <c:v>General Logic Error Vulnerability</c:v>
                </c:pt>
                <c:pt idx="5">
                  <c:v>Logging and Auditing Vulnerability</c:v>
                </c:pt>
              </c:strCache>
            </c:strRef>
          </c:cat>
          <c:val>
            <c:numRef>
              <c:f>'Vulnerability Analysis'!$E$16:$E$21</c:f>
              <c:numCache>
                <c:formatCode>General</c:formatCode>
                <c:ptCount val="6"/>
              </c:numCache>
            </c:numRef>
          </c:val>
          <c:extLst>
            <c:ext xmlns:c16="http://schemas.microsoft.com/office/drawing/2014/chart" uri="{C3380CC4-5D6E-409C-BE32-E72D297353CC}">
              <c16:uniqueId val="{00000002-9642-4984-9328-E9739762D40F}"/>
            </c:ext>
          </c:extLst>
        </c:ser>
        <c:dLbls>
          <c:showLegendKey val="0"/>
          <c:showVal val="0"/>
          <c:showCatName val="0"/>
          <c:showSerName val="0"/>
          <c:showPercent val="0"/>
          <c:showBubbleSize val="0"/>
        </c:dLbls>
        <c:gapWidth val="182"/>
        <c:axId val="310993744"/>
        <c:axId val="310994128"/>
      </c:barChart>
      <c:catAx>
        <c:axId val="310993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994128"/>
        <c:crosses val="autoZero"/>
        <c:auto val="1"/>
        <c:lblAlgn val="ctr"/>
        <c:lblOffset val="100"/>
        <c:noMultiLvlLbl val="0"/>
      </c:catAx>
      <c:valAx>
        <c:axId val="310994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993744"/>
        <c:crosses val="autoZero"/>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352425</xdr:colOff>
      <xdr:row>10</xdr:row>
      <xdr:rowOff>123825</xdr:rowOff>
    </xdr:from>
    <xdr:to>
      <xdr:col>17</xdr:col>
      <xdr:colOff>47625</xdr:colOff>
      <xdr:row>26</xdr:row>
      <xdr:rowOff>180975</xdr:rowOff>
    </xdr:to>
    <xdr:graphicFrame macro="">
      <xdr:nvGraphicFramePr>
        <xdr:cNvPr id="21219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671512</xdr:colOff>
      <xdr:row>1</xdr:row>
      <xdr:rowOff>133350</xdr:rowOff>
    </xdr:from>
    <xdr:to>
      <xdr:col>11</xdr:col>
      <xdr:colOff>404812</xdr:colOff>
      <xdr:row>17</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enjamin" refreshedDate="42258.563991898147" createdVersion="5" refreshedVersion="5" minRefreshableVersion="3" recordCount="92">
  <cacheSource type="worksheet">
    <worksheetSource ref="A1:O1048576" sheet="Findings"/>
  </cacheSource>
  <cacheFields count="13">
    <cacheField name="Ref. No." numFmtId="0">
      <sharedItems containsBlank="1"/>
    </cacheField>
    <cacheField name="Finding ID" numFmtId="0">
      <sharedItems containsString="0" containsBlank="1" containsNumber="1" containsInteger="1" minValue="1" maxValue="91"/>
    </cacheField>
    <cacheField name="Test ID" numFmtId="0">
      <sharedItems containsBlank="1"/>
    </cacheField>
    <cacheField name="Vulnerability Category" numFmtId="0">
      <sharedItems containsBlank="1" count="7">
        <m/>
        <s v="Configuration Vulnerability"/>
        <s v="Code Quality Vulnerability"/>
        <s v="Authentication Vulnerability"/>
        <s v="Authorization Vulnerability"/>
        <s v="General Logic Error Vulnerability"/>
        <s v="Logging and Auditing Vulnerability"/>
      </sharedItems>
    </cacheField>
    <cacheField name="Vulnerability Difficulty" numFmtId="0">
      <sharedItems containsNonDate="0" containsString="0" containsBlank="1"/>
    </cacheField>
    <cacheField name="Vulnerability Exposure" numFmtId="0">
      <sharedItems containsNonDate="0" containsString="0" containsBlank="1"/>
    </cacheField>
    <cacheField name="Vulnerability Availability" numFmtId="0">
      <sharedItems containsNonDate="0" containsString="0" containsBlank="1"/>
    </cacheField>
    <cacheField name="Vulnerability Rating" numFmtId="0">
      <sharedItems containsNonDate="0" containsString="0" containsBlank="1"/>
    </cacheField>
    <cacheField name="Finding" numFmtId="0">
      <sharedItems containsNonDate="0" containsString="0" containsBlank="1"/>
    </cacheField>
    <cacheField name="Security Threat" numFmtId="0">
      <sharedItems containsBlank="1" longText="1"/>
    </cacheField>
    <cacheField name="Testing Technique" numFmtId="0">
      <sharedItems containsBlank="1"/>
    </cacheField>
    <cacheField name="Remediation" numFmtId="0">
      <sharedItems containsNonDate="0" containsString="0" containsBlank="1"/>
    </cacheField>
    <cacheField name="Risk" numFmtId="0">
      <sharedItems containsNonDate="0" containsBlank="1" count="5">
        <m/>
        <s v="Low" u="1"/>
        <s v="High" u="1"/>
        <s v="Info" u="1"/>
        <s v="Medium"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
  <r>
    <s v="4.2.1"/>
    <n v="1"/>
    <s v="OTG-INFO-001"/>
    <x v="0"/>
    <m/>
    <m/>
    <m/>
    <m/>
    <m/>
    <m/>
    <s v="Search engines, Netcraft, Shodan, PunkSpider"/>
    <m/>
    <x v="0"/>
  </r>
  <r>
    <s v="4.2.2"/>
    <n v="2"/>
    <s v="OTG-INFO-002"/>
    <x v="0"/>
    <m/>
    <m/>
    <m/>
    <m/>
    <m/>
    <m/>
    <s v="Header inspection, Netcraft, sslscan"/>
    <m/>
    <x v="0"/>
  </r>
  <r>
    <s v="4.2.3"/>
    <n v="3"/>
    <s v="OTG-INFO-002"/>
    <x v="1"/>
    <m/>
    <m/>
    <m/>
    <m/>
    <m/>
    <s v="Clickjacking may be used to misrepresent web pages, allowing attackers to exploit client's browser, reveal confidential information and/or execute hidden actions on the client's behalf. (https://en.wikipedia.org/wiki/Clickjacking)"/>
    <s v="Header inspection, Netcraft, sslscan, Nikto"/>
    <m/>
    <x v="0"/>
  </r>
  <r>
    <s v="4.2.4"/>
    <n v="4"/>
    <s v="OTG-INFO-003"/>
    <x v="1"/>
    <m/>
    <m/>
    <m/>
    <m/>
    <m/>
    <s v="Example files disclose internal and configuration information. Additionally, they increase the attack surface by adding entry points that may contain vulnerabilties."/>
    <s v="BurpSuite Pro, dirbuster, Error inspection"/>
    <m/>
    <x v="0"/>
  </r>
  <r>
    <s v="4.2.5"/>
    <n v="5"/>
    <s v="OTG-INFO-004"/>
    <x v="0"/>
    <m/>
    <m/>
    <m/>
    <m/>
    <m/>
    <m/>
    <s v="nmap, dig, Netcraft"/>
    <m/>
    <x v="0"/>
  </r>
  <r>
    <s v="4.2.6"/>
    <n v="6"/>
    <s v="OTG-INFO-005"/>
    <x v="2"/>
    <m/>
    <m/>
    <m/>
    <m/>
    <m/>
    <m/>
    <s v="Source code review, BurpSuite Pro, Wappalyzer"/>
    <m/>
    <x v="0"/>
  </r>
  <r>
    <s v="4.2.7"/>
    <n v="7"/>
    <s v="OTG-INFO-006"/>
    <x v="0"/>
    <m/>
    <m/>
    <m/>
    <m/>
    <m/>
    <m/>
    <s v="BurpSuite Pro"/>
    <m/>
    <x v="0"/>
  </r>
  <r>
    <s v="4.2.8"/>
    <n v="8"/>
    <s v="OTG-INFO-007"/>
    <x v="0"/>
    <m/>
    <m/>
    <m/>
    <m/>
    <m/>
    <m/>
    <s v="BurpSuite Pro"/>
    <m/>
    <x v="0"/>
  </r>
  <r>
    <s v="4.2.9"/>
    <n v="9"/>
    <s v="OTG-INFO-008"/>
    <x v="0"/>
    <m/>
    <m/>
    <m/>
    <m/>
    <m/>
    <m/>
    <s v="Source code review, BurpSuite Pro, BlindElephant, whatweb"/>
    <m/>
    <x v="0"/>
  </r>
  <r>
    <s v="4.2.10"/>
    <n v="10"/>
    <s v="OTG-INFO-009"/>
    <x v="0"/>
    <m/>
    <m/>
    <m/>
    <m/>
    <m/>
    <m/>
    <s v="Source code review, BurpSuite Pro, BlindElephant, whatweb"/>
    <m/>
    <x v="0"/>
  </r>
  <r>
    <s v="4.3.1"/>
    <n v="11"/>
    <s v="OTG-INFO-010"/>
    <x v="0"/>
    <m/>
    <m/>
    <m/>
    <m/>
    <m/>
    <m/>
    <s v="Source code review, wappalyzer, nmap"/>
    <m/>
    <x v="0"/>
  </r>
  <r>
    <s v="4.3.2"/>
    <n v="12"/>
    <s v="OTG-CONFIG-001"/>
    <x v="0"/>
    <m/>
    <m/>
    <m/>
    <m/>
    <m/>
    <m/>
    <s v="nmap, dig, Netcraft"/>
    <m/>
    <x v="0"/>
  </r>
  <r>
    <s v="4.3.3"/>
    <n v="13"/>
    <s v="OTG-CONFIG-002"/>
    <x v="0"/>
    <m/>
    <m/>
    <m/>
    <m/>
    <m/>
    <m/>
    <s v="Source code review, BurpSuite Pro, dirbuster"/>
    <m/>
    <x v="0"/>
  </r>
  <r>
    <s v="4.3.4"/>
    <n v="14"/>
    <s v="OTG-CONFIG-003"/>
    <x v="0"/>
    <m/>
    <m/>
    <m/>
    <m/>
    <m/>
    <m/>
    <s v="Burp SuitePro, Nessus, Nikto, dirbuster"/>
    <m/>
    <x v="0"/>
  </r>
  <r>
    <s v="4.3.5"/>
    <n v="15"/>
    <s v="OTG-CONFIG-004"/>
    <x v="0"/>
    <m/>
    <m/>
    <m/>
    <m/>
    <m/>
    <m/>
    <s v="Burp SuitePro, dirbuster"/>
    <m/>
    <x v="0"/>
  </r>
  <r>
    <s v="4.3.6"/>
    <n v="16"/>
    <s v="OTG-CONFIG-005"/>
    <x v="1"/>
    <m/>
    <m/>
    <m/>
    <m/>
    <m/>
    <s v="Tomcat Manager presents a significant attack vector as it allows management of web pages. This may be exploited by uploading a shell to obtain OS access and allow for privilege escalation."/>
    <s v="Burp SuitePro, dirbuster, nmap, Nikto"/>
    <m/>
    <x v="0"/>
  </r>
  <r>
    <s v="4.3.7"/>
    <n v="17"/>
    <s v="OTG-CONFIG-006"/>
    <x v="1"/>
    <m/>
    <m/>
    <m/>
    <m/>
    <m/>
    <m/>
    <s v="NetCat"/>
    <m/>
    <x v="0"/>
  </r>
  <r>
    <s v="4.3.8"/>
    <n v="18"/>
    <s v="OTG-CONFIG-007"/>
    <x v="0"/>
    <m/>
    <m/>
    <m/>
    <m/>
    <m/>
    <m/>
    <s v="curl, Nikto"/>
    <m/>
    <x v="0"/>
  </r>
  <r>
    <s v="4.4.1"/>
    <n v="19"/>
    <s v="OTG-CONFIG-008"/>
    <x v="0"/>
    <m/>
    <m/>
    <m/>
    <m/>
    <m/>
    <m/>
    <s v="URL navigation"/>
    <m/>
    <x v="0"/>
  </r>
  <r>
    <s v="4.4.2"/>
    <n v="20"/>
    <s v="OTG-IDENT-001"/>
    <x v="0"/>
    <m/>
    <m/>
    <m/>
    <m/>
    <m/>
    <m/>
    <s v="Interview"/>
    <m/>
    <x v="0"/>
  </r>
  <r>
    <s v="4.4.3"/>
    <n v="21"/>
    <s v="OTG-IDENT-002"/>
    <x v="0"/>
    <m/>
    <m/>
    <m/>
    <m/>
    <m/>
    <m/>
    <s v="Manual Testing"/>
    <m/>
    <x v="0"/>
  </r>
  <r>
    <s v="4.4.4"/>
    <n v="22"/>
    <s v="OTG-IDENT-003"/>
    <x v="3"/>
    <m/>
    <m/>
    <m/>
    <m/>
    <m/>
    <s v="Attacker can use an un-registered IDOC number to obtain a [Application] account and attempt to further exploit the system via the Survey and Reset Password functionality. Or attacker may use registered IDOC numbers to brute force passwords."/>
    <s v="Manual Testing"/>
    <m/>
    <x v="0"/>
  </r>
  <r>
    <s v="4.4.5"/>
    <n v="23"/>
    <s v="OTG-IDENT-004"/>
    <x v="3"/>
    <m/>
    <m/>
    <m/>
    <m/>
    <m/>
    <s v="The checkValidOffender can be exploited to lookup all IDOC numbers and determine their status within the [Application] system."/>
    <s v="BurpSuite Pro"/>
    <m/>
    <x v="0"/>
  </r>
  <r>
    <s v="4.4.6"/>
    <n v="24"/>
    <s v="OTG-IDENT-005"/>
    <x v="0"/>
    <m/>
    <m/>
    <m/>
    <m/>
    <m/>
    <m/>
    <s v="Manual Testing"/>
    <m/>
    <x v="0"/>
  </r>
  <r>
    <s v="4.4.7"/>
    <n v="25"/>
    <s v="OTG-AUTHN-001"/>
    <x v="0"/>
    <m/>
    <m/>
    <m/>
    <m/>
    <m/>
    <m/>
    <s v="BurpSuite Pro"/>
    <m/>
    <x v="0"/>
  </r>
  <r>
    <s v="4.5.1"/>
    <n v="26"/>
    <s v="OTG-AUTHN-002"/>
    <x v="0"/>
    <m/>
    <m/>
    <m/>
    <m/>
    <m/>
    <m/>
    <s v="BurpSuite Pro"/>
    <m/>
    <x v="0"/>
  </r>
  <r>
    <s v="4.5.2"/>
    <n v="27"/>
    <s v="OTG-AUTHN-003"/>
    <x v="3"/>
    <m/>
    <m/>
    <m/>
    <m/>
    <m/>
    <s v="Due to the lack of active monitoring and the lack of lockout and manual validation controls, accounts (usernames and passwords) can be enumerated through automated tools. Given enough time, any account may be compromised."/>
    <s v="BurpSuite Pro"/>
    <m/>
    <x v="0"/>
  </r>
  <r>
    <s v="4.5.3"/>
    <n v="28"/>
    <s v="OTG-AUTHN-004"/>
    <x v="0"/>
    <m/>
    <m/>
    <m/>
    <m/>
    <m/>
    <m/>
    <s v="BurpSuite Pro, Tamper Data, Live HTTP Headers, Cookies Manager+"/>
    <m/>
    <x v="0"/>
  </r>
  <r>
    <s v="4.5.4"/>
    <n v="29"/>
    <s v="OTG-AUTHN-005"/>
    <x v="0"/>
    <m/>
    <m/>
    <m/>
    <m/>
    <m/>
    <m/>
    <s v="Manual Testing"/>
    <m/>
    <x v="0"/>
  </r>
  <r>
    <s v="4.5.5"/>
    <n v="30"/>
    <s v="OTG-AUTHN-006"/>
    <x v="0"/>
    <m/>
    <m/>
    <m/>
    <m/>
    <m/>
    <m/>
    <s v="Iceweasel"/>
    <m/>
    <x v="0"/>
  </r>
  <r>
    <s v="4.5.6"/>
    <n v="31"/>
    <s v="OTG-AUTHN-007"/>
    <x v="3"/>
    <m/>
    <m/>
    <m/>
    <m/>
    <m/>
    <s v="Lack of password complexity rules and a length of 10 allows for easily guessed passwords. Combined with the lack of countermeasures for prevent of brute force attacks will experience easier success than if password complexity was implemented."/>
    <s v="Manual Testing, BurpSuite Pro, Tamper Data, Source Code Review"/>
    <m/>
    <x v="0"/>
  </r>
  <r>
    <s v="4.5.7"/>
    <n v="32"/>
    <s v="OTG-AUTHN-007"/>
    <x v="3"/>
    <m/>
    <m/>
    <m/>
    <m/>
    <m/>
    <s v="Credentials stored in the browser can be captured by an attacker who gains access to the computer, either locally or through some remote compromise. Further, methods have existed whereby a malicious web site can retrieve the stored credentials for other applications, by exploiting browser vulnerabilities or through application-level cross-domain attacks."/>
    <s v="Manual Testing, BurpSuite Pro, Tamper Data, Source Code Review"/>
    <m/>
    <x v="0"/>
  </r>
  <r>
    <s v="4.5.8"/>
    <n v="33"/>
    <s v="OTG-AUTHN-008"/>
    <x v="0"/>
    <m/>
    <m/>
    <m/>
    <m/>
    <m/>
    <m/>
    <s v="Manual Testing"/>
    <m/>
    <x v="0"/>
  </r>
  <r>
    <s v="4.5.9"/>
    <n v="34"/>
    <s v="OTG-AUTHN-009"/>
    <x v="0"/>
    <m/>
    <m/>
    <m/>
    <m/>
    <m/>
    <m/>
    <s v="BurpSuite Pro, Cookie Manager+, Tamer Data, Netcat"/>
    <m/>
    <x v="0"/>
  </r>
  <r>
    <s v="4.5.10"/>
    <n v="35"/>
    <s v="OTG-AUTHN-010"/>
    <x v="0"/>
    <m/>
    <m/>
    <m/>
    <m/>
    <m/>
    <m/>
    <s v="Manual Testing"/>
    <m/>
    <x v="0"/>
  </r>
  <r>
    <s v="4.6.1"/>
    <n v="36"/>
    <s v="OTG-AUTHZ-001"/>
    <x v="0"/>
    <m/>
    <m/>
    <m/>
    <m/>
    <m/>
    <m/>
    <s v="dotdotpwn, BurpSuite Pro, Nikto"/>
    <m/>
    <x v="0"/>
  </r>
  <r>
    <s v="4.6.2"/>
    <n v="37"/>
    <s v="OTG-AUTHZ-002"/>
    <x v="0"/>
    <m/>
    <m/>
    <m/>
    <m/>
    <m/>
    <m/>
    <s v="BurpSuite Pro, Tamper Data, Cookie Manager+"/>
    <m/>
    <x v="0"/>
  </r>
  <r>
    <s v="4.6.3"/>
    <n v="38"/>
    <s v="OTG-AUTHZ-003"/>
    <x v="0"/>
    <m/>
    <m/>
    <m/>
    <m/>
    <m/>
    <m/>
    <s v="Interview"/>
    <m/>
    <x v="0"/>
  </r>
  <r>
    <s v="4.6.4"/>
    <n v="39"/>
    <s v="OTG-AUTHZ-004"/>
    <x v="0"/>
    <m/>
    <m/>
    <m/>
    <m/>
    <m/>
    <m/>
    <s v="BurpSuite Pro"/>
    <m/>
    <x v="0"/>
  </r>
  <r>
    <s v="4.7.1"/>
    <n v="40"/>
    <s v="OTG-SESS-001"/>
    <x v="0"/>
    <m/>
    <m/>
    <m/>
    <m/>
    <m/>
    <m/>
    <s v="BurpSuite Pro, Cookie Manager+, Tamer Data, Netcat"/>
    <m/>
    <x v="0"/>
  </r>
  <r>
    <s v="4.7.2"/>
    <n v="41"/>
    <s v="OTG-SESS-002"/>
    <x v="4"/>
    <m/>
    <m/>
    <m/>
    <m/>
    <m/>
    <m/>
    <s v="BurpSuite Pro, Cookie Manager+, Tamer Data, Netcat"/>
    <m/>
    <x v="0"/>
  </r>
  <r>
    <s v="4.7.3"/>
    <n v="42"/>
    <s v="OTG-SESS-003"/>
    <x v="0"/>
    <m/>
    <m/>
    <m/>
    <m/>
    <m/>
    <m/>
    <s v="BurpSuite Pro, Cookie Manager+"/>
    <m/>
    <x v="0"/>
  </r>
  <r>
    <s v="4.7.4"/>
    <n v="43"/>
    <s v="OTG-SESS-004"/>
    <x v="0"/>
    <m/>
    <m/>
    <m/>
    <m/>
    <m/>
    <m/>
    <s v="BurpSuite Pro, Cookie Manager+"/>
    <m/>
    <x v="0"/>
  </r>
  <r>
    <s v="4.7.5"/>
    <n v="44"/>
    <s v="OTG-SESS-005"/>
    <x v="0"/>
    <m/>
    <m/>
    <m/>
    <m/>
    <m/>
    <m/>
    <s v="BurpSuite Pro, Netcat, Iceweasel"/>
    <m/>
    <x v="0"/>
  </r>
  <r>
    <s v="4.7.6"/>
    <n v="45"/>
    <s v="OTG-SESS-006"/>
    <x v="0"/>
    <m/>
    <m/>
    <m/>
    <m/>
    <m/>
    <m/>
    <s v="BurpSuite Pro, Cookie Manager+"/>
    <m/>
    <x v="0"/>
  </r>
  <r>
    <s v="4.7.7"/>
    <n v="46"/>
    <s v="OTG-SESS-007"/>
    <x v="0"/>
    <m/>
    <m/>
    <m/>
    <m/>
    <m/>
    <m/>
    <s v="Clock"/>
    <m/>
    <x v="0"/>
  </r>
  <r>
    <s v="4.7.8"/>
    <n v="47"/>
    <s v="OTG-SESS-008"/>
    <x v="0"/>
    <m/>
    <m/>
    <m/>
    <m/>
    <m/>
    <m/>
    <s v="BurpSuite Pro, Cookie Manager+"/>
    <m/>
    <x v="0"/>
  </r>
  <r>
    <s v="4.8.1"/>
    <n v="48"/>
    <s v="OTG-INPVAL-001"/>
    <x v="0"/>
    <m/>
    <m/>
    <m/>
    <m/>
    <m/>
    <m/>
    <s v="xsser, BurpSuite Pro, Manual Testing"/>
    <m/>
    <x v="0"/>
  </r>
  <r>
    <s v="4.8.2"/>
    <n v="49"/>
    <s v="OTG-INPVAL-002"/>
    <x v="0"/>
    <m/>
    <m/>
    <m/>
    <m/>
    <m/>
    <m/>
    <s v="xsser, BurpSuite Pro, Manual Testing"/>
    <m/>
    <x v="0"/>
  </r>
  <r>
    <s v="4.8.3"/>
    <n v="50"/>
    <s v="OTG-INPVAL-003"/>
    <x v="0"/>
    <m/>
    <m/>
    <m/>
    <m/>
    <m/>
    <m/>
    <s v="BurpSuite Pro, Netcat"/>
    <m/>
    <x v="0"/>
  </r>
  <r>
    <s v="4.8.4"/>
    <n v="51"/>
    <s v="OTG-INPVAL-004"/>
    <x v="0"/>
    <m/>
    <m/>
    <m/>
    <m/>
    <m/>
    <m/>
    <s v="BurpSuite Pro, Netcat"/>
    <m/>
    <x v="0"/>
  </r>
  <r>
    <s v="4.8.5"/>
    <n v="52"/>
    <s v="OTG-INPVAL-005"/>
    <x v="0"/>
    <m/>
    <m/>
    <m/>
    <m/>
    <m/>
    <m/>
    <s v="BurpSuite Pro, Manual Testing"/>
    <m/>
    <x v="0"/>
  </r>
  <r>
    <s v="4.8.6"/>
    <n v="53"/>
    <s v="OTG-INPVAL-006"/>
    <x v="0"/>
    <m/>
    <m/>
    <m/>
    <m/>
    <m/>
    <m/>
    <s v="BurpSuite Pro"/>
    <m/>
    <x v="0"/>
  </r>
  <r>
    <s v="4.8.7"/>
    <n v="54"/>
    <s v="OTG-INPVAL-007"/>
    <x v="0"/>
    <m/>
    <m/>
    <m/>
    <m/>
    <m/>
    <m/>
    <s v="BurpSuite Pro"/>
    <m/>
    <x v="0"/>
  </r>
  <r>
    <s v="4.8.8"/>
    <n v="55"/>
    <s v="OTG-INPVAL-008"/>
    <x v="0"/>
    <m/>
    <m/>
    <m/>
    <m/>
    <m/>
    <m/>
    <s v="BurpSuite Pro"/>
    <m/>
    <x v="0"/>
  </r>
  <r>
    <s v="4.8.9"/>
    <n v="56"/>
    <s v="OTG-INPVAL-009"/>
    <x v="0"/>
    <m/>
    <m/>
    <m/>
    <m/>
    <m/>
    <m/>
    <s v="BurpSuite Pro, Manual Testing"/>
    <m/>
    <x v="0"/>
  </r>
  <r>
    <s v="4.8.10"/>
    <n v="57"/>
    <s v="OTG-INPVAL-010"/>
    <x v="0"/>
    <m/>
    <m/>
    <m/>
    <m/>
    <m/>
    <m/>
    <s v="BurpSuite Pro"/>
    <m/>
    <x v="0"/>
  </r>
  <r>
    <s v="4.8.11"/>
    <n v="58"/>
    <s v="OTG-INPVAL-011"/>
    <x v="0"/>
    <m/>
    <m/>
    <m/>
    <m/>
    <m/>
    <m/>
    <s v="Nmap"/>
    <m/>
    <x v="0"/>
  </r>
  <r>
    <s v="4.8.12"/>
    <n v="59"/>
    <s v="OTG-INPVAL-012"/>
    <x v="0"/>
    <m/>
    <m/>
    <m/>
    <m/>
    <m/>
    <m/>
    <s v="BurpSuite Pro, Manual Testing"/>
    <m/>
    <x v="0"/>
  </r>
  <r>
    <s v="4.8.12.1"/>
    <n v="60"/>
    <s v="OTG-INPVAL-012"/>
    <x v="0"/>
    <m/>
    <m/>
    <m/>
    <m/>
    <m/>
    <m/>
    <s v="BurpSuite Pro, Manual Testing"/>
    <m/>
    <x v="0"/>
  </r>
  <r>
    <s v="4.8.12.2"/>
    <n v="61"/>
    <s v="OTG-INPVAL-012"/>
    <x v="0"/>
    <m/>
    <m/>
    <m/>
    <m/>
    <m/>
    <m/>
    <s v="BurpSuite Pro, Manual Testing"/>
    <m/>
    <x v="0"/>
  </r>
  <r>
    <s v="4.8.13"/>
    <n v="62"/>
    <s v="OTG-INPVAL-013"/>
    <x v="0"/>
    <m/>
    <m/>
    <m/>
    <m/>
    <m/>
    <m/>
    <s v="BurpSuite Pro, Manual Testing"/>
    <m/>
    <x v="0"/>
  </r>
  <r>
    <s v="4.8.14"/>
    <n v="63"/>
    <s v="OTG-INPVAL-014"/>
    <x v="0"/>
    <m/>
    <m/>
    <m/>
    <m/>
    <m/>
    <m/>
    <m/>
    <m/>
    <x v="0"/>
  </r>
  <r>
    <s v="4.8.15"/>
    <n v="64"/>
    <s v="OTG-INPVAL-015"/>
    <x v="0"/>
    <m/>
    <m/>
    <m/>
    <m/>
    <m/>
    <m/>
    <s v="BurpSuite Pro, Manual Testing"/>
    <m/>
    <x v="0"/>
  </r>
  <r>
    <s v="4.8.16"/>
    <n v="65"/>
    <s v="OTG-INPVAL-016"/>
    <x v="0"/>
    <m/>
    <m/>
    <m/>
    <m/>
    <m/>
    <m/>
    <s v="BurpSuite Pro"/>
    <m/>
    <x v="0"/>
  </r>
  <r>
    <s v="4.9.1"/>
    <n v="66"/>
    <s v="OTG-ERR-001"/>
    <x v="0"/>
    <m/>
    <m/>
    <m/>
    <m/>
    <m/>
    <m/>
    <s v="BurpSuite Pro, netcat"/>
    <m/>
    <x v="0"/>
  </r>
  <r>
    <s v="4.9.2"/>
    <n v="67"/>
    <s v="OTG-ERR-002"/>
    <x v="0"/>
    <m/>
    <m/>
    <m/>
    <m/>
    <m/>
    <m/>
    <s v="BurpSuite Pro, netcat"/>
    <m/>
    <x v="0"/>
  </r>
  <r>
    <s v="4.10.1"/>
    <n v="68"/>
    <s v="OTG-CRYPST-001"/>
    <x v="1"/>
    <m/>
    <m/>
    <m/>
    <m/>
    <m/>
    <s v="Weak randomness compromises the integrity of HTTPS, allowing an attacker to possibly defeat encryption and obtain sensitive information."/>
    <s v="ssslyze, sslscan"/>
    <m/>
    <x v="0"/>
  </r>
  <r>
    <s v="4.10.2"/>
    <n v="69"/>
    <s v="OTG-CRYPST-002"/>
    <x v="0"/>
    <m/>
    <m/>
    <m/>
    <m/>
    <m/>
    <m/>
    <s v="Manual Testing"/>
    <m/>
    <x v="0"/>
  </r>
  <r>
    <s v="4.10.3"/>
    <n v="70"/>
    <s v="OTG-CRYPST-003"/>
    <x v="0"/>
    <m/>
    <m/>
    <m/>
    <m/>
    <m/>
    <m/>
    <s v="BurpSuite Pro"/>
    <m/>
    <x v="0"/>
  </r>
  <r>
    <s v="4.11.1"/>
    <n v="71"/>
    <s v="OTG-BUSLOGIC-001"/>
    <x v="0"/>
    <m/>
    <m/>
    <m/>
    <m/>
    <m/>
    <m/>
    <s v="BurpSuite Pro, Tamper Data"/>
    <m/>
    <x v="0"/>
  </r>
  <r>
    <s v="4.11.2"/>
    <n v="72"/>
    <s v="OTG-BUSLOGIC-002"/>
    <x v="0"/>
    <m/>
    <m/>
    <m/>
    <m/>
    <m/>
    <m/>
    <s v="BurpSuite Pro, Tamper Data, Cookie Manager+"/>
    <m/>
    <x v="0"/>
  </r>
  <r>
    <s v="4.11.3"/>
    <n v="73"/>
    <s v="OTG-BUSLOGIC-003"/>
    <x v="0"/>
    <m/>
    <m/>
    <m/>
    <m/>
    <m/>
    <m/>
    <s v="BurpSuite Pro, Tamper Data"/>
    <m/>
    <x v="0"/>
  </r>
  <r>
    <s v="4.11.4"/>
    <n v="74"/>
    <s v="OTG-BUSLOGIC-004"/>
    <x v="0"/>
    <m/>
    <m/>
    <m/>
    <m/>
    <m/>
    <m/>
    <s v="Manual Testing"/>
    <m/>
    <x v="0"/>
  </r>
  <r>
    <s v="4.11.5"/>
    <n v="75"/>
    <s v="OTG-BUSLOGIC-005"/>
    <x v="5"/>
    <m/>
    <m/>
    <m/>
    <m/>
    <m/>
    <s v="Lack of function limiting allows for the automation of brute force attacks."/>
    <s v="BurpSuite Pro, Tamper Data"/>
    <m/>
    <x v="0"/>
  </r>
  <r>
    <s v="4.11.6"/>
    <n v="76"/>
    <s v="OTG-BUSLOGIC-006"/>
    <x v="0"/>
    <m/>
    <m/>
    <m/>
    <m/>
    <m/>
    <m/>
    <s v="BurpSuite Pro, Tamper Data"/>
    <m/>
    <x v="0"/>
  </r>
  <r>
    <s v="4.11.7"/>
    <n v="77"/>
    <s v="OTG-BUSLOGIC-007"/>
    <x v="6"/>
    <m/>
    <m/>
    <m/>
    <m/>
    <m/>
    <s v="Lack of defenses allows for the [Application] system to be persistently attacked and fails to alert IDOC resources of potential incidents."/>
    <s v="BurpSuite Pro, Manual Testing"/>
    <m/>
    <x v="0"/>
  </r>
  <r>
    <s v="4.11.8"/>
    <n v="78"/>
    <s v="OTG-BUSLOGIC-008"/>
    <x v="0"/>
    <m/>
    <m/>
    <m/>
    <m/>
    <m/>
    <m/>
    <s v="Manual Testing, Netcat"/>
    <m/>
    <x v="0"/>
  </r>
  <r>
    <s v="4.11.9"/>
    <n v="79"/>
    <s v="OTG-BUSLOGIC-009"/>
    <x v="0"/>
    <m/>
    <m/>
    <m/>
    <m/>
    <m/>
    <m/>
    <s v="Manual Testing, Netcat"/>
    <m/>
    <x v="0"/>
  </r>
  <r>
    <s v="4.12.1"/>
    <n v="80"/>
    <s v="OTG-CLIENT-001"/>
    <x v="0"/>
    <m/>
    <m/>
    <m/>
    <m/>
    <m/>
    <m/>
    <s v="BurpSuite Pro, Manual Testing"/>
    <m/>
    <x v="0"/>
  </r>
  <r>
    <s v="4.12.2"/>
    <n v="81"/>
    <s v="OTG-CLIENT-002"/>
    <x v="0"/>
    <m/>
    <m/>
    <m/>
    <m/>
    <m/>
    <m/>
    <s v="BurpSuite Pro, Manual Testing"/>
    <m/>
    <x v="0"/>
  </r>
  <r>
    <s v="4.12.3"/>
    <n v="82"/>
    <s v="OTG-CLIENT-003"/>
    <x v="0"/>
    <m/>
    <m/>
    <m/>
    <m/>
    <m/>
    <m/>
    <s v="BurpSuite Pro, Manual Testing"/>
    <m/>
    <x v="0"/>
  </r>
  <r>
    <s v="4.12.4"/>
    <n v="83"/>
    <s v="OTG-CLIENT-004"/>
    <x v="0"/>
    <m/>
    <m/>
    <m/>
    <m/>
    <m/>
    <m/>
    <s v="BurpSuite Pro, Manual Testing"/>
    <m/>
    <x v="0"/>
  </r>
  <r>
    <s v="4.12.5"/>
    <n v="84"/>
    <s v="OTG-CLIENT-005"/>
    <x v="0"/>
    <m/>
    <m/>
    <m/>
    <m/>
    <m/>
    <m/>
    <m/>
    <m/>
    <x v="0"/>
  </r>
  <r>
    <s v="4.12.6"/>
    <n v="85"/>
    <s v="OTG-CLIENT-006"/>
    <x v="0"/>
    <m/>
    <m/>
    <m/>
    <m/>
    <m/>
    <m/>
    <s v="Manual Testing"/>
    <m/>
    <x v="0"/>
  </r>
  <r>
    <s v="4.12.7"/>
    <n v="86"/>
    <s v="OTG-CLIENT-007"/>
    <x v="0"/>
    <m/>
    <m/>
    <m/>
    <m/>
    <m/>
    <m/>
    <m/>
    <m/>
    <x v="0"/>
  </r>
  <r>
    <s v="4.12.8"/>
    <n v="87"/>
    <s v="OTG-CLIENT-008"/>
    <x v="0"/>
    <m/>
    <m/>
    <m/>
    <m/>
    <m/>
    <m/>
    <s v="BurpSuite Pro, Manual Testing"/>
    <m/>
    <x v="0"/>
  </r>
  <r>
    <s v="4.12.9"/>
    <n v="88"/>
    <s v="OTG-CLIENT-009"/>
    <x v="1"/>
    <m/>
    <m/>
    <m/>
    <m/>
    <m/>
    <s v="An attacker could use a social engineering campaign to email parolees and direct them to a malicious site to coerce [Application] users into performing adverse actions and/or leaking [Application] information."/>
    <s v="Apache"/>
    <m/>
    <x v="0"/>
  </r>
  <r>
    <s v="4.12.10"/>
    <n v="89"/>
    <s v="OTG-CLIENT-010"/>
    <x v="0"/>
    <m/>
    <m/>
    <m/>
    <m/>
    <m/>
    <m/>
    <s v="BurpSuite Pro, Manual Testing"/>
    <m/>
    <x v="0"/>
  </r>
  <r>
    <s v="4.12.11"/>
    <n v="90"/>
    <s v="OTG-CLIENT-011"/>
    <x v="0"/>
    <m/>
    <m/>
    <m/>
    <m/>
    <m/>
    <m/>
    <s v="BurpSuite Pro, Manual Testing"/>
    <m/>
    <x v="0"/>
  </r>
  <r>
    <s v="4.12.12"/>
    <n v="91"/>
    <s v="OTG-CLIENT-012"/>
    <x v="0"/>
    <m/>
    <m/>
    <m/>
    <m/>
    <m/>
    <m/>
    <s v="Chrome"/>
    <m/>
    <x v="0"/>
  </r>
  <r>
    <m/>
    <m/>
    <m/>
    <x v="0"/>
    <m/>
    <m/>
    <m/>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5" firstHeaderRow="1" firstDataRow="2" firstDataCol="1"/>
  <pivotFields count="13">
    <pivotField showAll="0"/>
    <pivotField showAll="0"/>
    <pivotField showAll="0"/>
    <pivotField axis="axisRow" showAll="0">
      <items count="8">
        <item x="3"/>
        <item x="4"/>
        <item x="2"/>
        <item x="1"/>
        <item x="5"/>
        <item x="6"/>
        <item h="1" x="0"/>
        <item t="default"/>
      </items>
    </pivotField>
    <pivotField showAll="0" defaultSubtotal="0"/>
    <pivotField showAll="0" defaultSubtotal="0"/>
    <pivotField showAll="0" defaultSubtotal="0"/>
    <pivotField showAll="0"/>
    <pivotField showAll="0"/>
    <pivotField showAll="0"/>
    <pivotField showAll="0"/>
    <pivotField showAll="0"/>
    <pivotField axis="axisCol" dataField="1" showAll="0">
      <items count="6">
        <item m="1" x="2"/>
        <item m="1" x="3"/>
        <item m="1" x="1"/>
        <item m="1" x="4"/>
        <item h="1" x="0"/>
        <item t="default"/>
      </items>
    </pivotField>
  </pivotFields>
  <rowFields count="1">
    <field x="3"/>
  </rowFields>
  <rowItems count="1">
    <i t="grand">
      <x/>
    </i>
  </rowItems>
  <colFields count="1">
    <field x="12"/>
  </colFields>
  <colItems count="1">
    <i t="grand">
      <x/>
    </i>
  </colItems>
  <dataFields count="1">
    <dataField name="Count of Risk" fld="12" subtotal="count" baseField="0" baseItem="0"/>
  </dataFields>
  <chartFormats count="10">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0" format="4" series="1">
      <pivotArea type="data" outline="0" fieldPosition="0">
        <references count="2">
          <reference field="4294967294" count="1" selected="0">
            <x v="0"/>
          </reference>
          <reference field="12" count="1" selected="0">
            <x v="4"/>
          </reference>
        </references>
      </pivotArea>
    </chartFormat>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2" format="2" series="1">
      <pivotArea type="data" outline="0" fieldPosition="0">
        <references count="2">
          <reference field="4294967294" count="1" selected="0">
            <x v="0"/>
          </reference>
          <reference field="12" count="1" selected="0">
            <x v="2"/>
          </reference>
        </references>
      </pivotArea>
    </chartFormat>
    <chartFormat chart="2" format="3" series="1">
      <pivotArea type="data" outline="0" fieldPosition="0">
        <references count="2">
          <reference field="4294967294" count="1" selected="0">
            <x v="0"/>
          </reference>
          <reference field="12" count="1" selected="0">
            <x v="3"/>
          </reference>
        </references>
      </pivotArea>
    </chartFormat>
    <chartFormat chart="2" format="4" series="1">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owasp.org/index.php/Category:Cryptographic_Vulnerability" TargetMode="External"/><Relationship Id="rId13" Type="http://schemas.openxmlformats.org/officeDocument/2006/relationships/hyperlink" Target="https://www.owasp.org/index.php/Category:Input_Validation_Vulnerability" TargetMode="External"/><Relationship Id="rId18" Type="http://schemas.openxmlformats.org/officeDocument/2006/relationships/hyperlink" Target="https://www.owasp.org/index.php/Category:Range_and_Type_Error_Vulnerability" TargetMode="External"/><Relationship Id="rId3" Type="http://schemas.openxmlformats.org/officeDocument/2006/relationships/hyperlink" Target="https://www.owasp.org/index.php/Category:Authorization_Vulnerability" TargetMode="External"/><Relationship Id="rId21" Type="http://schemas.openxmlformats.org/officeDocument/2006/relationships/hyperlink" Target="https://www.owasp.org/index.php/Category:Synchronization_and_Timing_Vulnerability" TargetMode="External"/><Relationship Id="rId7" Type="http://schemas.openxmlformats.org/officeDocument/2006/relationships/hyperlink" Target="https://www.owasp.org/index.php/Category:Configuration_Vulnerability" TargetMode="External"/><Relationship Id="rId12" Type="http://schemas.openxmlformats.org/officeDocument/2006/relationships/hyperlink" Target="https://www.owasp.org/index.php/Category:General_Logic_Error_Vulnerability" TargetMode="External"/><Relationship Id="rId17" Type="http://schemas.openxmlformats.org/officeDocument/2006/relationships/hyperlink" Target="https://www.owasp.org/index.php/Category:Protocol_Errors" TargetMode="External"/><Relationship Id="rId2" Type="http://schemas.openxmlformats.org/officeDocument/2006/relationships/hyperlink" Target="https://www.owasp.org/index.php/Category:Authentication_Vulnerability" TargetMode="External"/><Relationship Id="rId16" Type="http://schemas.openxmlformats.org/officeDocument/2006/relationships/hyperlink" Target="https://www.owasp.org/index.php/Category:Path_Vulnerability" TargetMode="External"/><Relationship Id="rId20" Type="http://schemas.openxmlformats.org/officeDocument/2006/relationships/hyperlink" Target="https://www.owasp.org/index.php/Category:Session_Management_Vulnerability" TargetMode="External"/><Relationship Id="rId1" Type="http://schemas.openxmlformats.org/officeDocument/2006/relationships/hyperlink" Target="https://www.owasp.org/index.php/Category:API_Abuse" TargetMode="External"/><Relationship Id="rId6" Type="http://schemas.openxmlformats.org/officeDocument/2006/relationships/hyperlink" Target="https://www.owasp.org/index.php/Category:Code_Quality_Vulnerability" TargetMode="External"/><Relationship Id="rId11" Type="http://schemas.openxmlformats.org/officeDocument/2006/relationships/hyperlink" Target="https://www.owasp.org/index.php/Category:Error_Handling_Vulnerability" TargetMode="External"/><Relationship Id="rId5" Type="http://schemas.openxmlformats.org/officeDocument/2006/relationships/hyperlink" Target="https://www.owasp.org/index.php/Category:Code_Permission_Vulnerability" TargetMode="External"/><Relationship Id="rId15" Type="http://schemas.openxmlformats.org/officeDocument/2006/relationships/hyperlink" Target="https://www.owasp.org/index.php/Category:Password_Management_Vulnerability" TargetMode="External"/><Relationship Id="rId23" Type="http://schemas.openxmlformats.org/officeDocument/2006/relationships/hyperlink" Target="https://www.owasp.org/index.php/Category:Use_of_Dangerous_API" TargetMode="External"/><Relationship Id="rId10" Type="http://schemas.openxmlformats.org/officeDocument/2006/relationships/hyperlink" Target="https://www.owasp.org/index.php/Category:Environmental_Vulnerability" TargetMode="External"/><Relationship Id="rId19" Type="http://schemas.openxmlformats.org/officeDocument/2006/relationships/hyperlink" Target="https://www.owasp.org/index.php/Category:Sensitive_Data_Protection_Vulnerability" TargetMode="External"/><Relationship Id="rId4" Type="http://schemas.openxmlformats.org/officeDocument/2006/relationships/hyperlink" Target="https://www.owasp.org/index.php/Category:Availability_Vulnerability" TargetMode="External"/><Relationship Id="rId9" Type="http://schemas.openxmlformats.org/officeDocument/2006/relationships/hyperlink" Target="https://www.owasp.org/index.php/Category:Encoding_Vulnerability" TargetMode="External"/><Relationship Id="rId14" Type="http://schemas.openxmlformats.org/officeDocument/2006/relationships/hyperlink" Target="https://www.owasp.org/index.php/Category:Logging_and_Auditing_Vulnerability" TargetMode="External"/><Relationship Id="rId22" Type="http://schemas.openxmlformats.org/officeDocument/2006/relationships/hyperlink" Target="https://www.owasp.org/index.php/Category:Unsafe_Mobile_Code"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2"/>
  <sheetViews>
    <sheetView workbookViewId="0"/>
  </sheetViews>
  <sheetFormatPr defaultRowHeight="15" x14ac:dyDescent="0.25"/>
  <cols>
    <col min="1" max="1" width="31.28515625" style="64" bestFit="1" customWidth="1"/>
    <col min="2" max="2" width="17.28515625" customWidth="1"/>
    <col min="3" max="3" width="53" bestFit="1" customWidth="1"/>
    <col min="5" max="9" width="4.5703125" customWidth="1"/>
    <col min="15" max="15" width="13.7109375" customWidth="1"/>
  </cols>
  <sheetData>
    <row r="1" spans="1:18" x14ac:dyDescent="0.25">
      <c r="A1" s="65" t="s">
        <v>6</v>
      </c>
      <c r="B1" s="66" t="s">
        <v>604</v>
      </c>
      <c r="C1" s="66" t="s">
        <v>369</v>
      </c>
      <c r="D1" s="66" t="s">
        <v>605</v>
      </c>
      <c r="E1" s="83" t="s">
        <v>323</v>
      </c>
      <c r="F1" s="83" t="s">
        <v>324</v>
      </c>
      <c r="G1" s="83" t="s">
        <v>325</v>
      </c>
      <c r="H1" s="83" t="s">
        <v>326</v>
      </c>
      <c r="I1" s="83" t="s">
        <v>606</v>
      </c>
    </row>
    <row r="2" spans="1:18" ht="22.5" x14ac:dyDescent="0.25">
      <c r="A2" s="68" t="s">
        <v>16</v>
      </c>
      <c r="B2" s="68" t="s">
        <v>329</v>
      </c>
      <c r="C2" s="68" t="s">
        <v>371</v>
      </c>
      <c r="D2" s="32" t="str">
        <f>IF(I2&gt;0, "N/A", IF(E2+F2+G2+H2&gt;0,"Done","Not Done"))</f>
        <v>Not Done</v>
      </c>
      <c r="E2">
        <f>COUNTIFS(Findings!$C:$C,$B2, Findings!$O:$O,"High")</f>
        <v>0</v>
      </c>
      <c r="F2">
        <f>COUNTIFS(Findings!$C:$C,$B2, Findings!$O:$O,"Medium")</f>
        <v>0</v>
      </c>
      <c r="G2">
        <f>COUNTIFS(Findings!$C:$C,$B2, Findings!$O:$O,"Low")</f>
        <v>0</v>
      </c>
      <c r="H2">
        <f>COUNTIFS(Findings!$C:$C,$B2, Findings!$O:$O,"Info")</f>
        <v>0</v>
      </c>
      <c r="I2">
        <f>COUNTIFS(Findings!$C:$C,$B2, Findings!$O:$O,"n/a")</f>
        <v>0</v>
      </c>
      <c r="J2" s="33"/>
      <c r="K2" s="33"/>
      <c r="L2" s="33"/>
      <c r="M2" s="33"/>
      <c r="N2" s="33"/>
      <c r="O2" s="36"/>
      <c r="P2" s="33"/>
      <c r="Q2" s="33"/>
      <c r="R2" s="33"/>
    </row>
    <row r="3" spans="1:18" x14ac:dyDescent="0.25">
      <c r="A3" s="68" t="s">
        <v>16</v>
      </c>
      <c r="B3" s="68" t="s">
        <v>330</v>
      </c>
      <c r="C3" s="68" t="s">
        <v>373</v>
      </c>
      <c r="D3" s="32" t="str">
        <f t="shared" ref="D3:D66" si="0">IF(I3&gt;0, "N/A", IF(E3+F3+G3+H3&gt;0,"Done","Not Done"))</f>
        <v>Not Done</v>
      </c>
      <c r="E3">
        <f>COUNTIFS(Findings!$C:$C,$B3, Findings!$O:$O,"High")</f>
        <v>0</v>
      </c>
      <c r="F3">
        <f>COUNTIFS(Findings!$C:$C,$B3, Findings!$O:$O,"Medium")</f>
        <v>0</v>
      </c>
      <c r="G3">
        <f>COUNTIFS(Findings!$C:$C,$B3, Findings!$O:$O,"Low")</f>
        <v>0</v>
      </c>
      <c r="H3">
        <f>COUNTIFS(Findings!$C:$C,$B3, Findings!$O:$O,"Info")</f>
        <v>0</v>
      </c>
      <c r="I3">
        <f>COUNTIFS(Findings!$C:$C,$B3, Findings!$O:$O,"n/a")</f>
        <v>0</v>
      </c>
      <c r="J3" s="33"/>
      <c r="K3" s="33"/>
      <c r="L3" s="33"/>
      <c r="M3" s="33"/>
      <c r="N3" s="33"/>
      <c r="O3" s="36"/>
      <c r="P3" s="33"/>
      <c r="Q3" s="33"/>
      <c r="R3" s="33"/>
    </row>
    <row r="4" spans="1:18" ht="30" x14ac:dyDescent="0.25">
      <c r="A4" s="68" t="s">
        <v>16</v>
      </c>
      <c r="B4" s="68" t="s">
        <v>331</v>
      </c>
      <c r="C4" s="68" t="s">
        <v>374</v>
      </c>
      <c r="D4" s="32" t="str">
        <f t="shared" si="0"/>
        <v>Not Done</v>
      </c>
      <c r="E4">
        <f>COUNTIFS(Findings!$C:$C,$B4, Findings!$O:$O,"High")</f>
        <v>0</v>
      </c>
      <c r="F4">
        <f>COUNTIFS(Findings!$C:$C,$B4, Findings!$O:$O,"Medium")</f>
        <v>0</v>
      </c>
      <c r="G4">
        <f>COUNTIFS(Findings!$C:$C,$B4, Findings!$O:$O,"Low")</f>
        <v>0</v>
      </c>
      <c r="H4">
        <f>COUNTIFS(Findings!$C:$C,$B4, Findings!$O:$O,"Info")</f>
        <v>0</v>
      </c>
      <c r="I4">
        <f>COUNTIFS(Findings!$C:$C,$B4, Findings!$O:$O,"n/a")</f>
        <v>0</v>
      </c>
      <c r="J4" s="33"/>
      <c r="K4" s="42"/>
      <c r="L4" s="43"/>
      <c r="M4" s="43"/>
      <c r="N4" s="43"/>
      <c r="O4" s="52"/>
      <c r="P4" s="43"/>
      <c r="Q4" s="44"/>
      <c r="R4" s="33"/>
    </row>
    <row r="5" spans="1:18" x14ac:dyDescent="0.25">
      <c r="A5" s="68" t="s">
        <v>16</v>
      </c>
      <c r="B5" s="68" t="s">
        <v>332</v>
      </c>
      <c r="C5" s="68" t="s">
        <v>376</v>
      </c>
      <c r="D5" s="32" t="str">
        <f t="shared" si="0"/>
        <v>Not Done</v>
      </c>
      <c r="E5">
        <f>COUNTIFS(Findings!$C:$C,$B5, Findings!$O:$O,"High")</f>
        <v>0</v>
      </c>
      <c r="F5">
        <f>COUNTIFS(Findings!$C:$C,$B5, Findings!$O:$O,"Medium")</f>
        <v>0</v>
      </c>
      <c r="G5">
        <f>COUNTIFS(Findings!$C:$C,$B5, Findings!$O:$O,"Low")</f>
        <v>0</v>
      </c>
      <c r="H5">
        <f>COUNTIFS(Findings!$C:$C,$B5, Findings!$O:$O,"Info")</f>
        <v>0</v>
      </c>
      <c r="I5">
        <f>COUNTIFS(Findings!$C:$C,$B5, Findings!$O:$O,"n/a")</f>
        <v>0</v>
      </c>
      <c r="J5" s="33"/>
      <c r="K5" s="45"/>
      <c r="L5" s="84" t="s">
        <v>151</v>
      </c>
      <c r="M5" s="85"/>
      <c r="N5" s="85"/>
      <c r="O5" s="85"/>
      <c r="P5" s="86"/>
      <c r="Q5" s="47"/>
      <c r="R5" s="33"/>
    </row>
    <row r="6" spans="1:18" x14ac:dyDescent="0.25">
      <c r="A6" s="68" t="s">
        <v>16</v>
      </c>
      <c r="B6" s="68" t="s">
        <v>333</v>
      </c>
      <c r="C6" s="68" t="s">
        <v>378</v>
      </c>
      <c r="D6" s="32" t="str">
        <f t="shared" si="0"/>
        <v>Not Done</v>
      </c>
      <c r="E6">
        <f>COUNTIFS(Findings!$C:$C,$B6, Findings!$O:$O,"High")</f>
        <v>0</v>
      </c>
      <c r="F6">
        <f>COUNTIFS(Findings!$C:$C,$B6, Findings!$O:$O,"Medium")</f>
        <v>0</v>
      </c>
      <c r="G6">
        <f>COUNTIFS(Findings!$C:$C,$B6, Findings!$O:$O,"Low")</f>
        <v>0</v>
      </c>
      <c r="H6">
        <f>COUNTIFS(Findings!$C:$C,$B6, Findings!$O:$O,"Info")</f>
        <v>0</v>
      </c>
      <c r="I6">
        <f>COUNTIFS(Findings!$C:$C,$B6, Findings!$O:$O,"n/a")</f>
        <v>0</v>
      </c>
      <c r="J6" s="33"/>
      <c r="K6" s="45"/>
      <c r="L6" s="50"/>
      <c r="M6" s="51"/>
      <c r="N6" s="51"/>
      <c r="O6" s="53"/>
      <c r="P6" s="51"/>
      <c r="Q6" s="47"/>
      <c r="R6" s="33"/>
    </row>
    <row r="7" spans="1:18" x14ac:dyDescent="0.25">
      <c r="A7" s="68" t="s">
        <v>16</v>
      </c>
      <c r="B7" s="68" t="s">
        <v>334</v>
      </c>
      <c r="C7" s="68" t="s">
        <v>11</v>
      </c>
      <c r="D7" s="32" t="str">
        <f t="shared" si="0"/>
        <v>Not Done</v>
      </c>
      <c r="E7">
        <f>COUNTIFS(Findings!$C:$C,$B7, Findings!$O:$O,"High")</f>
        <v>0</v>
      </c>
      <c r="F7">
        <f>COUNTIFS(Findings!$C:$C,$B7, Findings!$O:$O,"Medium")</f>
        <v>0</v>
      </c>
      <c r="G7">
        <f>COUNTIFS(Findings!$C:$C,$B7, Findings!$O:$O,"Low")</f>
        <v>0</v>
      </c>
      <c r="H7">
        <f>COUNTIFS(Findings!$C:$C,$B7, Findings!$O:$O,"Info")</f>
        <v>0</v>
      </c>
      <c r="I7">
        <f>COUNTIFS(Findings!$C:$C,$B7, Findings!$O:$O,"n/a")</f>
        <v>0</v>
      </c>
      <c r="J7" s="33"/>
      <c r="K7" s="45"/>
      <c r="L7" s="87" t="s">
        <v>149</v>
      </c>
      <c r="M7" s="88"/>
      <c r="N7" s="37">
        <f>(P7-COUNTIF(D2:D92,"Not Done"))</f>
        <v>0</v>
      </c>
      <c r="O7" s="54" t="s">
        <v>150</v>
      </c>
      <c r="P7" s="31">
        <v>91</v>
      </c>
      <c r="Q7" s="47"/>
      <c r="R7" s="33"/>
    </row>
    <row r="8" spans="1:18" ht="23.25" x14ac:dyDescent="0.25">
      <c r="A8" s="68" t="s">
        <v>16</v>
      </c>
      <c r="B8" s="68" t="s">
        <v>335</v>
      </c>
      <c r="C8" s="68" t="s">
        <v>381</v>
      </c>
      <c r="D8" s="32" t="str">
        <f t="shared" si="0"/>
        <v>Not Done</v>
      </c>
      <c r="E8">
        <f>COUNTIFS(Findings!$C:$C,$B8, Findings!$O:$O,"High")</f>
        <v>0</v>
      </c>
      <c r="F8">
        <f>COUNTIFS(Findings!$C:$C,$B8, Findings!$O:$O,"Medium")</f>
        <v>0</v>
      </c>
      <c r="G8">
        <f>COUNTIFS(Findings!$C:$C,$B8, Findings!$O:$O,"Low")</f>
        <v>0</v>
      </c>
      <c r="H8">
        <f>COUNTIFS(Findings!$C:$C,$B8, Findings!$O:$O,"Info")</f>
        <v>0</v>
      </c>
      <c r="I8">
        <f>COUNTIFS(Findings!$C:$C,$B8, Findings!$O:$O,"n/a")</f>
        <v>0</v>
      </c>
      <c r="J8" s="33"/>
      <c r="K8" s="45"/>
      <c r="L8" s="89" t="s">
        <v>158</v>
      </c>
      <c r="M8" s="90"/>
      <c r="N8" s="91">
        <f>(N7/P7)</f>
        <v>0</v>
      </c>
      <c r="O8" s="92"/>
      <c r="P8" s="93"/>
      <c r="Q8" s="48"/>
      <c r="R8" s="33"/>
    </row>
    <row r="9" spans="1:18" x14ac:dyDescent="0.25">
      <c r="A9" s="68" t="s">
        <v>16</v>
      </c>
      <c r="B9" s="68" t="s">
        <v>336</v>
      </c>
      <c r="C9" s="68" t="s">
        <v>383</v>
      </c>
      <c r="D9" s="32" t="str">
        <f t="shared" si="0"/>
        <v>Not Done</v>
      </c>
      <c r="E9">
        <f>COUNTIFS(Findings!$C:$C,$B9, Findings!$O:$O,"High")</f>
        <v>0</v>
      </c>
      <c r="F9">
        <f>COUNTIFS(Findings!$C:$C,$B9, Findings!$O:$O,"Medium")</f>
        <v>0</v>
      </c>
      <c r="G9">
        <f>COUNTIFS(Findings!$C:$C,$B9, Findings!$O:$O,"Low")</f>
        <v>0</v>
      </c>
      <c r="H9">
        <f>COUNTIFS(Findings!$C:$C,$B9, Findings!$O:$O,"Info")</f>
        <v>0</v>
      </c>
      <c r="I9">
        <f>COUNTIFS(Findings!$C:$C,$B9, Findings!$O:$O,"n/a")</f>
        <v>0</v>
      </c>
      <c r="J9" s="33"/>
      <c r="K9" s="46"/>
      <c r="L9" s="50"/>
      <c r="M9" s="50"/>
      <c r="N9" s="50"/>
      <c r="O9" s="55"/>
      <c r="P9" s="50"/>
      <c r="Q9" s="49"/>
      <c r="R9" s="35"/>
    </row>
    <row r="10" spans="1:18" x14ac:dyDescent="0.25">
      <c r="A10" s="68" t="s">
        <v>16</v>
      </c>
      <c r="B10" s="68" t="s">
        <v>337</v>
      </c>
      <c r="C10" s="68" t="s">
        <v>385</v>
      </c>
      <c r="D10" s="32" t="str">
        <f t="shared" si="0"/>
        <v>Not Done</v>
      </c>
      <c r="E10">
        <f>COUNTIFS(Findings!$C:$C,$B10, Findings!$O:$O,"High")</f>
        <v>0</v>
      </c>
      <c r="F10">
        <f>COUNTIFS(Findings!$C:$C,$B10, Findings!$O:$O,"Medium")</f>
        <v>0</v>
      </c>
      <c r="G10">
        <f>COUNTIFS(Findings!$C:$C,$B10, Findings!$O:$O,"Low")</f>
        <v>0</v>
      </c>
      <c r="H10">
        <f>COUNTIFS(Findings!$C:$C,$B10, Findings!$O:$O,"Info")</f>
        <v>0</v>
      </c>
      <c r="I10">
        <f>COUNTIFS(Findings!$C:$C,$B10, Findings!$O:$O,"n/a")</f>
        <v>0</v>
      </c>
      <c r="J10" s="33"/>
      <c r="K10" s="34"/>
      <c r="L10" s="34"/>
      <c r="M10" s="34"/>
      <c r="N10" s="33"/>
      <c r="O10" s="36"/>
      <c r="P10" s="33"/>
      <c r="Q10" s="33"/>
      <c r="R10" s="33"/>
    </row>
    <row r="11" spans="1:18" x14ac:dyDescent="0.25">
      <c r="A11" s="68" t="s">
        <v>16</v>
      </c>
      <c r="B11" s="68" t="s">
        <v>338</v>
      </c>
      <c r="C11" s="68" t="s">
        <v>387</v>
      </c>
      <c r="D11" s="32" t="str">
        <f t="shared" si="0"/>
        <v>Not Done</v>
      </c>
      <c r="E11">
        <f>COUNTIFS(Findings!$C:$C,$B11, Findings!$O:$O,"High")</f>
        <v>0</v>
      </c>
      <c r="F11">
        <f>COUNTIFS(Findings!$C:$C,$B11, Findings!$O:$O,"Medium")</f>
        <v>0</v>
      </c>
      <c r="G11">
        <f>COUNTIFS(Findings!$C:$C,$B11, Findings!$O:$O,"Low")</f>
        <v>0</v>
      </c>
      <c r="H11">
        <f>COUNTIFS(Findings!$C:$C,$B11, Findings!$O:$O,"Info")</f>
        <v>0</v>
      </c>
      <c r="I11">
        <f>COUNTIFS(Findings!$C:$C,$B11, Findings!$O:$O,"n/a")</f>
        <v>0</v>
      </c>
      <c r="J11" s="33"/>
      <c r="K11" s="33"/>
      <c r="L11" s="33"/>
      <c r="M11" s="33"/>
      <c r="N11" s="33"/>
      <c r="O11" s="36"/>
      <c r="P11" s="33"/>
      <c r="Q11" s="33"/>
      <c r="R11" s="33"/>
    </row>
    <row r="12" spans="1:18" ht="22.5" x14ac:dyDescent="0.25">
      <c r="A12" s="68" t="s">
        <v>388</v>
      </c>
      <c r="B12" s="68" t="s">
        <v>339</v>
      </c>
      <c r="C12" s="68" t="s">
        <v>390</v>
      </c>
      <c r="D12" s="32" t="str">
        <f t="shared" si="0"/>
        <v>Not Done</v>
      </c>
      <c r="E12">
        <f>COUNTIFS(Findings!$C:$C,$B12, Findings!$O:$O,"High")</f>
        <v>0</v>
      </c>
      <c r="F12">
        <f>COUNTIFS(Findings!$C:$C,$B12, Findings!$O:$O,"Medium")</f>
        <v>0</v>
      </c>
      <c r="G12">
        <f>COUNTIFS(Findings!$C:$C,$B12, Findings!$O:$O,"Low")</f>
        <v>0</v>
      </c>
      <c r="H12">
        <f>COUNTIFS(Findings!$C:$C,$B12, Findings!$O:$O,"Info")</f>
        <v>0</v>
      </c>
      <c r="I12">
        <f>COUNTIFS(Findings!$C:$C,$B12, Findings!$O:$O,"n/a")</f>
        <v>0</v>
      </c>
      <c r="J12" s="33"/>
      <c r="K12" s="33"/>
      <c r="L12" s="33"/>
      <c r="M12" s="33"/>
      <c r="N12" s="33"/>
      <c r="O12" s="36"/>
      <c r="P12" s="33"/>
      <c r="Q12" s="33"/>
      <c r="R12" s="33"/>
    </row>
    <row r="13" spans="1:18" ht="22.5" x14ac:dyDescent="0.25">
      <c r="A13" s="68" t="s">
        <v>388</v>
      </c>
      <c r="B13" s="68" t="s">
        <v>340</v>
      </c>
      <c r="C13" s="68" t="s">
        <v>392</v>
      </c>
      <c r="D13" s="32" t="str">
        <f t="shared" si="0"/>
        <v>Not Done</v>
      </c>
      <c r="E13">
        <f>COUNTIFS(Findings!$C:$C,$B13, Findings!$O:$O,"High")</f>
        <v>0</v>
      </c>
      <c r="F13">
        <f>COUNTIFS(Findings!$C:$C,$B13, Findings!$O:$O,"Medium")</f>
        <v>0</v>
      </c>
      <c r="G13">
        <f>COUNTIFS(Findings!$C:$C,$B13, Findings!$O:$O,"Low")</f>
        <v>0</v>
      </c>
      <c r="H13">
        <f>COUNTIFS(Findings!$C:$C,$B13, Findings!$O:$O,"Info")</f>
        <v>0</v>
      </c>
      <c r="I13">
        <f>COUNTIFS(Findings!$C:$C,$B13, Findings!$O:$O,"n/a")</f>
        <v>0</v>
      </c>
      <c r="J13" s="33"/>
      <c r="K13" s="33"/>
      <c r="L13" s="33"/>
      <c r="M13" s="33"/>
      <c r="N13" s="33"/>
      <c r="O13" s="36"/>
      <c r="P13" s="33"/>
      <c r="Q13" s="33"/>
      <c r="R13" s="33"/>
    </row>
    <row r="14" spans="1:18" ht="22.5" x14ac:dyDescent="0.25">
      <c r="A14" s="68" t="s">
        <v>388</v>
      </c>
      <c r="B14" s="68" t="s">
        <v>341</v>
      </c>
      <c r="C14" s="68" t="s">
        <v>394</v>
      </c>
      <c r="D14" s="32" t="str">
        <f t="shared" si="0"/>
        <v>Not Done</v>
      </c>
      <c r="E14">
        <f>COUNTIFS(Findings!$C:$C,$B14, Findings!$O:$O,"High")</f>
        <v>0</v>
      </c>
      <c r="F14">
        <f>COUNTIFS(Findings!$C:$C,$B14, Findings!$O:$O,"Medium")</f>
        <v>0</v>
      </c>
      <c r="G14">
        <f>COUNTIFS(Findings!$C:$C,$B14, Findings!$O:$O,"Low")</f>
        <v>0</v>
      </c>
      <c r="H14">
        <f>COUNTIFS(Findings!$C:$C,$B14, Findings!$O:$O,"Info")</f>
        <v>0</v>
      </c>
      <c r="I14">
        <f>COUNTIFS(Findings!$C:$C,$B14, Findings!$O:$O,"n/a")</f>
        <v>0</v>
      </c>
      <c r="J14" s="33"/>
      <c r="K14" s="33"/>
      <c r="L14" s="33"/>
      <c r="M14" s="33"/>
      <c r="N14" s="33"/>
      <c r="O14" s="36"/>
      <c r="P14" s="33"/>
      <c r="Q14" s="33"/>
      <c r="R14" s="33"/>
    </row>
    <row r="15" spans="1:18" ht="30" x14ac:dyDescent="0.25">
      <c r="A15" s="68" t="s">
        <v>388</v>
      </c>
      <c r="B15" s="68" t="s">
        <v>342</v>
      </c>
      <c r="C15" s="68" t="s">
        <v>396</v>
      </c>
      <c r="D15" s="32" t="str">
        <f t="shared" si="0"/>
        <v>Not Done</v>
      </c>
      <c r="E15">
        <f>COUNTIFS(Findings!$C:$C,$B15, Findings!$O:$O,"High")</f>
        <v>0</v>
      </c>
      <c r="F15">
        <f>COUNTIFS(Findings!$C:$C,$B15, Findings!$O:$O,"Medium")</f>
        <v>0</v>
      </c>
      <c r="G15">
        <f>COUNTIFS(Findings!$C:$C,$B15, Findings!$O:$O,"Low")</f>
        <v>0</v>
      </c>
      <c r="H15">
        <f>COUNTIFS(Findings!$C:$C,$B15, Findings!$O:$O,"Info")</f>
        <v>0</v>
      </c>
      <c r="I15">
        <f>COUNTIFS(Findings!$C:$C,$B15, Findings!$O:$O,"n/a")</f>
        <v>0</v>
      </c>
      <c r="J15" s="33"/>
      <c r="K15" s="33"/>
      <c r="L15" s="33"/>
      <c r="M15" s="33"/>
      <c r="N15" s="33"/>
      <c r="O15" s="36"/>
      <c r="P15" s="33"/>
      <c r="Q15" s="33"/>
      <c r="R15" s="33"/>
    </row>
    <row r="16" spans="1:18" ht="22.5" x14ac:dyDescent="0.25">
      <c r="A16" s="68" t="s">
        <v>388</v>
      </c>
      <c r="B16" s="68" t="s">
        <v>343</v>
      </c>
      <c r="C16" s="68" t="s">
        <v>398</v>
      </c>
      <c r="D16" s="32" t="str">
        <f t="shared" si="0"/>
        <v>Not Done</v>
      </c>
      <c r="E16">
        <f>COUNTIFS(Findings!$C:$C,$B16, Findings!$O:$O,"High")</f>
        <v>0</v>
      </c>
      <c r="F16">
        <f>COUNTIFS(Findings!$C:$C,$B16, Findings!$O:$O,"Medium")</f>
        <v>0</v>
      </c>
      <c r="G16">
        <f>COUNTIFS(Findings!$C:$C,$B16, Findings!$O:$O,"Low")</f>
        <v>0</v>
      </c>
      <c r="H16">
        <f>COUNTIFS(Findings!$C:$C,$B16, Findings!$O:$O,"Info")</f>
        <v>0</v>
      </c>
      <c r="I16">
        <f>COUNTIFS(Findings!$C:$C,$B16, Findings!$O:$O,"n/a")</f>
        <v>0</v>
      </c>
      <c r="J16" s="33"/>
      <c r="K16" s="33"/>
      <c r="L16" s="33"/>
      <c r="M16" s="33"/>
      <c r="N16" s="33"/>
      <c r="O16" s="36"/>
      <c r="P16" s="33"/>
      <c r="Q16" s="33"/>
      <c r="R16" s="33"/>
    </row>
    <row r="17" spans="1:18" ht="22.5" x14ac:dyDescent="0.25">
      <c r="A17" s="68" t="s">
        <v>388</v>
      </c>
      <c r="B17" s="68" t="s">
        <v>344</v>
      </c>
      <c r="C17" s="68" t="s">
        <v>400</v>
      </c>
      <c r="D17" s="32" t="str">
        <f t="shared" si="0"/>
        <v>Not Done</v>
      </c>
      <c r="E17">
        <f>COUNTIFS(Findings!$C:$C,$B17, Findings!$O:$O,"High")</f>
        <v>0</v>
      </c>
      <c r="F17">
        <f>COUNTIFS(Findings!$C:$C,$B17, Findings!$O:$O,"Medium")</f>
        <v>0</v>
      </c>
      <c r="G17">
        <f>COUNTIFS(Findings!$C:$C,$B17, Findings!$O:$O,"Low")</f>
        <v>0</v>
      </c>
      <c r="H17">
        <f>COUNTIFS(Findings!$C:$C,$B17, Findings!$O:$O,"Info")</f>
        <v>0</v>
      </c>
      <c r="I17">
        <f>COUNTIFS(Findings!$C:$C,$B17, Findings!$O:$O,"n/a")</f>
        <v>0</v>
      </c>
      <c r="J17" s="33"/>
      <c r="K17" s="33"/>
      <c r="L17" s="33"/>
      <c r="M17" s="33"/>
      <c r="N17" s="33"/>
      <c r="O17" s="36"/>
      <c r="P17" s="33"/>
      <c r="Q17" s="33"/>
      <c r="R17" s="33"/>
    </row>
    <row r="18" spans="1:18" ht="22.5" x14ac:dyDescent="0.25">
      <c r="A18" s="68" t="s">
        <v>388</v>
      </c>
      <c r="B18" s="68" t="s">
        <v>345</v>
      </c>
      <c r="C18" s="68" t="s">
        <v>402</v>
      </c>
      <c r="D18" s="32" t="str">
        <f t="shared" si="0"/>
        <v>Not Done</v>
      </c>
      <c r="E18">
        <f>COUNTIFS(Findings!$C:$C,$B18, Findings!$O:$O,"High")</f>
        <v>0</v>
      </c>
      <c r="F18">
        <f>COUNTIFS(Findings!$C:$C,$B18, Findings!$O:$O,"Medium")</f>
        <v>0</v>
      </c>
      <c r="G18">
        <f>COUNTIFS(Findings!$C:$C,$B18, Findings!$O:$O,"Low")</f>
        <v>0</v>
      </c>
      <c r="H18">
        <f>COUNTIFS(Findings!$C:$C,$B18, Findings!$O:$O,"Info")</f>
        <v>0</v>
      </c>
      <c r="I18">
        <f>COUNTIFS(Findings!$C:$C,$B18, Findings!$O:$O,"n/a")</f>
        <v>0</v>
      </c>
      <c r="J18" s="33"/>
      <c r="K18" s="33"/>
      <c r="L18" s="33"/>
      <c r="M18" s="33"/>
      <c r="R18" s="33"/>
    </row>
    <row r="19" spans="1:18" ht="22.5" x14ac:dyDescent="0.25">
      <c r="A19" s="68" t="s">
        <v>388</v>
      </c>
      <c r="B19" s="68" t="s">
        <v>346</v>
      </c>
      <c r="C19" s="68" t="s">
        <v>404</v>
      </c>
      <c r="D19" s="32" t="str">
        <f t="shared" si="0"/>
        <v>Not Done</v>
      </c>
      <c r="E19">
        <f>COUNTIFS(Findings!$C:$C,$B19, Findings!$O:$O,"High")</f>
        <v>0</v>
      </c>
      <c r="F19">
        <f>COUNTIFS(Findings!$C:$C,$B19, Findings!$O:$O,"Medium")</f>
        <v>0</v>
      </c>
      <c r="G19">
        <f>COUNTIFS(Findings!$C:$C,$B19, Findings!$O:$O,"Low")</f>
        <v>0</v>
      </c>
      <c r="H19">
        <f>COUNTIFS(Findings!$C:$C,$B19, Findings!$O:$O,"Info")</f>
        <v>0</v>
      </c>
      <c r="I19">
        <f>COUNTIFS(Findings!$C:$C,$B19, Findings!$O:$O,"n/a")</f>
        <v>0</v>
      </c>
      <c r="J19" s="33"/>
      <c r="R19" s="33"/>
    </row>
    <row r="20" spans="1:18" ht="30" x14ac:dyDescent="0.25">
      <c r="A20" s="68" t="s">
        <v>405</v>
      </c>
      <c r="B20" s="68" t="s">
        <v>347</v>
      </c>
      <c r="C20" s="68" t="s">
        <v>407</v>
      </c>
      <c r="D20" s="32" t="str">
        <f t="shared" si="0"/>
        <v>Not Done</v>
      </c>
      <c r="E20">
        <f>COUNTIFS(Findings!$C:$C,$B20, Findings!$O:$O,"High")</f>
        <v>0</v>
      </c>
      <c r="F20">
        <f>COUNTIFS(Findings!$C:$C,$B20, Findings!$O:$O,"Medium")</f>
        <v>0</v>
      </c>
      <c r="G20">
        <f>COUNTIFS(Findings!$C:$C,$B20, Findings!$O:$O,"Low")</f>
        <v>0</v>
      </c>
      <c r="H20">
        <f>COUNTIFS(Findings!$C:$C,$B20, Findings!$O:$O,"Info")</f>
        <v>0</v>
      </c>
      <c r="I20">
        <f>COUNTIFS(Findings!$C:$C,$B20, Findings!$O:$O,"n/a")</f>
        <v>0</v>
      </c>
      <c r="J20" s="33"/>
      <c r="R20" s="33"/>
    </row>
    <row r="21" spans="1:18" ht="30" x14ac:dyDescent="0.25">
      <c r="A21" s="68" t="s">
        <v>405</v>
      </c>
      <c r="B21" s="68" t="s">
        <v>348</v>
      </c>
      <c r="C21" s="68" t="s">
        <v>409</v>
      </c>
      <c r="D21" s="32" t="str">
        <f t="shared" si="0"/>
        <v>Not Done</v>
      </c>
      <c r="E21">
        <f>COUNTIFS(Findings!$C:$C,$B21, Findings!$O:$O,"High")</f>
        <v>0</v>
      </c>
      <c r="F21">
        <f>COUNTIFS(Findings!$C:$C,$B21, Findings!$O:$O,"Medium")</f>
        <v>0</v>
      </c>
      <c r="G21">
        <f>COUNTIFS(Findings!$C:$C,$B21, Findings!$O:$O,"Low")</f>
        <v>0</v>
      </c>
      <c r="H21">
        <f>COUNTIFS(Findings!$C:$C,$B21, Findings!$O:$O,"Info")</f>
        <v>0</v>
      </c>
      <c r="I21">
        <f>COUNTIFS(Findings!$C:$C,$B21, Findings!$O:$O,"n/a")</f>
        <v>0</v>
      </c>
      <c r="J21" s="33"/>
      <c r="R21" s="33"/>
    </row>
    <row r="22" spans="1:18" ht="30" x14ac:dyDescent="0.25">
      <c r="A22" s="68" t="s">
        <v>405</v>
      </c>
      <c r="B22" s="68" t="s">
        <v>349</v>
      </c>
      <c r="C22" s="68" t="s">
        <v>410</v>
      </c>
      <c r="D22" s="32" t="str">
        <f t="shared" si="0"/>
        <v>Not Done</v>
      </c>
      <c r="E22">
        <f>COUNTIFS(Findings!$C:$C,$B22, Findings!$O:$O,"High")</f>
        <v>0</v>
      </c>
      <c r="F22">
        <f>COUNTIFS(Findings!$C:$C,$B22, Findings!$O:$O,"Medium")</f>
        <v>0</v>
      </c>
      <c r="G22">
        <f>COUNTIFS(Findings!$C:$C,$B22, Findings!$O:$O,"Low")</f>
        <v>0</v>
      </c>
      <c r="H22">
        <f>COUNTIFS(Findings!$C:$C,$B22, Findings!$O:$O,"Info")</f>
        <v>0</v>
      </c>
      <c r="I22">
        <f>COUNTIFS(Findings!$C:$C,$B22, Findings!$O:$O,"n/a")</f>
        <v>0</v>
      </c>
      <c r="J22" s="33"/>
      <c r="R22" s="33"/>
    </row>
    <row r="23" spans="1:18" ht="30" x14ac:dyDescent="0.25">
      <c r="A23" s="68" t="s">
        <v>405</v>
      </c>
      <c r="B23" s="68" t="s">
        <v>350</v>
      </c>
      <c r="C23" s="68" t="s">
        <v>412</v>
      </c>
      <c r="D23" s="32" t="str">
        <f t="shared" si="0"/>
        <v>Not Done</v>
      </c>
      <c r="E23">
        <f>COUNTIFS(Findings!$C:$C,$B23, Findings!$O:$O,"High")</f>
        <v>0</v>
      </c>
      <c r="F23">
        <f>COUNTIFS(Findings!$C:$C,$B23, Findings!$O:$O,"Medium")</f>
        <v>0</v>
      </c>
      <c r="G23">
        <f>COUNTIFS(Findings!$C:$C,$B23, Findings!$O:$O,"Low")</f>
        <v>0</v>
      </c>
      <c r="H23">
        <f>COUNTIFS(Findings!$C:$C,$B23, Findings!$O:$O,"Info")</f>
        <v>0</v>
      </c>
      <c r="I23">
        <f>COUNTIFS(Findings!$C:$C,$B23, Findings!$O:$O,"n/a")</f>
        <v>0</v>
      </c>
    </row>
    <row r="24" spans="1:18" ht="30" x14ac:dyDescent="0.25">
      <c r="A24" s="68" t="s">
        <v>405</v>
      </c>
      <c r="B24" s="68" t="s">
        <v>351</v>
      </c>
      <c r="C24" s="68" t="s">
        <v>414</v>
      </c>
      <c r="D24" s="32" t="str">
        <f t="shared" si="0"/>
        <v>Not Done</v>
      </c>
      <c r="E24">
        <f>COUNTIFS(Findings!$C:$C,$B24, Findings!$O:$O,"High")</f>
        <v>0</v>
      </c>
      <c r="F24">
        <f>COUNTIFS(Findings!$C:$C,$B24, Findings!$O:$O,"Medium")</f>
        <v>0</v>
      </c>
      <c r="G24">
        <f>COUNTIFS(Findings!$C:$C,$B24, Findings!$O:$O,"Low")</f>
        <v>0</v>
      </c>
      <c r="H24">
        <f>COUNTIFS(Findings!$C:$C,$B24, Findings!$O:$O,"Info")</f>
        <v>0</v>
      </c>
      <c r="I24">
        <f>COUNTIFS(Findings!$C:$C,$B24, Findings!$O:$O,"n/a")</f>
        <v>0</v>
      </c>
    </row>
    <row r="25" spans="1:18" ht="30" x14ac:dyDescent="0.25">
      <c r="A25" s="68" t="s">
        <v>405</v>
      </c>
      <c r="B25" s="68" t="s">
        <v>352</v>
      </c>
      <c r="C25" s="68" t="s">
        <v>416</v>
      </c>
      <c r="D25" s="32" t="str">
        <f t="shared" si="0"/>
        <v>Not Done</v>
      </c>
      <c r="E25">
        <f>COUNTIFS(Findings!$C:$C,$B25, Findings!$O:$O,"High")</f>
        <v>0</v>
      </c>
      <c r="F25">
        <f>COUNTIFS(Findings!$C:$C,$B25, Findings!$O:$O,"Medium")</f>
        <v>0</v>
      </c>
      <c r="G25">
        <f>COUNTIFS(Findings!$C:$C,$B25, Findings!$O:$O,"Low")</f>
        <v>0</v>
      </c>
      <c r="H25">
        <f>COUNTIFS(Findings!$C:$C,$B25, Findings!$O:$O,"Info")</f>
        <v>0</v>
      </c>
      <c r="I25">
        <f>COUNTIFS(Findings!$C:$C,$B25, Findings!$O:$O,"n/a")</f>
        <v>0</v>
      </c>
    </row>
    <row r="26" spans="1:18" ht="30" x14ac:dyDescent="0.25">
      <c r="A26" s="68" t="s">
        <v>405</v>
      </c>
      <c r="B26" s="68" t="s">
        <v>353</v>
      </c>
      <c r="C26" s="68" t="s">
        <v>418</v>
      </c>
      <c r="D26" s="32" t="str">
        <f t="shared" si="0"/>
        <v>Not Done</v>
      </c>
      <c r="E26">
        <f>COUNTIFS(Findings!$C:$C,$B26, Findings!$O:$O,"High")</f>
        <v>0</v>
      </c>
      <c r="F26">
        <f>COUNTIFS(Findings!$C:$C,$B26, Findings!$O:$O,"Medium")</f>
        <v>0</v>
      </c>
      <c r="G26">
        <f>COUNTIFS(Findings!$C:$C,$B26, Findings!$O:$O,"Low")</f>
        <v>0</v>
      </c>
      <c r="H26">
        <f>COUNTIFS(Findings!$C:$C,$B26, Findings!$O:$O,"Info")</f>
        <v>0</v>
      </c>
      <c r="I26">
        <f>COUNTIFS(Findings!$C:$C,$B26, Findings!$O:$O,"n/a")</f>
        <v>0</v>
      </c>
    </row>
    <row r="27" spans="1:18" ht="30" x14ac:dyDescent="0.25">
      <c r="A27" s="68" t="s">
        <v>419</v>
      </c>
      <c r="B27" s="68" t="s">
        <v>354</v>
      </c>
      <c r="C27" s="68" t="s">
        <v>421</v>
      </c>
      <c r="D27" s="32" t="str">
        <f t="shared" si="0"/>
        <v>Not Done</v>
      </c>
      <c r="E27">
        <f>COUNTIFS(Findings!$C:$C,$B27, Findings!$O:$O,"High")</f>
        <v>0</v>
      </c>
      <c r="F27">
        <f>COUNTIFS(Findings!$C:$C,$B27, Findings!$O:$O,"Medium")</f>
        <v>0</v>
      </c>
      <c r="G27">
        <f>COUNTIFS(Findings!$C:$C,$B27, Findings!$O:$O,"Low")</f>
        <v>0</v>
      </c>
      <c r="H27">
        <f>COUNTIFS(Findings!$C:$C,$B27, Findings!$O:$O,"Info")</f>
        <v>0</v>
      </c>
      <c r="I27">
        <f>COUNTIFS(Findings!$C:$C,$B27, Findings!$O:$O,"n/a")</f>
        <v>0</v>
      </c>
    </row>
    <row r="28" spans="1:18" ht="30" x14ac:dyDescent="0.25">
      <c r="A28" s="68" t="s">
        <v>419</v>
      </c>
      <c r="B28" s="68" t="s">
        <v>355</v>
      </c>
      <c r="C28" s="68" t="s">
        <v>423</v>
      </c>
      <c r="D28" s="32" t="str">
        <f t="shared" si="0"/>
        <v>Not Done</v>
      </c>
      <c r="E28">
        <f>COUNTIFS(Findings!$C:$C,$B28, Findings!$O:$O,"High")</f>
        <v>0</v>
      </c>
      <c r="F28">
        <f>COUNTIFS(Findings!$C:$C,$B28, Findings!$O:$O,"Medium")</f>
        <v>0</v>
      </c>
      <c r="G28">
        <f>COUNTIFS(Findings!$C:$C,$B28, Findings!$O:$O,"Low")</f>
        <v>0</v>
      </c>
      <c r="H28">
        <f>COUNTIFS(Findings!$C:$C,$B28, Findings!$O:$O,"Info")</f>
        <v>0</v>
      </c>
      <c r="I28">
        <f>COUNTIFS(Findings!$C:$C,$B28, Findings!$O:$O,"n/a")</f>
        <v>0</v>
      </c>
    </row>
    <row r="29" spans="1:18" ht="30" x14ac:dyDescent="0.25">
      <c r="A29" s="68" t="s">
        <v>419</v>
      </c>
      <c r="B29" s="68" t="s">
        <v>356</v>
      </c>
      <c r="C29" s="68" t="s">
        <v>425</v>
      </c>
      <c r="D29" s="32" t="str">
        <f t="shared" si="0"/>
        <v>Not Done</v>
      </c>
      <c r="E29">
        <f>COUNTIFS(Findings!$C:$C,$B29, Findings!$O:$O,"High")</f>
        <v>0</v>
      </c>
      <c r="F29">
        <f>COUNTIFS(Findings!$C:$C,$B29, Findings!$O:$O,"Medium")</f>
        <v>0</v>
      </c>
      <c r="G29">
        <f>COUNTIFS(Findings!$C:$C,$B29, Findings!$O:$O,"Low")</f>
        <v>0</v>
      </c>
      <c r="H29">
        <f>COUNTIFS(Findings!$C:$C,$B29, Findings!$O:$O,"Info")</f>
        <v>0</v>
      </c>
      <c r="I29">
        <f>COUNTIFS(Findings!$C:$C,$B29, Findings!$O:$O,"n/a")</f>
        <v>0</v>
      </c>
      <c r="K29" s="33"/>
      <c r="L29" s="56" t="s">
        <v>607</v>
      </c>
      <c r="M29" s="57" t="s">
        <v>608</v>
      </c>
      <c r="N29" s="58" t="s">
        <v>609</v>
      </c>
      <c r="O29" s="59" t="s">
        <v>610</v>
      </c>
      <c r="P29" s="74" t="s">
        <v>606</v>
      </c>
    </row>
    <row r="30" spans="1:18" ht="30" x14ac:dyDescent="0.25">
      <c r="A30" s="68" t="s">
        <v>419</v>
      </c>
      <c r="B30" s="68" t="s">
        <v>357</v>
      </c>
      <c r="C30" s="68" t="s">
        <v>427</v>
      </c>
      <c r="D30" s="32" t="str">
        <f t="shared" si="0"/>
        <v>Not Done</v>
      </c>
      <c r="E30">
        <f>COUNTIFS(Findings!$C:$C,$B30, Findings!$O:$O,"High")</f>
        <v>0</v>
      </c>
      <c r="F30">
        <f>COUNTIFS(Findings!$C:$C,$B30, Findings!$O:$O,"Medium")</f>
        <v>0</v>
      </c>
      <c r="G30">
        <f>COUNTIFS(Findings!$C:$C,$B30, Findings!$O:$O,"Low")</f>
        <v>0</v>
      </c>
      <c r="H30">
        <f>COUNTIFS(Findings!$C:$C,$B30, Findings!$O:$O,"Info")</f>
        <v>0</v>
      </c>
      <c r="I30">
        <f>COUNTIFS(Findings!$C:$C,$B30, Findings!$O:$O,"n/a")</f>
        <v>0</v>
      </c>
      <c r="K30" s="33"/>
      <c r="L30" s="60">
        <f>SUM(E:E)</f>
        <v>0</v>
      </c>
      <c r="M30" s="61">
        <f>SUM(F:F)</f>
        <v>0</v>
      </c>
      <c r="N30" s="62">
        <f>SUM(G:G)</f>
        <v>0</v>
      </c>
      <c r="O30" s="63">
        <f>SUM(H:H)</f>
        <v>0</v>
      </c>
      <c r="P30" s="75">
        <f>SUM(I:I)</f>
        <v>0</v>
      </c>
      <c r="Q30" s="33"/>
    </row>
    <row r="31" spans="1:18" ht="30" x14ac:dyDescent="0.25">
      <c r="A31" s="68" t="s">
        <v>419</v>
      </c>
      <c r="B31" s="68" t="s">
        <v>358</v>
      </c>
      <c r="C31" s="68" t="s">
        <v>429</v>
      </c>
      <c r="D31" s="32" t="str">
        <f t="shared" si="0"/>
        <v>Not Done</v>
      </c>
      <c r="E31">
        <f>COUNTIFS(Findings!$C:$C,$B31, Findings!$O:$O,"High")</f>
        <v>0</v>
      </c>
      <c r="F31">
        <f>COUNTIFS(Findings!$C:$C,$B31, Findings!$O:$O,"Medium")</f>
        <v>0</v>
      </c>
      <c r="G31">
        <f>COUNTIFS(Findings!$C:$C,$B31, Findings!$O:$O,"Low")</f>
        <v>0</v>
      </c>
      <c r="H31">
        <f>COUNTIFS(Findings!$C:$C,$B31, Findings!$O:$O,"Info")</f>
        <v>0</v>
      </c>
      <c r="I31">
        <f>COUNTIFS(Findings!$C:$C,$B31, Findings!$O:$O,"n/a")</f>
        <v>0</v>
      </c>
      <c r="K31" s="33"/>
      <c r="L31" s="33"/>
      <c r="M31" s="33"/>
      <c r="N31" s="33"/>
      <c r="O31" s="36"/>
      <c r="P31" s="33"/>
      <c r="Q31" s="33"/>
    </row>
    <row r="32" spans="1:18" ht="30" x14ac:dyDescent="0.25">
      <c r="A32" s="68" t="s">
        <v>419</v>
      </c>
      <c r="B32" s="68" t="s">
        <v>359</v>
      </c>
      <c r="C32" s="68" t="s">
        <v>431</v>
      </c>
      <c r="D32" s="32" t="str">
        <f t="shared" si="0"/>
        <v>Not Done</v>
      </c>
      <c r="E32">
        <f>COUNTIFS(Findings!$C:$C,$B32, Findings!$O:$O,"High")</f>
        <v>0</v>
      </c>
      <c r="F32">
        <f>COUNTIFS(Findings!$C:$C,$B32, Findings!$O:$O,"Medium")</f>
        <v>0</v>
      </c>
      <c r="G32">
        <f>COUNTIFS(Findings!$C:$C,$B32, Findings!$O:$O,"Low")</f>
        <v>0</v>
      </c>
      <c r="H32">
        <f>COUNTIFS(Findings!$C:$C,$B32, Findings!$O:$O,"Info")</f>
        <v>0</v>
      </c>
      <c r="I32">
        <f>COUNTIFS(Findings!$C:$C,$B32, Findings!$O:$O,"n/a")</f>
        <v>0</v>
      </c>
    </row>
    <row r="33" spans="1:9" ht="30" x14ac:dyDescent="0.25">
      <c r="A33" s="68" t="s">
        <v>419</v>
      </c>
      <c r="B33" s="68" t="s">
        <v>360</v>
      </c>
      <c r="C33" s="68" t="s">
        <v>432</v>
      </c>
      <c r="D33" s="32" t="str">
        <f t="shared" si="0"/>
        <v>Not Done</v>
      </c>
      <c r="E33">
        <f>COUNTIFS(Findings!$C:$C,$B33, Findings!$O:$O,"High")</f>
        <v>0</v>
      </c>
      <c r="F33">
        <f>COUNTIFS(Findings!$C:$C,$B33, Findings!$O:$O,"Medium")</f>
        <v>0</v>
      </c>
      <c r="G33">
        <f>COUNTIFS(Findings!$C:$C,$B33, Findings!$O:$O,"Low")</f>
        <v>0</v>
      </c>
      <c r="H33">
        <f>COUNTIFS(Findings!$C:$C,$B33, Findings!$O:$O,"Info")</f>
        <v>0</v>
      </c>
      <c r="I33">
        <f>COUNTIFS(Findings!$C:$C,$B33, Findings!$O:$O,"n/a")</f>
        <v>0</v>
      </c>
    </row>
    <row r="34" spans="1:9" ht="30" x14ac:dyDescent="0.25">
      <c r="A34" s="68" t="s">
        <v>419</v>
      </c>
      <c r="B34" s="68" t="s">
        <v>361</v>
      </c>
      <c r="C34" s="68" t="s">
        <v>434</v>
      </c>
      <c r="D34" s="32" t="str">
        <f t="shared" si="0"/>
        <v>Not Done</v>
      </c>
      <c r="E34">
        <f>COUNTIFS(Findings!$C:$C,$B34, Findings!$O:$O,"High")</f>
        <v>0</v>
      </c>
      <c r="F34">
        <f>COUNTIFS(Findings!$C:$C,$B34, Findings!$O:$O,"Medium")</f>
        <v>0</v>
      </c>
      <c r="G34">
        <f>COUNTIFS(Findings!$C:$C,$B34, Findings!$O:$O,"Low")</f>
        <v>0</v>
      </c>
      <c r="H34">
        <f>COUNTIFS(Findings!$C:$C,$B34, Findings!$O:$O,"Info")</f>
        <v>0</v>
      </c>
      <c r="I34">
        <f>COUNTIFS(Findings!$C:$C,$B34, Findings!$O:$O,"n/a")</f>
        <v>0</v>
      </c>
    </row>
    <row r="35" spans="1:9" ht="30" x14ac:dyDescent="0.25">
      <c r="A35" s="68" t="s">
        <v>419</v>
      </c>
      <c r="B35" s="68" t="s">
        <v>362</v>
      </c>
      <c r="C35" s="68" t="s">
        <v>436</v>
      </c>
      <c r="D35" s="32" t="str">
        <f t="shared" si="0"/>
        <v>Not Done</v>
      </c>
      <c r="E35">
        <f>COUNTIFS(Findings!$C:$C,$B35, Findings!$O:$O,"High")</f>
        <v>0</v>
      </c>
      <c r="F35">
        <f>COUNTIFS(Findings!$C:$C,$B35, Findings!$O:$O,"Medium")</f>
        <v>0</v>
      </c>
      <c r="G35">
        <f>COUNTIFS(Findings!$C:$C,$B35, Findings!$O:$O,"Low")</f>
        <v>0</v>
      </c>
      <c r="H35">
        <f>COUNTIFS(Findings!$C:$C,$B35, Findings!$O:$O,"Info")</f>
        <v>0</v>
      </c>
      <c r="I35">
        <f>COUNTIFS(Findings!$C:$C,$B35, Findings!$O:$O,"n/a")</f>
        <v>0</v>
      </c>
    </row>
    <row r="36" spans="1:9" ht="30" x14ac:dyDescent="0.25">
      <c r="A36" s="68" t="s">
        <v>419</v>
      </c>
      <c r="B36" s="68" t="s">
        <v>363</v>
      </c>
      <c r="C36" s="68" t="s">
        <v>438</v>
      </c>
      <c r="D36" s="32" t="str">
        <f t="shared" si="0"/>
        <v>Not Done</v>
      </c>
      <c r="E36">
        <f>COUNTIFS(Findings!$C:$C,$B36, Findings!$O:$O,"High")</f>
        <v>0</v>
      </c>
      <c r="F36">
        <f>COUNTIFS(Findings!$C:$C,$B36, Findings!$O:$O,"Medium")</f>
        <v>0</v>
      </c>
      <c r="G36">
        <f>COUNTIFS(Findings!$C:$C,$B36, Findings!$O:$O,"Low")</f>
        <v>0</v>
      </c>
      <c r="H36">
        <f>COUNTIFS(Findings!$C:$C,$B36, Findings!$O:$O,"Info")</f>
        <v>0</v>
      </c>
      <c r="I36">
        <f>COUNTIFS(Findings!$C:$C,$B36, Findings!$O:$O,"n/a")</f>
        <v>0</v>
      </c>
    </row>
    <row r="37" spans="1:9" ht="30" x14ac:dyDescent="0.25">
      <c r="A37" s="68" t="s">
        <v>1</v>
      </c>
      <c r="B37" s="68" t="s">
        <v>364</v>
      </c>
      <c r="C37" s="68" t="s">
        <v>440</v>
      </c>
      <c r="D37" s="32" t="str">
        <f t="shared" si="0"/>
        <v>Not Done</v>
      </c>
      <c r="E37">
        <f>COUNTIFS(Findings!$C:$C,$B37, Findings!$O:$O,"High")</f>
        <v>0</v>
      </c>
      <c r="F37">
        <f>COUNTIFS(Findings!$C:$C,$B37, Findings!$O:$O,"Medium")</f>
        <v>0</v>
      </c>
      <c r="G37">
        <f>COUNTIFS(Findings!$C:$C,$B37, Findings!$O:$O,"Low")</f>
        <v>0</v>
      </c>
      <c r="H37">
        <f>COUNTIFS(Findings!$C:$C,$B37, Findings!$O:$O,"Info")</f>
        <v>0</v>
      </c>
      <c r="I37">
        <f>COUNTIFS(Findings!$C:$C,$B37, Findings!$O:$O,"n/a")</f>
        <v>0</v>
      </c>
    </row>
    <row r="38" spans="1:9" ht="30" x14ac:dyDescent="0.25">
      <c r="A38" s="68" t="s">
        <v>1</v>
      </c>
      <c r="B38" s="68" t="s">
        <v>365</v>
      </c>
      <c r="C38" s="68" t="s">
        <v>442</v>
      </c>
      <c r="D38" s="32" t="str">
        <f t="shared" si="0"/>
        <v>Not Done</v>
      </c>
      <c r="E38">
        <f>COUNTIFS(Findings!$C:$C,$B38, Findings!$O:$O,"High")</f>
        <v>0</v>
      </c>
      <c r="F38">
        <f>COUNTIFS(Findings!$C:$C,$B38, Findings!$O:$O,"Medium")</f>
        <v>0</v>
      </c>
      <c r="G38">
        <f>COUNTIFS(Findings!$C:$C,$B38, Findings!$O:$O,"Low")</f>
        <v>0</v>
      </c>
      <c r="H38">
        <f>COUNTIFS(Findings!$C:$C,$B38, Findings!$O:$O,"Info")</f>
        <v>0</v>
      </c>
      <c r="I38">
        <f>COUNTIFS(Findings!$C:$C,$B38, Findings!$O:$O,"n/a")</f>
        <v>0</v>
      </c>
    </row>
    <row r="39" spans="1:9" ht="30" x14ac:dyDescent="0.25">
      <c r="A39" s="68" t="s">
        <v>1</v>
      </c>
      <c r="B39" s="68" t="s">
        <v>366</v>
      </c>
      <c r="C39" s="68" t="s">
        <v>444</v>
      </c>
      <c r="D39" s="32" t="str">
        <f t="shared" si="0"/>
        <v>Not Done</v>
      </c>
      <c r="E39">
        <f>COUNTIFS(Findings!$C:$C,$B39, Findings!$O:$O,"High")</f>
        <v>0</v>
      </c>
      <c r="F39">
        <f>COUNTIFS(Findings!$C:$C,$B39, Findings!$O:$O,"Medium")</f>
        <v>0</v>
      </c>
      <c r="G39">
        <f>COUNTIFS(Findings!$C:$C,$B39, Findings!$O:$O,"Low")</f>
        <v>0</v>
      </c>
      <c r="H39">
        <f>COUNTIFS(Findings!$C:$C,$B39, Findings!$O:$O,"Info")</f>
        <v>0</v>
      </c>
      <c r="I39">
        <f>COUNTIFS(Findings!$C:$C,$B39, Findings!$O:$O,"n/a")</f>
        <v>0</v>
      </c>
    </row>
    <row r="40" spans="1:9" ht="30" x14ac:dyDescent="0.25">
      <c r="A40" s="68" t="s">
        <v>1</v>
      </c>
      <c r="B40" s="68" t="s">
        <v>367</v>
      </c>
      <c r="C40" s="68" t="s">
        <v>446</v>
      </c>
      <c r="D40" s="32" t="str">
        <f t="shared" si="0"/>
        <v>Not Done</v>
      </c>
      <c r="E40">
        <f>COUNTIFS(Findings!$C:$C,$B40, Findings!$O:$O,"High")</f>
        <v>0</v>
      </c>
      <c r="F40">
        <f>COUNTIFS(Findings!$C:$C,$B40, Findings!$O:$O,"Medium")</f>
        <v>0</v>
      </c>
      <c r="G40">
        <f>COUNTIFS(Findings!$C:$C,$B40, Findings!$O:$O,"Low")</f>
        <v>0</v>
      </c>
      <c r="H40">
        <f>COUNTIFS(Findings!$C:$C,$B40, Findings!$O:$O,"Info")</f>
        <v>0</v>
      </c>
      <c r="I40">
        <f>COUNTIFS(Findings!$C:$C,$B40, Findings!$O:$O,"n/a")</f>
        <v>0</v>
      </c>
    </row>
    <row r="41" spans="1:9" ht="30" x14ac:dyDescent="0.25">
      <c r="A41" s="68" t="s">
        <v>447</v>
      </c>
      <c r="B41" s="68" t="s">
        <v>449</v>
      </c>
      <c r="C41" s="68" t="s">
        <v>767</v>
      </c>
      <c r="D41" s="32" t="str">
        <f t="shared" si="0"/>
        <v>Not Done</v>
      </c>
      <c r="E41">
        <f>COUNTIFS(Findings!$C:$C,$B41, Findings!$O:$O,"High")</f>
        <v>0</v>
      </c>
      <c r="F41">
        <f>COUNTIFS(Findings!$C:$C,$B41, Findings!$O:$O,"Medium")</f>
        <v>0</v>
      </c>
      <c r="G41">
        <f>COUNTIFS(Findings!$C:$C,$B41, Findings!$O:$O,"Low")</f>
        <v>0</v>
      </c>
      <c r="H41">
        <f>COUNTIFS(Findings!$C:$C,$B41, Findings!$O:$O,"Info")</f>
        <v>0</v>
      </c>
      <c r="I41">
        <f>COUNTIFS(Findings!$C:$C,$B41, Findings!$O:$O,"n/a")</f>
        <v>0</v>
      </c>
    </row>
    <row r="42" spans="1:9" ht="30" x14ac:dyDescent="0.25">
      <c r="A42" s="68" t="s">
        <v>447</v>
      </c>
      <c r="B42" s="68" t="s">
        <v>451</v>
      </c>
      <c r="C42" s="68" t="s">
        <v>452</v>
      </c>
      <c r="D42" s="32" t="str">
        <f t="shared" si="0"/>
        <v>Not Done</v>
      </c>
      <c r="E42">
        <f>COUNTIFS(Findings!$C:$C,$B42, Findings!$O:$O,"High")</f>
        <v>0</v>
      </c>
      <c r="F42">
        <f>COUNTIFS(Findings!$C:$C,$B42, Findings!$O:$O,"Medium")</f>
        <v>0</v>
      </c>
      <c r="G42">
        <f>COUNTIFS(Findings!$C:$C,$B42, Findings!$O:$O,"Low")</f>
        <v>0</v>
      </c>
      <c r="H42">
        <f>COUNTIFS(Findings!$C:$C,$B42, Findings!$O:$O,"Info")</f>
        <v>0</v>
      </c>
      <c r="I42">
        <f>COUNTIFS(Findings!$C:$C,$B42, Findings!$O:$O,"n/a")</f>
        <v>0</v>
      </c>
    </row>
    <row r="43" spans="1:9" ht="30" x14ac:dyDescent="0.25">
      <c r="A43" s="68" t="s">
        <v>447</v>
      </c>
      <c r="B43" s="68" t="s">
        <v>454</v>
      </c>
      <c r="C43" s="68" t="s">
        <v>455</v>
      </c>
      <c r="D43" s="32" t="str">
        <f t="shared" si="0"/>
        <v>Not Done</v>
      </c>
      <c r="E43">
        <f>COUNTIFS(Findings!$C:$C,$B43, Findings!$O:$O,"High")</f>
        <v>0</v>
      </c>
      <c r="F43">
        <f>COUNTIFS(Findings!$C:$C,$B43, Findings!$O:$O,"Medium")</f>
        <v>0</v>
      </c>
      <c r="G43">
        <f>COUNTIFS(Findings!$C:$C,$B43, Findings!$O:$O,"Low")</f>
        <v>0</v>
      </c>
      <c r="H43">
        <f>COUNTIFS(Findings!$C:$C,$B43, Findings!$O:$O,"Info")</f>
        <v>0</v>
      </c>
      <c r="I43">
        <f>COUNTIFS(Findings!$C:$C,$B43, Findings!$O:$O,"n/a")</f>
        <v>0</v>
      </c>
    </row>
    <row r="44" spans="1:9" ht="30" x14ac:dyDescent="0.25">
      <c r="A44" s="68" t="s">
        <v>447</v>
      </c>
      <c r="B44" s="68" t="s">
        <v>457</v>
      </c>
      <c r="C44" s="68" t="s">
        <v>458</v>
      </c>
      <c r="D44" s="32" t="str">
        <f t="shared" si="0"/>
        <v>Not Done</v>
      </c>
      <c r="E44">
        <f>COUNTIFS(Findings!$C:$C,$B44, Findings!$O:$O,"High")</f>
        <v>0</v>
      </c>
      <c r="F44">
        <f>COUNTIFS(Findings!$C:$C,$B44, Findings!$O:$O,"Medium")</f>
        <v>0</v>
      </c>
      <c r="G44">
        <f>COUNTIFS(Findings!$C:$C,$B44, Findings!$O:$O,"Low")</f>
        <v>0</v>
      </c>
      <c r="H44">
        <f>COUNTIFS(Findings!$C:$C,$B44, Findings!$O:$O,"Info")</f>
        <v>0</v>
      </c>
      <c r="I44">
        <f>COUNTIFS(Findings!$C:$C,$B44, Findings!$O:$O,"n/a")</f>
        <v>0</v>
      </c>
    </row>
    <row r="45" spans="1:9" ht="30" x14ac:dyDescent="0.25">
      <c r="A45" s="68" t="s">
        <v>447</v>
      </c>
      <c r="B45" s="68" t="s">
        <v>460</v>
      </c>
      <c r="C45" s="68" t="s">
        <v>461</v>
      </c>
      <c r="D45" s="32" t="str">
        <f t="shared" si="0"/>
        <v>Not Done</v>
      </c>
      <c r="E45">
        <f>COUNTIFS(Findings!$C:$C,$B45, Findings!$O:$O,"High")</f>
        <v>0</v>
      </c>
      <c r="F45">
        <f>COUNTIFS(Findings!$C:$C,$B45, Findings!$O:$O,"Medium")</f>
        <v>0</v>
      </c>
      <c r="G45">
        <f>COUNTIFS(Findings!$C:$C,$B45, Findings!$O:$O,"Low")</f>
        <v>0</v>
      </c>
      <c r="H45">
        <f>COUNTIFS(Findings!$C:$C,$B45, Findings!$O:$O,"Info")</f>
        <v>0</v>
      </c>
      <c r="I45">
        <f>COUNTIFS(Findings!$C:$C,$B45, Findings!$O:$O,"n/a")</f>
        <v>0</v>
      </c>
    </row>
    <row r="46" spans="1:9" ht="30" x14ac:dyDescent="0.25">
      <c r="A46" s="68" t="s">
        <v>447</v>
      </c>
      <c r="B46" s="68" t="s">
        <v>463</v>
      </c>
      <c r="C46" s="68" t="s">
        <v>464</v>
      </c>
      <c r="D46" s="32" t="str">
        <f t="shared" si="0"/>
        <v>Not Done</v>
      </c>
      <c r="E46">
        <f>COUNTIFS(Findings!$C:$C,$B46, Findings!$O:$O,"High")</f>
        <v>0</v>
      </c>
      <c r="F46">
        <f>COUNTIFS(Findings!$C:$C,$B46, Findings!$O:$O,"Medium")</f>
        <v>0</v>
      </c>
      <c r="G46">
        <f>COUNTIFS(Findings!$C:$C,$B46, Findings!$O:$O,"Low")</f>
        <v>0</v>
      </c>
      <c r="H46">
        <f>COUNTIFS(Findings!$C:$C,$B46, Findings!$O:$O,"Info")</f>
        <v>0</v>
      </c>
      <c r="I46">
        <f>COUNTIFS(Findings!$C:$C,$B46, Findings!$O:$O,"n/a")</f>
        <v>0</v>
      </c>
    </row>
    <row r="47" spans="1:9" ht="30" x14ac:dyDescent="0.25">
      <c r="A47" s="68" t="s">
        <v>447</v>
      </c>
      <c r="B47" s="68" t="s">
        <v>466</v>
      </c>
      <c r="C47" s="68" t="s">
        <v>467</v>
      </c>
      <c r="D47" s="32" t="str">
        <f t="shared" si="0"/>
        <v>Not Done</v>
      </c>
      <c r="E47">
        <f>COUNTIFS(Findings!$C:$C,$B47, Findings!$O:$O,"High")</f>
        <v>0</v>
      </c>
      <c r="F47">
        <f>COUNTIFS(Findings!$C:$C,$B47, Findings!$O:$O,"Medium")</f>
        <v>0</v>
      </c>
      <c r="G47">
        <f>COUNTIFS(Findings!$C:$C,$B47, Findings!$O:$O,"Low")</f>
        <v>0</v>
      </c>
      <c r="H47">
        <f>COUNTIFS(Findings!$C:$C,$B47, Findings!$O:$O,"Info")</f>
        <v>0</v>
      </c>
      <c r="I47">
        <f>COUNTIFS(Findings!$C:$C,$B47, Findings!$O:$O,"n/a")</f>
        <v>0</v>
      </c>
    </row>
    <row r="48" spans="1:9" ht="30" x14ac:dyDescent="0.25">
      <c r="A48" s="68" t="s">
        <v>447</v>
      </c>
      <c r="B48" s="68" t="s">
        <v>469</v>
      </c>
      <c r="C48" s="68" t="s">
        <v>470</v>
      </c>
      <c r="D48" s="32" t="str">
        <f t="shared" si="0"/>
        <v>Not Done</v>
      </c>
      <c r="E48">
        <f>COUNTIFS(Findings!$C:$C,$B48, Findings!$O:$O,"High")</f>
        <v>0</v>
      </c>
      <c r="F48">
        <f>COUNTIFS(Findings!$C:$C,$B48, Findings!$O:$O,"Medium")</f>
        <v>0</v>
      </c>
      <c r="G48">
        <f>COUNTIFS(Findings!$C:$C,$B48, Findings!$O:$O,"Low")</f>
        <v>0</v>
      </c>
      <c r="H48">
        <f>COUNTIFS(Findings!$C:$C,$B48, Findings!$O:$O,"Info")</f>
        <v>0</v>
      </c>
      <c r="I48">
        <f>COUNTIFS(Findings!$C:$C,$B48, Findings!$O:$O,"n/a")</f>
        <v>0</v>
      </c>
    </row>
    <row r="49" spans="1:9" ht="30" x14ac:dyDescent="0.25">
      <c r="A49" s="68" t="s">
        <v>2</v>
      </c>
      <c r="B49" s="68" t="s">
        <v>472</v>
      </c>
      <c r="C49" s="68" t="s">
        <v>473</v>
      </c>
      <c r="D49" s="32" t="str">
        <f t="shared" si="0"/>
        <v>Not Done</v>
      </c>
      <c r="E49">
        <f>COUNTIFS(Findings!$C:$C,$B49, Findings!$O:$O,"High")</f>
        <v>0</v>
      </c>
      <c r="F49">
        <f>COUNTIFS(Findings!$C:$C,$B49, Findings!$O:$O,"Medium")</f>
        <v>0</v>
      </c>
      <c r="G49">
        <f>COUNTIFS(Findings!$C:$C,$B49, Findings!$O:$O,"Low")</f>
        <v>0</v>
      </c>
      <c r="H49">
        <f>COUNTIFS(Findings!$C:$C,$B49, Findings!$O:$O,"Info")</f>
        <v>0</v>
      </c>
      <c r="I49">
        <f>COUNTIFS(Findings!$C:$C,$B49, Findings!$O:$O,"n/a")</f>
        <v>0</v>
      </c>
    </row>
    <row r="50" spans="1:9" ht="30" x14ac:dyDescent="0.25">
      <c r="A50" s="68" t="s">
        <v>2</v>
      </c>
      <c r="B50" s="68" t="s">
        <v>475</v>
      </c>
      <c r="C50" s="68" t="s">
        <v>476</v>
      </c>
      <c r="D50" s="32" t="str">
        <f t="shared" si="0"/>
        <v>Not Done</v>
      </c>
      <c r="E50">
        <f>COUNTIFS(Findings!$C:$C,$B50, Findings!$O:$O,"High")</f>
        <v>0</v>
      </c>
      <c r="F50">
        <f>COUNTIFS(Findings!$C:$C,$B50, Findings!$O:$O,"Medium")</f>
        <v>0</v>
      </c>
      <c r="G50">
        <f>COUNTIFS(Findings!$C:$C,$B50, Findings!$O:$O,"Low")</f>
        <v>0</v>
      </c>
      <c r="H50">
        <f>COUNTIFS(Findings!$C:$C,$B50, Findings!$O:$O,"Info")</f>
        <v>0</v>
      </c>
      <c r="I50">
        <f>COUNTIFS(Findings!$C:$C,$B50, Findings!$O:$O,"n/a")</f>
        <v>0</v>
      </c>
    </row>
    <row r="51" spans="1:9" ht="30" x14ac:dyDescent="0.25">
      <c r="A51" s="68" t="s">
        <v>2</v>
      </c>
      <c r="B51" s="68" t="s">
        <v>478</v>
      </c>
      <c r="C51" s="68" t="s">
        <v>479</v>
      </c>
      <c r="D51" s="32" t="str">
        <f t="shared" si="0"/>
        <v>Not Done</v>
      </c>
      <c r="E51">
        <f>COUNTIFS(Findings!$C:$C,$B51, Findings!$O:$O,"High")</f>
        <v>0</v>
      </c>
      <c r="F51">
        <f>COUNTIFS(Findings!$C:$C,$B51, Findings!$O:$O,"Medium")</f>
        <v>0</v>
      </c>
      <c r="G51">
        <f>COUNTIFS(Findings!$C:$C,$B51, Findings!$O:$O,"Low")</f>
        <v>0</v>
      </c>
      <c r="H51">
        <f>COUNTIFS(Findings!$C:$C,$B51, Findings!$O:$O,"Info")</f>
        <v>0</v>
      </c>
      <c r="I51">
        <f>COUNTIFS(Findings!$C:$C,$B51, Findings!$O:$O,"n/a")</f>
        <v>0</v>
      </c>
    </row>
    <row r="52" spans="1:9" ht="30" x14ac:dyDescent="0.25">
      <c r="A52" s="68" t="s">
        <v>2</v>
      </c>
      <c r="B52" s="68" t="s">
        <v>481</v>
      </c>
      <c r="C52" s="68" t="s">
        <v>482</v>
      </c>
      <c r="D52" s="32" t="str">
        <f t="shared" si="0"/>
        <v>Not Done</v>
      </c>
      <c r="E52">
        <f>COUNTIFS(Findings!$C:$C,$B52, Findings!$O:$O,"High")</f>
        <v>0</v>
      </c>
      <c r="F52">
        <f>COUNTIFS(Findings!$C:$C,$B52, Findings!$O:$O,"Medium")</f>
        <v>0</v>
      </c>
      <c r="G52">
        <f>COUNTIFS(Findings!$C:$C,$B52, Findings!$O:$O,"Low")</f>
        <v>0</v>
      </c>
      <c r="H52">
        <f>COUNTIFS(Findings!$C:$C,$B52, Findings!$O:$O,"Info")</f>
        <v>0</v>
      </c>
      <c r="I52">
        <f>COUNTIFS(Findings!$C:$C,$B52, Findings!$O:$O,"n/a")</f>
        <v>0</v>
      </c>
    </row>
    <row r="53" spans="1:9" ht="30" x14ac:dyDescent="0.25">
      <c r="A53" s="68" t="s">
        <v>2</v>
      </c>
      <c r="B53" s="68" t="s">
        <v>484</v>
      </c>
      <c r="C53" s="68" t="s">
        <v>485</v>
      </c>
      <c r="D53" s="32" t="str">
        <f t="shared" si="0"/>
        <v>Not Done</v>
      </c>
      <c r="E53">
        <f>COUNTIFS(Findings!$C:$C,$B53, Findings!$O:$O,"High")</f>
        <v>0</v>
      </c>
      <c r="F53">
        <f>COUNTIFS(Findings!$C:$C,$B53, Findings!$O:$O,"Medium")</f>
        <v>0</v>
      </c>
      <c r="G53">
        <f>COUNTIFS(Findings!$C:$C,$B53, Findings!$O:$O,"Low")</f>
        <v>0</v>
      </c>
      <c r="H53">
        <f>COUNTIFS(Findings!$C:$C,$B53, Findings!$O:$O,"Info")</f>
        <v>0</v>
      </c>
      <c r="I53">
        <f>COUNTIFS(Findings!$C:$C,$B53, Findings!$O:$O,"n/a")</f>
        <v>0</v>
      </c>
    </row>
    <row r="54" spans="1:9" ht="30" x14ac:dyDescent="0.25">
      <c r="A54" s="68" t="s">
        <v>2</v>
      </c>
      <c r="B54" s="68" t="s">
        <v>487</v>
      </c>
      <c r="C54" s="68" t="s">
        <v>488</v>
      </c>
      <c r="D54" s="32" t="str">
        <f t="shared" si="0"/>
        <v>Not Done</v>
      </c>
      <c r="E54">
        <f>COUNTIFS(Findings!$C:$C,$B54, Findings!$O:$O,"High")</f>
        <v>0</v>
      </c>
      <c r="F54">
        <f>COUNTIFS(Findings!$C:$C,$B54, Findings!$O:$O,"Medium")</f>
        <v>0</v>
      </c>
      <c r="G54">
        <f>COUNTIFS(Findings!$C:$C,$B54, Findings!$O:$O,"Low")</f>
        <v>0</v>
      </c>
      <c r="H54">
        <f>COUNTIFS(Findings!$C:$C,$B54, Findings!$O:$O,"Info")</f>
        <v>0</v>
      </c>
      <c r="I54">
        <f>COUNTIFS(Findings!$C:$C,$B54, Findings!$O:$O,"n/a")</f>
        <v>0</v>
      </c>
    </row>
    <row r="55" spans="1:9" ht="30" x14ac:dyDescent="0.25">
      <c r="A55" s="68" t="s">
        <v>2</v>
      </c>
      <c r="B55" s="68" t="s">
        <v>490</v>
      </c>
      <c r="C55" s="68" t="s">
        <v>491</v>
      </c>
      <c r="D55" s="32" t="str">
        <f t="shared" si="0"/>
        <v>Not Done</v>
      </c>
      <c r="E55">
        <f>COUNTIFS(Findings!$C:$C,$B55, Findings!$O:$O,"High")</f>
        <v>0</v>
      </c>
      <c r="F55">
        <f>COUNTIFS(Findings!$C:$C,$B55, Findings!$O:$O,"Medium")</f>
        <v>0</v>
      </c>
      <c r="G55">
        <f>COUNTIFS(Findings!$C:$C,$B55, Findings!$O:$O,"Low")</f>
        <v>0</v>
      </c>
      <c r="H55">
        <f>COUNTIFS(Findings!$C:$C,$B55, Findings!$O:$O,"Info")</f>
        <v>0</v>
      </c>
      <c r="I55">
        <f>COUNTIFS(Findings!$C:$C,$B55, Findings!$O:$O,"n/a")</f>
        <v>0</v>
      </c>
    </row>
    <row r="56" spans="1:9" ht="30" x14ac:dyDescent="0.25">
      <c r="A56" s="68" t="s">
        <v>2</v>
      </c>
      <c r="B56" s="68" t="s">
        <v>493</v>
      </c>
      <c r="C56" s="68" t="s">
        <v>494</v>
      </c>
      <c r="D56" s="32" t="str">
        <f t="shared" si="0"/>
        <v>Not Done</v>
      </c>
      <c r="E56">
        <f>COUNTIFS(Findings!$C:$C,$B56, Findings!$O:$O,"High")</f>
        <v>0</v>
      </c>
      <c r="F56">
        <f>COUNTIFS(Findings!$C:$C,$B56, Findings!$O:$O,"Medium")</f>
        <v>0</v>
      </c>
      <c r="G56">
        <f>COUNTIFS(Findings!$C:$C,$B56, Findings!$O:$O,"Low")</f>
        <v>0</v>
      </c>
      <c r="H56">
        <f>COUNTIFS(Findings!$C:$C,$B56, Findings!$O:$O,"Info")</f>
        <v>0</v>
      </c>
      <c r="I56">
        <f>COUNTIFS(Findings!$C:$C,$B56, Findings!$O:$O,"n/a")</f>
        <v>0</v>
      </c>
    </row>
    <row r="57" spans="1:9" ht="30" x14ac:dyDescent="0.25">
      <c r="A57" s="68" t="s">
        <v>2</v>
      </c>
      <c r="B57" s="68" t="s">
        <v>496</v>
      </c>
      <c r="C57" s="68" t="s">
        <v>497</v>
      </c>
      <c r="D57" s="32" t="str">
        <f t="shared" si="0"/>
        <v>Not Done</v>
      </c>
      <c r="E57">
        <f>COUNTIFS(Findings!$C:$C,$B57, Findings!$O:$O,"High")</f>
        <v>0</v>
      </c>
      <c r="F57">
        <f>COUNTIFS(Findings!$C:$C,$B57, Findings!$O:$O,"Medium")</f>
        <v>0</v>
      </c>
      <c r="G57">
        <f>COUNTIFS(Findings!$C:$C,$B57, Findings!$O:$O,"Low")</f>
        <v>0</v>
      </c>
      <c r="H57">
        <f>COUNTIFS(Findings!$C:$C,$B57, Findings!$O:$O,"Info")</f>
        <v>0</v>
      </c>
      <c r="I57">
        <f>COUNTIFS(Findings!$C:$C,$B57, Findings!$O:$O,"n/a")</f>
        <v>0</v>
      </c>
    </row>
    <row r="58" spans="1:9" ht="30" x14ac:dyDescent="0.25">
      <c r="A58" s="68" t="s">
        <v>2</v>
      </c>
      <c r="B58" s="68" t="s">
        <v>499</v>
      </c>
      <c r="C58" s="68" t="s">
        <v>500</v>
      </c>
      <c r="D58" s="32" t="str">
        <f t="shared" si="0"/>
        <v>Not Done</v>
      </c>
      <c r="E58">
        <f>COUNTIFS(Findings!$C:$C,$B58, Findings!$O:$O,"High")</f>
        <v>0</v>
      </c>
      <c r="F58">
        <f>COUNTIFS(Findings!$C:$C,$B58, Findings!$O:$O,"Medium")</f>
        <v>0</v>
      </c>
      <c r="G58">
        <f>COUNTIFS(Findings!$C:$C,$B58, Findings!$O:$O,"Low")</f>
        <v>0</v>
      </c>
      <c r="H58">
        <f>COUNTIFS(Findings!$C:$C,$B58, Findings!$O:$O,"Info")</f>
        <v>0</v>
      </c>
      <c r="I58">
        <f>COUNTIFS(Findings!$C:$C,$B58, Findings!$O:$O,"n/a")</f>
        <v>0</v>
      </c>
    </row>
    <row r="59" spans="1:9" ht="30" x14ac:dyDescent="0.25">
      <c r="A59" s="68" t="s">
        <v>2</v>
      </c>
      <c r="B59" s="68" t="s">
        <v>502</v>
      </c>
      <c r="C59" s="68" t="s">
        <v>503</v>
      </c>
      <c r="D59" s="32" t="str">
        <f t="shared" si="0"/>
        <v>Not Done</v>
      </c>
      <c r="E59">
        <f>COUNTIFS(Findings!$C:$C,$B59, Findings!$O:$O,"High")</f>
        <v>0</v>
      </c>
      <c r="F59">
        <f>COUNTIFS(Findings!$C:$C,$B59, Findings!$O:$O,"Medium")</f>
        <v>0</v>
      </c>
      <c r="G59">
        <f>COUNTIFS(Findings!$C:$C,$B59, Findings!$O:$O,"Low")</f>
        <v>0</v>
      </c>
      <c r="H59">
        <f>COUNTIFS(Findings!$C:$C,$B59, Findings!$O:$O,"Info")</f>
        <v>0</v>
      </c>
      <c r="I59">
        <f>COUNTIFS(Findings!$C:$C,$B59, Findings!$O:$O,"n/a")</f>
        <v>0</v>
      </c>
    </row>
    <row r="60" spans="1:9" ht="30" x14ac:dyDescent="0.25">
      <c r="A60" s="68" t="s">
        <v>2</v>
      </c>
      <c r="B60" s="68" t="s">
        <v>505</v>
      </c>
      <c r="C60" s="68" t="s">
        <v>506</v>
      </c>
      <c r="D60" s="32" t="str">
        <f t="shared" si="0"/>
        <v>Not Done</v>
      </c>
      <c r="E60">
        <f>COUNTIFS(Findings!$C:$C,$B60, Findings!$O:$O,"High")</f>
        <v>0</v>
      </c>
      <c r="F60">
        <f>COUNTIFS(Findings!$C:$C,$B60, Findings!$O:$O,"Medium")</f>
        <v>0</v>
      </c>
      <c r="G60">
        <f>COUNTIFS(Findings!$C:$C,$B60, Findings!$O:$O,"Low")</f>
        <v>0</v>
      </c>
      <c r="H60">
        <f>COUNTIFS(Findings!$C:$C,$B60, Findings!$O:$O,"Info")</f>
        <v>0</v>
      </c>
      <c r="I60">
        <f>COUNTIFS(Findings!$C:$C,$B60, Findings!$O:$O,"n/a")</f>
        <v>0</v>
      </c>
    </row>
    <row r="61" spans="1:9" ht="30" x14ac:dyDescent="0.25">
      <c r="A61" s="68" t="s">
        <v>2</v>
      </c>
      <c r="B61" s="68" t="s">
        <v>505</v>
      </c>
      <c r="C61" s="68" t="s">
        <v>508</v>
      </c>
      <c r="D61" s="32" t="str">
        <f t="shared" si="0"/>
        <v>Not Done</v>
      </c>
      <c r="E61">
        <f>COUNTIFS(Findings!$C:$C,$B61, Findings!$O:$O,"High")</f>
        <v>0</v>
      </c>
      <c r="F61">
        <f>COUNTIFS(Findings!$C:$C,$B61, Findings!$O:$O,"Medium")</f>
        <v>0</v>
      </c>
      <c r="G61">
        <f>COUNTIFS(Findings!$C:$C,$B61, Findings!$O:$O,"Low")</f>
        <v>0</v>
      </c>
      <c r="H61">
        <f>COUNTIFS(Findings!$C:$C,$B61, Findings!$O:$O,"Info")</f>
        <v>0</v>
      </c>
      <c r="I61">
        <f>COUNTIFS(Findings!$C:$C,$B61, Findings!$O:$O,"n/a")</f>
        <v>0</v>
      </c>
    </row>
    <row r="62" spans="1:9" ht="30" x14ac:dyDescent="0.25">
      <c r="A62" s="68" t="s">
        <v>2</v>
      </c>
      <c r="B62" s="68" t="s">
        <v>505</v>
      </c>
      <c r="C62" s="68" t="s">
        <v>510</v>
      </c>
      <c r="D62" s="32" t="str">
        <f t="shared" si="0"/>
        <v>Not Done</v>
      </c>
      <c r="E62">
        <f>COUNTIFS(Findings!$C:$C,$B62, Findings!$O:$O,"High")</f>
        <v>0</v>
      </c>
      <c r="F62">
        <f>COUNTIFS(Findings!$C:$C,$B62, Findings!$O:$O,"Medium")</f>
        <v>0</v>
      </c>
      <c r="G62">
        <f>COUNTIFS(Findings!$C:$C,$B62, Findings!$O:$O,"Low")</f>
        <v>0</v>
      </c>
      <c r="H62">
        <f>COUNTIFS(Findings!$C:$C,$B62, Findings!$O:$O,"Info")</f>
        <v>0</v>
      </c>
      <c r="I62">
        <f>COUNTIFS(Findings!$C:$C,$B62, Findings!$O:$O,"n/a")</f>
        <v>0</v>
      </c>
    </row>
    <row r="63" spans="1:9" ht="30" x14ac:dyDescent="0.25">
      <c r="A63" s="68" t="s">
        <v>2</v>
      </c>
      <c r="B63" s="68" t="s">
        <v>512</v>
      </c>
      <c r="C63" s="68" t="s">
        <v>513</v>
      </c>
      <c r="D63" s="32" t="str">
        <f t="shared" si="0"/>
        <v>Not Done</v>
      </c>
      <c r="E63">
        <f>COUNTIFS(Findings!$C:$C,$B63, Findings!$O:$O,"High")</f>
        <v>0</v>
      </c>
      <c r="F63">
        <f>COUNTIFS(Findings!$C:$C,$B63, Findings!$O:$O,"Medium")</f>
        <v>0</v>
      </c>
      <c r="G63">
        <f>COUNTIFS(Findings!$C:$C,$B63, Findings!$O:$O,"Low")</f>
        <v>0</v>
      </c>
      <c r="H63">
        <f>COUNTIFS(Findings!$C:$C,$B63, Findings!$O:$O,"Info")</f>
        <v>0</v>
      </c>
      <c r="I63">
        <f>COUNTIFS(Findings!$C:$C,$B63, Findings!$O:$O,"n/a")</f>
        <v>0</v>
      </c>
    </row>
    <row r="64" spans="1:9" ht="30" x14ac:dyDescent="0.25">
      <c r="A64" s="68" t="s">
        <v>2</v>
      </c>
      <c r="B64" s="68" t="s">
        <v>515</v>
      </c>
      <c r="C64" s="68" t="s">
        <v>516</v>
      </c>
      <c r="D64" s="32" t="str">
        <f t="shared" si="0"/>
        <v>Not Done</v>
      </c>
      <c r="E64">
        <f>COUNTIFS(Findings!$C:$C,$B64, Findings!$O:$O,"High")</f>
        <v>0</v>
      </c>
      <c r="F64">
        <f>COUNTIFS(Findings!$C:$C,$B64, Findings!$O:$O,"Medium")</f>
        <v>0</v>
      </c>
      <c r="G64">
        <f>COUNTIFS(Findings!$C:$C,$B64, Findings!$O:$O,"Low")</f>
        <v>0</v>
      </c>
      <c r="H64">
        <f>COUNTIFS(Findings!$C:$C,$B64, Findings!$O:$O,"Info")</f>
        <v>0</v>
      </c>
      <c r="I64">
        <f>COUNTIFS(Findings!$C:$C,$B64, Findings!$O:$O,"n/a")</f>
        <v>0</v>
      </c>
    </row>
    <row r="65" spans="1:9" ht="30" x14ac:dyDescent="0.25">
      <c r="A65" s="68" t="s">
        <v>2</v>
      </c>
      <c r="B65" s="68" t="s">
        <v>518</v>
      </c>
      <c r="C65" s="68" t="s">
        <v>519</v>
      </c>
      <c r="D65" s="32" t="str">
        <f t="shared" si="0"/>
        <v>Not Done</v>
      </c>
      <c r="E65">
        <f>COUNTIFS(Findings!$C:$C,$B65, Findings!$O:$O,"High")</f>
        <v>0</v>
      </c>
      <c r="F65">
        <f>COUNTIFS(Findings!$C:$C,$B65, Findings!$O:$O,"Medium")</f>
        <v>0</v>
      </c>
      <c r="G65">
        <f>COUNTIFS(Findings!$C:$C,$B65, Findings!$O:$O,"Low")</f>
        <v>0</v>
      </c>
      <c r="H65">
        <f>COUNTIFS(Findings!$C:$C,$B65, Findings!$O:$O,"Info")</f>
        <v>0</v>
      </c>
      <c r="I65">
        <f>COUNTIFS(Findings!$C:$C,$B65, Findings!$O:$O,"n/a")</f>
        <v>0</v>
      </c>
    </row>
    <row r="66" spans="1:9" ht="30" x14ac:dyDescent="0.25">
      <c r="A66" s="68" t="s">
        <v>2</v>
      </c>
      <c r="B66" s="68" t="s">
        <v>521</v>
      </c>
      <c r="C66" s="68" t="s">
        <v>522</v>
      </c>
      <c r="D66" s="32" t="str">
        <f t="shared" si="0"/>
        <v>Not Done</v>
      </c>
      <c r="E66">
        <f>COUNTIFS(Findings!$C:$C,$B66, Findings!$O:$O,"High")</f>
        <v>0</v>
      </c>
      <c r="F66">
        <f>COUNTIFS(Findings!$C:$C,$B66, Findings!$O:$O,"Medium")</f>
        <v>0</v>
      </c>
      <c r="G66">
        <f>COUNTIFS(Findings!$C:$C,$B66, Findings!$O:$O,"Low")</f>
        <v>0</v>
      </c>
      <c r="H66">
        <f>COUNTIFS(Findings!$C:$C,$B66, Findings!$O:$O,"Info")</f>
        <v>0</v>
      </c>
      <c r="I66">
        <f>COUNTIFS(Findings!$C:$C,$B66, Findings!$O:$O,"n/a")</f>
        <v>0</v>
      </c>
    </row>
    <row r="67" spans="1:9" ht="30" x14ac:dyDescent="0.25">
      <c r="A67" s="68" t="s">
        <v>523</v>
      </c>
      <c r="B67" s="68" t="s">
        <v>525</v>
      </c>
      <c r="C67" s="68" t="s">
        <v>13</v>
      </c>
      <c r="D67" s="32" t="str">
        <f t="shared" ref="D67:D92" si="1">IF(I67&gt;0, "N/A", IF(E67+F67+G67+H67&gt;0,"Done","Not Done"))</f>
        <v>Not Done</v>
      </c>
      <c r="E67">
        <f>COUNTIFS(Findings!$C:$C,$B67, Findings!$O:$O,"High")</f>
        <v>0</v>
      </c>
      <c r="F67">
        <f>COUNTIFS(Findings!$C:$C,$B67, Findings!$O:$O,"Medium")</f>
        <v>0</v>
      </c>
      <c r="G67">
        <f>COUNTIFS(Findings!$C:$C,$B67, Findings!$O:$O,"Low")</f>
        <v>0</v>
      </c>
      <c r="H67">
        <f>COUNTIFS(Findings!$C:$C,$B67, Findings!$O:$O,"Info")</f>
        <v>0</v>
      </c>
      <c r="I67">
        <f>COUNTIFS(Findings!$C:$C,$B67, Findings!$O:$O,"n/a")</f>
        <v>0</v>
      </c>
    </row>
    <row r="68" spans="1:9" ht="30" x14ac:dyDescent="0.25">
      <c r="A68" s="68" t="s">
        <v>523</v>
      </c>
      <c r="B68" s="68" t="s">
        <v>527</v>
      </c>
      <c r="C68" s="68" t="s">
        <v>528</v>
      </c>
      <c r="D68" s="32" t="str">
        <f t="shared" si="1"/>
        <v>Not Done</v>
      </c>
      <c r="E68">
        <f>COUNTIFS(Findings!$C:$C,$B68, Findings!$O:$O,"High")</f>
        <v>0</v>
      </c>
      <c r="F68">
        <f>COUNTIFS(Findings!$C:$C,$B68, Findings!$O:$O,"Medium")</f>
        <v>0</v>
      </c>
      <c r="G68">
        <f>COUNTIFS(Findings!$C:$C,$B68, Findings!$O:$O,"Low")</f>
        <v>0</v>
      </c>
      <c r="H68">
        <f>COUNTIFS(Findings!$C:$C,$B68, Findings!$O:$O,"Info")</f>
        <v>0</v>
      </c>
      <c r="I68">
        <f>COUNTIFS(Findings!$C:$C,$B68, Findings!$O:$O,"n/a")</f>
        <v>0</v>
      </c>
    </row>
    <row r="69" spans="1:9" ht="30" x14ac:dyDescent="0.25">
      <c r="A69" s="68" t="s">
        <v>529</v>
      </c>
      <c r="B69" s="68" t="s">
        <v>531</v>
      </c>
      <c r="C69" s="68" t="s">
        <v>532</v>
      </c>
      <c r="D69" s="32" t="str">
        <f t="shared" si="1"/>
        <v>Not Done</v>
      </c>
      <c r="E69">
        <f>COUNTIFS(Findings!$C:$C,$B69, Findings!$O:$O,"High")</f>
        <v>0</v>
      </c>
      <c r="F69">
        <f>COUNTIFS(Findings!$C:$C,$B69, Findings!$O:$O,"Medium")</f>
        <v>0</v>
      </c>
      <c r="G69">
        <f>COUNTIFS(Findings!$C:$C,$B69, Findings!$O:$O,"Low")</f>
        <v>0</v>
      </c>
      <c r="H69">
        <f>COUNTIFS(Findings!$C:$C,$B69, Findings!$O:$O,"Info")</f>
        <v>0</v>
      </c>
      <c r="I69">
        <f>COUNTIFS(Findings!$C:$C,$B69, Findings!$O:$O,"n/a")</f>
        <v>0</v>
      </c>
    </row>
    <row r="70" spans="1:9" ht="30" x14ac:dyDescent="0.25">
      <c r="A70" s="68" t="s">
        <v>529</v>
      </c>
      <c r="B70" s="68" t="s">
        <v>534</v>
      </c>
      <c r="C70" s="68" t="s">
        <v>535</v>
      </c>
      <c r="D70" s="32" t="str">
        <f t="shared" si="1"/>
        <v>Not Done</v>
      </c>
      <c r="E70">
        <f>COUNTIFS(Findings!$C:$C,$B70, Findings!$O:$O,"High")</f>
        <v>0</v>
      </c>
      <c r="F70">
        <f>COUNTIFS(Findings!$C:$C,$B70, Findings!$O:$O,"Medium")</f>
        <v>0</v>
      </c>
      <c r="G70">
        <f>COUNTIFS(Findings!$C:$C,$B70, Findings!$O:$O,"Low")</f>
        <v>0</v>
      </c>
      <c r="H70">
        <f>COUNTIFS(Findings!$C:$C,$B70, Findings!$O:$O,"Info")</f>
        <v>0</v>
      </c>
      <c r="I70">
        <f>COUNTIFS(Findings!$C:$C,$B70, Findings!$O:$O,"n/a")</f>
        <v>0</v>
      </c>
    </row>
    <row r="71" spans="1:9" ht="30" x14ac:dyDescent="0.25">
      <c r="A71" s="68" t="s">
        <v>529</v>
      </c>
      <c r="B71" s="68" t="s">
        <v>537</v>
      </c>
      <c r="C71" s="68" t="s">
        <v>538</v>
      </c>
      <c r="D71" s="32" t="str">
        <f t="shared" si="1"/>
        <v>Not Done</v>
      </c>
      <c r="E71">
        <f>COUNTIFS(Findings!$C:$C,$B71, Findings!$O:$O,"High")</f>
        <v>0</v>
      </c>
      <c r="F71">
        <f>COUNTIFS(Findings!$C:$C,$B71, Findings!$O:$O,"Medium")</f>
        <v>0</v>
      </c>
      <c r="G71">
        <f>COUNTIFS(Findings!$C:$C,$B71, Findings!$O:$O,"Low")</f>
        <v>0</v>
      </c>
      <c r="H71">
        <f>COUNTIFS(Findings!$C:$C,$B71, Findings!$O:$O,"Info")</f>
        <v>0</v>
      </c>
      <c r="I71">
        <f>COUNTIFS(Findings!$C:$C,$B71, Findings!$O:$O,"n/a")</f>
        <v>0</v>
      </c>
    </row>
    <row r="72" spans="1:9" ht="30" x14ac:dyDescent="0.25">
      <c r="A72" s="68" t="s">
        <v>539</v>
      </c>
      <c r="B72" s="68" t="s">
        <v>541</v>
      </c>
      <c r="C72" s="68" t="s">
        <v>542</v>
      </c>
      <c r="D72" s="32" t="str">
        <f t="shared" si="1"/>
        <v>Not Done</v>
      </c>
      <c r="E72">
        <f>COUNTIFS(Findings!$C:$C,$B72, Findings!$O:$O,"High")</f>
        <v>0</v>
      </c>
      <c r="F72">
        <f>COUNTIFS(Findings!$C:$C,$B72, Findings!$O:$O,"Medium")</f>
        <v>0</v>
      </c>
      <c r="G72">
        <f>COUNTIFS(Findings!$C:$C,$B72, Findings!$O:$O,"Low")</f>
        <v>0</v>
      </c>
      <c r="H72">
        <f>COUNTIFS(Findings!$C:$C,$B72, Findings!$O:$O,"Info")</f>
        <v>0</v>
      </c>
      <c r="I72">
        <f>COUNTIFS(Findings!$C:$C,$B72, Findings!$O:$O,"n/a")</f>
        <v>0</v>
      </c>
    </row>
    <row r="73" spans="1:9" ht="30" x14ac:dyDescent="0.25">
      <c r="A73" s="68" t="s">
        <v>539</v>
      </c>
      <c r="B73" s="68" t="s">
        <v>544</v>
      </c>
      <c r="C73" s="68" t="s">
        <v>545</v>
      </c>
      <c r="D73" s="32" t="str">
        <f t="shared" si="1"/>
        <v>Not Done</v>
      </c>
      <c r="E73">
        <f>COUNTIFS(Findings!$C:$C,$B73, Findings!$O:$O,"High")</f>
        <v>0</v>
      </c>
      <c r="F73">
        <f>COUNTIFS(Findings!$C:$C,$B73, Findings!$O:$O,"Medium")</f>
        <v>0</v>
      </c>
      <c r="G73">
        <f>COUNTIFS(Findings!$C:$C,$B73, Findings!$O:$O,"Low")</f>
        <v>0</v>
      </c>
      <c r="H73">
        <f>COUNTIFS(Findings!$C:$C,$B73, Findings!$O:$O,"Info")</f>
        <v>0</v>
      </c>
      <c r="I73">
        <f>COUNTIFS(Findings!$C:$C,$B73, Findings!$O:$O,"n/a")</f>
        <v>0</v>
      </c>
    </row>
    <row r="74" spans="1:9" ht="30" x14ac:dyDescent="0.25">
      <c r="A74" s="68" t="s">
        <v>539</v>
      </c>
      <c r="B74" s="68" t="s">
        <v>547</v>
      </c>
      <c r="C74" s="68" t="s">
        <v>548</v>
      </c>
      <c r="D74" s="32" t="str">
        <f t="shared" si="1"/>
        <v>Not Done</v>
      </c>
      <c r="E74">
        <f>COUNTIFS(Findings!$C:$C,$B74, Findings!$O:$O,"High")</f>
        <v>0</v>
      </c>
      <c r="F74">
        <f>COUNTIFS(Findings!$C:$C,$B74, Findings!$O:$O,"Medium")</f>
        <v>0</v>
      </c>
      <c r="G74">
        <f>COUNTIFS(Findings!$C:$C,$B74, Findings!$O:$O,"Low")</f>
        <v>0</v>
      </c>
      <c r="H74">
        <f>COUNTIFS(Findings!$C:$C,$B74, Findings!$O:$O,"Info")</f>
        <v>0</v>
      </c>
      <c r="I74">
        <f>COUNTIFS(Findings!$C:$C,$B74, Findings!$O:$O,"n/a")</f>
        <v>0</v>
      </c>
    </row>
    <row r="75" spans="1:9" ht="30" x14ac:dyDescent="0.25">
      <c r="A75" s="68" t="s">
        <v>539</v>
      </c>
      <c r="B75" s="68" t="s">
        <v>550</v>
      </c>
      <c r="C75" s="68" t="s">
        <v>551</v>
      </c>
      <c r="D75" s="32" t="str">
        <f t="shared" si="1"/>
        <v>Not Done</v>
      </c>
      <c r="E75">
        <f>COUNTIFS(Findings!$C:$C,$B75, Findings!$O:$O,"High")</f>
        <v>0</v>
      </c>
      <c r="F75">
        <f>COUNTIFS(Findings!$C:$C,$B75, Findings!$O:$O,"Medium")</f>
        <v>0</v>
      </c>
      <c r="G75">
        <f>COUNTIFS(Findings!$C:$C,$B75, Findings!$O:$O,"Low")</f>
        <v>0</v>
      </c>
      <c r="H75">
        <f>COUNTIFS(Findings!$C:$C,$B75, Findings!$O:$O,"Info")</f>
        <v>0</v>
      </c>
      <c r="I75">
        <f>COUNTIFS(Findings!$C:$C,$B75, Findings!$O:$O,"n/a")</f>
        <v>0</v>
      </c>
    </row>
    <row r="76" spans="1:9" ht="30" x14ac:dyDescent="0.25">
      <c r="A76" s="68" t="s">
        <v>539</v>
      </c>
      <c r="B76" s="68" t="s">
        <v>553</v>
      </c>
      <c r="C76" s="68" t="s">
        <v>554</v>
      </c>
      <c r="D76" s="32" t="str">
        <f t="shared" si="1"/>
        <v>Not Done</v>
      </c>
      <c r="E76">
        <f>COUNTIFS(Findings!$C:$C,$B76, Findings!$O:$O,"High")</f>
        <v>0</v>
      </c>
      <c r="F76">
        <f>COUNTIFS(Findings!$C:$C,$B76, Findings!$O:$O,"Medium")</f>
        <v>0</v>
      </c>
      <c r="G76">
        <f>COUNTIFS(Findings!$C:$C,$B76, Findings!$O:$O,"Low")</f>
        <v>0</v>
      </c>
      <c r="H76">
        <f>COUNTIFS(Findings!$C:$C,$B76, Findings!$O:$O,"Info")</f>
        <v>0</v>
      </c>
      <c r="I76">
        <f>COUNTIFS(Findings!$C:$C,$B76, Findings!$O:$O,"n/a")</f>
        <v>0</v>
      </c>
    </row>
    <row r="77" spans="1:9" ht="30" x14ac:dyDescent="0.25">
      <c r="A77" s="68" t="s">
        <v>539</v>
      </c>
      <c r="B77" s="68" t="s">
        <v>556</v>
      </c>
      <c r="C77" s="68" t="s">
        <v>557</v>
      </c>
      <c r="D77" s="32" t="str">
        <f t="shared" si="1"/>
        <v>Not Done</v>
      </c>
      <c r="E77">
        <f>COUNTIFS(Findings!$C:$C,$B77, Findings!$O:$O,"High")</f>
        <v>0</v>
      </c>
      <c r="F77">
        <f>COUNTIFS(Findings!$C:$C,$B77, Findings!$O:$O,"Medium")</f>
        <v>0</v>
      </c>
      <c r="G77">
        <f>COUNTIFS(Findings!$C:$C,$B77, Findings!$O:$O,"Low")</f>
        <v>0</v>
      </c>
      <c r="H77">
        <f>COUNTIFS(Findings!$C:$C,$B77, Findings!$O:$O,"Info")</f>
        <v>0</v>
      </c>
      <c r="I77">
        <f>COUNTIFS(Findings!$C:$C,$B77, Findings!$O:$O,"n/a")</f>
        <v>0</v>
      </c>
    </row>
    <row r="78" spans="1:9" ht="30" x14ac:dyDescent="0.25">
      <c r="A78" s="68" t="s">
        <v>539</v>
      </c>
      <c r="B78" s="68" t="s">
        <v>559</v>
      </c>
      <c r="C78" s="68" t="s">
        <v>560</v>
      </c>
      <c r="D78" s="32" t="str">
        <f t="shared" si="1"/>
        <v>Not Done</v>
      </c>
      <c r="E78">
        <f>COUNTIFS(Findings!$C:$C,$B78, Findings!$O:$O,"High")</f>
        <v>0</v>
      </c>
      <c r="F78">
        <f>COUNTIFS(Findings!$C:$C,$B78, Findings!$O:$O,"Medium")</f>
        <v>0</v>
      </c>
      <c r="G78">
        <f>COUNTIFS(Findings!$C:$C,$B78, Findings!$O:$O,"Low")</f>
        <v>0</v>
      </c>
      <c r="H78">
        <f>COUNTIFS(Findings!$C:$C,$B78, Findings!$O:$O,"Info")</f>
        <v>0</v>
      </c>
      <c r="I78">
        <f>COUNTIFS(Findings!$C:$C,$B78, Findings!$O:$O,"n/a")</f>
        <v>0</v>
      </c>
    </row>
    <row r="79" spans="1:9" ht="30" x14ac:dyDescent="0.25">
      <c r="A79" s="68" t="s">
        <v>539</v>
      </c>
      <c r="B79" s="68" t="s">
        <v>562</v>
      </c>
      <c r="C79" s="68" t="s">
        <v>563</v>
      </c>
      <c r="D79" s="32" t="str">
        <f t="shared" si="1"/>
        <v>Not Done</v>
      </c>
      <c r="E79">
        <f>COUNTIFS(Findings!$C:$C,$B79, Findings!$O:$O,"High")</f>
        <v>0</v>
      </c>
      <c r="F79">
        <f>COUNTIFS(Findings!$C:$C,$B79, Findings!$O:$O,"Medium")</f>
        <v>0</v>
      </c>
      <c r="G79">
        <f>COUNTIFS(Findings!$C:$C,$B79, Findings!$O:$O,"Low")</f>
        <v>0</v>
      </c>
      <c r="H79">
        <f>COUNTIFS(Findings!$C:$C,$B79, Findings!$O:$O,"Info")</f>
        <v>0</v>
      </c>
      <c r="I79">
        <f>COUNTIFS(Findings!$C:$C,$B79, Findings!$O:$O,"n/a")</f>
        <v>0</v>
      </c>
    </row>
    <row r="80" spans="1:9" ht="30" x14ac:dyDescent="0.25">
      <c r="A80" s="68" t="s">
        <v>539</v>
      </c>
      <c r="B80" s="68" t="s">
        <v>565</v>
      </c>
      <c r="C80" s="68" t="s">
        <v>566</v>
      </c>
      <c r="D80" s="32" t="str">
        <f t="shared" si="1"/>
        <v>Not Done</v>
      </c>
      <c r="E80">
        <f>COUNTIFS(Findings!$C:$C,$B80, Findings!$O:$O,"High")</f>
        <v>0</v>
      </c>
      <c r="F80">
        <f>COUNTIFS(Findings!$C:$C,$B80, Findings!$O:$O,"Medium")</f>
        <v>0</v>
      </c>
      <c r="G80">
        <f>COUNTIFS(Findings!$C:$C,$B80, Findings!$O:$O,"Low")</f>
        <v>0</v>
      </c>
      <c r="H80">
        <f>COUNTIFS(Findings!$C:$C,$B80, Findings!$O:$O,"Info")</f>
        <v>0</v>
      </c>
      <c r="I80">
        <f>COUNTIFS(Findings!$C:$C,$B80, Findings!$O:$O,"n/a")</f>
        <v>0</v>
      </c>
    </row>
    <row r="81" spans="1:9" ht="30" x14ac:dyDescent="0.25">
      <c r="A81" s="68" t="s">
        <v>567</v>
      </c>
      <c r="B81" s="68" t="s">
        <v>569</v>
      </c>
      <c r="C81" s="68" t="s">
        <v>570</v>
      </c>
      <c r="D81" s="32" t="str">
        <f t="shared" si="1"/>
        <v>Not Done</v>
      </c>
      <c r="E81">
        <f>COUNTIFS(Findings!$C:$C,$B81, Findings!$O:$O,"High")</f>
        <v>0</v>
      </c>
      <c r="F81">
        <f>COUNTIFS(Findings!$C:$C,$B81, Findings!$O:$O,"Medium")</f>
        <v>0</v>
      </c>
      <c r="G81">
        <f>COUNTIFS(Findings!$C:$C,$B81, Findings!$O:$O,"Low")</f>
        <v>0</v>
      </c>
      <c r="H81">
        <f>COUNTIFS(Findings!$C:$C,$B81, Findings!$O:$O,"Info")</f>
        <v>0</v>
      </c>
      <c r="I81">
        <f>COUNTIFS(Findings!$C:$C,$B81, Findings!$O:$O,"n/a")</f>
        <v>0</v>
      </c>
    </row>
    <row r="82" spans="1:9" ht="30" x14ac:dyDescent="0.25">
      <c r="A82" s="68" t="s">
        <v>567</v>
      </c>
      <c r="B82" s="68" t="s">
        <v>572</v>
      </c>
      <c r="C82" s="68" t="s">
        <v>573</v>
      </c>
      <c r="D82" s="32" t="str">
        <f t="shared" si="1"/>
        <v>Not Done</v>
      </c>
      <c r="E82">
        <f>COUNTIFS(Findings!$C:$C,$B82, Findings!$O:$O,"High")</f>
        <v>0</v>
      </c>
      <c r="F82">
        <f>COUNTIFS(Findings!$C:$C,$B82, Findings!$O:$O,"Medium")</f>
        <v>0</v>
      </c>
      <c r="G82">
        <f>COUNTIFS(Findings!$C:$C,$B82, Findings!$O:$O,"Low")</f>
        <v>0</v>
      </c>
      <c r="H82">
        <f>COUNTIFS(Findings!$C:$C,$B82, Findings!$O:$O,"Info")</f>
        <v>0</v>
      </c>
      <c r="I82">
        <f>COUNTIFS(Findings!$C:$C,$B82, Findings!$O:$O,"n/a")</f>
        <v>0</v>
      </c>
    </row>
    <row r="83" spans="1:9" ht="30" x14ac:dyDescent="0.25">
      <c r="A83" s="68" t="s">
        <v>567</v>
      </c>
      <c r="B83" s="68" t="s">
        <v>575</v>
      </c>
      <c r="C83" s="68" t="s">
        <v>576</v>
      </c>
      <c r="D83" s="32" t="str">
        <f t="shared" si="1"/>
        <v>Not Done</v>
      </c>
      <c r="E83">
        <f>COUNTIFS(Findings!$C:$C,$B83, Findings!$O:$O,"High")</f>
        <v>0</v>
      </c>
      <c r="F83">
        <f>COUNTIFS(Findings!$C:$C,$B83, Findings!$O:$O,"Medium")</f>
        <v>0</v>
      </c>
      <c r="G83">
        <f>COUNTIFS(Findings!$C:$C,$B83, Findings!$O:$O,"Low")</f>
        <v>0</v>
      </c>
      <c r="H83">
        <f>COUNTIFS(Findings!$C:$C,$B83, Findings!$O:$O,"Info")</f>
        <v>0</v>
      </c>
      <c r="I83">
        <f>COUNTIFS(Findings!$C:$C,$B83, Findings!$O:$O,"n/a")</f>
        <v>0</v>
      </c>
    </row>
    <row r="84" spans="1:9" ht="30" x14ac:dyDescent="0.25">
      <c r="A84" s="68" t="s">
        <v>567</v>
      </c>
      <c r="B84" s="68" t="s">
        <v>578</v>
      </c>
      <c r="C84" s="68" t="s">
        <v>579</v>
      </c>
      <c r="D84" s="32" t="str">
        <f t="shared" si="1"/>
        <v>Not Done</v>
      </c>
      <c r="E84">
        <f>COUNTIFS(Findings!$C:$C,$B84, Findings!$O:$O,"High")</f>
        <v>0</v>
      </c>
      <c r="F84">
        <f>COUNTIFS(Findings!$C:$C,$B84, Findings!$O:$O,"Medium")</f>
        <v>0</v>
      </c>
      <c r="G84">
        <f>COUNTIFS(Findings!$C:$C,$B84, Findings!$O:$O,"Low")</f>
        <v>0</v>
      </c>
      <c r="H84">
        <f>COUNTIFS(Findings!$C:$C,$B84, Findings!$O:$O,"Info")</f>
        <v>0</v>
      </c>
      <c r="I84">
        <f>COUNTIFS(Findings!$C:$C,$B84, Findings!$O:$O,"n/a")</f>
        <v>0</v>
      </c>
    </row>
    <row r="85" spans="1:9" ht="30" x14ac:dyDescent="0.25">
      <c r="A85" s="68" t="s">
        <v>567</v>
      </c>
      <c r="B85" s="68" t="s">
        <v>581</v>
      </c>
      <c r="C85" s="68" t="s">
        <v>582</v>
      </c>
      <c r="D85" s="32" t="str">
        <f t="shared" si="1"/>
        <v>Not Done</v>
      </c>
      <c r="E85">
        <f>COUNTIFS(Findings!$C:$C,$B85, Findings!$O:$O,"High")</f>
        <v>0</v>
      </c>
      <c r="F85">
        <f>COUNTIFS(Findings!$C:$C,$B85, Findings!$O:$O,"Medium")</f>
        <v>0</v>
      </c>
      <c r="G85">
        <f>COUNTIFS(Findings!$C:$C,$B85, Findings!$O:$O,"Low")</f>
        <v>0</v>
      </c>
      <c r="H85">
        <f>COUNTIFS(Findings!$C:$C,$B85, Findings!$O:$O,"Info")</f>
        <v>0</v>
      </c>
      <c r="I85">
        <f>COUNTIFS(Findings!$C:$C,$B85, Findings!$O:$O,"n/a")</f>
        <v>0</v>
      </c>
    </row>
    <row r="86" spans="1:9" ht="30" x14ac:dyDescent="0.25">
      <c r="A86" s="68" t="s">
        <v>567</v>
      </c>
      <c r="B86" s="68" t="s">
        <v>584</v>
      </c>
      <c r="C86" s="68" t="s">
        <v>585</v>
      </c>
      <c r="D86" s="32" t="str">
        <f t="shared" si="1"/>
        <v>Not Done</v>
      </c>
      <c r="E86">
        <f>COUNTIFS(Findings!$C:$C,$B86, Findings!$O:$O,"High")</f>
        <v>0</v>
      </c>
      <c r="F86">
        <f>COUNTIFS(Findings!$C:$C,$B86, Findings!$O:$O,"Medium")</f>
        <v>0</v>
      </c>
      <c r="G86">
        <f>COUNTIFS(Findings!$C:$C,$B86, Findings!$O:$O,"Low")</f>
        <v>0</v>
      </c>
      <c r="H86">
        <f>COUNTIFS(Findings!$C:$C,$B86, Findings!$O:$O,"Info")</f>
        <v>0</v>
      </c>
      <c r="I86">
        <f>COUNTIFS(Findings!$C:$C,$B86, Findings!$O:$O,"n/a")</f>
        <v>0</v>
      </c>
    </row>
    <row r="87" spans="1:9" ht="30" x14ac:dyDescent="0.25">
      <c r="A87" s="68" t="s">
        <v>567</v>
      </c>
      <c r="B87" s="68" t="s">
        <v>587</v>
      </c>
      <c r="C87" s="68" t="s">
        <v>588</v>
      </c>
      <c r="D87" s="32" t="str">
        <f t="shared" si="1"/>
        <v>Not Done</v>
      </c>
      <c r="E87">
        <f>COUNTIFS(Findings!$C:$C,$B87, Findings!$O:$O,"High")</f>
        <v>0</v>
      </c>
      <c r="F87">
        <f>COUNTIFS(Findings!$C:$C,$B87, Findings!$O:$O,"Medium")</f>
        <v>0</v>
      </c>
      <c r="G87">
        <f>COUNTIFS(Findings!$C:$C,$B87, Findings!$O:$O,"Low")</f>
        <v>0</v>
      </c>
      <c r="H87">
        <f>COUNTIFS(Findings!$C:$C,$B87, Findings!$O:$O,"Info")</f>
        <v>0</v>
      </c>
      <c r="I87">
        <f>COUNTIFS(Findings!$C:$C,$B87, Findings!$O:$O,"n/a")</f>
        <v>0</v>
      </c>
    </row>
    <row r="88" spans="1:9" ht="30" x14ac:dyDescent="0.25">
      <c r="A88" s="68" t="s">
        <v>567</v>
      </c>
      <c r="B88" s="68" t="s">
        <v>590</v>
      </c>
      <c r="C88" s="68" t="s">
        <v>591</v>
      </c>
      <c r="D88" s="32" t="str">
        <f t="shared" si="1"/>
        <v>Not Done</v>
      </c>
      <c r="E88">
        <f>COUNTIFS(Findings!$C:$C,$B88, Findings!$O:$O,"High")</f>
        <v>0</v>
      </c>
      <c r="F88">
        <f>COUNTIFS(Findings!$C:$C,$B88, Findings!$O:$O,"Medium")</f>
        <v>0</v>
      </c>
      <c r="G88">
        <f>COUNTIFS(Findings!$C:$C,$B88, Findings!$O:$O,"Low")</f>
        <v>0</v>
      </c>
      <c r="H88">
        <f>COUNTIFS(Findings!$C:$C,$B88, Findings!$O:$O,"Info")</f>
        <v>0</v>
      </c>
      <c r="I88">
        <f>COUNTIFS(Findings!$C:$C,$B88, Findings!$O:$O,"n/a")</f>
        <v>0</v>
      </c>
    </row>
    <row r="89" spans="1:9" ht="30" x14ac:dyDescent="0.25">
      <c r="A89" s="68" t="s">
        <v>567</v>
      </c>
      <c r="B89" s="68" t="s">
        <v>593</v>
      </c>
      <c r="C89" s="68" t="s">
        <v>594</v>
      </c>
      <c r="D89" s="32" t="str">
        <f t="shared" si="1"/>
        <v>Not Done</v>
      </c>
      <c r="E89">
        <f>COUNTIFS(Findings!$C:$C,$B89, Findings!$O:$O,"High")</f>
        <v>0</v>
      </c>
      <c r="F89">
        <f>COUNTIFS(Findings!$C:$C,$B89, Findings!$O:$O,"Medium")</f>
        <v>0</v>
      </c>
      <c r="G89">
        <f>COUNTIFS(Findings!$C:$C,$B89, Findings!$O:$O,"Low")</f>
        <v>0</v>
      </c>
      <c r="H89">
        <f>COUNTIFS(Findings!$C:$C,$B89, Findings!$O:$O,"Info")</f>
        <v>0</v>
      </c>
      <c r="I89">
        <f>COUNTIFS(Findings!$C:$C,$B89, Findings!$O:$O,"n/a")</f>
        <v>0</v>
      </c>
    </row>
    <row r="90" spans="1:9" ht="30" x14ac:dyDescent="0.25">
      <c r="A90" s="68" t="s">
        <v>567</v>
      </c>
      <c r="B90" s="68" t="s">
        <v>596</v>
      </c>
      <c r="C90" s="68" t="s">
        <v>597</v>
      </c>
      <c r="D90" s="32" t="str">
        <f t="shared" si="1"/>
        <v>Not Done</v>
      </c>
      <c r="E90">
        <f>COUNTIFS(Findings!$C:$C,$B90, Findings!$O:$O,"High")</f>
        <v>0</v>
      </c>
      <c r="F90">
        <f>COUNTIFS(Findings!$C:$C,$B90, Findings!$O:$O,"Medium")</f>
        <v>0</v>
      </c>
      <c r="G90">
        <f>COUNTIFS(Findings!$C:$C,$B90, Findings!$O:$O,"Low")</f>
        <v>0</v>
      </c>
      <c r="H90">
        <f>COUNTIFS(Findings!$C:$C,$B90, Findings!$O:$O,"Info")</f>
        <v>0</v>
      </c>
      <c r="I90">
        <f>COUNTIFS(Findings!$C:$C,$B90, Findings!$O:$O,"n/a")</f>
        <v>0</v>
      </c>
    </row>
    <row r="91" spans="1:9" ht="30" x14ac:dyDescent="0.25">
      <c r="A91" s="68" t="s">
        <v>567</v>
      </c>
      <c r="B91" s="68" t="s">
        <v>599</v>
      </c>
      <c r="C91" s="68" t="s">
        <v>600</v>
      </c>
      <c r="D91" s="32" t="str">
        <f t="shared" si="1"/>
        <v>Not Done</v>
      </c>
      <c r="E91">
        <f>COUNTIFS(Findings!$C:$C,$B91, Findings!$O:$O,"High")</f>
        <v>0</v>
      </c>
      <c r="F91">
        <f>COUNTIFS(Findings!$C:$C,$B91, Findings!$O:$O,"Medium")</f>
        <v>0</v>
      </c>
      <c r="G91">
        <f>COUNTIFS(Findings!$C:$C,$B91, Findings!$O:$O,"Low")</f>
        <v>0</v>
      </c>
      <c r="H91">
        <f>COUNTIFS(Findings!$C:$C,$B91, Findings!$O:$O,"Info")</f>
        <v>0</v>
      </c>
      <c r="I91">
        <f>COUNTIFS(Findings!$C:$C,$B91, Findings!$O:$O,"n/a")</f>
        <v>0</v>
      </c>
    </row>
    <row r="92" spans="1:9" ht="30" x14ac:dyDescent="0.25">
      <c r="A92" s="68" t="s">
        <v>567</v>
      </c>
      <c r="B92" s="68" t="s">
        <v>602</v>
      </c>
      <c r="C92" s="68" t="s">
        <v>603</v>
      </c>
      <c r="D92" s="32" t="str">
        <f t="shared" si="1"/>
        <v>Not Done</v>
      </c>
      <c r="E92">
        <f>COUNTIFS(Findings!$C:$C,$B92, Findings!$O:$O,"High")</f>
        <v>0</v>
      </c>
      <c r="F92">
        <f>COUNTIFS(Findings!$C:$C,$B92, Findings!$O:$O,"Medium")</f>
        <v>0</v>
      </c>
      <c r="G92">
        <f>COUNTIFS(Findings!$C:$C,$B92, Findings!$O:$O,"Low")</f>
        <v>0</v>
      </c>
      <c r="H92">
        <f>COUNTIFS(Findings!$C:$C,$B92, Findings!$O:$O,"Info")</f>
        <v>0</v>
      </c>
      <c r="I92">
        <f>COUNTIFS(Findings!$C:$C,$B92, Findings!$O:$O,"n/a")</f>
        <v>0</v>
      </c>
    </row>
  </sheetData>
  <mergeCells count="4">
    <mergeCell ref="L5:P5"/>
    <mergeCell ref="L7:M7"/>
    <mergeCell ref="L8:M8"/>
    <mergeCell ref="N8:P8"/>
  </mergeCells>
  <conditionalFormatting sqref="D2">
    <cfRule type="cellIs" dxfId="45" priority="21" stopIfTrue="1" operator="equal">
      <formula>"Not Done"</formula>
    </cfRule>
    <cfRule type="cellIs" dxfId="44" priority="22" stopIfTrue="1" operator="equal">
      <formula>"Done"</formula>
    </cfRule>
  </conditionalFormatting>
  <conditionalFormatting sqref="D3:D92">
    <cfRule type="cellIs" dxfId="43" priority="1" stopIfTrue="1" operator="equal">
      <formula>"Not Done"</formula>
    </cfRule>
    <cfRule type="cellIs" dxfId="42" priority="2" stopIfTrue="1" operator="equal">
      <formula>"Done"</formula>
    </cfRule>
  </conditionalFormatting>
  <dataValidations count="1">
    <dataValidation type="list" allowBlank="1" showInputMessage="1" showErrorMessage="1" sqref="D1:D1048576">
      <formula1>"Done, Not Done, N/A"</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0"/>
  <sheetViews>
    <sheetView workbookViewId="0">
      <pane ySplit="1" topLeftCell="A2" activePane="bottomLeft" state="frozen"/>
      <selection pane="bottomLeft" activeCell="A2" sqref="A2"/>
    </sheetView>
  </sheetViews>
  <sheetFormatPr defaultRowHeight="15" x14ac:dyDescent="0.25"/>
  <cols>
    <col min="1" max="1" width="6.28515625" style="64" customWidth="1"/>
    <col min="2" max="2" width="11.28515625" bestFit="1" customWidth="1"/>
    <col min="3" max="3" width="18.140625" bestFit="1" customWidth="1"/>
    <col min="4" max="4" width="12.28515625" hidden="1" customWidth="1"/>
    <col min="5" max="5" width="12" hidden="1" customWidth="1"/>
    <col min="6" max="6" width="12.7109375" hidden="1" customWidth="1"/>
    <col min="7" max="7" width="12.7109375" customWidth="1"/>
    <col min="8" max="8" width="25.7109375" customWidth="1"/>
    <col min="9" max="9" width="49.42578125" customWidth="1"/>
    <col min="10" max="10" width="28" customWidth="1"/>
    <col min="11" max="11" width="18.7109375" bestFit="1" customWidth="1"/>
    <col min="12" max="12" width="30" customWidth="1"/>
    <col min="13" max="13" width="22.28515625" customWidth="1"/>
    <col min="14" max="14" width="30.140625" customWidth="1"/>
    <col min="15" max="15" width="8.42578125" bestFit="1" customWidth="1"/>
  </cols>
  <sheetData>
    <row r="1" spans="1:15" ht="22.5" x14ac:dyDescent="0.25">
      <c r="A1" s="65" t="s">
        <v>368</v>
      </c>
      <c r="B1" s="66" t="s">
        <v>620</v>
      </c>
      <c r="C1" s="66" t="s">
        <v>604</v>
      </c>
      <c r="D1" s="66" t="s">
        <v>711</v>
      </c>
      <c r="E1" s="66" t="s">
        <v>712</v>
      </c>
      <c r="F1" s="66" t="s">
        <v>713</v>
      </c>
      <c r="G1" s="66" t="s">
        <v>619</v>
      </c>
      <c r="H1" s="66" t="s">
        <v>734</v>
      </c>
      <c r="I1" s="66" t="s">
        <v>621</v>
      </c>
      <c r="J1" s="66" t="s">
        <v>735</v>
      </c>
      <c r="K1" s="66" t="s">
        <v>615</v>
      </c>
      <c r="L1" s="66" t="s">
        <v>618</v>
      </c>
      <c r="M1" s="66" t="s">
        <v>616</v>
      </c>
      <c r="N1" s="66" t="s">
        <v>617</v>
      </c>
      <c r="O1" s="69" t="s">
        <v>327</v>
      </c>
    </row>
    <row r="2" spans="1:15" ht="45" x14ac:dyDescent="0.25">
      <c r="A2" s="67" t="s">
        <v>370</v>
      </c>
      <c r="B2" s="32">
        <v>1</v>
      </c>
      <c r="C2" s="32" t="s">
        <v>329</v>
      </c>
      <c r="D2" s="32"/>
      <c r="E2" s="32"/>
      <c r="F2" s="32"/>
      <c r="G2" s="32"/>
      <c r="H2" s="32" t="s">
        <v>738</v>
      </c>
      <c r="I2" s="32"/>
      <c r="J2" s="32"/>
      <c r="K2" s="32"/>
      <c r="L2" s="32"/>
      <c r="M2" s="32" t="s">
        <v>659</v>
      </c>
      <c r="N2" s="32"/>
      <c r="O2" s="32"/>
    </row>
    <row r="3" spans="1:15" ht="45" x14ac:dyDescent="0.25">
      <c r="A3" s="67" t="s">
        <v>372</v>
      </c>
      <c r="B3" s="32">
        <v>2</v>
      </c>
      <c r="C3" s="32" t="s">
        <v>330</v>
      </c>
      <c r="D3" s="32"/>
      <c r="E3" s="32"/>
      <c r="F3" s="32"/>
      <c r="G3" s="32"/>
      <c r="H3" s="32" t="s">
        <v>373</v>
      </c>
      <c r="I3" s="32"/>
      <c r="J3" s="32"/>
      <c r="K3" s="32" t="s">
        <v>746</v>
      </c>
      <c r="L3" s="82" t="s">
        <v>754</v>
      </c>
      <c r="M3" s="32" t="s">
        <v>678</v>
      </c>
      <c r="N3" s="32"/>
      <c r="O3" s="32"/>
    </row>
    <row r="4" spans="1:15" ht="45" x14ac:dyDescent="0.25">
      <c r="A4" s="67" t="s">
        <v>375</v>
      </c>
      <c r="B4" s="32">
        <v>3</v>
      </c>
      <c r="C4" s="32" t="s">
        <v>331</v>
      </c>
      <c r="D4" s="32"/>
      <c r="E4" s="32"/>
      <c r="F4" s="32"/>
      <c r="G4" s="32"/>
      <c r="H4" s="32" t="s">
        <v>374</v>
      </c>
      <c r="I4" s="32"/>
      <c r="J4" s="32"/>
      <c r="K4" s="32" t="s">
        <v>746</v>
      </c>
      <c r="L4" s="32"/>
      <c r="M4" s="32" t="s">
        <v>700</v>
      </c>
      <c r="N4" s="32"/>
      <c r="O4" s="32"/>
    </row>
    <row r="5" spans="1:15" ht="30" x14ac:dyDescent="0.25">
      <c r="A5" s="67" t="s">
        <v>377</v>
      </c>
      <c r="B5" s="32">
        <v>4</v>
      </c>
      <c r="C5" s="32" t="s">
        <v>332</v>
      </c>
      <c r="D5" s="32"/>
      <c r="E5" s="32"/>
      <c r="F5" s="32"/>
      <c r="G5" s="32"/>
      <c r="H5" s="4" t="s">
        <v>376</v>
      </c>
      <c r="I5" s="32"/>
      <c r="J5" s="32"/>
      <c r="K5" s="32"/>
      <c r="L5" s="32"/>
      <c r="M5" s="32" t="s">
        <v>623</v>
      </c>
      <c r="N5" s="32"/>
      <c r="O5" s="32"/>
    </row>
    <row r="6" spans="1:15" ht="60" x14ac:dyDescent="0.25">
      <c r="A6" s="67" t="s">
        <v>379</v>
      </c>
      <c r="B6" s="32">
        <v>5</v>
      </c>
      <c r="C6" s="32" t="s">
        <v>333</v>
      </c>
      <c r="D6" s="32"/>
      <c r="E6" s="32"/>
      <c r="F6" s="32"/>
      <c r="G6" s="32"/>
      <c r="H6" s="32" t="s">
        <v>736</v>
      </c>
      <c r="I6" s="32"/>
      <c r="J6" s="32"/>
      <c r="K6" s="32" t="s">
        <v>748</v>
      </c>
      <c r="L6" s="32" t="s">
        <v>739</v>
      </c>
      <c r="M6" s="32" t="s">
        <v>653</v>
      </c>
      <c r="N6" s="32"/>
      <c r="O6" s="32"/>
    </row>
    <row r="7" spans="1:15" ht="30" x14ac:dyDescent="0.25">
      <c r="A7" s="67" t="s">
        <v>380</v>
      </c>
      <c r="B7" s="32">
        <v>6</v>
      </c>
      <c r="C7" s="32" t="s">
        <v>334</v>
      </c>
      <c r="D7" s="32"/>
      <c r="E7" s="32"/>
      <c r="F7" s="32"/>
      <c r="G7" s="32"/>
      <c r="H7" s="32" t="s">
        <v>11</v>
      </c>
      <c r="I7" s="32"/>
      <c r="J7" s="32"/>
      <c r="K7" s="32"/>
      <c r="L7" s="32"/>
      <c r="M7" s="32" t="s">
        <v>624</v>
      </c>
      <c r="N7" s="32"/>
      <c r="O7" s="32"/>
    </row>
    <row r="8" spans="1:15" ht="30" x14ac:dyDescent="0.25">
      <c r="A8" s="67" t="s">
        <v>382</v>
      </c>
      <c r="B8" s="32">
        <v>7</v>
      </c>
      <c r="C8" s="32" t="s">
        <v>335</v>
      </c>
      <c r="D8" s="32"/>
      <c r="E8" s="32"/>
      <c r="F8" s="32"/>
      <c r="G8" s="32"/>
      <c r="H8" s="32" t="s">
        <v>381</v>
      </c>
      <c r="I8" s="32"/>
      <c r="J8" s="32"/>
      <c r="K8" s="32"/>
      <c r="L8" s="32"/>
      <c r="M8" s="32" t="s">
        <v>624</v>
      </c>
      <c r="N8" s="32"/>
      <c r="O8" s="32"/>
    </row>
    <row r="9" spans="1:15" ht="75" x14ac:dyDescent="0.25">
      <c r="A9" s="67" t="s">
        <v>384</v>
      </c>
      <c r="B9" s="32">
        <v>8</v>
      </c>
      <c r="C9" s="32" t="s">
        <v>336</v>
      </c>
      <c r="D9" s="32"/>
      <c r="E9" s="32"/>
      <c r="F9" s="32"/>
      <c r="G9" s="32"/>
      <c r="H9" s="32" t="s">
        <v>383</v>
      </c>
      <c r="I9" s="32"/>
      <c r="J9" s="32"/>
      <c r="K9" s="32"/>
      <c r="L9" s="32"/>
      <c r="M9" s="32" t="s">
        <v>743</v>
      </c>
      <c r="N9" s="32"/>
      <c r="O9" s="32"/>
    </row>
    <row r="10" spans="1:15" ht="60" x14ac:dyDescent="0.25">
      <c r="A10" s="67" t="s">
        <v>386</v>
      </c>
      <c r="B10" s="32">
        <v>9</v>
      </c>
      <c r="C10" s="32" t="s">
        <v>337</v>
      </c>
      <c r="D10" s="32"/>
      <c r="E10" s="32"/>
      <c r="F10" s="32"/>
      <c r="G10" s="32"/>
      <c r="H10" s="32" t="s">
        <v>385</v>
      </c>
      <c r="I10" s="32"/>
      <c r="J10" s="32"/>
      <c r="K10" s="32"/>
      <c r="L10" s="32"/>
      <c r="M10" s="32" t="s">
        <v>763</v>
      </c>
      <c r="N10" s="32"/>
      <c r="O10" s="32"/>
    </row>
    <row r="11" spans="1:15" ht="45" x14ac:dyDescent="0.25">
      <c r="A11" s="67" t="s">
        <v>389</v>
      </c>
      <c r="B11" s="32">
        <v>10</v>
      </c>
      <c r="C11" s="32" t="s">
        <v>338</v>
      </c>
      <c r="D11" s="32"/>
      <c r="E11" s="32"/>
      <c r="F11" s="32"/>
      <c r="G11" s="32"/>
      <c r="H11" s="32" t="s">
        <v>387</v>
      </c>
      <c r="I11" s="32"/>
      <c r="J11" s="32"/>
      <c r="K11" s="32"/>
      <c r="L11" s="32"/>
      <c r="M11" s="32" t="s">
        <v>752</v>
      </c>
      <c r="N11" s="32"/>
      <c r="O11" s="32"/>
    </row>
    <row r="12" spans="1:15" ht="45" x14ac:dyDescent="0.25">
      <c r="A12" s="67" t="s">
        <v>391</v>
      </c>
      <c r="B12" s="32">
        <v>11</v>
      </c>
      <c r="C12" s="32" t="s">
        <v>339</v>
      </c>
      <c r="D12" s="32"/>
      <c r="E12" s="32"/>
      <c r="F12" s="32"/>
      <c r="G12" s="32"/>
      <c r="H12" s="32" t="s">
        <v>390</v>
      </c>
      <c r="I12" s="32"/>
      <c r="J12" s="32"/>
      <c r="K12" s="32"/>
      <c r="L12" s="32"/>
      <c r="M12" s="32" t="s">
        <v>623</v>
      </c>
      <c r="N12" s="32"/>
      <c r="O12" s="32"/>
    </row>
    <row r="13" spans="1:15" ht="45" x14ac:dyDescent="0.25">
      <c r="A13" s="67" t="s">
        <v>393</v>
      </c>
      <c r="B13" s="32">
        <v>12</v>
      </c>
      <c r="C13" s="32" t="s">
        <v>340</v>
      </c>
      <c r="D13" s="32"/>
      <c r="E13" s="32"/>
      <c r="F13" s="32"/>
      <c r="G13" s="32"/>
      <c r="H13" s="3" t="s">
        <v>392</v>
      </c>
      <c r="I13" s="81"/>
      <c r="J13" s="32"/>
      <c r="K13" s="32" t="s">
        <v>746</v>
      </c>
      <c r="L13" s="32"/>
      <c r="M13" s="32" t="s">
        <v>753</v>
      </c>
      <c r="N13" s="32"/>
      <c r="O13" s="32"/>
    </row>
    <row r="14" spans="1:15" ht="45" x14ac:dyDescent="0.25">
      <c r="A14" s="67" t="s">
        <v>395</v>
      </c>
      <c r="B14" s="32">
        <v>13</v>
      </c>
      <c r="C14" s="32" t="s">
        <v>341</v>
      </c>
      <c r="D14" s="32"/>
      <c r="E14" s="32"/>
      <c r="F14" s="32"/>
      <c r="G14" s="32"/>
      <c r="H14" s="3" t="s">
        <v>394</v>
      </c>
      <c r="I14" s="32"/>
      <c r="J14" s="32"/>
      <c r="K14" s="32"/>
      <c r="L14" s="32"/>
      <c r="M14" s="32" t="s">
        <v>655</v>
      </c>
      <c r="O14" s="32"/>
    </row>
    <row r="15" spans="1:15" ht="45" x14ac:dyDescent="0.25">
      <c r="A15" s="67" t="s">
        <v>397</v>
      </c>
      <c r="B15" s="32">
        <v>14</v>
      </c>
      <c r="C15" s="32" t="s">
        <v>342</v>
      </c>
      <c r="D15" s="32"/>
      <c r="E15" s="32"/>
      <c r="F15" s="32"/>
      <c r="G15" s="32"/>
      <c r="H15" s="32" t="s">
        <v>737</v>
      </c>
      <c r="I15" s="32"/>
      <c r="J15" s="32"/>
      <c r="K15" s="32"/>
      <c r="L15" s="32"/>
      <c r="M15" s="32" t="s">
        <v>654</v>
      </c>
      <c r="N15" s="32"/>
      <c r="O15" s="32"/>
    </row>
    <row r="16" spans="1:15" ht="45" x14ac:dyDescent="0.25">
      <c r="A16" s="67" t="s">
        <v>399</v>
      </c>
      <c r="B16" s="32">
        <v>15</v>
      </c>
      <c r="C16" s="32" t="s">
        <v>343</v>
      </c>
      <c r="D16" s="32"/>
      <c r="E16" s="32"/>
      <c r="F16" s="32"/>
      <c r="G16" s="32"/>
      <c r="H16" s="32" t="s">
        <v>398</v>
      </c>
      <c r="I16" s="32"/>
      <c r="J16" s="32"/>
      <c r="K16" s="32" t="s">
        <v>746</v>
      </c>
      <c r="L16" s="32"/>
      <c r="M16" s="32" t="s">
        <v>656</v>
      </c>
      <c r="N16" s="32"/>
      <c r="O16" s="32"/>
    </row>
    <row r="17" spans="1:15" x14ac:dyDescent="0.25">
      <c r="A17" s="67" t="s">
        <v>401</v>
      </c>
      <c r="B17" s="32">
        <v>16</v>
      </c>
      <c r="C17" s="32" t="s">
        <v>344</v>
      </c>
      <c r="D17" s="32"/>
      <c r="E17" s="32"/>
      <c r="F17" s="32"/>
      <c r="G17" s="32"/>
      <c r="H17" s="32" t="s">
        <v>400</v>
      </c>
      <c r="I17" s="32"/>
      <c r="J17" s="32"/>
      <c r="K17" s="32" t="s">
        <v>746</v>
      </c>
      <c r="L17" s="32"/>
      <c r="M17" s="32" t="s">
        <v>658</v>
      </c>
      <c r="N17" s="32"/>
      <c r="O17" s="32"/>
    </row>
    <row r="18" spans="1:15" ht="30" x14ac:dyDescent="0.25">
      <c r="A18" s="67" t="s">
        <v>403</v>
      </c>
      <c r="B18" s="32">
        <v>17</v>
      </c>
      <c r="C18" s="32" t="s">
        <v>345</v>
      </c>
      <c r="D18" s="32"/>
      <c r="E18" s="32"/>
      <c r="F18" s="32"/>
      <c r="G18" s="32"/>
      <c r="H18" s="32" t="s">
        <v>402</v>
      </c>
      <c r="I18" s="32"/>
      <c r="J18" s="32"/>
      <c r="K18" s="32" t="s">
        <v>746</v>
      </c>
      <c r="L18" s="32"/>
      <c r="M18" s="32" t="s">
        <v>677</v>
      </c>
      <c r="N18" s="32"/>
      <c r="O18" s="32"/>
    </row>
    <row r="19" spans="1:15" ht="30" x14ac:dyDescent="0.25">
      <c r="A19" s="67" t="s">
        <v>406</v>
      </c>
      <c r="B19" s="32">
        <v>18</v>
      </c>
      <c r="C19" s="32" t="s">
        <v>346</v>
      </c>
      <c r="D19" s="32"/>
      <c r="E19" s="32"/>
      <c r="F19" s="32"/>
      <c r="G19" s="32"/>
      <c r="H19" s="32" t="s">
        <v>404</v>
      </c>
      <c r="I19" s="32"/>
      <c r="J19" s="32"/>
      <c r="K19" s="32"/>
      <c r="L19" s="32"/>
      <c r="M19" s="32" t="s">
        <v>661</v>
      </c>
      <c r="N19" s="32"/>
      <c r="O19" s="32"/>
    </row>
    <row r="20" spans="1:15" x14ac:dyDescent="0.25">
      <c r="A20" s="67" t="s">
        <v>408</v>
      </c>
      <c r="B20" s="32">
        <v>19</v>
      </c>
      <c r="C20" s="32" t="s">
        <v>347</v>
      </c>
      <c r="D20" s="32"/>
      <c r="E20" s="32"/>
      <c r="F20" s="32"/>
      <c r="G20" s="32"/>
      <c r="H20" s="32" t="s">
        <v>407</v>
      </c>
      <c r="I20" s="32"/>
      <c r="J20" s="32"/>
      <c r="K20" s="32"/>
      <c r="L20" s="32"/>
      <c r="M20" s="32" t="s">
        <v>660</v>
      </c>
      <c r="N20" s="32"/>
      <c r="O20" s="32"/>
    </row>
    <row r="21" spans="1:15" ht="90" x14ac:dyDescent="0.25">
      <c r="A21" s="67"/>
      <c r="B21" s="32">
        <v>20</v>
      </c>
      <c r="C21" s="32" t="s">
        <v>348</v>
      </c>
      <c r="D21" s="32"/>
      <c r="E21" s="32"/>
      <c r="F21" s="32"/>
      <c r="G21" s="32"/>
      <c r="H21" s="32" t="s">
        <v>409</v>
      </c>
      <c r="I21" s="32"/>
      <c r="J21" s="32"/>
      <c r="K21" s="32" t="s">
        <v>747</v>
      </c>
      <c r="L21" s="32" t="s">
        <v>744</v>
      </c>
      <c r="M21" s="32" t="s">
        <v>664</v>
      </c>
      <c r="N21" s="32"/>
      <c r="O21" s="32"/>
    </row>
    <row r="22" spans="1:15" ht="30" x14ac:dyDescent="0.25">
      <c r="A22" s="67" t="s">
        <v>411</v>
      </c>
      <c r="B22" s="32">
        <v>21</v>
      </c>
      <c r="C22" s="32" t="s">
        <v>349</v>
      </c>
      <c r="D22" s="32"/>
      <c r="E22" s="32"/>
      <c r="F22" s="32"/>
      <c r="G22" s="32"/>
      <c r="H22" s="32" t="s">
        <v>410</v>
      </c>
      <c r="I22" s="32"/>
      <c r="J22" s="32"/>
      <c r="K22" s="32" t="s">
        <v>747</v>
      </c>
      <c r="L22" s="32"/>
      <c r="M22" s="32" t="s">
        <v>664</v>
      </c>
      <c r="N22" s="32"/>
      <c r="O22" s="32"/>
    </row>
    <row r="23" spans="1:15" ht="45" x14ac:dyDescent="0.25">
      <c r="A23" s="67" t="s">
        <v>413</v>
      </c>
      <c r="B23" s="32">
        <v>22</v>
      </c>
      <c r="C23" s="32" t="s">
        <v>350</v>
      </c>
      <c r="D23" s="32"/>
      <c r="E23" s="32"/>
      <c r="F23" s="32"/>
      <c r="G23" s="32"/>
      <c r="H23" s="32" t="s">
        <v>412</v>
      </c>
      <c r="I23" s="32"/>
      <c r="J23" s="32"/>
      <c r="K23" s="32" t="s">
        <v>747</v>
      </c>
      <c r="L23" s="32" t="s">
        <v>761</v>
      </c>
      <c r="M23" s="32" t="s">
        <v>624</v>
      </c>
      <c r="N23" s="32"/>
      <c r="O23" s="32"/>
    </row>
    <row r="24" spans="1:15" ht="45" x14ac:dyDescent="0.25">
      <c r="A24" s="67" t="s">
        <v>415</v>
      </c>
      <c r="B24" s="32">
        <v>23</v>
      </c>
      <c r="C24" s="32" t="s">
        <v>351</v>
      </c>
      <c r="D24" s="32"/>
      <c r="E24" s="32"/>
      <c r="F24" s="32"/>
      <c r="G24" s="32"/>
      <c r="H24" s="32" t="s">
        <v>414</v>
      </c>
      <c r="I24" s="32"/>
      <c r="J24" s="32"/>
      <c r="K24" s="32"/>
      <c r="L24" s="32"/>
      <c r="M24" s="32" t="s">
        <v>664</v>
      </c>
      <c r="N24" s="32"/>
      <c r="O24" s="32"/>
    </row>
    <row r="25" spans="1:15" ht="60" x14ac:dyDescent="0.25">
      <c r="A25" s="67" t="s">
        <v>417</v>
      </c>
      <c r="B25" s="32">
        <v>24</v>
      </c>
      <c r="C25" s="32" t="s">
        <v>354</v>
      </c>
      <c r="D25" s="32"/>
      <c r="E25" s="32"/>
      <c r="F25" s="32"/>
      <c r="G25" s="32"/>
      <c r="H25" s="32" t="s">
        <v>421</v>
      </c>
      <c r="I25" s="32"/>
      <c r="J25" s="32"/>
      <c r="K25" s="32" t="s">
        <v>747</v>
      </c>
      <c r="L25" s="32" t="s">
        <v>762</v>
      </c>
      <c r="M25" s="32" t="s">
        <v>624</v>
      </c>
      <c r="N25" s="32"/>
      <c r="O25" s="32"/>
    </row>
    <row r="26" spans="1:15" ht="30" x14ac:dyDescent="0.25">
      <c r="A26" s="67" t="s">
        <v>420</v>
      </c>
      <c r="B26" s="32">
        <v>25</v>
      </c>
      <c r="C26" s="32" t="s">
        <v>355</v>
      </c>
      <c r="D26" s="32"/>
      <c r="E26" s="32"/>
      <c r="F26" s="32"/>
      <c r="G26" s="32"/>
      <c r="H26" s="32" t="s">
        <v>423</v>
      </c>
      <c r="I26" s="32"/>
      <c r="J26" s="32"/>
      <c r="K26" s="32"/>
      <c r="L26" s="32"/>
      <c r="M26" s="32" t="s">
        <v>624</v>
      </c>
      <c r="N26" s="32"/>
      <c r="O26" s="32"/>
    </row>
    <row r="27" spans="1:15" ht="135" x14ac:dyDescent="0.25">
      <c r="A27" s="67" t="s">
        <v>422</v>
      </c>
      <c r="B27" s="32">
        <v>26</v>
      </c>
      <c r="C27" s="32" t="s">
        <v>356</v>
      </c>
      <c r="D27" s="32"/>
      <c r="E27" s="32"/>
      <c r="F27" s="32"/>
      <c r="G27" s="32"/>
      <c r="H27" s="32" t="s">
        <v>425</v>
      </c>
      <c r="I27" s="32"/>
      <c r="J27" s="32"/>
      <c r="K27" s="32" t="s">
        <v>747</v>
      </c>
      <c r="L27" s="32" t="s">
        <v>662</v>
      </c>
      <c r="M27" s="32" t="s">
        <v>624</v>
      </c>
      <c r="N27" s="32"/>
      <c r="O27" s="32"/>
    </row>
    <row r="28" spans="1:15" ht="60" x14ac:dyDescent="0.25">
      <c r="A28" s="67" t="s">
        <v>424</v>
      </c>
      <c r="B28" s="32">
        <v>27</v>
      </c>
      <c r="C28" s="32" t="s">
        <v>357</v>
      </c>
      <c r="D28" s="32"/>
      <c r="E28" s="32"/>
      <c r="F28" s="32"/>
      <c r="G28" s="32"/>
      <c r="H28" s="32" t="s">
        <v>427</v>
      </c>
      <c r="I28" s="32"/>
      <c r="J28" s="32"/>
      <c r="K28" s="32" t="s">
        <v>747</v>
      </c>
      <c r="L28" s="32" t="s">
        <v>740</v>
      </c>
      <c r="M28" s="32" t="s">
        <v>663</v>
      </c>
      <c r="N28" s="32"/>
      <c r="O28" s="32"/>
    </row>
    <row r="29" spans="1:15" ht="30" x14ac:dyDescent="0.25">
      <c r="A29" s="67" t="s">
        <v>426</v>
      </c>
      <c r="B29" s="32">
        <v>28</v>
      </c>
      <c r="C29" s="32" t="s">
        <v>358</v>
      </c>
      <c r="D29" s="32"/>
      <c r="E29" s="32"/>
      <c r="F29" s="32"/>
      <c r="G29" s="32"/>
      <c r="H29" s="32" t="s">
        <v>429</v>
      </c>
      <c r="I29" s="32"/>
      <c r="J29" s="32"/>
      <c r="K29" s="32"/>
      <c r="L29" s="32"/>
      <c r="M29" s="32" t="s">
        <v>664</v>
      </c>
      <c r="N29" s="32"/>
      <c r="O29" s="32"/>
    </row>
    <row r="30" spans="1:15" ht="30" x14ac:dyDescent="0.25">
      <c r="A30" s="67" t="s">
        <v>428</v>
      </c>
      <c r="B30" s="32">
        <v>29</v>
      </c>
      <c r="C30" s="32" t="s">
        <v>359</v>
      </c>
      <c r="D30" s="32"/>
      <c r="E30" s="32"/>
      <c r="F30" s="32"/>
      <c r="G30" s="32"/>
      <c r="H30" s="32" t="s">
        <v>431</v>
      </c>
      <c r="I30" s="32"/>
      <c r="J30" s="32"/>
      <c r="K30" s="32"/>
      <c r="L30" s="32"/>
      <c r="M30" s="32" t="s">
        <v>668</v>
      </c>
      <c r="N30" s="32"/>
      <c r="O30" s="32"/>
    </row>
    <row r="31" spans="1:15" ht="135" x14ac:dyDescent="0.25">
      <c r="A31" s="67" t="s">
        <v>430</v>
      </c>
      <c r="B31" s="32">
        <v>30</v>
      </c>
      <c r="C31" s="32" t="s">
        <v>360</v>
      </c>
      <c r="D31" s="32"/>
      <c r="E31" s="32"/>
      <c r="F31" s="32"/>
      <c r="G31" s="32"/>
      <c r="H31" s="32" t="s">
        <v>432</v>
      </c>
      <c r="I31" s="32"/>
      <c r="J31" s="32"/>
      <c r="K31" s="32" t="s">
        <v>747</v>
      </c>
      <c r="L31" s="32" t="s">
        <v>745</v>
      </c>
      <c r="M31" s="32" t="s">
        <v>665</v>
      </c>
      <c r="N31" s="32"/>
      <c r="O31" s="32"/>
    </row>
    <row r="32" spans="1:15" ht="30" x14ac:dyDescent="0.25">
      <c r="A32" s="67" t="s">
        <v>433</v>
      </c>
      <c r="B32" s="32">
        <v>32</v>
      </c>
      <c r="C32" s="32" t="s">
        <v>361</v>
      </c>
      <c r="D32" s="32"/>
      <c r="E32" s="32"/>
      <c r="F32" s="32"/>
      <c r="G32" s="32"/>
      <c r="H32" s="32" t="s">
        <v>434</v>
      </c>
      <c r="I32" s="32"/>
      <c r="J32" s="32"/>
      <c r="K32" s="32"/>
      <c r="L32" s="32"/>
      <c r="M32" s="32" t="s">
        <v>664</v>
      </c>
      <c r="N32" s="32"/>
      <c r="O32" s="32"/>
    </row>
    <row r="33" spans="1:15" ht="45" x14ac:dyDescent="0.25">
      <c r="A33" s="67" t="s">
        <v>435</v>
      </c>
      <c r="B33" s="32">
        <v>33</v>
      </c>
      <c r="C33" s="32" t="s">
        <v>362</v>
      </c>
      <c r="D33" s="32"/>
      <c r="E33" s="32"/>
      <c r="F33" s="32"/>
      <c r="G33" s="32"/>
      <c r="H33" s="32" t="s">
        <v>436</v>
      </c>
      <c r="I33" s="32"/>
      <c r="J33" s="32"/>
      <c r="K33" s="32"/>
      <c r="L33" s="32"/>
      <c r="M33" s="32" t="s">
        <v>669</v>
      </c>
      <c r="N33" s="32"/>
      <c r="O33" s="32"/>
    </row>
    <row r="34" spans="1:15" ht="45" x14ac:dyDescent="0.25">
      <c r="A34" s="67" t="s">
        <v>437</v>
      </c>
      <c r="B34" s="32">
        <v>34</v>
      </c>
      <c r="C34" s="32" t="s">
        <v>363</v>
      </c>
      <c r="D34" s="32"/>
      <c r="E34" s="32"/>
      <c r="F34" s="32"/>
      <c r="G34" s="32"/>
      <c r="H34" s="32" t="s">
        <v>438</v>
      </c>
      <c r="I34" s="32"/>
      <c r="J34" s="32"/>
      <c r="K34" s="32"/>
      <c r="L34" s="32"/>
      <c r="M34" s="32" t="s">
        <v>664</v>
      </c>
      <c r="N34" s="32"/>
      <c r="O34" s="32"/>
    </row>
    <row r="35" spans="1:15" ht="30" x14ac:dyDescent="0.25">
      <c r="A35" s="67" t="s">
        <v>439</v>
      </c>
      <c r="B35" s="32">
        <v>35</v>
      </c>
      <c r="C35" s="32" t="s">
        <v>364</v>
      </c>
      <c r="D35" s="32"/>
      <c r="E35" s="32"/>
      <c r="F35" s="32"/>
      <c r="G35" s="32"/>
      <c r="H35" s="32" t="s">
        <v>440</v>
      </c>
      <c r="I35" s="32"/>
      <c r="J35" s="32"/>
      <c r="K35" s="32" t="s">
        <v>746</v>
      </c>
      <c r="L35" s="32"/>
      <c r="M35" s="32" t="s">
        <v>667</v>
      </c>
      <c r="N35" s="32"/>
      <c r="O35" s="32"/>
    </row>
    <row r="36" spans="1:15" ht="75" x14ac:dyDescent="0.25">
      <c r="A36" s="67" t="s">
        <v>441</v>
      </c>
      <c r="B36" s="32">
        <v>36</v>
      </c>
      <c r="C36" s="32" t="s">
        <v>365</v>
      </c>
      <c r="D36" s="32"/>
      <c r="E36" s="32"/>
      <c r="F36" s="32"/>
      <c r="G36" s="32"/>
      <c r="H36" s="32" t="s">
        <v>442</v>
      </c>
      <c r="I36" s="32"/>
      <c r="J36" s="32"/>
      <c r="K36" s="32" t="s">
        <v>749</v>
      </c>
      <c r="L36" s="32" t="s">
        <v>766</v>
      </c>
      <c r="M36" s="32" t="s">
        <v>765</v>
      </c>
      <c r="N36" s="32"/>
      <c r="O36" s="32"/>
    </row>
    <row r="37" spans="1:15" ht="75" x14ac:dyDescent="0.25">
      <c r="A37" s="67" t="s">
        <v>443</v>
      </c>
      <c r="B37" s="32">
        <v>37</v>
      </c>
      <c r="C37" s="32" t="s">
        <v>366</v>
      </c>
      <c r="D37" s="32"/>
      <c r="E37" s="32"/>
      <c r="F37" s="32"/>
      <c r="G37" s="32"/>
      <c r="H37" s="32" t="s">
        <v>444</v>
      </c>
      <c r="I37" s="32"/>
      <c r="J37" s="32"/>
      <c r="K37" s="32" t="s">
        <v>749</v>
      </c>
      <c r="L37" s="32" t="s">
        <v>764</v>
      </c>
      <c r="M37" s="32" t="s">
        <v>765</v>
      </c>
      <c r="N37" s="32"/>
      <c r="O37" s="32"/>
    </row>
    <row r="38" spans="1:15" ht="60" x14ac:dyDescent="0.25">
      <c r="A38" s="67" t="s">
        <v>445</v>
      </c>
      <c r="B38" s="32">
        <v>38</v>
      </c>
      <c r="C38" s="32" t="s">
        <v>367</v>
      </c>
      <c r="D38" s="32"/>
      <c r="E38" s="32"/>
      <c r="F38" s="32"/>
      <c r="G38" s="32"/>
      <c r="H38" s="32" t="s">
        <v>446</v>
      </c>
      <c r="I38" s="32"/>
      <c r="J38" s="32"/>
      <c r="K38" s="32" t="s">
        <v>746</v>
      </c>
      <c r="L38" s="32" t="s">
        <v>740</v>
      </c>
      <c r="M38" s="32" t="s">
        <v>678</v>
      </c>
      <c r="N38" s="32"/>
      <c r="O38" s="32"/>
    </row>
    <row r="39" spans="1:15" ht="45" x14ac:dyDescent="0.25">
      <c r="A39" s="67" t="s">
        <v>448</v>
      </c>
      <c r="B39" s="32">
        <v>39</v>
      </c>
      <c r="C39" s="32" t="s">
        <v>449</v>
      </c>
      <c r="D39" s="32"/>
      <c r="E39" s="32"/>
      <c r="F39" s="32"/>
      <c r="G39" s="32"/>
      <c r="H39" s="32" t="s">
        <v>767</v>
      </c>
      <c r="I39" s="32"/>
      <c r="J39" s="32"/>
      <c r="K39" s="32" t="s">
        <v>749</v>
      </c>
      <c r="L39" s="32"/>
      <c r="M39" s="32" t="s">
        <v>669</v>
      </c>
      <c r="N39" s="32"/>
      <c r="O39" s="32"/>
    </row>
    <row r="40" spans="1:15" ht="45" x14ac:dyDescent="0.25">
      <c r="A40" s="67" t="s">
        <v>450</v>
      </c>
      <c r="B40" s="32">
        <v>40</v>
      </c>
      <c r="C40" s="32" t="s">
        <v>451</v>
      </c>
      <c r="D40" s="32"/>
      <c r="E40" s="32"/>
      <c r="F40" s="32"/>
      <c r="G40" s="32"/>
      <c r="H40" s="32" t="s">
        <v>452</v>
      </c>
      <c r="I40" s="32"/>
      <c r="J40" s="32"/>
      <c r="K40" s="32" t="s">
        <v>749</v>
      </c>
      <c r="L40" s="32"/>
      <c r="M40" s="32" t="s">
        <v>669</v>
      </c>
      <c r="N40" s="32"/>
      <c r="O40" s="32"/>
    </row>
    <row r="41" spans="1:15" ht="90" x14ac:dyDescent="0.25">
      <c r="A41" s="67" t="s">
        <v>453</v>
      </c>
      <c r="B41" s="32">
        <v>41</v>
      </c>
      <c r="C41" s="32" t="s">
        <v>454</v>
      </c>
      <c r="D41" s="32"/>
      <c r="E41" s="32"/>
      <c r="F41" s="32"/>
      <c r="G41" s="32"/>
      <c r="H41" s="32" t="s">
        <v>455</v>
      </c>
      <c r="I41" s="32"/>
      <c r="J41" s="32"/>
      <c r="K41" s="32" t="s">
        <v>747</v>
      </c>
      <c r="L41" s="32" t="s">
        <v>768</v>
      </c>
      <c r="M41" s="32" t="s">
        <v>670</v>
      </c>
      <c r="N41" s="32"/>
      <c r="O41" s="32"/>
    </row>
    <row r="42" spans="1:15" ht="30" x14ac:dyDescent="0.25">
      <c r="A42" s="67" t="s">
        <v>456</v>
      </c>
      <c r="B42" s="32">
        <v>42</v>
      </c>
      <c r="C42" s="32" t="s">
        <v>457</v>
      </c>
      <c r="D42" s="32"/>
      <c r="E42" s="32"/>
      <c r="F42" s="32"/>
      <c r="G42" s="32"/>
      <c r="H42" s="32" t="s">
        <v>458</v>
      </c>
      <c r="I42" s="32"/>
      <c r="J42" s="32"/>
      <c r="K42" s="32"/>
      <c r="L42" s="32"/>
      <c r="M42" s="32" t="s">
        <v>670</v>
      </c>
      <c r="N42" s="32"/>
      <c r="O42" s="32"/>
    </row>
    <row r="43" spans="1:15" ht="30" x14ac:dyDescent="0.25">
      <c r="A43" s="67" t="s">
        <v>459</v>
      </c>
      <c r="B43" s="32">
        <v>43</v>
      </c>
      <c r="C43" s="32" t="s">
        <v>460</v>
      </c>
      <c r="D43" s="32"/>
      <c r="E43" s="32"/>
      <c r="F43" s="32"/>
      <c r="G43" s="32"/>
      <c r="H43" s="32" t="s">
        <v>461</v>
      </c>
      <c r="I43" s="32"/>
      <c r="J43" s="32"/>
      <c r="K43" s="32"/>
      <c r="L43" s="32"/>
      <c r="M43" s="32" t="s">
        <v>671</v>
      </c>
      <c r="N43" s="32"/>
      <c r="O43" s="32"/>
    </row>
    <row r="44" spans="1:15" ht="30" x14ac:dyDescent="0.25">
      <c r="A44" s="67" t="s">
        <v>462</v>
      </c>
      <c r="B44" s="32">
        <v>44</v>
      </c>
      <c r="C44" s="32" t="s">
        <v>463</v>
      </c>
      <c r="D44" s="32"/>
      <c r="E44" s="32"/>
      <c r="F44" s="32"/>
      <c r="G44" s="32"/>
      <c r="H44" s="32" t="s">
        <v>464</v>
      </c>
      <c r="I44" s="32"/>
      <c r="J44" s="32"/>
      <c r="K44" s="32"/>
      <c r="L44" s="32"/>
      <c r="M44" s="32" t="s">
        <v>670</v>
      </c>
      <c r="N44" s="32"/>
      <c r="O44" s="32"/>
    </row>
    <row r="45" spans="1:15" x14ac:dyDescent="0.25">
      <c r="A45" s="67" t="s">
        <v>465</v>
      </c>
      <c r="B45" s="32">
        <v>45</v>
      </c>
      <c r="C45" s="32" t="s">
        <v>466</v>
      </c>
      <c r="D45" s="32"/>
      <c r="E45" s="32"/>
      <c r="F45" s="32"/>
      <c r="G45" s="32"/>
      <c r="H45" s="32" t="s">
        <v>467</v>
      </c>
      <c r="I45" s="32"/>
      <c r="J45" s="32"/>
      <c r="K45" s="32"/>
      <c r="L45" s="32"/>
      <c r="M45" s="32" t="s">
        <v>672</v>
      </c>
      <c r="N45" s="32"/>
      <c r="O45" s="32"/>
    </row>
    <row r="46" spans="1:15" ht="30" x14ac:dyDescent="0.25">
      <c r="A46" s="67" t="s">
        <v>468</v>
      </c>
      <c r="B46" s="32">
        <v>46</v>
      </c>
      <c r="C46" s="32" t="s">
        <v>469</v>
      </c>
      <c r="D46" s="32"/>
      <c r="E46" s="32"/>
      <c r="F46" s="32"/>
      <c r="G46" s="32"/>
      <c r="H46" s="32" t="s">
        <v>470</v>
      </c>
      <c r="I46" s="32"/>
      <c r="J46" s="32"/>
      <c r="K46" s="32"/>
      <c r="L46" s="32"/>
      <c r="M46" s="32" t="s">
        <v>670</v>
      </c>
      <c r="N46" s="32"/>
      <c r="O46" s="32"/>
    </row>
    <row r="47" spans="1:15" ht="30" x14ac:dyDescent="0.25">
      <c r="A47" s="67" t="s">
        <v>471</v>
      </c>
      <c r="B47" s="32">
        <v>47</v>
      </c>
      <c r="C47" s="32" t="s">
        <v>472</v>
      </c>
      <c r="D47" s="32"/>
      <c r="E47" s="32"/>
      <c r="F47" s="32"/>
      <c r="G47" s="32"/>
      <c r="H47" s="32" t="s">
        <v>473</v>
      </c>
      <c r="I47" s="32"/>
      <c r="J47" s="32"/>
      <c r="K47" s="32"/>
      <c r="L47" s="32"/>
      <c r="M47" s="32" t="s">
        <v>673</v>
      </c>
      <c r="N47" s="32"/>
      <c r="O47" s="32"/>
    </row>
    <row r="48" spans="1:15" ht="30" x14ac:dyDescent="0.25">
      <c r="A48" s="67" t="s">
        <v>474</v>
      </c>
      <c r="B48" s="32">
        <v>48</v>
      </c>
      <c r="C48" s="32" t="s">
        <v>475</v>
      </c>
      <c r="D48" s="32"/>
      <c r="E48" s="32"/>
      <c r="F48" s="32"/>
      <c r="G48" s="32"/>
      <c r="H48" s="32" t="s">
        <v>476</v>
      </c>
      <c r="I48" s="32"/>
      <c r="J48" s="32"/>
      <c r="K48" s="32"/>
      <c r="L48" s="32"/>
      <c r="M48" s="32" t="s">
        <v>673</v>
      </c>
      <c r="N48" s="32"/>
      <c r="O48" s="32"/>
    </row>
    <row r="49" spans="1:15" ht="30" x14ac:dyDescent="0.25">
      <c r="A49" s="67" t="s">
        <v>477</v>
      </c>
      <c r="B49" s="32">
        <v>49</v>
      </c>
      <c r="C49" s="32" t="s">
        <v>478</v>
      </c>
      <c r="D49" s="32"/>
      <c r="E49" s="32"/>
      <c r="F49" s="32"/>
      <c r="G49" s="32"/>
      <c r="H49" s="32" t="s">
        <v>479</v>
      </c>
      <c r="I49" s="32"/>
      <c r="J49" s="32"/>
      <c r="K49" s="32"/>
      <c r="L49" s="32"/>
      <c r="M49" s="32" t="s">
        <v>674</v>
      </c>
      <c r="N49" s="32"/>
      <c r="O49" s="32"/>
    </row>
    <row r="50" spans="1:15" ht="30" x14ac:dyDescent="0.25">
      <c r="A50" s="67" t="s">
        <v>480</v>
      </c>
      <c r="B50" s="32">
        <v>50</v>
      </c>
      <c r="C50" s="32" t="s">
        <v>481</v>
      </c>
      <c r="D50" s="32"/>
      <c r="E50" s="32"/>
      <c r="F50" s="32"/>
      <c r="G50" s="32"/>
      <c r="H50" s="32" t="s">
        <v>482</v>
      </c>
      <c r="I50" s="32"/>
      <c r="J50" s="32"/>
      <c r="K50" s="32"/>
      <c r="L50" s="32"/>
      <c r="M50" s="32" t="s">
        <v>674</v>
      </c>
      <c r="N50" s="32"/>
      <c r="O50" s="32"/>
    </row>
    <row r="51" spans="1:15" ht="45" x14ac:dyDescent="0.25">
      <c r="A51" s="67" t="s">
        <v>483</v>
      </c>
      <c r="B51" s="32">
        <v>51</v>
      </c>
      <c r="C51" s="32" t="s">
        <v>484</v>
      </c>
      <c r="D51" s="32"/>
      <c r="E51" s="32"/>
      <c r="F51" s="32"/>
      <c r="G51" s="32"/>
      <c r="H51" s="32" t="s">
        <v>485</v>
      </c>
      <c r="I51" s="32"/>
      <c r="J51" s="32"/>
      <c r="K51" s="32" t="s">
        <v>748</v>
      </c>
      <c r="L51" s="32" t="s">
        <v>758</v>
      </c>
      <c r="M51" s="32" t="s">
        <v>675</v>
      </c>
      <c r="N51" s="32"/>
      <c r="O51" s="32"/>
    </row>
    <row r="52" spans="1:15" x14ac:dyDescent="0.25">
      <c r="A52" s="67" t="s">
        <v>486</v>
      </c>
      <c r="B52" s="32">
        <v>52</v>
      </c>
      <c r="C52" s="32" t="s">
        <v>487</v>
      </c>
      <c r="D52" s="32"/>
      <c r="E52" s="32"/>
      <c r="F52" s="32"/>
      <c r="G52" s="32"/>
      <c r="H52" s="32" t="s">
        <v>488</v>
      </c>
      <c r="I52" s="32"/>
      <c r="J52" s="32"/>
      <c r="K52" s="32"/>
      <c r="L52" s="32"/>
      <c r="M52" s="32" t="s">
        <v>624</v>
      </c>
      <c r="N52" s="32"/>
      <c r="O52" s="32"/>
    </row>
    <row r="53" spans="1:15" x14ac:dyDescent="0.25">
      <c r="A53" s="67" t="s">
        <v>489</v>
      </c>
      <c r="B53" s="32">
        <v>53</v>
      </c>
      <c r="C53" s="32" t="s">
        <v>490</v>
      </c>
      <c r="D53" s="32"/>
      <c r="E53" s="32"/>
      <c r="F53" s="32"/>
      <c r="G53" s="32"/>
      <c r="H53" s="32" t="s">
        <v>491</v>
      </c>
      <c r="I53" s="32"/>
      <c r="J53" s="32"/>
      <c r="K53" s="32"/>
      <c r="L53" s="32"/>
      <c r="M53" s="32" t="s">
        <v>624</v>
      </c>
      <c r="N53" s="32"/>
      <c r="O53" s="32"/>
    </row>
    <row r="54" spans="1:15" x14ac:dyDescent="0.25">
      <c r="A54" s="67" t="s">
        <v>492</v>
      </c>
      <c r="B54" s="32">
        <v>54</v>
      </c>
      <c r="C54" s="32" t="s">
        <v>493</v>
      </c>
      <c r="D54" s="32"/>
      <c r="E54" s="32"/>
      <c r="F54" s="32"/>
      <c r="G54" s="32"/>
      <c r="H54" s="32" t="s">
        <v>494</v>
      </c>
      <c r="I54" s="32"/>
      <c r="J54" s="32"/>
      <c r="K54" s="32"/>
      <c r="L54" s="32"/>
      <c r="M54" s="32" t="s">
        <v>624</v>
      </c>
      <c r="N54" s="32"/>
      <c r="O54" s="32"/>
    </row>
    <row r="55" spans="1:15" ht="30" x14ac:dyDescent="0.25">
      <c r="A55" s="67" t="s">
        <v>495</v>
      </c>
      <c r="B55" s="32">
        <v>55</v>
      </c>
      <c r="C55" s="32" t="s">
        <v>496</v>
      </c>
      <c r="D55" s="32"/>
      <c r="E55" s="32"/>
      <c r="F55" s="32"/>
      <c r="G55" s="32"/>
      <c r="H55" s="32" t="s">
        <v>497</v>
      </c>
      <c r="I55" s="32"/>
      <c r="J55" s="32"/>
      <c r="K55" s="32"/>
      <c r="L55" s="32"/>
      <c r="M55" s="32" t="s">
        <v>675</v>
      </c>
      <c r="N55" s="32"/>
      <c r="O55" s="32"/>
    </row>
    <row r="56" spans="1:15" x14ac:dyDescent="0.25">
      <c r="A56" s="67" t="s">
        <v>498</v>
      </c>
      <c r="B56" s="32">
        <v>56</v>
      </c>
      <c r="C56" s="32" t="s">
        <v>499</v>
      </c>
      <c r="D56" s="32"/>
      <c r="E56" s="32"/>
      <c r="F56" s="32"/>
      <c r="G56" s="32"/>
      <c r="H56" s="32" t="s">
        <v>500</v>
      </c>
      <c r="I56" s="32"/>
      <c r="J56" s="32"/>
      <c r="K56" s="32"/>
      <c r="L56" s="32"/>
      <c r="M56" s="32" t="s">
        <v>624</v>
      </c>
      <c r="N56" s="32"/>
      <c r="O56" s="32"/>
    </row>
    <row r="57" spans="1:15" x14ac:dyDescent="0.25">
      <c r="A57" s="67" t="s">
        <v>501</v>
      </c>
      <c r="B57" s="32">
        <v>57</v>
      </c>
      <c r="C57" s="32" t="s">
        <v>502</v>
      </c>
      <c r="D57" s="32"/>
      <c r="E57" s="32"/>
      <c r="F57" s="32"/>
      <c r="G57" s="32"/>
      <c r="H57" s="32" t="s">
        <v>503</v>
      </c>
      <c r="I57" s="32"/>
      <c r="J57" s="32"/>
      <c r="K57" s="32"/>
      <c r="L57" s="32"/>
      <c r="M57" s="32" t="s">
        <v>702</v>
      </c>
      <c r="N57" s="32"/>
      <c r="O57" s="32"/>
    </row>
    <row r="58" spans="1:15" ht="30" x14ac:dyDescent="0.25">
      <c r="A58" s="67" t="s">
        <v>504</v>
      </c>
      <c r="B58" s="32">
        <v>58</v>
      </c>
      <c r="C58" s="32" t="s">
        <v>505</v>
      </c>
      <c r="D58" s="32"/>
      <c r="E58" s="32"/>
      <c r="F58" s="32"/>
      <c r="G58" s="32"/>
      <c r="H58" s="32" t="s">
        <v>506</v>
      </c>
      <c r="I58" s="32"/>
      <c r="J58" s="32"/>
      <c r="K58" s="32"/>
      <c r="L58" s="32"/>
      <c r="M58" s="32" t="s">
        <v>675</v>
      </c>
      <c r="N58" s="32"/>
      <c r="O58" s="32"/>
    </row>
    <row r="59" spans="1:15" ht="60" x14ac:dyDescent="0.25">
      <c r="A59" s="67" t="s">
        <v>507</v>
      </c>
      <c r="B59" s="32">
        <v>59</v>
      </c>
      <c r="C59" s="32" t="s">
        <v>505</v>
      </c>
      <c r="D59" s="32"/>
      <c r="E59" s="32"/>
      <c r="F59" s="32"/>
      <c r="G59" s="32"/>
      <c r="H59" s="32" t="s">
        <v>508</v>
      </c>
      <c r="I59" s="32"/>
      <c r="J59" s="32"/>
      <c r="K59" s="32" t="s">
        <v>748</v>
      </c>
      <c r="L59" s="32" t="s">
        <v>759</v>
      </c>
      <c r="M59" s="32" t="s">
        <v>675</v>
      </c>
      <c r="N59" s="32"/>
      <c r="O59" s="32"/>
    </row>
    <row r="60" spans="1:15" ht="30" x14ac:dyDescent="0.25">
      <c r="A60" s="67" t="s">
        <v>509</v>
      </c>
      <c r="B60" s="32">
        <v>60</v>
      </c>
      <c r="C60" s="32" t="s">
        <v>505</v>
      </c>
      <c r="D60" s="32"/>
      <c r="E60" s="32"/>
      <c r="F60" s="32"/>
      <c r="G60" s="32"/>
      <c r="H60" s="32" t="s">
        <v>510</v>
      </c>
      <c r="I60" s="32"/>
      <c r="J60" s="32"/>
      <c r="K60" s="32"/>
      <c r="L60" s="32"/>
      <c r="M60" s="32" t="s">
        <v>675</v>
      </c>
      <c r="N60" s="32"/>
      <c r="O60" s="32"/>
    </row>
    <row r="61" spans="1:15" ht="30" x14ac:dyDescent="0.25">
      <c r="A61" s="67" t="s">
        <v>511</v>
      </c>
      <c r="B61" s="32">
        <v>61</v>
      </c>
      <c r="C61" s="32" t="s">
        <v>512</v>
      </c>
      <c r="D61" s="32"/>
      <c r="E61" s="32"/>
      <c r="F61" s="32"/>
      <c r="G61" s="32"/>
      <c r="H61" s="32" t="s">
        <v>513</v>
      </c>
      <c r="I61" s="32"/>
      <c r="J61" s="32"/>
      <c r="K61" s="32"/>
      <c r="L61" s="32"/>
      <c r="M61" s="32" t="s">
        <v>675</v>
      </c>
      <c r="N61" s="32"/>
      <c r="O61" s="32"/>
    </row>
    <row r="62" spans="1:15" x14ac:dyDescent="0.25">
      <c r="A62" s="67" t="s">
        <v>514</v>
      </c>
      <c r="B62" s="32">
        <v>62</v>
      </c>
      <c r="C62" s="32" t="s">
        <v>515</v>
      </c>
      <c r="D62" s="32"/>
      <c r="E62" s="32"/>
      <c r="F62" s="32"/>
      <c r="G62" s="32"/>
      <c r="H62" s="32" t="s">
        <v>516</v>
      </c>
      <c r="I62" s="32"/>
      <c r="J62" s="32"/>
      <c r="K62" s="32"/>
      <c r="L62" s="32"/>
      <c r="M62" s="32"/>
      <c r="N62" s="32"/>
      <c r="O62" s="32"/>
    </row>
    <row r="63" spans="1:15" ht="90" x14ac:dyDescent="0.25">
      <c r="A63" s="67" t="s">
        <v>517</v>
      </c>
      <c r="B63" s="32">
        <v>63</v>
      </c>
      <c r="C63" s="32" t="s">
        <v>518</v>
      </c>
      <c r="D63" s="32"/>
      <c r="E63" s="32"/>
      <c r="F63" s="32"/>
      <c r="G63" s="32"/>
      <c r="H63" s="32" t="s">
        <v>519</v>
      </c>
      <c r="I63" s="32"/>
      <c r="J63" s="32"/>
      <c r="K63" s="32" t="s">
        <v>750</v>
      </c>
      <c r="L63" s="32" t="s">
        <v>760</v>
      </c>
      <c r="M63" s="32" t="s">
        <v>675</v>
      </c>
      <c r="N63" s="32"/>
      <c r="O63" s="32"/>
    </row>
    <row r="64" spans="1:15" ht="30" x14ac:dyDescent="0.25">
      <c r="A64" s="67" t="s">
        <v>520</v>
      </c>
      <c r="B64" s="32">
        <v>64</v>
      </c>
      <c r="C64" s="32" t="s">
        <v>521</v>
      </c>
      <c r="D64" s="32"/>
      <c r="E64" s="32"/>
      <c r="F64" s="32"/>
      <c r="G64" s="32"/>
      <c r="H64" s="32" t="s">
        <v>522</v>
      </c>
      <c r="I64" s="32"/>
      <c r="J64" s="32"/>
      <c r="K64" s="32"/>
      <c r="L64" s="32"/>
      <c r="M64" s="32" t="s">
        <v>624</v>
      </c>
      <c r="N64" s="32"/>
      <c r="O64" s="32"/>
    </row>
    <row r="65" spans="1:15" x14ac:dyDescent="0.25">
      <c r="A65" s="67" t="s">
        <v>524</v>
      </c>
      <c r="B65" s="32">
        <v>65</v>
      </c>
      <c r="C65" s="32" t="s">
        <v>525</v>
      </c>
      <c r="D65" s="32"/>
      <c r="E65" s="32"/>
      <c r="F65" s="32"/>
      <c r="G65" s="32"/>
      <c r="H65" s="32" t="s">
        <v>13</v>
      </c>
      <c r="I65" s="32"/>
      <c r="J65" s="32"/>
      <c r="K65" s="32"/>
      <c r="L65" s="32"/>
      <c r="M65" s="32" t="s">
        <v>676</v>
      </c>
      <c r="N65" s="32"/>
      <c r="O65" s="32"/>
    </row>
    <row r="66" spans="1:15" x14ac:dyDescent="0.25">
      <c r="A66" s="67" t="s">
        <v>526</v>
      </c>
      <c r="B66" s="32">
        <v>66</v>
      </c>
      <c r="C66" s="32" t="s">
        <v>527</v>
      </c>
      <c r="D66" s="32"/>
      <c r="E66" s="32"/>
      <c r="F66" s="32"/>
      <c r="G66" s="32"/>
      <c r="H66" s="32" t="s">
        <v>528</v>
      </c>
      <c r="I66" s="32"/>
      <c r="J66" s="32"/>
      <c r="K66" s="32"/>
      <c r="L66" s="32"/>
      <c r="M66" s="32" t="s">
        <v>676</v>
      </c>
      <c r="N66" s="32"/>
      <c r="O66" s="32"/>
    </row>
    <row r="67" spans="1:15" ht="75" x14ac:dyDescent="0.25">
      <c r="A67" s="67" t="s">
        <v>530</v>
      </c>
      <c r="B67" s="32">
        <v>67</v>
      </c>
      <c r="C67" s="32" t="s">
        <v>531</v>
      </c>
      <c r="D67" s="32"/>
      <c r="E67" s="32"/>
      <c r="F67" s="32"/>
      <c r="G67" s="32"/>
      <c r="H67" s="32" t="s">
        <v>532</v>
      </c>
      <c r="I67" s="32"/>
      <c r="J67" s="32"/>
      <c r="K67" s="32" t="s">
        <v>746</v>
      </c>
      <c r="L67" s="32" t="s">
        <v>679</v>
      </c>
      <c r="M67" s="32" t="s">
        <v>756</v>
      </c>
      <c r="N67" s="32"/>
      <c r="O67" s="32"/>
    </row>
    <row r="68" spans="1:15" ht="30" x14ac:dyDescent="0.25">
      <c r="A68" s="67" t="s">
        <v>533</v>
      </c>
      <c r="B68" s="32">
        <v>68</v>
      </c>
      <c r="C68" s="32" t="s">
        <v>534</v>
      </c>
      <c r="D68" s="32"/>
      <c r="E68" s="32"/>
      <c r="F68" s="32"/>
      <c r="G68" s="32"/>
      <c r="H68" s="32" t="s">
        <v>535</v>
      </c>
      <c r="I68" s="32"/>
      <c r="J68" s="32"/>
      <c r="K68" s="32"/>
      <c r="L68" s="32"/>
      <c r="M68" s="32" t="s">
        <v>757</v>
      </c>
      <c r="N68" s="32"/>
      <c r="O68" s="32"/>
    </row>
    <row r="69" spans="1:15" ht="45" x14ac:dyDescent="0.25">
      <c r="A69" s="67" t="s">
        <v>536</v>
      </c>
      <c r="B69" s="32">
        <v>69</v>
      </c>
      <c r="C69" s="32" t="s">
        <v>537</v>
      </c>
      <c r="D69" s="32"/>
      <c r="E69" s="32"/>
      <c r="F69" s="32"/>
      <c r="G69" s="32"/>
      <c r="H69" s="32" t="s">
        <v>538</v>
      </c>
      <c r="I69" s="32"/>
      <c r="J69" s="32"/>
      <c r="K69" s="32"/>
      <c r="L69" s="32"/>
      <c r="M69" s="32" t="s">
        <v>624</v>
      </c>
      <c r="N69" s="32"/>
      <c r="O69" s="32"/>
    </row>
    <row r="70" spans="1:15" ht="30" x14ac:dyDescent="0.25">
      <c r="A70" s="67" t="s">
        <v>540</v>
      </c>
      <c r="B70" s="32">
        <v>70</v>
      </c>
      <c r="C70" s="32" t="s">
        <v>541</v>
      </c>
      <c r="D70" s="32"/>
      <c r="E70" s="32"/>
      <c r="F70" s="32"/>
      <c r="G70" s="32"/>
      <c r="H70" s="32" t="s">
        <v>542</v>
      </c>
      <c r="I70" s="32"/>
      <c r="J70" s="32"/>
      <c r="K70" s="32"/>
      <c r="L70" s="32"/>
      <c r="M70" s="32" t="s">
        <v>680</v>
      </c>
      <c r="N70" s="32"/>
      <c r="O70" s="32"/>
    </row>
    <row r="71" spans="1:15" ht="30" x14ac:dyDescent="0.25">
      <c r="A71" s="67" t="s">
        <v>543</v>
      </c>
      <c r="B71" s="32">
        <v>71</v>
      </c>
      <c r="C71" s="32" t="s">
        <v>544</v>
      </c>
      <c r="D71" s="32"/>
      <c r="E71" s="32"/>
      <c r="F71" s="32"/>
      <c r="G71" s="32"/>
      <c r="H71" s="32" t="s">
        <v>545</v>
      </c>
      <c r="I71" s="32"/>
      <c r="J71" s="32"/>
      <c r="K71" s="32"/>
      <c r="L71" s="32"/>
      <c r="M71" s="32" t="s">
        <v>666</v>
      </c>
      <c r="N71" s="32"/>
      <c r="O71" s="32"/>
    </row>
    <row r="72" spans="1:15" ht="30" x14ac:dyDescent="0.25">
      <c r="A72" s="67" t="s">
        <v>546</v>
      </c>
      <c r="B72" s="32">
        <v>72</v>
      </c>
      <c r="C72" s="32" t="s">
        <v>547</v>
      </c>
      <c r="D72" s="32"/>
      <c r="E72" s="32"/>
      <c r="F72" s="32"/>
      <c r="G72" s="32"/>
      <c r="H72" s="32" t="s">
        <v>548</v>
      </c>
      <c r="I72" s="32"/>
      <c r="J72" s="32"/>
      <c r="K72" s="32"/>
      <c r="L72" s="32"/>
      <c r="M72" s="32" t="s">
        <v>680</v>
      </c>
      <c r="N72" s="32"/>
      <c r="O72" s="32"/>
    </row>
    <row r="73" spans="1:15" x14ac:dyDescent="0.25">
      <c r="A73" s="67" t="s">
        <v>549</v>
      </c>
      <c r="B73" s="32">
        <v>73</v>
      </c>
      <c r="C73" s="32" t="s">
        <v>550</v>
      </c>
      <c r="D73" s="32"/>
      <c r="E73" s="32"/>
      <c r="F73" s="32"/>
      <c r="G73" s="32"/>
      <c r="H73" s="32" t="s">
        <v>551</v>
      </c>
      <c r="I73" s="32"/>
      <c r="J73" s="32"/>
      <c r="K73" s="32"/>
      <c r="L73" s="32"/>
      <c r="M73" s="32" t="s">
        <v>664</v>
      </c>
      <c r="N73" s="32"/>
      <c r="O73" s="32"/>
    </row>
    <row r="74" spans="1:15" ht="45" x14ac:dyDescent="0.25">
      <c r="A74" s="67" t="s">
        <v>552</v>
      </c>
      <c r="B74" s="32">
        <v>74</v>
      </c>
      <c r="C74" s="32" t="s">
        <v>553</v>
      </c>
      <c r="D74" s="32"/>
      <c r="E74" s="32"/>
      <c r="F74" s="32"/>
      <c r="G74" s="32"/>
      <c r="H74" s="32" t="s">
        <v>554</v>
      </c>
      <c r="I74" s="32"/>
      <c r="J74" s="32"/>
      <c r="K74" s="32" t="s">
        <v>751</v>
      </c>
      <c r="L74" s="32" t="s">
        <v>681</v>
      </c>
      <c r="M74" s="32" t="s">
        <v>680</v>
      </c>
      <c r="N74" s="32"/>
      <c r="O74" s="32"/>
    </row>
    <row r="75" spans="1:15" ht="45" x14ac:dyDescent="0.25">
      <c r="A75" s="67" t="s">
        <v>555</v>
      </c>
      <c r="B75" s="32">
        <v>75</v>
      </c>
      <c r="C75" s="32" t="s">
        <v>556</v>
      </c>
      <c r="D75" s="32"/>
      <c r="E75" s="32"/>
      <c r="F75" s="32"/>
      <c r="G75" s="32"/>
      <c r="H75" s="32" t="s">
        <v>557</v>
      </c>
      <c r="I75" s="32"/>
      <c r="J75" s="32"/>
      <c r="K75" s="32"/>
      <c r="L75" s="32"/>
      <c r="M75" s="32" t="s">
        <v>680</v>
      </c>
      <c r="N75" s="32"/>
      <c r="O75" s="32"/>
    </row>
    <row r="76" spans="1:15" ht="75" x14ac:dyDescent="0.25">
      <c r="A76" s="67" t="s">
        <v>558</v>
      </c>
      <c r="B76" s="32">
        <v>76</v>
      </c>
      <c r="C76" s="32" t="s">
        <v>559</v>
      </c>
      <c r="D76" s="32"/>
      <c r="E76" s="32"/>
      <c r="F76" s="32"/>
      <c r="G76" s="32"/>
      <c r="H76" s="32" t="s">
        <v>560</v>
      </c>
      <c r="I76" s="32"/>
      <c r="J76" s="32"/>
      <c r="K76" s="32" t="s">
        <v>750</v>
      </c>
      <c r="L76" s="32" t="s">
        <v>741</v>
      </c>
      <c r="M76" s="32" t="s">
        <v>675</v>
      </c>
      <c r="N76" s="32"/>
      <c r="O76" s="32"/>
    </row>
    <row r="77" spans="1:15" ht="30" x14ac:dyDescent="0.25">
      <c r="A77" s="67" t="s">
        <v>561</v>
      </c>
      <c r="B77" s="32">
        <v>77</v>
      </c>
      <c r="C77" s="32" t="s">
        <v>562</v>
      </c>
      <c r="D77" s="32"/>
      <c r="E77" s="32"/>
      <c r="F77" s="32"/>
      <c r="G77" s="32"/>
      <c r="H77" s="32" t="s">
        <v>563</v>
      </c>
      <c r="I77" s="32"/>
      <c r="J77" s="32"/>
      <c r="K77" s="32"/>
      <c r="L77" s="32"/>
      <c r="M77" s="32" t="s">
        <v>703</v>
      </c>
      <c r="N77" s="32"/>
      <c r="O77" s="32"/>
    </row>
    <row r="78" spans="1:15" ht="30" x14ac:dyDescent="0.25">
      <c r="A78" s="67" t="s">
        <v>564</v>
      </c>
      <c r="B78" s="32">
        <v>78</v>
      </c>
      <c r="C78" s="32" t="s">
        <v>565</v>
      </c>
      <c r="D78" s="32"/>
      <c r="E78" s="32"/>
      <c r="F78" s="32"/>
      <c r="G78" s="32"/>
      <c r="H78" s="32" t="s">
        <v>566</v>
      </c>
      <c r="I78" s="32"/>
      <c r="J78" s="32"/>
      <c r="K78" s="32"/>
      <c r="L78" s="32"/>
      <c r="M78" s="32" t="s">
        <v>703</v>
      </c>
      <c r="N78" s="32"/>
      <c r="O78" s="32"/>
    </row>
    <row r="79" spans="1:15" ht="30" x14ac:dyDescent="0.25">
      <c r="A79" s="67" t="s">
        <v>568</v>
      </c>
      <c r="B79" s="32">
        <v>79</v>
      </c>
      <c r="C79" s="32" t="s">
        <v>569</v>
      </c>
      <c r="D79" s="32"/>
      <c r="E79" s="32"/>
      <c r="F79" s="32"/>
      <c r="G79" s="32"/>
      <c r="H79" s="32" t="s">
        <v>570</v>
      </c>
      <c r="I79" s="32"/>
      <c r="J79" s="32"/>
      <c r="K79" s="32"/>
      <c r="L79" s="32"/>
      <c r="M79" s="32" t="s">
        <v>675</v>
      </c>
      <c r="N79" s="32"/>
      <c r="O79" s="32"/>
    </row>
    <row r="80" spans="1:15" ht="30" x14ac:dyDescent="0.25">
      <c r="A80" s="67" t="s">
        <v>571</v>
      </c>
      <c r="B80" s="32">
        <v>80</v>
      </c>
      <c r="C80" s="32" t="s">
        <v>572</v>
      </c>
      <c r="D80" s="32"/>
      <c r="E80" s="32"/>
      <c r="F80" s="32"/>
      <c r="G80" s="32"/>
      <c r="H80" s="32" t="s">
        <v>573</v>
      </c>
      <c r="I80" s="32"/>
      <c r="J80" s="32"/>
      <c r="K80" s="32"/>
      <c r="L80" s="32"/>
      <c r="M80" s="32" t="s">
        <v>675</v>
      </c>
      <c r="N80" s="32"/>
      <c r="O80" s="32"/>
    </row>
    <row r="81" spans="1:15" ht="30" x14ac:dyDescent="0.25">
      <c r="A81" s="67" t="s">
        <v>574</v>
      </c>
      <c r="B81" s="32">
        <v>81</v>
      </c>
      <c r="C81" s="32" t="s">
        <v>575</v>
      </c>
      <c r="D81" s="32"/>
      <c r="E81" s="32"/>
      <c r="F81" s="32"/>
      <c r="G81" s="32"/>
      <c r="H81" s="32" t="s">
        <v>576</v>
      </c>
      <c r="I81" s="32"/>
      <c r="J81" s="32"/>
      <c r="K81" s="32"/>
      <c r="L81" s="32"/>
      <c r="M81" s="32" t="s">
        <v>675</v>
      </c>
      <c r="N81" s="32"/>
      <c r="O81" s="32"/>
    </row>
    <row r="82" spans="1:15" ht="30" x14ac:dyDescent="0.25">
      <c r="A82" s="67" t="s">
        <v>577</v>
      </c>
      <c r="B82" s="32">
        <v>82</v>
      </c>
      <c r="C82" s="32" t="s">
        <v>578</v>
      </c>
      <c r="D82" s="32"/>
      <c r="E82" s="32"/>
      <c r="F82" s="32"/>
      <c r="G82" s="32"/>
      <c r="H82" s="32" t="s">
        <v>579</v>
      </c>
      <c r="I82" s="32"/>
      <c r="J82" s="32"/>
      <c r="K82" s="32"/>
      <c r="L82" s="32"/>
      <c r="M82" s="32" t="s">
        <v>675</v>
      </c>
      <c r="N82" s="32"/>
      <c r="O82" s="32"/>
    </row>
    <row r="83" spans="1:15" x14ac:dyDescent="0.25">
      <c r="A83" s="67" t="s">
        <v>580</v>
      </c>
      <c r="B83" s="32">
        <v>83</v>
      </c>
      <c r="C83" s="32" t="s">
        <v>581</v>
      </c>
      <c r="D83" s="32"/>
      <c r="E83" s="32"/>
      <c r="F83" s="32"/>
      <c r="G83" s="32"/>
      <c r="H83" s="32" t="s">
        <v>582</v>
      </c>
      <c r="I83" s="32"/>
      <c r="J83" s="32"/>
      <c r="K83" s="32"/>
      <c r="L83" s="32"/>
      <c r="M83" s="32"/>
      <c r="N83" s="32"/>
      <c r="O83" s="32"/>
    </row>
    <row r="84" spans="1:15" ht="30" x14ac:dyDescent="0.25">
      <c r="A84" s="67" t="s">
        <v>583</v>
      </c>
      <c r="B84" s="32">
        <v>84</v>
      </c>
      <c r="C84" s="32" t="s">
        <v>584</v>
      </c>
      <c r="D84" s="32"/>
      <c r="E84" s="32"/>
      <c r="F84" s="32"/>
      <c r="G84" s="32"/>
      <c r="H84" s="32" t="s">
        <v>585</v>
      </c>
      <c r="I84" s="32"/>
      <c r="J84" s="32"/>
      <c r="K84" s="32"/>
      <c r="L84" s="32"/>
      <c r="M84" s="32" t="s">
        <v>664</v>
      </c>
      <c r="N84" s="32"/>
      <c r="O84" s="32"/>
    </row>
    <row r="85" spans="1:15" ht="30" x14ac:dyDescent="0.25">
      <c r="A85" s="67" t="s">
        <v>586</v>
      </c>
      <c r="B85" s="32">
        <v>85</v>
      </c>
      <c r="C85" s="32" t="s">
        <v>587</v>
      </c>
      <c r="D85" s="32"/>
      <c r="E85" s="32"/>
      <c r="F85" s="32"/>
      <c r="G85" s="32"/>
      <c r="H85" s="32" t="s">
        <v>588</v>
      </c>
      <c r="I85" s="32"/>
      <c r="J85" s="32"/>
      <c r="K85" s="32"/>
      <c r="L85" s="32"/>
      <c r="M85" s="32"/>
      <c r="N85" s="32"/>
      <c r="O85" s="32"/>
    </row>
    <row r="86" spans="1:15" ht="30" x14ac:dyDescent="0.25">
      <c r="A86" s="67" t="s">
        <v>589</v>
      </c>
      <c r="B86" s="32">
        <v>86</v>
      </c>
      <c r="C86" s="32" t="s">
        <v>590</v>
      </c>
      <c r="D86" s="32"/>
      <c r="E86" s="32"/>
      <c r="F86" s="32"/>
      <c r="G86" s="32"/>
      <c r="H86" s="32" t="s">
        <v>591</v>
      </c>
      <c r="I86" s="32"/>
      <c r="J86" s="32"/>
      <c r="K86" s="32"/>
      <c r="L86" s="32"/>
      <c r="M86" s="32" t="s">
        <v>675</v>
      </c>
      <c r="N86" s="32"/>
      <c r="O86" s="32"/>
    </row>
    <row r="87" spans="1:15" ht="105" x14ac:dyDescent="0.25">
      <c r="A87" s="67" t="s">
        <v>592</v>
      </c>
      <c r="B87" s="32">
        <v>87</v>
      </c>
      <c r="C87" s="32" t="s">
        <v>593</v>
      </c>
      <c r="D87" s="32"/>
      <c r="E87" s="32"/>
      <c r="F87" s="32"/>
      <c r="G87" s="32"/>
      <c r="H87" s="32" t="s">
        <v>594</v>
      </c>
      <c r="I87" s="32"/>
      <c r="J87" s="32"/>
      <c r="K87" s="32" t="s">
        <v>746</v>
      </c>
      <c r="L87" s="32" t="s">
        <v>742</v>
      </c>
      <c r="M87" s="32" t="s">
        <v>755</v>
      </c>
      <c r="N87" s="32"/>
      <c r="O87" s="32"/>
    </row>
    <row r="88" spans="1:15" ht="30" x14ac:dyDescent="0.25">
      <c r="A88" s="67" t="s">
        <v>595</v>
      </c>
      <c r="B88" s="32">
        <v>88</v>
      </c>
      <c r="C88" s="32" t="s">
        <v>596</v>
      </c>
      <c r="D88" s="32"/>
      <c r="E88" s="32"/>
      <c r="F88" s="32"/>
      <c r="G88" s="32"/>
      <c r="H88" s="32" t="s">
        <v>597</v>
      </c>
      <c r="I88" s="32"/>
      <c r="J88" s="32"/>
      <c r="K88" s="32"/>
      <c r="L88" s="32"/>
      <c r="M88" s="32" t="s">
        <v>675</v>
      </c>
      <c r="N88" s="32"/>
      <c r="O88" s="32"/>
    </row>
    <row r="89" spans="1:15" ht="30" x14ac:dyDescent="0.25">
      <c r="A89" s="67" t="s">
        <v>598</v>
      </c>
      <c r="B89" s="32">
        <v>89</v>
      </c>
      <c r="C89" s="32" t="s">
        <v>599</v>
      </c>
      <c r="D89" s="32"/>
      <c r="E89" s="32"/>
      <c r="F89" s="32"/>
      <c r="G89" s="32"/>
      <c r="H89" s="32" t="s">
        <v>600</v>
      </c>
      <c r="I89" s="32"/>
      <c r="J89" s="32"/>
      <c r="K89" s="32"/>
      <c r="L89" s="32"/>
      <c r="M89" s="32" t="s">
        <v>675</v>
      </c>
      <c r="N89" s="32"/>
      <c r="O89" s="32"/>
    </row>
    <row r="90" spans="1:15" x14ac:dyDescent="0.25">
      <c r="A90" s="67" t="s">
        <v>601</v>
      </c>
      <c r="B90" s="32">
        <v>90</v>
      </c>
      <c r="C90" s="32" t="s">
        <v>602</v>
      </c>
      <c r="D90" s="32"/>
      <c r="E90" s="32"/>
      <c r="F90" s="32"/>
      <c r="G90" s="32"/>
      <c r="H90" s="32" t="s">
        <v>603</v>
      </c>
      <c r="I90" s="32"/>
      <c r="J90" s="32"/>
      <c r="K90" s="32"/>
      <c r="L90" s="32"/>
      <c r="M90" s="32" t="s">
        <v>704</v>
      </c>
      <c r="N90" s="32"/>
      <c r="O90" s="32"/>
    </row>
  </sheetData>
  <autoFilter ref="A1:O90"/>
  <conditionalFormatting sqref="I2:O2 B2:G2 B5:J7 I4:J4 B4:G4 B38:H38 L13:O13 B15:O20 B14:M14 O14 B88:O90 B87:H87 J87:L87 I3:L3 L21:N21 B22:O29 B9:J11 B8:H8 J8 B12:H12 J12 K4:O12 B31:O33 B30:H30 J30:O30 B34:H34 J34:O34 B35:O37 B39:O86">
    <cfRule type="cellIs" dxfId="41" priority="61" stopIfTrue="1" operator="equal">
      <formula>"Not Done"</formula>
    </cfRule>
    <cfRule type="cellIs" dxfId="40" priority="62" stopIfTrue="1" operator="equal">
      <formula>"Done"</formula>
    </cfRule>
  </conditionalFormatting>
  <conditionalFormatting sqref="H2 H4">
    <cfRule type="cellIs" dxfId="39" priority="47" stopIfTrue="1" operator="equal">
      <formula>"Not Done"</formula>
    </cfRule>
    <cfRule type="cellIs" dxfId="38" priority="48" stopIfTrue="1" operator="equal">
      <formula>"Done"</formula>
    </cfRule>
  </conditionalFormatting>
  <conditionalFormatting sqref="B3:G3">
    <cfRule type="cellIs" dxfId="37" priority="43" stopIfTrue="1" operator="equal">
      <formula>"Not Done"</formula>
    </cfRule>
    <cfRule type="cellIs" dxfId="36" priority="44" stopIfTrue="1" operator="equal">
      <formula>"Done"</formula>
    </cfRule>
  </conditionalFormatting>
  <conditionalFormatting sqref="M3:O3">
    <cfRule type="cellIs" dxfId="35" priority="41" stopIfTrue="1" operator="equal">
      <formula>"Not Done"</formula>
    </cfRule>
    <cfRule type="cellIs" dxfId="34" priority="42" stopIfTrue="1" operator="equal">
      <formula>"Done"</formula>
    </cfRule>
  </conditionalFormatting>
  <conditionalFormatting sqref="H3">
    <cfRule type="cellIs" dxfId="33" priority="39" stopIfTrue="1" operator="equal">
      <formula>"Not Done"</formula>
    </cfRule>
    <cfRule type="cellIs" dxfId="32" priority="40" stopIfTrue="1" operator="equal">
      <formula>"Done"</formula>
    </cfRule>
  </conditionalFormatting>
  <conditionalFormatting sqref="I21:K21 O21">
    <cfRule type="cellIs" dxfId="31" priority="31" stopIfTrue="1" operator="equal">
      <formula>"Not Done"</formula>
    </cfRule>
    <cfRule type="cellIs" dxfId="30" priority="32" stopIfTrue="1" operator="equal">
      <formula>"Done"</formula>
    </cfRule>
  </conditionalFormatting>
  <conditionalFormatting sqref="I38:L38">
    <cfRule type="cellIs" dxfId="29" priority="29" stopIfTrue="1" operator="equal">
      <formula>"Not Done"</formula>
    </cfRule>
    <cfRule type="cellIs" dxfId="28" priority="30" stopIfTrue="1" operator="equal">
      <formula>"Done"</formula>
    </cfRule>
  </conditionalFormatting>
  <conditionalFormatting sqref="M38:O38">
    <cfRule type="cellIs" dxfId="27" priority="27" stopIfTrue="1" operator="equal">
      <formula>"Not Done"</formula>
    </cfRule>
    <cfRule type="cellIs" dxfId="26" priority="28" stopIfTrue="1" operator="equal">
      <formula>"Done"</formula>
    </cfRule>
  </conditionalFormatting>
  <conditionalFormatting sqref="K13">
    <cfRule type="cellIs" dxfId="25" priority="19" stopIfTrue="1" operator="equal">
      <formula>"Not Done"</formula>
    </cfRule>
    <cfRule type="cellIs" dxfId="24" priority="20" stopIfTrue="1" operator="equal">
      <formula>"Done"</formula>
    </cfRule>
  </conditionalFormatting>
  <conditionalFormatting sqref="B13:J13">
    <cfRule type="cellIs" dxfId="21" priority="21" stopIfTrue="1" operator="equal">
      <formula>"Not Done"</formula>
    </cfRule>
    <cfRule type="cellIs" dxfId="20" priority="22" stopIfTrue="1" operator="equal">
      <formula>"Done"</formula>
    </cfRule>
  </conditionalFormatting>
  <conditionalFormatting sqref="I87">
    <cfRule type="cellIs" dxfId="19" priority="17" stopIfTrue="1" operator="equal">
      <formula>"Not Done"</formula>
    </cfRule>
    <cfRule type="cellIs" dxfId="18" priority="18" stopIfTrue="1" operator="equal">
      <formula>"Done"</formula>
    </cfRule>
  </conditionalFormatting>
  <conditionalFormatting sqref="N87:O87">
    <cfRule type="cellIs" dxfId="17" priority="15" stopIfTrue="1" operator="equal">
      <formula>"Not Done"</formula>
    </cfRule>
    <cfRule type="cellIs" dxfId="16" priority="16" stopIfTrue="1" operator="equal">
      <formula>"Done"</formula>
    </cfRule>
  </conditionalFormatting>
  <conditionalFormatting sqref="M87">
    <cfRule type="cellIs" dxfId="15" priority="13" stopIfTrue="1" operator="equal">
      <formula>"Not Done"</formula>
    </cfRule>
    <cfRule type="cellIs" dxfId="14" priority="14" stopIfTrue="1" operator="equal">
      <formula>"Done"</formula>
    </cfRule>
  </conditionalFormatting>
  <conditionalFormatting sqref="B21:H21">
    <cfRule type="cellIs" dxfId="13" priority="11" stopIfTrue="1" operator="equal">
      <formula>"Not Done"</formula>
    </cfRule>
    <cfRule type="cellIs" dxfId="12" priority="12" stopIfTrue="1" operator="equal">
      <formula>"Done"</formula>
    </cfRule>
  </conditionalFormatting>
  <conditionalFormatting sqref="I8">
    <cfRule type="cellIs" dxfId="9" priority="7" stopIfTrue="1" operator="equal">
      <formula>"Not Done"</formula>
    </cfRule>
    <cfRule type="cellIs" dxfId="8" priority="8" stopIfTrue="1" operator="equal">
      <formula>"Done"</formula>
    </cfRule>
  </conditionalFormatting>
  <conditionalFormatting sqref="I12">
    <cfRule type="cellIs" dxfId="7" priority="5" stopIfTrue="1" operator="equal">
      <formula>"Not Done"</formula>
    </cfRule>
    <cfRule type="cellIs" dxfId="6" priority="6" stopIfTrue="1" operator="equal">
      <formula>"Done"</formula>
    </cfRule>
  </conditionalFormatting>
  <conditionalFormatting sqref="I30">
    <cfRule type="cellIs" dxfId="5" priority="3" stopIfTrue="1" operator="equal">
      <formula>"Not Done"</formula>
    </cfRule>
    <cfRule type="cellIs" dxfId="4" priority="4" stopIfTrue="1" operator="equal">
      <formula>"Done"</formula>
    </cfRule>
  </conditionalFormatting>
  <conditionalFormatting sqref="I34">
    <cfRule type="cellIs" dxfId="3" priority="1" stopIfTrue="1" operator="equal">
      <formula>"Not Done"</formula>
    </cfRule>
    <cfRule type="cellIs" dxfId="2" priority="2" stopIfTrue="1" operator="equal">
      <formula>"Done"</formula>
    </cfRule>
  </conditionalFormatting>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heetViews>
  <sheetFormatPr defaultRowHeight="15" x14ac:dyDescent="0.25"/>
  <cols>
    <col min="1" max="1" width="19.28515625" bestFit="1" customWidth="1"/>
  </cols>
  <sheetData>
    <row r="1" spans="1:3" x14ac:dyDescent="0.25">
      <c r="A1" t="s">
        <v>682</v>
      </c>
      <c r="B1" t="s">
        <v>657</v>
      </c>
      <c r="C1" t="s">
        <v>701</v>
      </c>
    </row>
    <row r="2" spans="1:3" x14ac:dyDescent="0.25">
      <c r="A2" t="s">
        <v>624</v>
      </c>
    </row>
    <row r="3" spans="1:3" x14ac:dyDescent="0.25">
      <c r="A3" t="s">
        <v>683</v>
      </c>
    </row>
    <row r="4" spans="1:3" x14ac:dyDescent="0.25">
      <c r="A4" t="s">
        <v>684</v>
      </c>
    </row>
    <row r="5" spans="1:3" x14ac:dyDescent="0.25">
      <c r="A5" t="s">
        <v>685</v>
      </c>
    </row>
    <row r="6" spans="1:3" x14ac:dyDescent="0.25">
      <c r="A6" t="s">
        <v>686</v>
      </c>
    </row>
    <row r="7" spans="1:3" x14ac:dyDescent="0.25">
      <c r="A7" t="s">
        <v>687</v>
      </c>
    </row>
    <row r="8" spans="1:3" x14ac:dyDescent="0.25">
      <c r="A8" t="s">
        <v>668</v>
      </c>
    </row>
    <row r="9" spans="1:3" x14ac:dyDescent="0.25">
      <c r="A9" t="s">
        <v>688</v>
      </c>
    </row>
    <row r="10" spans="1:3" x14ac:dyDescent="0.25">
      <c r="A10" t="s">
        <v>689</v>
      </c>
    </row>
    <row r="11" spans="1:3" x14ac:dyDescent="0.25">
      <c r="A11" t="s">
        <v>690</v>
      </c>
    </row>
    <row r="12" spans="1:3" x14ac:dyDescent="0.25">
      <c r="A12" t="s">
        <v>691</v>
      </c>
    </row>
    <row r="13" spans="1:3" x14ac:dyDescent="0.25">
      <c r="A13" t="s">
        <v>692</v>
      </c>
    </row>
    <row r="14" spans="1:3" x14ac:dyDescent="0.25">
      <c r="A14" t="s">
        <v>693</v>
      </c>
    </row>
    <row r="15" spans="1:3" x14ac:dyDescent="0.25">
      <c r="A15" t="s">
        <v>694</v>
      </c>
    </row>
    <row r="16" spans="1:3" x14ac:dyDescent="0.25">
      <c r="A16" t="s">
        <v>695</v>
      </c>
    </row>
    <row r="17" spans="1:1" x14ac:dyDescent="0.25">
      <c r="A17" t="s">
        <v>696</v>
      </c>
    </row>
    <row r="18" spans="1:1" x14ac:dyDescent="0.25">
      <c r="A18" t="s">
        <v>697</v>
      </c>
    </row>
    <row r="19" spans="1:1" x14ac:dyDescent="0.25">
      <c r="A19" t="s">
        <v>698</v>
      </c>
    </row>
    <row r="20" spans="1:1" x14ac:dyDescent="0.25">
      <c r="A20" t="s">
        <v>699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pane ySplit="1" topLeftCell="A2" activePane="bottomLeft" state="frozen"/>
      <selection pane="bottomLeft" activeCell="A2" sqref="A2"/>
    </sheetView>
  </sheetViews>
  <sheetFormatPr defaultRowHeight="15" x14ac:dyDescent="0.25"/>
  <cols>
    <col min="1" max="1" width="51.28515625" customWidth="1"/>
    <col min="2" max="2" width="76.140625" style="1" customWidth="1"/>
  </cols>
  <sheetData>
    <row r="1" spans="1:2" x14ac:dyDescent="0.25">
      <c r="A1" s="71" t="s">
        <v>615</v>
      </c>
      <c r="B1" s="72" t="s">
        <v>657</v>
      </c>
    </row>
    <row r="2" spans="1:2" ht="150" x14ac:dyDescent="0.25">
      <c r="A2" s="70" t="s">
        <v>625</v>
      </c>
      <c r="B2" s="1" t="s">
        <v>649</v>
      </c>
    </row>
    <row r="3" spans="1:2" x14ac:dyDescent="0.25">
      <c r="A3" s="70" t="s">
        <v>626</v>
      </c>
    </row>
    <row r="4" spans="1:2" x14ac:dyDescent="0.25">
      <c r="A4" s="70" t="s">
        <v>627</v>
      </c>
    </row>
    <row r="5" spans="1:2" x14ac:dyDescent="0.25">
      <c r="A5" s="70" t="s">
        <v>628</v>
      </c>
    </row>
    <row r="6" spans="1:2" x14ac:dyDescent="0.25">
      <c r="A6" s="70" t="s">
        <v>629</v>
      </c>
      <c r="B6" s="73"/>
    </row>
    <row r="7" spans="1:2" ht="43.5" x14ac:dyDescent="0.25">
      <c r="A7" s="70" t="s">
        <v>630</v>
      </c>
      <c r="B7" s="73" t="s">
        <v>650</v>
      </c>
    </row>
    <row r="8" spans="1:2" x14ac:dyDescent="0.25">
      <c r="A8" s="70" t="s">
        <v>631</v>
      </c>
    </row>
    <row r="9" spans="1:2" x14ac:dyDescent="0.25">
      <c r="A9" s="70" t="s">
        <v>632</v>
      </c>
    </row>
    <row r="10" spans="1:2" x14ac:dyDescent="0.25">
      <c r="A10" s="70" t="s">
        <v>633</v>
      </c>
    </row>
    <row r="11" spans="1:2" ht="60" x14ac:dyDescent="0.25">
      <c r="A11" s="70" t="s">
        <v>634</v>
      </c>
      <c r="B11" s="1" t="s">
        <v>648</v>
      </c>
    </row>
    <row r="12" spans="1:2" x14ac:dyDescent="0.25">
      <c r="A12" s="70" t="s">
        <v>635</v>
      </c>
    </row>
    <row r="13" spans="1:2" x14ac:dyDescent="0.25">
      <c r="A13" s="70" t="s">
        <v>636</v>
      </c>
    </row>
    <row r="14" spans="1:2" x14ac:dyDescent="0.25">
      <c r="A14" s="70" t="s">
        <v>637</v>
      </c>
    </row>
    <row r="15" spans="1:2" x14ac:dyDescent="0.25">
      <c r="A15" s="70" t="s">
        <v>638</v>
      </c>
    </row>
    <row r="16" spans="1:2" x14ac:dyDescent="0.25">
      <c r="A16" s="70" t="s">
        <v>639</v>
      </c>
    </row>
    <row r="17" spans="1:2" ht="45" x14ac:dyDescent="0.25">
      <c r="A17" s="70" t="s">
        <v>640</v>
      </c>
      <c r="B17" s="1" t="s">
        <v>651</v>
      </c>
    </row>
    <row r="18" spans="1:2" x14ac:dyDescent="0.25">
      <c r="A18" s="70" t="s">
        <v>641</v>
      </c>
    </row>
    <row r="19" spans="1:2" x14ac:dyDescent="0.25">
      <c r="A19" s="70" t="s">
        <v>642</v>
      </c>
    </row>
    <row r="20" spans="1:2" ht="45" x14ac:dyDescent="0.25">
      <c r="A20" s="70" t="s">
        <v>643</v>
      </c>
      <c r="B20" s="1" t="s">
        <v>652</v>
      </c>
    </row>
    <row r="21" spans="1:2" x14ac:dyDescent="0.25">
      <c r="A21" s="70" t="s">
        <v>644</v>
      </c>
    </row>
    <row r="22" spans="1:2" x14ac:dyDescent="0.25">
      <c r="A22" s="70" t="s">
        <v>645</v>
      </c>
    </row>
    <row r="23" spans="1:2" x14ac:dyDescent="0.25">
      <c r="A23" s="70" t="s">
        <v>646</v>
      </c>
    </row>
    <row r="24" spans="1:2" x14ac:dyDescent="0.25">
      <c r="A24" s="70" t="s">
        <v>647</v>
      </c>
    </row>
  </sheetData>
  <hyperlinks>
    <hyperlink ref="A2" r:id="rId1" display="https://www.owasp.org/index.php/Category:API_Abuse"/>
    <hyperlink ref="A3" r:id="rId2" display="https://www.owasp.org/index.php/Category:Authentication_Vulnerability"/>
    <hyperlink ref="A4" r:id="rId3" display="https://www.owasp.org/index.php/Category:Authorization_Vulnerability"/>
    <hyperlink ref="A5" r:id="rId4" display="https://www.owasp.org/index.php/Category:Availability_Vulnerability"/>
    <hyperlink ref="A6" r:id="rId5" display="https://www.owasp.org/index.php/Category:Code_Permission_Vulnerability"/>
    <hyperlink ref="A7" r:id="rId6" display="https://www.owasp.org/index.php/Category:Code_Quality_Vulnerability"/>
    <hyperlink ref="A8" r:id="rId7" display="https://www.owasp.org/index.php/Category:Configuration_Vulnerability"/>
    <hyperlink ref="A9" r:id="rId8" display="https://www.owasp.org/index.php/Category:Cryptographic_Vulnerability"/>
    <hyperlink ref="A10" r:id="rId9" display="https://www.owasp.org/index.php/Category:Encoding_Vulnerability"/>
    <hyperlink ref="A11" r:id="rId10" display="https://www.owasp.org/index.php/Category:Environmental_Vulnerability"/>
    <hyperlink ref="A12" r:id="rId11" display="https://www.owasp.org/index.php/Category:Error_Handling_Vulnerability"/>
    <hyperlink ref="A13" r:id="rId12" display="https://www.owasp.org/index.php/Category:General_Logic_Error_Vulnerability"/>
    <hyperlink ref="A14" r:id="rId13" display="https://www.owasp.org/index.php/Category:Input_Validation_Vulnerability"/>
    <hyperlink ref="A15" r:id="rId14" display="https://www.owasp.org/index.php/Category:Logging_and_Auditing_Vulnerability"/>
    <hyperlink ref="A16" r:id="rId15" display="https://www.owasp.org/index.php/Category:Password_Management_Vulnerability"/>
    <hyperlink ref="A17" r:id="rId16" display="https://www.owasp.org/index.php/Category:Path_Vulnerability"/>
    <hyperlink ref="A18" r:id="rId17" display="https://www.owasp.org/index.php/Category:Protocol_Errors"/>
    <hyperlink ref="A19" r:id="rId18" display="https://www.owasp.org/index.php/Category:Range_and_Type_Error_Vulnerability"/>
    <hyperlink ref="A20" r:id="rId19" display="https://www.owasp.org/index.php/Category:Sensitive_Data_Protection_Vulnerability"/>
    <hyperlink ref="A21" r:id="rId20" display="https://www.owasp.org/index.php/Category:Session_Management_Vulnerability"/>
    <hyperlink ref="A22" r:id="rId21" display="https://www.owasp.org/index.php/Category:Synchronization_and_Timing_Vulnerability"/>
    <hyperlink ref="A23" r:id="rId22" display="https://www.owasp.org/index.php/Category:Unsafe_Mobile_Code"/>
    <hyperlink ref="A24" r:id="rId23" display="https://www.owasp.org/index.php/Category:Use_of_Dangerous_API"/>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1"/>
  <sheetViews>
    <sheetView workbookViewId="0"/>
  </sheetViews>
  <sheetFormatPr defaultRowHeight="15" x14ac:dyDescent="0.25"/>
  <cols>
    <col min="1" max="1" width="13.140625" customWidth="1"/>
    <col min="2" max="2" width="16.28515625" customWidth="1"/>
    <col min="3" max="4" width="4.5703125" customWidth="1"/>
    <col min="5" max="5" width="8.5703125" customWidth="1"/>
    <col min="6" max="6" width="11.28515625" customWidth="1"/>
    <col min="7" max="7" width="36" bestFit="1" customWidth="1"/>
  </cols>
  <sheetData>
    <row r="3" spans="1:5" x14ac:dyDescent="0.25">
      <c r="A3" s="76" t="s">
        <v>707</v>
      </c>
      <c r="B3" s="76" t="s">
        <v>708</v>
      </c>
    </row>
    <row r="4" spans="1:5" x14ac:dyDescent="0.25">
      <c r="A4" s="76" t="s">
        <v>705</v>
      </c>
      <c r="B4" t="s">
        <v>706</v>
      </c>
    </row>
    <row r="5" spans="1:5" x14ac:dyDescent="0.25">
      <c r="A5" s="64" t="s">
        <v>706</v>
      </c>
      <c r="B5" s="77"/>
    </row>
    <row r="11" spans="1:5" hidden="1" x14ac:dyDescent="0.25"/>
    <row r="15" spans="1:5" x14ac:dyDescent="0.25">
      <c r="A15" t="s">
        <v>705</v>
      </c>
      <c r="B15" t="s">
        <v>607</v>
      </c>
      <c r="C15" t="s">
        <v>622</v>
      </c>
      <c r="D15" t="s">
        <v>609</v>
      </c>
      <c r="E15" t="s">
        <v>608</v>
      </c>
    </row>
    <row r="16" spans="1:5" x14ac:dyDescent="0.25">
      <c r="A16" t="s">
        <v>626</v>
      </c>
      <c r="B16">
        <v>1</v>
      </c>
    </row>
    <row r="17" spans="1:2" x14ac:dyDescent="0.25">
      <c r="A17" t="s">
        <v>627</v>
      </c>
      <c r="B17">
        <v>1</v>
      </c>
    </row>
    <row r="18" spans="1:2" x14ac:dyDescent="0.25">
      <c r="A18" t="s">
        <v>630</v>
      </c>
      <c r="B18">
        <v>1</v>
      </c>
    </row>
    <row r="19" spans="1:2" x14ac:dyDescent="0.25">
      <c r="A19" t="s">
        <v>631</v>
      </c>
      <c r="B19">
        <v>1</v>
      </c>
    </row>
    <row r="20" spans="1:2" x14ac:dyDescent="0.25">
      <c r="A20" t="s">
        <v>636</v>
      </c>
      <c r="B20">
        <v>1</v>
      </c>
    </row>
    <row r="21" spans="1:2" x14ac:dyDescent="0.25">
      <c r="A21" t="s">
        <v>638</v>
      </c>
      <c r="B21">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tabSelected="1" workbookViewId="0"/>
  </sheetViews>
  <sheetFormatPr defaultRowHeight="15" x14ac:dyDescent="0.25"/>
  <cols>
    <col min="1" max="1" width="25.7109375" bestFit="1" customWidth="1"/>
  </cols>
  <sheetData>
    <row r="1" spans="1:2" ht="15.75" x14ac:dyDescent="0.25">
      <c r="A1" s="78" t="s">
        <v>728</v>
      </c>
      <c r="B1" s="78" t="s">
        <v>729</v>
      </c>
    </row>
    <row r="2" spans="1:2" x14ac:dyDescent="0.25">
      <c r="A2" s="79" t="s">
        <v>722</v>
      </c>
      <c r="B2" s="79" t="s">
        <v>709</v>
      </c>
    </row>
    <row r="3" spans="1:2" x14ac:dyDescent="0.25">
      <c r="A3" s="80" t="s">
        <v>731</v>
      </c>
      <c r="B3" s="80" t="s">
        <v>606</v>
      </c>
    </row>
    <row r="4" spans="1:2" x14ac:dyDescent="0.25">
      <c r="A4" s="79" t="s">
        <v>714</v>
      </c>
      <c r="B4" s="80" t="s">
        <v>710</v>
      </c>
    </row>
    <row r="5" spans="1:2" x14ac:dyDescent="0.25">
      <c r="A5" s="79" t="s">
        <v>724</v>
      </c>
      <c r="B5" s="79" t="s">
        <v>709</v>
      </c>
    </row>
    <row r="6" spans="1:2" x14ac:dyDescent="0.25">
      <c r="A6" s="80" t="s">
        <v>733</v>
      </c>
      <c r="B6" s="80" t="s">
        <v>606</v>
      </c>
    </row>
    <row r="7" spans="1:2" x14ac:dyDescent="0.25">
      <c r="A7" s="79" t="s">
        <v>715</v>
      </c>
      <c r="B7" s="80" t="s">
        <v>710</v>
      </c>
    </row>
    <row r="8" spans="1:2" x14ac:dyDescent="0.25">
      <c r="A8" s="79" t="s">
        <v>718</v>
      </c>
      <c r="B8" s="79" t="s">
        <v>709</v>
      </c>
    </row>
    <row r="9" spans="1:2" x14ac:dyDescent="0.25">
      <c r="A9" s="80" t="s">
        <v>730</v>
      </c>
      <c r="B9" s="80" t="s">
        <v>606</v>
      </c>
    </row>
    <row r="10" spans="1:2" x14ac:dyDescent="0.25">
      <c r="A10" s="79" t="s">
        <v>727</v>
      </c>
      <c r="B10" s="80" t="s">
        <v>710</v>
      </c>
    </row>
    <row r="11" spans="1:2" x14ac:dyDescent="0.25">
      <c r="A11" s="79" t="s">
        <v>716</v>
      </c>
      <c r="B11" s="79" t="s">
        <v>709</v>
      </c>
    </row>
    <row r="12" spans="1:2" x14ac:dyDescent="0.25">
      <c r="A12" s="79" t="s">
        <v>726</v>
      </c>
      <c r="B12" s="80" t="s">
        <v>606</v>
      </c>
    </row>
    <row r="13" spans="1:2" x14ac:dyDescent="0.25">
      <c r="A13" s="80" t="s">
        <v>732</v>
      </c>
      <c r="B13" s="80" t="s">
        <v>710</v>
      </c>
    </row>
    <row r="14" spans="1:2" x14ac:dyDescent="0.25">
      <c r="A14" s="79" t="s">
        <v>720</v>
      </c>
      <c r="B14" s="79" t="s">
        <v>709</v>
      </c>
    </row>
    <row r="15" spans="1:2" x14ac:dyDescent="0.25">
      <c r="A15" s="79" t="s">
        <v>725</v>
      </c>
      <c r="B15" s="80" t="s">
        <v>606</v>
      </c>
    </row>
    <row r="16" spans="1:2" x14ac:dyDescent="0.25">
      <c r="A16" s="79" t="s">
        <v>721</v>
      </c>
      <c r="B16" s="80" t="s">
        <v>710</v>
      </c>
    </row>
    <row r="17" spans="1:2" x14ac:dyDescent="0.25">
      <c r="A17" s="79" t="s">
        <v>719</v>
      </c>
      <c r="B17" s="79" t="s">
        <v>709</v>
      </c>
    </row>
    <row r="18" spans="1:2" x14ac:dyDescent="0.25">
      <c r="A18" s="79" t="s">
        <v>723</v>
      </c>
      <c r="B18" s="80" t="s">
        <v>606</v>
      </c>
    </row>
    <row r="19" spans="1:2" x14ac:dyDescent="0.25">
      <c r="A19" s="79" t="s">
        <v>717</v>
      </c>
      <c r="B19" s="80" t="s">
        <v>710</v>
      </c>
    </row>
  </sheetData>
  <sortState ref="A2:B19">
    <sortCondition ref="A6"/>
  </sortState>
  <conditionalFormatting sqref="B2:B1048576">
    <cfRule type="cellIs" dxfId="1" priority="1" operator="equal">
      <formula>"Fail"</formula>
    </cfRule>
    <cfRule type="cellIs" dxfId="0" priority="2" operator="equal">
      <formula>"Pass"</formula>
    </cfRule>
  </conditionalFormatting>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zoomScale="85" zoomScaleNormal="85" workbookViewId="0">
      <pane ySplit="1" topLeftCell="A2" activePane="bottomLeft" state="frozen"/>
      <selection activeCell="B1" sqref="B1"/>
      <selection pane="bottomLeft" activeCell="J3" sqref="J3"/>
    </sheetView>
  </sheetViews>
  <sheetFormatPr defaultColWidth="9.140625" defaultRowHeight="15" x14ac:dyDescent="0.25"/>
  <cols>
    <col min="1" max="1" width="16" style="1" customWidth="1"/>
    <col min="2" max="2" width="16.85546875" style="2" bestFit="1" customWidth="1"/>
    <col min="3" max="3" width="23.5703125" style="1" customWidth="1"/>
    <col min="4" max="4" width="16.7109375" style="1" customWidth="1"/>
    <col min="5" max="5" width="30.7109375" style="1" customWidth="1"/>
    <col min="6" max="6" width="35.85546875" style="1" customWidth="1"/>
    <col min="7" max="7" width="29" style="1" customWidth="1"/>
    <col min="8" max="16384" width="9.140625" style="1"/>
  </cols>
  <sheetData>
    <row r="1" spans="1:8" x14ac:dyDescent="0.25">
      <c r="A1" s="5" t="s">
        <v>6</v>
      </c>
      <c r="B1" s="5" t="s">
        <v>7</v>
      </c>
      <c r="C1" s="5" t="s">
        <v>8</v>
      </c>
      <c r="D1" s="5" t="s">
        <v>9</v>
      </c>
      <c r="E1" s="5" t="s">
        <v>132</v>
      </c>
      <c r="F1" s="5" t="s">
        <v>143</v>
      </c>
      <c r="G1" s="5" t="s">
        <v>137</v>
      </c>
    </row>
    <row r="2" spans="1:8" ht="30" x14ac:dyDescent="0.25">
      <c r="A2" s="97" t="s">
        <v>16</v>
      </c>
      <c r="B2" s="3" t="s">
        <v>261</v>
      </c>
      <c r="C2" s="4" t="s">
        <v>133</v>
      </c>
      <c r="D2" s="4" t="s">
        <v>15</v>
      </c>
      <c r="E2" s="7"/>
      <c r="F2" s="6" t="s">
        <v>135</v>
      </c>
      <c r="G2" s="6" t="s">
        <v>136</v>
      </c>
    </row>
    <row r="3" spans="1:8" ht="45" x14ac:dyDescent="0.25">
      <c r="A3" s="95"/>
      <c r="B3" s="3" t="s">
        <v>262</v>
      </c>
      <c r="C3" s="4" t="s">
        <v>10</v>
      </c>
      <c r="D3" s="4" t="s">
        <v>15</v>
      </c>
      <c r="E3" s="6" t="s">
        <v>139</v>
      </c>
      <c r="F3" s="6" t="s">
        <v>147</v>
      </c>
      <c r="G3" s="6" t="s">
        <v>140</v>
      </c>
    </row>
    <row r="4" spans="1:8" ht="30" x14ac:dyDescent="0.25">
      <c r="A4" s="95"/>
      <c r="B4" s="3" t="s">
        <v>263</v>
      </c>
      <c r="C4" s="4" t="s">
        <v>11</v>
      </c>
      <c r="D4" s="4" t="s">
        <v>15</v>
      </c>
      <c r="E4" s="8"/>
      <c r="F4" s="6" t="s">
        <v>134</v>
      </c>
      <c r="G4" s="6" t="s">
        <v>138</v>
      </c>
    </row>
    <row r="5" spans="1:8" ht="60" x14ac:dyDescent="0.25">
      <c r="A5" s="95"/>
      <c r="B5" s="3" t="s">
        <v>332</v>
      </c>
      <c r="C5" s="4" t="s">
        <v>376</v>
      </c>
      <c r="D5" s="4" t="s">
        <v>15</v>
      </c>
      <c r="E5" s="6" t="s">
        <v>141</v>
      </c>
      <c r="F5" s="6" t="s">
        <v>146</v>
      </c>
      <c r="G5" s="6" t="s">
        <v>145</v>
      </c>
      <c r="H5" s="1" t="s">
        <v>328</v>
      </c>
    </row>
    <row r="6" spans="1:8" ht="60" x14ac:dyDescent="0.25">
      <c r="A6" s="95"/>
      <c r="B6" s="3" t="s">
        <v>264</v>
      </c>
      <c r="C6" s="4" t="s">
        <v>12</v>
      </c>
      <c r="D6" s="4" t="s">
        <v>15</v>
      </c>
      <c r="E6" s="6" t="s">
        <v>141</v>
      </c>
      <c r="F6" s="6" t="s">
        <v>146</v>
      </c>
      <c r="G6" s="6" t="s">
        <v>145</v>
      </c>
    </row>
    <row r="7" spans="1:8" ht="60.75" thickBot="1" x14ac:dyDescent="0.3">
      <c r="A7" s="98"/>
      <c r="B7" s="9" t="s">
        <v>265</v>
      </c>
      <c r="C7" s="10" t="s">
        <v>13</v>
      </c>
      <c r="D7" s="10" t="s">
        <v>14</v>
      </c>
      <c r="E7" s="11" t="s">
        <v>142</v>
      </c>
      <c r="F7" s="11" t="s">
        <v>144</v>
      </c>
      <c r="G7" s="11" t="s">
        <v>148</v>
      </c>
    </row>
    <row r="8" spans="1:8" ht="210.75" thickTop="1" x14ac:dyDescent="0.25">
      <c r="A8" s="99" t="s">
        <v>0</v>
      </c>
      <c r="B8" s="12" t="s">
        <v>339</v>
      </c>
      <c r="C8" s="13" t="s">
        <v>390</v>
      </c>
      <c r="D8" s="13"/>
      <c r="E8" s="14"/>
      <c r="F8" s="14"/>
      <c r="G8" s="14" t="s">
        <v>611</v>
      </c>
    </row>
    <row r="9" spans="1:8" ht="45" x14ac:dyDescent="0.25">
      <c r="A9" s="95"/>
      <c r="B9" s="3" t="s">
        <v>340</v>
      </c>
      <c r="C9" s="3" t="s">
        <v>392</v>
      </c>
      <c r="D9" s="4"/>
      <c r="E9" s="6"/>
      <c r="F9" s="6" t="s">
        <v>612</v>
      </c>
      <c r="G9" s="6"/>
    </row>
    <row r="10" spans="1:8" ht="90" x14ac:dyDescent="0.25">
      <c r="A10" s="95"/>
      <c r="B10" s="3" t="s">
        <v>614</v>
      </c>
      <c r="C10" s="3" t="s">
        <v>394</v>
      </c>
      <c r="D10" s="4"/>
      <c r="E10" s="6"/>
      <c r="F10" s="6"/>
      <c r="G10" s="6" t="s">
        <v>613</v>
      </c>
    </row>
    <row r="11" spans="1:8" ht="90" x14ac:dyDescent="0.25">
      <c r="A11" s="95"/>
      <c r="B11" s="3" t="s">
        <v>266</v>
      </c>
      <c r="C11" s="4" t="s">
        <v>50</v>
      </c>
      <c r="D11" s="4" t="s">
        <v>77</v>
      </c>
      <c r="E11" s="6" t="s">
        <v>152</v>
      </c>
      <c r="F11" s="6" t="s">
        <v>153</v>
      </c>
      <c r="G11" s="6"/>
    </row>
    <row r="12" spans="1:8" ht="105" x14ac:dyDescent="0.25">
      <c r="A12" s="95"/>
      <c r="B12" s="3" t="s">
        <v>267</v>
      </c>
      <c r="C12" s="4" t="s">
        <v>51</v>
      </c>
      <c r="D12" s="4" t="s">
        <v>78</v>
      </c>
      <c r="E12" s="6" t="s">
        <v>156</v>
      </c>
      <c r="F12" s="6" t="s">
        <v>154</v>
      </c>
      <c r="G12" s="6" t="s">
        <v>155</v>
      </c>
    </row>
    <row r="13" spans="1:8" ht="75" x14ac:dyDescent="0.25">
      <c r="A13" s="95"/>
      <c r="B13" s="3" t="s">
        <v>268</v>
      </c>
      <c r="C13" s="4" t="s">
        <v>52</v>
      </c>
      <c r="D13" s="4" t="s">
        <v>79</v>
      </c>
      <c r="E13" s="6" t="s">
        <v>157</v>
      </c>
      <c r="F13" s="6" t="s">
        <v>159</v>
      </c>
      <c r="G13" s="6" t="s">
        <v>160</v>
      </c>
    </row>
    <row r="14" spans="1:8" ht="75" x14ac:dyDescent="0.25">
      <c r="A14" s="95"/>
      <c r="B14" s="3" t="s">
        <v>269</v>
      </c>
      <c r="C14" s="4" t="s">
        <v>53</v>
      </c>
      <c r="D14" s="4" t="s">
        <v>80</v>
      </c>
      <c r="E14" s="6" t="s">
        <v>161</v>
      </c>
      <c r="F14" s="6" t="s">
        <v>164</v>
      </c>
      <c r="G14" s="6" t="s">
        <v>163</v>
      </c>
    </row>
    <row r="15" spans="1:8" ht="75.75" thickBot="1" x14ac:dyDescent="0.3">
      <c r="A15" s="96"/>
      <c r="B15" s="15" t="s">
        <v>270</v>
      </c>
      <c r="C15" s="16" t="s">
        <v>54</v>
      </c>
      <c r="D15" s="16" t="s">
        <v>81</v>
      </c>
      <c r="E15" s="17"/>
      <c r="F15" s="17" t="s">
        <v>166</v>
      </c>
      <c r="G15" s="17" t="s">
        <v>165</v>
      </c>
    </row>
    <row r="16" spans="1:8" ht="75" x14ac:dyDescent="0.25">
      <c r="A16" s="94" t="s">
        <v>17</v>
      </c>
      <c r="B16" s="18" t="s">
        <v>271</v>
      </c>
      <c r="C16" s="19" t="s">
        <v>55</v>
      </c>
      <c r="D16" s="19" t="s">
        <v>82</v>
      </c>
      <c r="E16" s="20"/>
      <c r="F16" s="20" t="s">
        <v>167</v>
      </c>
      <c r="G16" s="20" t="s">
        <v>168</v>
      </c>
    </row>
    <row r="17" spans="1:7" ht="60" x14ac:dyDescent="0.25">
      <c r="A17" s="95"/>
      <c r="B17" s="3" t="s">
        <v>272</v>
      </c>
      <c r="C17" s="4" t="s">
        <v>20</v>
      </c>
      <c r="D17" s="4" t="s">
        <v>83</v>
      </c>
      <c r="E17" s="6" t="s">
        <v>170</v>
      </c>
      <c r="F17" s="6" t="s">
        <v>169</v>
      </c>
      <c r="G17" s="6" t="s">
        <v>162</v>
      </c>
    </row>
    <row r="18" spans="1:7" ht="120" x14ac:dyDescent="0.25">
      <c r="A18" s="95"/>
      <c r="B18" s="3" t="s">
        <v>273</v>
      </c>
      <c r="C18" s="4" t="s">
        <v>56</v>
      </c>
      <c r="D18" s="4" t="s">
        <v>84</v>
      </c>
      <c r="E18" s="6"/>
      <c r="F18" s="6" t="s">
        <v>171</v>
      </c>
      <c r="G18" s="6" t="s">
        <v>172</v>
      </c>
    </row>
    <row r="19" spans="1:7" ht="60" x14ac:dyDescent="0.25">
      <c r="A19" s="95"/>
      <c r="B19" s="3" t="s">
        <v>274</v>
      </c>
      <c r="C19" s="4" t="s">
        <v>21</v>
      </c>
      <c r="D19" s="4" t="s">
        <v>85</v>
      </c>
      <c r="E19" s="6"/>
      <c r="F19" s="6" t="s">
        <v>173</v>
      </c>
      <c r="G19" s="6" t="s">
        <v>174</v>
      </c>
    </row>
    <row r="20" spans="1:7" ht="60" x14ac:dyDescent="0.25">
      <c r="A20" s="95"/>
      <c r="B20" s="3" t="s">
        <v>275</v>
      </c>
      <c r="C20" s="4" t="s">
        <v>57</v>
      </c>
      <c r="D20" s="4" t="s">
        <v>86</v>
      </c>
      <c r="E20" s="6"/>
      <c r="F20" s="6" t="s">
        <v>175</v>
      </c>
      <c r="G20" s="6" t="s">
        <v>162</v>
      </c>
    </row>
    <row r="21" spans="1:7" ht="120" x14ac:dyDescent="0.25">
      <c r="A21" s="95"/>
      <c r="B21" s="3" t="s">
        <v>276</v>
      </c>
      <c r="C21" s="4" t="s">
        <v>58</v>
      </c>
      <c r="D21" s="4" t="s">
        <v>87</v>
      </c>
      <c r="E21" s="6" t="s">
        <v>176</v>
      </c>
      <c r="F21" s="6" t="s">
        <v>177</v>
      </c>
      <c r="G21" s="6"/>
    </row>
    <row r="22" spans="1:7" ht="165" x14ac:dyDescent="0.25">
      <c r="A22" s="95"/>
      <c r="B22" s="3" t="s">
        <v>277</v>
      </c>
      <c r="C22" s="4" t="s">
        <v>59</v>
      </c>
      <c r="D22" s="4" t="s">
        <v>88</v>
      </c>
      <c r="E22" s="6" t="s">
        <v>178</v>
      </c>
      <c r="F22" s="6" t="s">
        <v>180</v>
      </c>
      <c r="G22" s="6" t="s">
        <v>179</v>
      </c>
    </row>
    <row r="23" spans="1:7" ht="105" x14ac:dyDescent="0.25">
      <c r="A23" s="95"/>
      <c r="B23" s="3" t="s">
        <v>278</v>
      </c>
      <c r="C23" s="4" t="s">
        <v>22</v>
      </c>
      <c r="D23" s="4" t="s">
        <v>89</v>
      </c>
      <c r="E23" s="6" t="s">
        <v>181</v>
      </c>
      <c r="F23" s="6" t="s">
        <v>182</v>
      </c>
      <c r="G23" s="6" t="s">
        <v>183</v>
      </c>
    </row>
    <row r="24" spans="1:7" ht="180" x14ac:dyDescent="0.25">
      <c r="A24" s="95"/>
      <c r="B24" s="3" t="s">
        <v>279</v>
      </c>
      <c r="C24" s="4" t="s">
        <v>60</v>
      </c>
      <c r="D24" s="4" t="s">
        <v>90</v>
      </c>
      <c r="E24" s="6" t="s">
        <v>184</v>
      </c>
      <c r="F24" s="6"/>
      <c r="G24" s="6"/>
    </row>
    <row r="25" spans="1:7" ht="150.75" thickBot="1" x14ac:dyDescent="0.3">
      <c r="A25" s="96"/>
      <c r="B25" s="15" t="s">
        <v>280</v>
      </c>
      <c r="C25" s="16" t="s">
        <v>61</v>
      </c>
      <c r="D25" s="16" t="s">
        <v>91</v>
      </c>
      <c r="E25" s="17" t="s">
        <v>185</v>
      </c>
      <c r="F25" s="17" t="s">
        <v>186</v>
      </c>
      <c r="G25" s="17"/>
    </row>
    <row r="26" spans="1:7" ht="90" x14ac:dyDescent="0.25">
      <c r="A26" s="94" t="s">
        <v>18</v>
      </c>
      <c r="B26" s="18" t="s">
        <v>281</v>
      </c>
      <c r="C26" s="19" t="s">
        <v>62</v>
      </c>
      <c r="D26" s="19" t="s">
        <v>92</v>
      </c>
      <c r="E26" s="20" t="s">
        <v>187</v>
      </c>
      <c r="F26" s="38" t="s">
        <v>189</v>
      </c>
      <c r="G26" s="20" t="s">
        <v>188</v>
      </c>
    </row>
    <row r="27" spans="1:7" ht="90" x14ac:dyDescent="0.25">
      <c r="A27" s="95"/>
      <c r="B27" s="3" t="s">
        <v>282</v>
      </c>
      <c r="C27" s="4" t="s">
        <v>63</v>
      </c>
      <c r="D27" s="4" t="s">
        <v>93</v>
      </c>
      <c r="E27" s="6"/>
      <c r="F27" s="6" t="s">
        <v>190</v>
      </c>
      <c r="G27" s="6" t="s">
        <v>191</v>
      </c>
    </row>
    <row r="28" spans="1:7" ht="45" x14ac:dyDescent="0.25">
      <c r="A28" s="95"/>
      <c r="B28" s="3" t="s">
        <v>283</v>
      </c>
      <c r="C28" s="4" t="s">
        <v>23</v>
      </c>
      <c r="D28" s="4" t="s">
        <v>94</v>
      </c>
      <c r="E28" s="6" t="s">
        <v>192</v>
      </c>
      <c r="F28" s="6"/>
      <c r="G28" s="6" t="s">
        <v>162</v>
      </c>
    </row>
    <row r="29" spans="1:7" ht="75" x14ac:dyDescent="0.25">
      <c r="A29" s="95"/>
      <c r="B29" s="3" t="s">
        <v>284</v>
      </c>
      <c r="C29" s="4" t="s">
        <v>64</v>
      </c>
      <c r="D29" s="4" t="s">
        <v>95</v>
      </c>
      <c r="E29" s="6"/>
      <c r="F29" s="6" t="s">
        <v>193</v>
      </c>
      <c r="G29" s="6"/>
    </row>
    <row r="30" spans="1:7" ht="15.75" thickBot="1" x14ac:dyDescent="0.3">
      <c r="A30" s="96"/>
      <c r="B30" s="15" t="s">
        <v>285</v>
      </c>
      <c r="C30" s="16" t="s">
        <v>24</v>
      </c>
      <c r="D30" s="16" t="s">
        <v>96</v>
      </c>
      <c r="E30" s="17"/>
      <c r="F30" s="17" t="s">
        <v>194</v>
      </c>
      <c r="G30" s="17"/>
    </row>
    <row r="31" spans="1:7" ht="105" x14ac:dyDescent="0.25">
      <c r="A31" s="94" t="s">
        <v>1</v>
      </c>
      <c r="B31" s="18" t="s">
        <v>286</v>
      </c>
      <c r="C31" s="19" t="s">
        <v>25</v>
      </c>
      <c r="D31" s="19" t="s">
        <v>97</v>
      </c>
      <c r="E31" s="20" t="s">
        <v>195</v>
      </c>
      <c r="F31" s="20" t="s">
        <v>196</v>
      </c>
      <c r="G31" s="20" t="s">
        <v>197</v>
      </c>
    </row>
    <row r="32" spans="1:7" ht="60" x14ac:dyDescent="0.25">
      <c r="A32" s="95"/>
      <c r="B32" s="3" t="s">
        <v>287</v>
      </c>
      <c r="C32" s="4" t="s">
        <v>65</v>
      </c>
      <c r="D32" s="4" t="s">
        <v>98</v>
      </c>
      <c r="E32" s="6"/>
      <c r="F32" s="6" t="s">
        <v>198</v>
      </c>
      <c r="G32" s="6"/>
    </row>
    <row r="33" spans="1:7" ht="180.75" thickBot="1" x14ac:dyDescent="0.3">
      <c r="A33" s="96"/>
      <c r="B33" s="15" t="s">
        <v>288</v>
      </c>
      <c r="C33" s="16" t="s">
        <v>66</v>
      </c>
      <c r="D33" s="16" t="s">
        <v>99</v>
      </c>
      <c r="E33" s="17" t="s">
        <v>199</v>
      </c>
      <c r="F33" s="17" t="s">
        <v>201</v>
      </c>
      <c r="G33" s="17" t="s">
        <v>200</v>
      </c>
    </row>
    <row r="34" spans="1:7" ht="90.75" thickBot="1" x14ac:dyDescent="0.3">
      <c r="A34" s="26" t="s">
        <v>19</v>
      </c>
      <c r="B34" s="22" t="s">
        <v>289</v>
      </c>
      <c r="C34" s="27" t="s">
        <v>49</v>
      </c>
      <c r="D34" s="27" t="s">
        <v>100</v>
      </c>
      <c r="E34" s="28" t="s">
        <v>202</v>
      </c>
      <c r="F34" s="28" t="s">
        <v>208</v>
      </c>
      <c r="G34" s="28" t="s">
        <v>203</v>
      </c>
    </row>
    <row r="35" spans="1:7" ht="105" x14ac:dyDescent="0.25">
      <c r="A35" s="95" t="s">
        <v>2</v>
      </c>
      <c r="B35" s="23" t="s">
        <v>290</v>
      </c>
      <c r="C35" s="24" t="s">
        <v>67</v>
      </c>
      <c r="D35" s="24" t="s">
        <v>101</v>
      </c>
      <c r="E35" s="25" t="s">
        <v>206</v>
      </c>
      <c r="F35" s="25" t="s">
        <v>204</v>
      </c>
      <c r="G35" s="25" t="s">
        <v>205</v>
      </c>
    </row>
    <row r="36" spans="1:7" ht="195" x14ac:dyDescent="0.25">
      <c r="A36" s="95"/>
      <c r="B36" s="21" t="s">
        <v>291</v>
      </c>
      <c r="C36" s="29" t="s">
        <v>26</v>
      </c>
      <c r="D36" s="29" t="s">
        <v>102</v>
      </c>
      <c r="E36" s="39" t="s">
        <v>207</v>
      </c>
      <c r="F36" s="30" t="s">
        <v>209</v>
      </c>
      <c r="G36" s="30" t="s">
        <v>210</v>
      </c>
    </row>
    <row r="37" spans="1:7" ht="45" x14ac:dyDescent="0.25">
      <c r="A37" s="100"/>
      <c r="B37" s="3" t="s">
        <v>292</v>
      </c>
      <c r="C37" s="4" t="s">
        <v>27</v>
      </c>
      <c r="D37" s="4" t="s">
        <v>103</v>
      </c>
      <c r="E37" s="6" t="s">
        <v>212</v>
      </c>
      <c r="F37" s="6" t="s">
        <v>211</v>
      </c>
      <c r="G37" s="6" t="s">
        <v>203</v>
      </c>
    </row>
    <row r="38" spans="1:7" ht="60" x14ac:dyDescent="0.25">
      <c r="A38" s="95"/>
      <c r="B38" s="23" t="s">
        <v>293</v>
      </c>
      <c r="C38" s="24" t="s">
        <v>28</v>
      </c>
      <c r="D38" s="24" t="s">
        <v>104</v>
      </c>
      <c r="E38" s="25" t="s">
        <v>213</v>
      </c>
      <c r="F38" s="25" t="s">
        <v>214</v>
      </c>
      <c r="G38" s="25" t="s">
        <v>215</v>
      </c>
    </row>
    <row r="39" spans="1:7" ht="135" x14ac:dyDescent="0.25">
      <c r="A39" s="95"/>
      <c r="B39" s="3" t="s">
        <v>294</v>
      </c>
      <c r="C39" s="4" t="s">
        <v>29</v>
      </c>
      <c r="D39" s="4" t="s">
        <v>105</v>
      </c>
      <c r="E39" s="6" t="s">
        <v>216</v>
      </c>
      <c r="F39" s="6" t="s">
        <v>217</v>
      </c>
      <c r="G39" s="6" t="s">
        <v>218</v>
      </c>
    </row>
    <row r="40" spans="1:7" ht="90" x14ac:dyDescent="0.25">
      <c r="A40" s="95"/>
      <c r="B40" s="3" t="s">
        <v>295</v>
      </c>
      <c r="C40" s="4" t="s">
        <v>30</v>
      </c>
      <c r="D40" s="4" t="s">
        <v>106</v>
      </c>
      <c r="E40" s="6"/>
      <c r="F40" s="6" t="s">
        <v>221</v>
      </c>
      <c r="G40" s="6" t="s">
        <v>220</v>
      </c>
    </row>
    <row r="41" spans="1:7" ht="90" x14ac:dyDescent="0.25">
      <c r="A41" s="95"/>
      <c r="B41" s="3" t="s">
        <v>296</v>
      </c>
      <c r="C41" s="4" t="s">
        <v>31</v>
      </c>
      <c r="D41" s="4" t="s">
        <v>107</v>
      </c>
      <c r="E41" s="6" t="s">
        <v>223</v>
      </c>
      <c r="F41" s="6" t="s">
        <v>222</v>
      </c>
      <c r="G41" s="6"/>
    </row>
    <row r="42" spans="1:7" ht="30" x14ac:dyDescent="0.25">
      <c r="A42" s="95"/>
      <c r="B42" s="3" t="s">
        <v>297</v>
      </c>
      <c r="C42" s="4" t="s">
        <v>32</v>
      </c>
      <c r="D42" s="4" t="s">
        <v>108</v>
      </c>
      <c r="E42" s="6"/>
      <c r="F42" s="6" t="s">
        <v>224</v>
      </c>
      <c r="G42" s="6"/>
    </row>
    <row r="43" spans="1:7" ht="75" x14ac:dyDescent="0.25">
      <c r="A43" s="95"/>
      <c r="B43" s="3" t="s">
        <v>298</v>
      </c>
      <c r="C43" s="4" t="s">
        <v>33</v>
      </c>
      <c r="D43" s="4" t="s">
        <v>109</v>
      </c>
      <c r="E43" s="6"/>
      <c r="F43" s="6" t="s">
        <v>225</v>
      </c>
      <c r="G43" s="6" t="s">
        <v>226</v>
      </c>
    </row>
    <row r="44" spans="1:7" ht="60" x14ac:dyDescent="0.25">
      <c r="A44" s="95"/>
      <c r="B44" s="3" t="s">
        <v>299</v>
      </c>
      <c r="C44" s="4" t="s">
        <v>34</v>
      </c>
      <c r="D44" s="4" t="s">
        <v>110</v>
      </c>
      <c r="E44" s="6" t="s">
        <v>227</v>
      </c>
      <c r="F44" s="6" t="s">
        <v>228</v>
      </c>
      <c r="G44" s="6"/>
    </row>
    <row r="45" spans="1:7" ht="180" x14ac:dyDescent="0.25">
      <c r="A45" s="95"/>
      <c r="B45" s="3" t="s">
        <v>300</v>
      </c>
      <c r="C45" s="4" t="s">
        <v>35</v>
      </c>
      <c r="D45" s="4" t="s">
        <v>111</v>
      </c>
      <c r="E45" s="6"/>
      <c r="F45" s="6" t="s">
        <v>229</v>
      </c>
      <c r="G45" s="6"/>
    </row>
    <row r="46" spans="1:7" ht="30" x14ac:dyDescent="0.25">
      <c r="A46" s="95"/>
      <c r="B46" s="3" t="s">
        <v>301</v>
      </c>
      <c r="C46" s="4" t="s">
        <v>36</v>
      </c>
      <c r="D46" s="4" t="s">
        <v>112</v>
      </c>
      <c r="E46" s="6"/>
      <c r="F46" s="6" t="s">
        <v>230</v>
      </c>
      <c r="G46" s="6"/>
    </row>
    <row r="47" spans="1:7" ht="45" x14ac:dyDescent="0.25">
      <c r="A47" s="95"/>
      <c r="B47" s="3" t="s">
        <v>302</v>
      </c>
      <c r="C47" s="4" t="s">
        <v>37</v>
      </c>
      <c r="D47" s="4" t="s">
        <v>113</v>
      </c>
      <c r="E47" s="6"/>
      <c r="F47" s="6" t="s">
        <v>219</v>
      </c>
      <c r="G47" s="6" t="s">
        <v>162</v>
      </c>
    </row>
    <row r="48" spans="1:7" ht="90" x14ac:dyDescent="0.25">
      <c r="A48" s="95"/>
      <c r="B48" s="3" t="s">
        <v>303</v>
      </c>
      <c r="C48" s="4" t="s">
        <v>38</v>
      </c>
      <c r="D48" s="4" t="s">
        <v>114</v>
      </c>
      <c r="E48" s="6" t="s">
        <v>231</v>
      </c>
      <c r="F48" s="6"/>
      <c r="G48" s="6" t="s">
        <v>232</v>
      </c>
    </row>
    <row r="49" spans="1:7" ht="45" x14ac:dyDescent="0.25">
      <c r="A49" s="95"/>
      <c r="B49" s="3" t="s">
        <v>304</v>
      </c>
      <c r="C49" s="4" t="s">
        <v>39</v>
      </c>
      <c r="D49" s="4" t="s">
        <v>115</v>
      </c>
      <c r="E49" s="6"/>
      <c r="F49" s="6" t="s">
        <v>233</v>
      </c>
      <c r="G49" s="6" t="s">
        <v>234</v>
      </c>
    </row>
    <row r="50" spans="1:7" ht="90.75" thickBot="1" x14ac:dyDescent="0.3">
      <c r="A50" s="96"/>
      <c r="B50" s="15" t="s">
        <v>305</v>
      </c>
      <c r="C50" s="16" t="s">
        <v>68</v>
      </c>
      <c r="D50" s="16" t="s">
        <v>116</v>
      </c>
      <c r="E50" s="17" t="s">
        <v>236</v>
      </c>
      <c r="F50" s="6" t="s">
        <v>235</v>
      </c>
      <c r="G50" s="17"/>
    </row>
    <row r="51" spans="1:7" ht="240" x14ac:dyDescent="0.25">
      <c r="A51" s="94" t="s">
        <v>3</v>
      </c>
      <c r="B51" s="18" t="s">
        <v>306</v>
      </c>
      <c r="C51" s="19" t="s">
        <v>69</v>
      </c>
      <c r="D51" s="19" t="s">
        <v>117</v>
      </c>
      <c r="E51" s="20" t="s">
        <v>238</v>
      </c>
      <c r="F51" s="20" t="s">
        <v>237</v>
      </c>
      <c r="G51" s="20"/>
    </row>
    <row r="52" spans="1:7" ht="75" x14ac:dyDescent="0.25">
      <c r="A52" s="95"/>
      <c r="B52" s="3" t="s">
        <v>307</v>
      </c>
      <c r="C52" s="4" t="s">
        <v>40</v>
      </c>
      <c r="D52" s="4" t="s">
        <v>118</v>
      </c>
      <c r="E52" s="6"/>
      <c r="F52" s="6" t="s">
        <v>239</v>
      </c>
      <c r="G52" s="6"/>
    </row>
    <row r="53" spans="1:7" ht="105" x14ac:dyDescent="0.25">
      <c r="A53" s="95"/>
      <c r="B53" s="3" t="s">
        <v>308</v>
      </c>
      <c r="C53" s="4" t="s">
        <v>41</v>
      </c>
      <c r="D53" s="4" t="s">
        <v>119</v>
      </c>
      <c r="E53" s="6" t="s">
        <v>240</v>
      </c>
      <c r="F53" s="6" t="s">
        <v>241</v>
      </c>
      <c r="G53" s="6"/>
    </row>
    <row r="54" spans="1:7" ht="150" x14ac:dyDescent="0.25">
      <c r="A54" s="95"/>
      <c r="B54" s="3" t="s">
        <v>309</v>
      </c>
      <c r="C54" s="4" t="s">
        <v>70</v>
      </c>
      <c r="D54" s="4" t="s">
        <v>120</v>
      </c>
      <c r="E54" s="6"/>
      <c r="F54" s="6" t="s">
        <v>242</v>
      </c>
      <c r="G54" s="6"/>
    </row>
    <row r="55" spans="1:7" ht="75" x14ac:dyDescent="0.25">
      <c r="A55" s="95"/>
      <c r="B55" s="3" t="s">
        <v>310</v>
      </c>
      <c r="C55" s="4" t="s">
        <v>71</v>
      </c>
      <c r="D55" s="4" t="s">
        <v>121</v>
      </c>
      <c r="E55" s="6"/>
      <c r="F55" s="6" t="s">
        <v>243</v>
      </c>
      <c r="G55" s="6"/>
    </row>
    <row r="56" spans="1:7" ht="195" x14ac:dyDescent="0.25">
      <c r="A56" s="95"/>
      <c r="B56" s="3" t="s">
        <v>311</v>
      </c>
      <c r="C56" s="4" t="s">
        <v>72</v>
      </c>
      <c r="D56" s="4" t="s">
        <v>122</v>
      </c>
      <c r="E56" s="6"/>
      <c r="F56" s="6" t="s">
        <v>244</v>
      </c>
      <c r="G56" s="6"/>
    </row>
    <row r="57" spans="1:7" ht="345" x14ac:dyDescent="0.25">
      <c r="A57" s="95"/>
      <c r="B57" s="3" t="s">
        <v>312</v>
      </c>
      <c r="C57" s="4" t="s">
        <v>73</v>
      </c>
      <c r="D57" s="4" t="s">
        <v>123</v>
      </c>
      <c r="E57" s="6"/>
      <c r="F57" s="40" t="s">
        <v>245</v>
      </c>
      <c r="G57" s="6"/>
    </row>
    <row r="58" spans="1:7" ht="270.75" thickBot="1" x14ac:dyDescent="0.3">
      <c r="A58" s="96"/>
      <c r="B58" s="15" t="s">
        <v>313</v>
      </c>
      <c r="C58" s="16" t="s">
        <v>74</v>
      </c>
      <c r="D58" s="16" t="s">
        <v>124</v>
      </c>
      <c r="E58" s="17"/>
      <c r="F58" s="41" t="s">
        <v>246</v>
      </c>
      <c r="G58" s="17"/>
    </row>
    <row r="59" spans="1:7" ht="75" x14ac:dyDescent="0.25">
      <c r="A59" s="94" t="s">
        <v>4</v>
      </c>
      <c r="B59" s="18" t="s">
        <v>314</v>
      </c>
      <c r="C59" s="19" t="s">
        <v>42</v>
      </c>
      <c r="D59" s="19" t="s">
        <v>15</v>
      </c>
      <c r="E59" s="20" t="s">
        <v>248</v>
      </c>
      <c r="F59" s="20" t="s">
        <v>247</v>
      </c>
      <c r="G59" s="20" t="s">
        <v>249</v>
      </c>
    </row>
    <row r="60" spans="1:7" ht="30" x14ac:dyDescent="0.25">
      <c r="A60" s="95"/>
      <c r="B60" s="3" t="s">
        <v>315</v>
      </c>
      <c r="C60" s="4" t="s">
        <v>43</v>
      </c>
      <c r="D60" s="4" t="s">
        <v>125</v>
      </c>
      <c r="E60" s="6"/>
      <c r="F60" s="6"/>
      <c r="G60" s="6" t="s">
        <v>250</v>
      </c>
    </row>
    <row r="61" spans="1:7" ht="135" x14ac:dyDescent="0.25">
      <c r="A61" s="95"/>
      <c r="B61" s="3" t="s">
        <v>316</v>
      </c>
      <c r="C61" s="4" t="s">
        <v>44</v>
      </c>
      <c r="D61" s="4" t="s">
        <v>126</v>
      </c>
      <c r="E61" s="6"/>
      <c r="F61" s="6" t="s">
        <v>251</v>
      </c>
      <c r="G61" s="6" t="s">
        <v>250</v>
      </c>
    </row>
    <row r="62" spans="1:7" ht="45" x14ac:dyDescent="0.25">
      <c r="A62" s="95"/>
      <c r="B62" s="3" t="s">
        <v>317</v>
      </c>
      <c r="C62" s="4" t="s">
        <v>45</v>
      </c>
      <c r="D62" s="4" t="s">
        <v>127</v>
      </c>
      <c r="E62" s="6"/>
      <c r="F62" s="6" t="s">
        <v>252</v>
      </c>
      <c r="G62" s="6" t="s">
        <v>253</v>
      </c>
    </row>
    <row r="63" spans="1:7" ht="60" x14ac:dyDescent="0.25">
      <c r="A63" s="95"/>
      <c r="B63" s="3" t="s">
        <v>318</v>
      </c>
      <c r="C63" s="4" t="s">
        <v>75</v>
      </c>
      <c r="D63" s="4" t="s">
        <v>128</v>
      </c>
      <c r="E63" s="6"/>
      <c r="F63" s="6" t="s">
        <v>254</v>
      </c>
      <c r="G63" s="6"/>
    </row>
    <row r="64" spans="1:7" ht="75" x14ac:dyDescent="0.25">
      <c r="A64" s="95"/>
      <c r="B64" s="3" t="s">
        <v>319</v>
      </c>
      <c r="C64" s="4" t="s">
        <v>76</v>
      </c>
      <c r="D64" s="4" t="s">
        <v>129</v>
      </c>
      <c r="E64" s="6"/>
      <c r="F64" s="6" t="s">
        <v>255</v>
      </c>
      <c r="G64" s="6"/>
    </row>
    <row r="65" spans="1:7" ht="30.75" thickBot="1" x14ac:dyDescent="0.3">
      <c r="A65" s="96"/>
      <c r="B65" s="15" t="s">
        <v>320</v>
      </c>
      <c r="C65" s="16" t="s">
        <v>46</v>
      </c>
      <c r="D65" s="16" t="s">
        <v>130</v>
      </c>
      <c r="E65" s="17"/>
      <c r="F65" s="17" t="s">
        <v>256</v>
      </c>
      <c r="G65" s="17" t="s">
        <v>257</v>
      </c>
    </row>
    <row r="66" spans="1:7" ht="105" x14ac:dyDescent="0.25">
      <c r="A66" s="94" t="s">
        <v>5</v>
      </c>
      <c r="B66" s="18" t="s">
        <v>321</v>
      </c>
      <c r="C66" s="19" t="s">
        <v>47</v>
      </c>
      <c r="D66" s="19" t="s">
        <v>15</v>
      </c>
      <c r="E66" s="20"/>
      <c r="F66" s="20" t="s">
        <v>258</v>
      </c>
      <c r="G66" s="20"/>
    </row>
    <row r="67" spans="1:7" ht="45.75" thickBot="1" x14ac:dyDescent="0.3">
      <c r="A67" s="96"/>
      <c r="B67" s="15" t="s">
        <v>322</v>
      </c>
      <c r="C67" s="16" t="s">
        <v>48</v>
      </c>
      <c r="D67" s="16" t="s">
        <v>131</v>
      </c>
      <c r="E67" s="17"/>
      <c r="F67" s="17" t="s">
        <v>259</v>
      </c>
      <c r="G67" s="17" t="s">
        <v>260</v>
      </c>
    </row>
  </sheetData>
  <mergeCells count="9">
    <mergeCell ref="A51:A58"/>
    <mergeCell ref="A59:A65"/>
    <mergeCell ref="A66:A67"/>
    <mergeCell ref="A2:A7"/>
    <mergeCell ref="A8:A15"/>
    <mergeCell ref="A16:A25"/>
    <mergeCell ref="A26:A30"/>
    <mergeCell ref="A31:A33"/>
    <mergeCell ref="A35:A5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Checklist</vt:lpstr>
      <vt:lpstr>Findings</vt:lpstr>
      <vt:lpstr>Tools</vt:lpstr>
      <vt:lpstr>Vulnerability Categories</vt:lpstr>
      <vt:lpstr>Vulnerability Analysis</vt:lpstr>
      <vt:lpstr>Attack Surface</vt:lpstr>
      <vt:lpstr>TODO RefSheet V4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Testing Guide V4 Checklist</dc:title>
  <dc:subject>Application Security</dc:subject>
  <dc:creator>Benjamin</dc:creator>
  <cp:keywords>appsec, owasp, security, testing</cp:keywords>
  <dc:description>Web AppSec Testing Checklist is an Excel based checklist which helps you to track the status of completed and pending test cases. This helps you to organize the flow of your testing process and also to ensure that none of the test cases are missed out.</dc:description>
  <cp:lastModifiedBy>Benjamin</cp:lastModifiedBy>
  <dcterms:created xsi:type="dcterms:W3CDTF">2009-01-01T10:03:09Z</dcterms:created>
  <dcterms:modified xsi:type="dcterms:W3CDTF">2016-05-24T19:01:56Z</dcterms:modified>
  <cp:contentStatus>Final</cp:contentStatus>
</cp:coreProperties>
</file>