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\MirMet\Dendrogram\"/>
    </mc:Choice>
  </mc:AlternateContent>
  <bookViews>
    <workbookView xWindow="0" yWindow="0" windowWidth="28800" windowHeight="13815" activeTab="2"/>
  </bookViews>
  <sheets>
    <sheet name="PhysioParam08" sheetId="1" r:id="rId1"/>
    <sheet name="Cytoscape" sheetId="2" r:id="rId2"/>
    <sheet name="R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F2" i="2" l="1"/>
  <c r="F57" i="2"/>
  <c r="F25" i="2"/>
  <c r="F65" i="2"/>
  <c r="F35" i="2"/>
  <c r="F42" i="2"/>
  <c r="F3" i="2"/>
  <c r="F4" i="2"/>
  <c r="F13" i="2"/>
  <c r="F26" i="2"/>
  <c r="F14" i="2"/>
  <c r="F5" i="2"/>
  <c r="F22" i="2"/>
  <c r="F66" i="2"/>
  <c r="F27" i="2"/>
  <c r="F36" i="2"/>
  <c r="F43" i="2"/>
  <c r="F67" i="2"/>
  <c r="F19" i="2"/>
  <c r="F37" i="2"/>
  <c r="F59" i="2"/>
  <c r="F51" i="2"/>
  <c r="F30" i="2"/>
  <c r="F20" i="2"/>
  <c r="F44" i="2"/>
  <c r="F60" i="2"/>
  <c r="F52" i="2"/>
  <c r="F61" i="2"/>
  <c r="F28" i="2"/>
  <c r="F45" i="2"/>
  <c r="F9" i="2"/>
  <c r="F6" i="2"/>
  <c r="F38" i="2"/>
  <c r="F21" i="2"/>
  <c r="F15" i="2"/>
  <c r="F47" i="2"/>
  <c r="F39" i="2"/>
  <c r="F7" i="2"/>
  <c r="F68" i="2"/>
  <c r="F49" i="2"/>
  <c r="F50" i="2"/>
  <c r="F40" i="2"/>
  <c r="F62" i="2"/>
  <c r="F12" i="2"/>
  <c r="F31" i="2"/>
  <c r="F16" i="2"/>
  <c r="F69" i="2"/>
  <c r="F23" i="2"/>
  <c r="F46" i="2"/>
  <c r="F17" i="2"/>
  <c r="F53" i="2"/>
  <c r="F54" i="2"/>
  <c r="F58" i="2"/>
  <c r="F48" i="2"/>
  <c r="F55" i="2"/>
  <c r="F18" i="2"/>
  <c r="F32" i="2"/>
  <c r="F8" i="2"/>
  <c r="F10" i="2"/>
  <c r="F33" i="2"/>
  <c r="F63" i="2"/>
  <c r="F34" i="2"/>
  <c r="F56" i="2"/>
  <c r="F41" i="2"/>
  <c r="F24" i="2"/>
  <c r="F11" i="2"/>
  <c r="F64" i="2"/>
  <c r="F29" i="2"/>
  <c r="E2" i="2"/>
  <c r="E57" i="2"/>
  <c r="E25" i="2"/>
  <c r="E65" i="2"/>
  <c r="E35" i="2"/>
  <c r="E42" i="2"/>
  <c r="E3" i="2"/>
  <c r="E4" i="2"/>
  <c r="E13" i="2"/>
  <c r="E26" i="2"/>
  <c r="E14" i="2"/>
  <c r="E5" i="2"/>
  <c r="E22" i="2"/>
  <c r="E66" i="2"/>
  <c r="E27" i="2"/>
  <c r="E36" i="2"/>
  <c r="E43" i="2"/>
  <c r="E67" i="2"/>
  <c r="E19" i="2"/>
  <c r="E37" i="2"/>
  <c r="E59" i="2"/>
  <c r="E51" i="2"/>
  <c r="E30" i="2"/>
  <c r="E20" i="2"/>
  <c r="E44" i="2"/>
  <c r="E60" i="2"/>
  <c r="E52" i="2"/>
  <c r="E61" i="2"/>
  <c r="E28" i="2"/>
  <c r="E45" i="2"/>
  <c r="E9" i="2"/>
  <c r="E6" i="2"/>
  <c r="E38" i="2"/>
  <c r="E21" i="2"/>
  <c r="E15" i="2"/>
  <c r="E47" i="2"/>
  <c r="E39" i="2"/>
  <c r="E7" i="2"/>
  <c r="E68" i="2"/>
  <c r="E49" i="2"/>
  <c r="E50" i="2"/>
  <c r="E40" i="2"/>
  <c r="E62" i="2"/>
  <c r="E12" i="2"/>
  <c r="E31" i="2"/>
  <c r="E16" i="2"/>
  <c r="E69" i="2"/>
  <c r="E23" i="2"/>
  <c r="E46" i="2"/>
  <c r="E17" i="2"/>
  <c r="E53" i="2"/>
  <c r="E54" i="2"/>
  <c r="E58" i="2"/>
  <c r="E48" i="2"/>
  <c r="E55" i="2"/>
  <c r="E18" i="2"/>
  <c r="E32" i="2"/>
  <c r="E8" i="2"/>
  <c r="E10" i="2"/>
  <c r="E33" i="2"/>
  <c r="E63" i="2"/>
  <c r="E34" i="2"/>
  <c r="E56" i="2"/>
  <c r="E41" i="2"/>
  <c r="E24" i="2"/>
  <c r="E11" i="2"/>
  <c r="E64" i="2"/>
  <c r="E29" i="2"/>
  <c r="J24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1" i="1"/>
  <c r="D22" i="1"/>
  <c r="D23" i="1"/>
  <c r="D24" i="1"/>
  <c r="D26" i="1"/>
  <c r="D27" i="1"/>
  <c r="D28" i="1"/>
  <c r="D29" i="1"/>
  <c r="D30" i="1"/>
  <c r="D32" i="1"/>
  <c r="D33" i="1"/>
  <c r="D34" i="1"/>
  <c r="D35" i="1"/>
  <c r="D37" i="1"/>
  <c r="D39" i="1"/>
  <c r="D43" i="1"/>
  <c r="D45" i="1"/>
  <c r="D46" i="1"/>
  <c r="D48" i="1"/>
  <c r="D54" i="1"/>
  <c r="D56" i="1"/>
  <c r="D57" i="1"/>
  <c r="D60" i="1"/>
  <c r="D62" i="1"/>
  <c r="D65" i="1"/>
  <c r="D66" i="1"/>
  <c r="D68" i="1"/>
  <c r="D72" i="1"/>
  <c r="D71" i="1"/>
  <c r="D70" i="1"/>
  <c r="D69" i="1"/>
  <c r="D67" i="1"/>
  <c r="D64" i="1"/>
  <c r="D63" i="1"/>
  <c r="D61" i="1"/>
  <c r="D59" i="1"/>
  <c r="D58" i="1"/>
  <c r="D55" i="1"/>
  <c r="D53" i="1"/>
  <c r="D52" i="1"/>
  <c r="D51" i="1"/>
  <c r="D50" i="1"/>
  <c r="D49" i="1"/>
  <c r="D47" i="1"/>
  <c r="D44" i="1"/>
  <c r="D42" i="1"/>
  <c r="D41" i="1"/>
  <c r="D40" i="1"/>
  <c r="D38" i="1"/>
  <c r="D36" i="1"/>
  <c r="D31" i="1"/>
  <c r="D25" i="1"/>
  <c r="D20" i="1"/>
  <c r="D15" i="1"/>
  <c r="D5" i="1"/>
  <c r="E5" i="1"/>
  <c r="F5" i="1"/>
  <c r="G44" i="1"/>
  <c r="H44" i="1"/>
  <c r="G41" i="1"/>
  <c r="H41" i="1"/>
  <c r="G40" i="1"/>
  <c r="H40" i="1"/>
  <c r="G38" i="1"/>
  <c r="H38" i="1"/>
  <c r="G36" i="1"/>
  <c r="H36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7" i="1"/>
  <c r="F37" i="1"/>
  <c r="G37" i="1"/>
  <c r="H37" i="1"/>
  <c r="E39" i="1"/>
  <c r="F39" i="1"/>
  <c r="G39" i="1"/>
  <c r="H39" i="1"/>
  <c r="E43" i="1"/>
  <c r="F43" i="1"/>
  <c r="G43" i="1"/>
  <c r="H43" i="1"/>
  <c r="E45" i="1"/>
  <c r="F45" i="1"/>
  <c r="G45" i="1"/>
  <c r="H45" i="1"/>
  <c r="E46" i="1"/>
  <c r="F46" i="1"/>
  <c r="G46" i="1"/>
  <c r="H46" i="1"/>
  <c r="E48" i="1"/>
  <c r="F48" i="1"/>
  <c r="G48" i="1"/>
  <c r="H48" i="1"/>
  <c r="E54" i="1"/>
  <c r="F54" i="1"/>
  <c r="G54" i="1"/>
  <c r="H54" i="1"/>
  <c r="E56" i="1"/>
  <c r="F56" i="1"/>
  <c r="G56" i="1"/>
  <c r="H56" i="1"/>
  <c r="E57" i="1"/>
  <c r="F57" i="1"/>
  <c r="G57" i="1"/>
  <c r="H57" i="1"/>
  <c r="E60" i="1"/>
  <c r="F60" i="1"/>
  <c r="G60" i="1"/>
  <c r="H60" i="1"/>
  <c r="E62" i="1"/>
  <c r="F62" i="1"/>
  <c r="G62" i="1"/>
  <c r="H62" i="1"/>
  <c r="E65" i="1"/>
  <c r="F65" i="1"/>
  <c r="G65" i="1"/>
  <c r="H65" i="1"/>
  <c r="E66" i="1"/>
  <c r="F66" i="1"/>
  <c r="G66" i="1"/>
  <c r="H66" i="1"/>
  <c r="E68" i="1"/>
  <c r="F68" i="1"/>
  <c r="G68" i="1"/>
  <c r="H68" i="1"/>
  <c r="E72" i="1"/>
  <c r="F72" i="1"/>
  <c r="G72" i="1"/>
  <c r="H72" i="1"/>
  <c r="E71" i="1"/>
  <c r="F71" i="1"/>
  <c r="G71" i="1"/>
  <c r="H71" i="1"/>
  <c r="E70" i="1"/>
  <c r="F70" i="1"/>
  <c r="G70" i="1"/>
  <c r="H70" i="1"/>
  <c r="E69" i="1"/>
  <c r="F69" i="1"/>
  <c r="G69" i="1"/>
  <c r="H69" i="1"/>
  <c r="E67" i="1"/>
  <c r="F67" i="1"/>
  <c r="G67" i="1"/>
  <c r="H67" i="1"/>
  <c r="E64" i="1"/>
  <c r="F64" i="1"/>
  <c r="G64" i="1"/>
  <c r="H64" i="1"/>
  <c r="E63" i="1"/>
  <c r="F63" i="1"/>
  <c r="G63" i="1"/>
  <c r="H63" i="1"/>
  <c r="E61" i="1"/>
  <c r="F61" i="1"/>
  <c r="G61" i="1"/>
  <c r="H61" i="1"/>
  <c r="E59" i="1"/>
  <c r="F59" i="1"/>
  <c r="G59" i="1"/>
  <c r="H59" i="1"/>
  <c r="E58" i="1"/>
  <c r="F58" i="1"/>
  <c r="G58" i="1"/>
  <c r="H58" i="1"/>
  <c r="E55" i="1"/>
  <c r="F55" i="1"/>
  <c r="G55" i="1"/>
  <c r="H55" i="1"/>
  <c r="E53" i="1"/>
  <c r="F53" i="1"/>
  <c r="G53" i="1"/>
  <c r="H53" i="1"/>
  <c r="E52" i="1"/>
  <c r="F52" i="1"/>
  <c r="G52" i="1"/>
  <c r="H52" i="1"/>
  <c r="E51" i="1"/>
  <c r="F51" i="1"/>
  <c r="G51" i="1"/>
  <c r="H51" i="1"/>
  <c r="E50" i="1"/>
  <c r="F50" i="1"/>
  <c r="G50" i="1"/>
  <c r="H50" i="1"/>
  <c r="E49" i="1"/>
  <c r="F49" i="1"/>
  <c r="G49" i="1"/>
  <c r="H49" i="1"/>
  <c r="E47" i="1"/>
  <c r="F47" i="1"/>
  <c r="G47" i="1"/>
  <c r="H47" i="1"/>
  <c r="E44" i="1"/>
  <c r="F44" i="1"/>
  <c r="E42" i="1"/>
  <c r="F42" i="1"/>
  <c r="G42" i="1"/>
  <c r="H42" i="1"/>
  <c r="E41" i="1"/>
  <c r="F41" i="1"/>
  <c r="E40" i="1"/>
  <c r="F40" i="1"/>
  <c r="E38" i="1"/>
  <c r="F38" i="1"/>
  <c r="E36" i="1"/>
  <c r="F36" i="1"/>
  <c r="E31" i="1"/>
  <c r="F31" i="1"/>
  <c r="G31" i="1"/>
  <c r="H31" i="1"/>
  <c r="E25" i="1"/>
  <c r="F25" i="1"/>
  <c r="G25" i="1"/>
  <c r="H25" i="1"/>
  <c r="E20" i="1"/>
  <c r="F20" i="1"/>
  <c r="G20" i="1"/>
  <c r="H20" i="1"/>
  <c r="E15" i="1"/>
  <c r="F15" i="1"/>
  <c r="G15" i="1"/>
  <c r="H15" i="1"/>
  <c r="H5" i="1"/>
  <c r="G5" i="1"/>
  <c r="I52" i="1" l="1"/>
  <c r="I59" i="1"/>
  <c r="I67" i="1"/>
  <c r="I43" i="1"/>
  <c r="I27" i="1"/>
  <c r="I19" i="1"/>
  <c r="I12" i="1"/>
  <c r="I44" i="1"/>
  <c r="I31" i="1"/>
  <c r="I20" i="1"/>
  <c r="I41" i="1"/>
  <c r="I15" i="1"/>
  <c r="I60" i="1"/>
  <c r="I35" i="1"/>
  <c r="I18" i="1"/>
  <c r="I68" i="1"/>
  <c r="I26" i="1"/>
  <c r="I36" i="1"/>
  <c r="I51" i="1"/>
  <c r="I58" i="1"/>
  <c r="I28" i="1"/>
  <c r="I11" i="1"/>
  <c r="I25" i="1"/>
  <c r="I42" i="1"/>
  <c r="I47" i="1"/>
  <c r="I50" i="1"/>
  <c r="I55" i="1"/>
  <c r="I63" i="1"/>
  <c r="I70" i="1"/>
  <c r="I72" i="1"/>
  <c r="I66" i="1"/>
  <c r="I62" i="1"/>
  <c r="I57" i="1"/>
  <c r="I54" i="1"/>
  <c r="I46" i="1"/>
  <c r="I37" i="1"/>
  <c r="I34" i="1"/>
  <c r="I32" i="1"/>
  <c r="I29" i="1"/>
  <c r="I24" i="1"/>
  <c r="I22" i="1"/>
  <c r="I17" i="1"/>
  <c r="I14" i="1"/>
  <c r="I10" i="1"/>
  <c r="I8" i="1"/>
  <c r="I6" i="1"/>
  <c r="I40" i="1"/>
  <c r="I49" i="1"/>
  <c r="I53" i="1"/>
  <c r="I61" i="1"/>
  <c r="I64" i="1"/>
  <c r="I69" i="1"/>
  <c r="I71" i="1"/>
  <c r="I65" i="1"/>
  <c r="I56" i="1"/>
  <c r="I48" i="1"/>
  <c r="I45" i="1"/>
  <c r="I39" i="1"/>
  <c r="I33" i="1"/>
  <c r="I30" i="1"/>
  <c r="I23" i="1"/>
  <c r="I21" i="1"/>
  <c r="I16" i="1"/>
  <c r="I13" i="1"/>
  <c r="I9" i="1"/>
  <c r="I7" i="1"/>
  <c r="I38" i="1"/>
  <c r="I5" i="1"/>
</calcChain>
</file>

<file path=xl/sharedStrings.xml><?xml version="1.0" encoding="utf-8"?>
<sst xmlns="http://schemas.openxmlformats.org/spreadsheetml/2006/main" count="679" uniqueCount="74">
  <si>
    <t># CoExpression detected</t>
  </si>
  <si>
    <t># Data: CommonPhysioParamPaper.txt</t>
  </si>
  <si>
    <t># Threshold:</t>
  </si>
  <si>
    <t>NodeID1</t>
  </si>
  <si>
    <t>NodeID2</t>
  </si>
  <si>
    <t>CE</t>
  </si>
  <si>
    <t>FE</t>
  </si>
  <si>
    <t>FR</t>
  </si>
  <si>
    <t>DTDVG</t>
  </si>
  <si>
    <t>Aortic diameter</t>
  </si>
  <si>
    <t>DTSVG (mm)</t>
  </si>
  <si>
    <t>PP (mm)</t>
  </si>
  <si>
    <t>mVG (mg)</t>
  </si>
  <si>
    <t>Sep (mm)</t>
  </si>
  <si>
    <t>Chol serique</t>
  </si>
  <si>
    <t>TG serique</t>
  </si>
  <si>
    <t>Creat_Ez serique</t>
  </si>
  <si>
    <t>HDL serique</t>
  </si>
  <si>
    <t>HOMA-IR</t>
  </si>
  <si>
    <t>Insulin</t>
  </si>
  <si>
    <t>Taille tibia (mm)</t>
  </si>
  <si>
    <t>TDE</t>
  </si>
  <si>
    <t>BM (g)</t>
  </si>
  <si>
    <t>Na_U (mmol/L)</t>
  </si>
  <si>
    <t>K_U (mmol/L)</t>
  </si>
  <si>
    <t>Cl_U (mmol/L)</t>
  </si>
  <si>
    <t>Ca_U (mmol/L)</t>
  </si>
  <si>
    <t>Urine (mL)</t>
  </si>
  <si>
    <t>Urine osmolality (mosmoles)</t>
  </si>
  <si>
    <t>Paper presence</t>
  </si>
  <si>
    <t>Paper descripion</t>
  </si>
  <si>
    <t>Node1</t>
  </si>
  <si>
    <t>Node2</t>
  </si>
  <si>
    <t>cardiac function</t>
  </si>
  <si>
    <t>cardiac morphology</t>
  </si>
  <si>
    <t>metabolic</t>
  </si>
  <si>
    <t>morphometric</t>
  </si>
  <si>
    <t>renal</t>
  </si>
  <si>
    <t>absCE</t>
  </si>
  <si>
    <t>Ejection fraction</t>
  </si>
  <si>
    <t>Fractional shortening</t>
  </si>
  <si>
    <t>Body Mass</t>
  </si>
  <si>
    <t>Left ventricular internal diameter at end diastole</t>
  </si>
  <si>
    <t>serum triglycerid</t>
  </si>
  <si>
    <t>serum cholesterol</t>
  </si>
  <si>
    <t>Left ventricular internal diameter at end systole</t>
  </si>
  <si>
    <t>Urine Osmolarity</t>
  </si>
  <si>
    <t>Urine Excretion of Cl-</t>
  </si>
  <si>
    <t>HOMA-insulin resistance index</t>
  </si>
  <si>
    <t>insulinemia</t>
  </si>
  <si>
    <t>Left Ventricule Mass</t>
  </si>
  <si>
    <t>Aortic Diameter</t>
  </si>
  <si>
    <t>Urine Excretion of Na+</t>
  </si>
  <si>
    <t>Urine Excretion of K+</t>
  </si>
  <si>
    <t>Posterior wall thickness</t>
  </si>
  <si>
    <t>creatinemia</t>
  </si>
  <si>
    <t>High Density Lipoprotein</t>
  </si>
  <si>
    <t>Urine Volume</t>
  </si>
  <si>
    <t>Tibia Length</t>
  </si>
  <si>
    <t>Septal wall thickness</t>
  </si>
  <si>
    <t>Urine Excretion of Ca++</t>
  </si>
  <si>
    <t>early wave filing deceleration time</t>
  </si>
  <si>
    <t>Paper presence node1</t>
  </si>
  <si>
    <t>Paper descripion node1</t>
  </si>
  <si>
    <t>Paper presence node2</t>
  </si>
  <si>
    <t>Paper descripion node 2</t>
  </si>
  <si>
    <t>Orientation</t>
  </si>
  <si>
    <t>Distance</t>
  </si>
  <si>
    <t>A-velocity</t>
  </si>
  <si>
    <t>Sa lat (cm/s)</t>
  </si>
  <si>
    <t>Adiponectin (microg/mL)</t>
  </si>
  <si>
    <t>Correlated Param</t>
  </si>
  <si>
    <t>All Param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</si>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</sst>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GENO%20users\Gina\Papier%20g&#233;nomique\amuller\Coexpression\CorrelationWithPairedSamples\InputData\CommonPhysioPa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ers"/>
      <sheetName val="CommonPhysioParam"/>
      <sheetName val="PaperPhysioParam"/>
      <sheetName val="CoExpress"/>
      <sheetName val="ggplot(Scaled)"/>
    </sheetNames>
    <sheetDataSet>
      <sheetData sheetId="0" refreshError="1"/>
      <sheetData sheetId="1" refreshError="1"/>
      <sheetData sheetId="2">
        <row r="3">
          <cell r="A3" t="str">
            <v>FR</v>
          </cell>
          <cell r="B3" t="str">
            <v>FR</v>
          </cell>
          <cell r="C3" t="str">
            <v>cardiac function</v>
          </cell>
          <cell r="D3" t="str">
            <v>Fractional shortening</v>
          </cell>
        </row>
        <row r="4">
          <cell r="A4" t="str">
            <v>FE</v>
          </cell>
          <cell r="B4" t="str">
            <v>FE</v>
          </cell>
          <cell r="D4" t="str">
            <v>Ejection fraction</v>
          </cell>
        </row>
        <row r="5">
          <cell r="A5" t="str">
            <v>A-velocity</v>
          </cell>
          <cell r="B5" t="str">
            <v>A-velocity</v>
          </cell>
          <cell r="D5" t="str">
            <v>late wave filing velocity</v>
          </cell>
        </row>
        <row r="6">
          <cell r="A6" t="str">
            <v>TDE</v>
          </cell>
          <cell r="B6" t="str">
            <v>TDE</v>
          </cell>
          <cell r="D6" t="str">
            <v>early wave filing deceleration time</v>
          </cell>
        </row>
        <row r="7">
          <cell r="A7" t="str">
            <v>Sa lat (cm/s)</v>
          </cell>
          <cell r="B7" t="str">
            <v>Sa lat (cm/s)</v>
          </cell>
          <cell r="D7" t="str">
            <v>systolic myocardial velocity at the lateral mitral annulus</v>
          </cell>
        </row>
        <row r="8">
          <cell r="A8" t="str">
            <v>Aortic diameter</v>
          </cell>
          <cell r="B8" t="str">
            <v>Aortic diameter</v>
          </cell>
          <cell r="C8" t="str">
            <v>cardiac morphology</v>
          </cell>
          <cell r="D8" t="str">
            <v>Aortic Diameter</v>
          </cell>
        </row>
        <row r="9">
          <cell r="A9" t="str">
            <v>DTDVG</v>
          </cell>
          <cell r="B9" t="str">
            <v>DTDVG</v>
          </cell>
          <cell r="D9" t="str">
            <v>Left ventricular internal diameter at end diastole</v>
          </cell>
        </row>
        <row r="10">
          <cell r="A10" t="str">
            <v>DTSVG (mm)</v>
          </cell>
          <cell r="B10" t="str">
            <v>DTSVG (mm)</v>
          </cell>
          <cell r="D10" t="str">
            <v>Left ventricular internal diameter at end systole</v>
          </cell>
        </row>
        <row r="11">
          <cell r="A11" t="str">
            <v>PP (mm)</v>
          </cell>
          <cell r="B11" t="str">
            <v>PP (mm)</v>
          </cell>
          <cell r="D11" t="str">
            <v>Posterior wall thickness</v>
          </cell>
        </row>
        <row r="12">
          <cell r="A12" t="str">
            <v>Sep (mm)</v>
          </cell>
          <cell r="B12" t="str">
            <v>Sep (mm)</v>
          </cell>
          <cell r="D12" t="str">
            <v>Septal wall thickness</v>
          </cell>
        </row>
        <row r="13">
          <cell r="A13" t="str">
            <v>mVG (mg)</v>
          </cell>
          <cell r="B13" t="str">
            <v>mVG (mg)</v>
          </cell>
          <cell r="D13" t="str">
            <v>Left Ventricule Mass</v>
          </cell>
        </row>
        <row r="14">
          <cell r="A14" t="str">
            <v>Chol serique</v>
          </cell>
          <cell r="B14" t="str">
            <v>Chol serique</v>
          </cell>
          <cell r="C14" t="str">
            <v>metabolic</v>
          </cell>
          <cell r="D14" t="str">
            <v>serum cholesterol</v>
          </cell>
        </row>
        <row r="15">
          <cell r="A15" t="str">
            <v>TG serique</v>
          </cell>
          <cell r="B15" t="str">
            <v>TG serique</v>
          </cell>
          <cell r="D15" t="str">
            <v>serum triglycerid</v>
          </cell>
        </row>
        <row r="16">
          <cell r="A16" t="str">
            <v>Creat_Ez serique</v>
          </cell>
          <cell r="B16" t="str">
            <v>Creat_Ez serique</v>
          </cell>
          <cell r="D16" t="str">
            <v>creatinemia</v>
          </cell>
        </row>
        <row r="17">
          <cell r="A17" t="str">
            <v>HDL serique</v>
          </cell>
          <cell r="B17" t="str">
            <v>HDL serique</v>
          </cell>
          <cell r="D17" t="str">
            <v>High Density Lipoprotein</v>
          </cell>
        </row>
        <row r="18">
          <cell r="A18" t="str">
            <v>Adiponectin (microg/mL)</v>
          </cell>
          <cell r="B18" t="str">
            <v>Adiponectin (microg/mL)</v>
          </cell>
          <cell r="D18" t="str">
            <v>adiponectin</v>
          </cell>
        </row>
        <row r="19">
          <cell r="A19" t="str">
            <v>Insulin</v>
          </cell>
          <cell r="B19" t="str">
            <v>Insulin</v>
          </cell>
          <cell r="D19" t="str">
            <v>insulinemia</v>
          </cell>
        </row>
        <row r="20">
          <cell r="A20" t="str">
            <v>HOMA-IR</v>
          </cell>
          <cell r="B20" t="str">
            <v>HOMA-IR</v>
          </cell>
          <cell r="D20" t="str">
            <v>HOMA-insulin resistance index</v>
          </cell>
        </row>
        <row r="21">
          <cell r="A21" t="str">
            <v>Taille tibia (mm)</v>
          </cell>
          <cell r="B21" t="str">
            <v>Taille tibia (mm)</v>
          </cell>
          <cell r="C21" t="str">
            <v>morphometric</v>
          </cell>
          <cell r="D21" t="str">
            <v>Tibia Length</v>
          </cell>
        </row>
        <row r="22">
          <cell r="A22" t="str">
            <v>BM (g)</v>
          </cell>
          <cell r="B22" t="str">
            <v>BM (g)</v>
          </cell>
          <cell r="D22" t="str">
            <v>Body Mass</v>
          </cell>
        </row>
        <row r="23">
          <cell r="A23" t="str">
            <v>Na_U (mmol/L)</v>
          </cell>
          <cell r="B23" t="str">
            <v>Na_U (mmol/L)</v>
          </cell>
          <cell r="C23" t="str">
            <v>renal</v>
          </cell>
          <cell r="D23" t="str">
            <v>Urine Excretion of Na+</v>
          </cell>
        </row>
        <row r="24">
          <cell r="A24" t="str">
            <v>K_U (mmol/L)</v>
          </cell>
          <cell r="B24" t="str">
            <v>K_U (mmol/L)</v>
          </cell>
          <cell r="D24" t="str">
            <v>Urine Excretion of K+</v>
          </cell>
        </row>
        <row r="25">
          <cell r="A25" t="str">
            <v>Cl_U (mmol/L)</v>
          </cell>
          <cell r="B25" t="str">
            <v>Cl_U (mmol/L)</v>
          </cell>
          <cell r="D25" t="str">
            <v>Urine Excretion of Cl-</v>
          </cell>
        </row>
        <row r="26">
          <cell r="A26" t="str">
            <v>Ca_U (mmol/L)</v>
          </cell>
          <cell r="B26" t="str">
            <v>Ca_U (mmol/L)</v>
          </cell>
          <cell r="D26" t="str">
            <v>Urine Excretion of Ca++</v>
          </cell>
        </row>
        <row r="27">
          <cell r="A27" t="str">
            <v>Urine (mL)</v>
          </cell>
          <cell r="B27" t="str">
            <v>Urine (mL)</v>
          </cell>
          <cell r="D27" t="str">
            <v>Urine Volume</v>
          </cell>
        </row>
        <row r="28">
          <cell r="A28" t="str">
            <v>Urine osmolality (mosmoles)</v>
          </cell>
          <cell r="B28" t="str">
            <v>Urine osmolality (mosmoles)</v>
          </cell>
          <cell r="D28" t="str">
            <v>Urine Osmolarity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workbookViewId="0">
      <selection activeCell="A72" sqref="A5:A72"/>
    </sheetView>
  </sheetViews>
  <sheetFormatPr defaultRowHeight="15" x14ac:dyDescent="0.25"/>
  <cols>
    <col min="1" max="1" width="35.85546875" bestFit="1" customWidth="1"/>
    <col min="2" max="2" width="15.85546875" bestFit="1" customWidth="1"/>
    <col min="3" max="4" width="11.140625" customWidth="1"/>
    <col min="5" max="5" width="18.5703125" bestFit="1" customWidth="1"/>
    <col min="6" max="6" width="45.140625" bestFit="1" customWidth="1"/>
    <col min="7" max="7" width="18.5703125" bestFit="1" customWidth="1"/>
    <col min="8" max="8" width="45.140625" bestFit="1" customWidth="1"/>
    <col min="11" max="11" width="18.5703125" bestFit="1" customWidth="1"/>
    <col min="13" max="14" width="27.140625" bestFit="1" customWidth="1"/>
  </cols>
  <sheetData>
    <row r="1" spans="1:14" x14ac:dyDescent="0.25">
      <c r="A1" t="s">
        <v>0</v>
      </c>
    </row>
    <row r="2" spans="1:14" x14ac:dyDescent="0.25">
      <c r="A2" t="s">
        <v>1</v>
      </c>
    </row>
    <row r="3" spans="1:14" x14ac:dyDescent="0.25">
      <c r="A3" t="s">
        <v>2</v>
      </c>
      <c r="B3">
        <v>0.8</v>
      </c>
      <c r="E3" t="s">
        <v>31</v>
      </c>
      <c r="F3" t="s">
        <v>31</v>
      </c>
      <c r="G3" t="s">
        <v>32</v>
      </c>
      <c r="H3" t="s">
        <v>32</v>
      </c>
    </row>
    <row r="4" spans="1:14" x14ac:dyDescent="0.25">
      <c r="A4" t="s">
        <v>3</v>
      </c>
      <c r="B4" t="s">
        <v>4</v>
      </c>
      <c r="C4" t="s">
        <v>5</v>
      </c>
      <c r="D4" t="s">
        <v>38</v>
      </c>
      <c r="E4" s="1" t="s">
        <v>29</v>
      </c>
      <c r="F4" s="1" t="s">
        <v>30</v>
      </c>
      <c r="G4" s="1" t="s">
        <v>29</v>
      </c>
      <c r="H4" s="1" t="s">
        <v>30</v>
      </c>
      <c r="M4" t="s">
        <v>71</v>
      </c>
      <c r="N4" t="s">
        <v>72</v>
      </c>
    </row>
    <row r="5" spans="1:14" x14ac:dyDescent="0.25">
      <c r="A5" t="s">
        <v>6</v>
      </c>
      <c r="B5" t="s">
        <v>7</v>
      </c>
      <c r="C5">
        <v>0.97506999999999999</v>
      </c>
      <c r="D5">
        <f t="shared" ref="D5:D36" si="0">ABS(C5)</f>
        <v>0.97506999999999999</v>
      </c>
      <c r="E5" s="4">
        <f>VLOOKUP(A5,[1]PaperPhysioParam!$A$3:$D$28,3,FALSE)</f>
        <v>0</v>
      </c>
      <c r="F5" s="4" t="str">
        <f>VLOOKUP(A5,[1]PaperPhysioParam!$A$3:$D$28,4,FALSE)</f>
        <v>Ejection fraction</v>
      </c>
      <c r="G5" s="4" t="str">
        <f>VLOOKUP(B5,[1]PaperPhysioParam!$A$3:$D$28,3,FALSE)</f>
        <v>cardiac function</v>
      </c>
      <c r="H5" s="4" t="str">
        <f>VLOOKUP(B5,[1]PaperPhysioParam!$A$3:$D$28,4,FALSE)</f>
        <v>Fractional shortening</v>
      </c>
      <c r="I5" t="str">
        <f>IF(E5=G5,"IDEM","")</f>
        <v/>
      </c>
      <c r="M5" t="s">
        <v>9</v>
      </c>
      <c r="N5" t="s">
        <v>9</v>
      </c>
    </row>
    <row r="6" spans="1:14" x14ac:dyDescent="0.25">
      <c r="A6" t="s">
        <v>22</v>
      </c>
      <c r="B6" t="s">
        <v>8</v>
      </c>
      <c r="C6">
        <v>0.96833000000000002</v>
      </c>
      <c r="D6">
        <f t="shared" si="0"/>
        <v>0.96833000000000002</v>
      </c>
      <c r="E6" s="2">
        <f>VLOOKUP(A6,[1]PaperPhysioParam!$A$3:$D$28,3,FALSE)</f>
        <v>0</v>
      </c>
      <c r="F6" s="2" t="str">
        <f>VLOOKUP(A6,[1]PaperPhysioParam!$A$3:$D$28,4,FALSE)</f>
        <v>Body Mass</v>
      </c>
      <c r="G6" s="5">
        <f>VLOOKUP(B6,[1]PaperPhysioParam!$A$3:$D$28,3,FALSE)</f>
        <v>0</v>
      </c>
      <c r="H6" s="5" t="str">
        <f>VLOOKUP(B6,[1]PaperPhysioParam!$A$3:$D$28,4,FALSE)</f>
        <v>Left ventricular internal diameter at end diastole</v>
      </c>
      <c r="I6" t="str">
        <f t="shared" ref="I6:I69" si="1">IF(E6=G6,"IDEM","")</f>
        <v>IDEM</v>
      </c>
      <c r="K6" s="4" t="s">
        <v>33</v>
      </c>
      <c r="N6" t="s">
        <v>68</v>
      </c>
    </row>
    <row r="7" spans="1:14" x14ac:dyDescent="0.25">
      <c r="A7" t="s">
        <v>15</v>
      </c>
      <c r="B7" t="s">
        <v>14</v>
      </c>
      <c r="C7">
        <v>0.96526999999999996</v>
      </c>
      <c r="D7">
        <f t="shared" si="0"/>
        <v>0.96526999999999996</v>
      </c>
      <c r="E7" s="6">
        <f>VLOOKUP(A7,[1]PaperPhysioParam!$A$3:$D$28,3,FALSE)</f>
        <v>0</v>
      </c>
      <c r="F7" s="6" t="str">
        <f>VLOOKUP(A7,[1]PaperPhysioParam!$A$3:$D$28,4,FALSE)</f>
        <v>serum triglycerid</v>
      </c>
      <c r="G7" s="6" t="str">
        <f>VLOOKUP(B7,[1]PaperPhysioParam!$A$3:$D$28,3,FALSE)</f>
        <v>metabolic</v>
      </c>
      <c r="H7" s="6" t="str">
        <f>VLOOKUP(B7,[1]PaperPhysioParam!$A$3:$D$28,4,FALSE)</f>
        <v>serum cholesterol</v>
      </c>
      <c r="I7" t="str">
        <f t="shared" si="1"/>
        <v/>
      </c>
      <c r="K7" s="5" t="s">
        <v>34</v>
      </c>
      <c r="M7" t="s">
        <v>22</v>
      </c>
      <c r="N7" t="s">
        <v>22</v>
      </c>
    </row>
    <row r="8" spans="1:14" x14ac:dyDescent="0.25">
      <c r="A8" t="s">
        <v>10</v>
      </c>
      <c r="B8" t="s">
        <v>8</v>
      </c>
      <c r="C8">
        <v>0.96082999999999996</v>
      </c>
      <c r="D8">
        <f t="shared" si="0"/>
        <v>0.96082999999999996</v>
      </c>
      <c r="E8" s="5">
        <f>VLOOKUP(A8,[1]PaperPhysioParam!$A$3:$D$28,3,FALSE)</f>
        <v>0</v>
      </c>
      <c r="F8" s="5" t="str">
        <f>VLOOKUP(A8,[1]PaperPhysioParam!$A$3:$D$28,4,FALSE)</f>
        <v>Left ventricular internal diameter at end systole</v>
      </c>
      <c r="G8" s="5">
        <f>VLOOKUP(B8,[1]PaperPhysioParam!$A$3:$D$28,3,FALSE)</f>
        <v>0</v>
      </c>
      <c r="H8" s="5" t="str">
        <f>VLOOKUP(B8,[1]PaperPhysioParam!$A$3:$D$28,4,FALSE)</f>
        <v>Left ventricular internal diameter at end diastole</v>
      </c>
      <c r="I8" t="str">
        <f t="shared" si="1"/>
        <v>IDEM</v>
      </c>
      <c r="K8" s="6" t="s">
        <v>35</v>
      </c>
      <c r="M8" t="s">
        <v>26</v>
      </c>
      <c r="N8" t="s">
        <v>26</v>
      </c>
    </row>
    <row r="9" spans="1:14" x14ac:dyDescent="0.25">
      <c r="A9" t="s">
        <v>28</v>
      </c>
      <c r="B9" t="s">
        <v>25</v>
      </c>
      <c r="C9">
        <v>0.95323000000000002</v>
      </c>
      <c r="D9">
        <f t="shared" si="0"/>
        <v>0.95323000000000002</v>
      </c>
      <c r="E9" s="3">
        <f>VLOOKUP(A9,[1]PaperPhysioParam!$A$3:$D$28,3,FALSE)</f>
        <v>0</v>
      </c>
      <c r="F9" s="3" t="str">
        <f>VLOOKUP(A9,[1]PaperPhysioParam!$A$3:$D$28,4,FALSE)</f>
        <v>Urine Osmolarity</v>
      </c>
      <c r="G9" s="3">
        <f>VLOOKUP(B9,[1]PaperPhysioParam!$A$3:$D$28,3,FALSE)</f>
        <v>0</v>
      </c>
      <c r="H9" s="3" t="str">
        <f>VLOOKUP(B9,[1]PaperPhysioParam!$A$3:$D$28,4,FALSE)</f>
        <v>Urine Excretion of Cl-</v>
      </c>
      <c r="I9" t="str">
        <f t="shared" si="1"/>
        <v>IDEM</v>
      </c>
      <c r="K9" s="2" t="s">
        <v>36</v>
      </c>
      <c r="M9" t="s">
        <v>14</v>
      </c>
      <c r="N9" t="s">
        <v>14</v>
      </c>
    </row>
    <row r="10" spans="1:14" x14ac:dyDescent="0.25">
      <c r="A10" t="s">
        <v>18</v>
      </c>
      <c r="B10" t="s">
        <v>19</v>
      </c>
      <c r="C10">
        <v>0.94903000000000004</v>
      </c>
      <c r="D10">
        <f t="shared" si="0"/>
        <v>0.94903000000000004</v>
      </c>
      <c r="E10" s="6">
        <f>VLOOKUP(A10,[1]PaperPhysioParam!$A$3:$D$28,3,FALSE)</f>
        <v>0</v>
      </c>
      <c r="F10" s="6" t="str">
        <f>VLOOKUP(A10,[1]PaperPhysioParam!$A$3:$D$28,4,FALSE)</f>
        <v>HOMA-insulin resistance index</v>
      </c>
      <c r="G10" s="6">
        <f>VLOOKUP(B10,[1]PaperPhysioParam!$A$3:$D$28,3,FALSE)</f>
        <v>0</v>
      </c>
      <c r="H10" s="6" t="str">
        <f>VLOOKUP(B10,[1]PaperPhysioParam!$A$3:$D$28,4,FALSE)</f>
        <v>insulinemia</v>
      </c>
      <c r="I10" t="str">
        <f t="shared" si="1"/>
        <v>IDEM</v>
      </c>
      <c r="K10" s="3" t="s">
        <v>37</v>
      </c>
      <c r="M10" t="s">
        <v>25</v>
      </c>
      <c r="N10" t="s">
        <v>25</v>
      </c>
    </row>
    <row r="11" spans="1:14" x14ac:dyDescent="0.25">
      <c r="A11" t="s">
        <v>12</v>
      </c>
      <c r="B11" t="s">
        <v>8</v>
      </c>
      <c r="C11">
        <v>0.93937000000000004</v>
      </c>
      <c r="D11">
        <f t="shared" si="0"/>
        <v>0.93937000000000004</v>
      </c>
      <c r="E11" s="5">
        <f>VLOOKUP(A11,[1]PaperPhysioParam!$A$3:$D$28,3,FALSE)</f>
        <v>0</v>
      </c>
      <c r="F11" s="5" t="str">
        <f>VLOOKUP(A11,[1]PaperPhysioParam!$A$3:$D$28,4,FALSE)</f>
        <v>Left Ventricule Mass</v>
      </c>
      <c r="G11" s="5">
        <f>VLOOKUP(B11,[1]PaperPhysioParam!$A$3:$D$28,3,FALSE)</f>
        <v>0</v>
      </c>
      <c r="H11" s="5" t="str">
        <f>VLOOKUP(B11,[1]PaperPhysioParam!$A$3:$D$28,4,FALSE)</f>
        <v>Left ventricular internal diameter at end diastole</v>
      </c>
      <c r="I11" t="str">
        <f t="shared" si="1"/>
        <v>IDEM</v>
      </c>
      <c r="M11" t="s">
        <v>16</v>
      </c>
      <c r="N11" t="s">
        <v>16</v>
      </c>
    </row>
    <row r="12" spans="1:14" x14ac:dyDescent="0.25">
      <c r="A12" t="s">
        <v>22</v>
      </c>
      <c r="B12" t="s">
        <v>9</v>
      </c>
      <c r="C12">
        <v>0.93883000000000005</v>
      </c>
      <c r="D12">
        <f t="shared" si="0"/>
        <v>0.93883000000000005</v>
      </c>
      <c r="E12" s="2">
        <f>VLOOKUP(A12,[1]PaperPhysioParam!$A$3:$D$28,3,FALSE)</f>
        <v>0</v>
      </c>
      <c r="F12" s="2" t="str">
        <f>VLOOKUP(A12,[1]PaperPhysioParam!$A$3:$D$28,4,FALSE)</f>
        <v>Body Mass</v>
      </c>
      <c r="G12" s="5" t="str">
        <f>VLOOKUP(B12,[1]PaperPhysioParam!$A$3:$D$28,3,FALSE)</f>
        <v>cardiac morphology</v>
      </c>
      <c r="H12" s="5" t="str">
        <f>VLOOKUP(B12,[1]PaperPhysioParam!$A$3:$D$28,4,FALSE)</f>
        <v>Aortic Diameter</v>
      </c>
      <c r="I12" t="str">
        <f t="shared" si="1"/>
        <v/>
      </c>
      <c r="M12" t="s">
        <v>8</v>
      </c>
      <c r="N12" t="s">
        <v>8</v>
      </c>
    </row>
    <row r="13" spans="1:14" x14ac:dyDescent="0.25">
      <c r="A13" t="s">
        <v>22</v>
      </c>
      <c r="B13" t="s">
        <v>10</v>
      </c>
      <c r="C13">
        <v>0.93647000000000002</v>
      </c>
      <c r="D13">
        <f t="shared" si="0"/>
        <v>0.93647000000000002</v>
      </c>
      <c r="E13" s="2">
        <f>VLOOKUP(A13,[1]PaperPhysioParam!$A$3:$D$28,3,FALSE)</f>
        <v>0</v>
      </c>
      <c r="F13" s="2" t="str">
        <f>VLOOKUP(A13,[1]PaperPhysioParam!$A$3:$D$28,4,FALSE)</f>
        <v>Body Mass</v>
      </c>
      <c r="G13" s="5">
        <f>VLOOKUP(B13,[1]PaperPhysioParam!$A$3:$D$28,3,FALSE)</f>
        <v>0</v>
      </c>
      <c r="H13" s="5" t="str">
        <f>VLOOKUP(B13,[1]PaperPhysioParam!$A$3:$D$28,4,FALSE)</f>
        <v>Left ventricular internal diameter at end systole</v>
      </c>
      <c r="I13" t="str">
        <f t="shared" si="1"/>
        <v>IDEM</v>
      </c>
      <c r="M13" t="s">
        <v>10</v>
      </c>
      <c r="N13" t="s">
        <v>70</v>
      </c>
    </row>
    <row r="14" spans="1:14" x14ac:dyDescent="0.25">
      <c r="A14" t="s">
        <v>25</v>
      </c>
      <c r="B14" t="s">
        <v>23</v>
      </c>
      <c r="C14">
        <v>0.93289999999999995</v>
      </c>
      <c r="D14">
        <f t="shared" si="0"/>
        <v>0.93289999999999995</v>
      </c>
      <c r="E14" s="3">
        <f>VLOOKUP(A14,[1]PaperPhysioParam!$A$3:$D$28,3,FALSE)</f>
        <v>0</v>
      </c>
      <c r="F14" s="3" t="str">
        <f>VLOOKUP(A14,[1]PaperPhysioParam!$A$3:$D$28,4,FALSE)</f>
        <v>Urine Excretion of Cl-</v>
      </c>
      <c r="G14" s="3" t="str">
        <f>VLOOKUP(B14,[1]PaperPhysioParam!$A$3:$D$28,3,FALSE)</f>
        <v>renal</v>
      </c>
      <c r="H14" s="3" t="str">
        <f>VLOOKUP(B14,[1]PaperPhysioParam!$A$3:$D$28,4,FALSE)</f>
        <v>Urine Excretion of Na+</v>
      </c>
      <c r="I14" t="str">
        <f t="shared" si="1"/>
        <v/>
      </c>
      <c r="N14" t="s">
        <v>10</v>
      </c>
    </row>
    <row r="15" spans="1:14" x14ac:dyDescent="0.25">
      <c r="A15" t="s">
        <v>10</v>
      </c>
      <c r="B15" t="s">
        <v>7</v>
      </c>
      <c r="C15">
        <v>-0.92593000000000003</v>
      </c>
      <c r="D15">
        <f t="shared" si="0"/>
        <v>0.92593000000000003</v>
      </c>
      <c r="E15" s="5">
        <f>VLOOKUP(A15,[1]PaperPhysioParam!$A$3:$D$28,3,FALSE)</f>
        <v>0</v>
      </c>
      <c r="F15" s="5" t="str">
        <f>VLOOKUP(A15,[1]PaperPhysioParam!$A$3:$D$28,4,FALSE)</f>
        <v>Left ventricular internal diameter at end systole</v>
      </c>
      <c r="G15" s="4" t="str">
        <f>VLOOKUP(B15,[1]PaperPhysioParam!$A$3:$D$28,3,FALSE)</f>
        <v>cardiac function</v>
      </c>
      <c r="H15" s="4" t="str">
        <f>VLOOKUP(B15,[1]PaperPhysioParam!$A$3:$D$28,4,FALSE)</f>
        <v>Fractional shortening</v>
      </c>
      <c r="I15" t="str">
        <f t="shared" si="1"/>
        <v/>
      </c>
      <c r="M15" t="s">
        <v>6</v>
      </c>
      <c r="N15" t="s">
        <v>6</v>
      </c>
    </row>
    <row r="16" spans="1:14" x14ac:dyDescent="0.25">
      <c r="A16" t="s">
        <v>25</v>
      </c>
      <c r="B16" t="s">
        <v>24</v>
      </c>
      <c r="C16">
        <v>0.92373000000000005</v>
      </c>
      <c r="D16">
        <f t="shared" si="0"/>
        <v>0.92373000000000005</v>
      </c>
      <c r="E16" s="3">
        <f>VLOOKUP(A16,[1]PaperPhysioParam!$A$3:$D$28,3,FALSE)</f>
        <v>0</v>
      </c>
      <c r="F16" s="3" t="str">
        <f>VLOOKUP(A16,[1]PaperPhysioParam!$A$3:$D$28,4,FALSE)</f>
        <v>Urine Excretion of Cl-</v>
      </c>
      <c r="G16" s="3">
        <f>VLOOKUP(B16,[1]PaperPhysioParam!$A$3:$D$28,3,FALSE)</f>
        <v>0</v>
      </c>
      <c r="H16" s="3" t="str">
        <f>VLOOKUP(B16,[1]PaperPhysioParam!$A$3:$D$28,4,FALSE)</f>
        <v>Urine Excretion of K+</v>
      </c>
      <c r="I16" t="str">
        <f t="shared" si="1"/>
        <v>IDEM</v>
      </c>
      <c r="M16" t="s">
        <v>7</v>
      </c>
      <c r="N16" t="s">
        <v>7</v>
      </c>
    </row>
    <row r="17" spans="1:14" x14ac:dyDescent="0.25">
      <c r="A17" t="s">
        <v>22</v>
      </c>
      <c r="B17" t="s">
        <v>12</v>
      </c>
      <c r="C17">
        <v>0.92359999999999998</v>
      </c>
      <c r="D17">
        <f t="shared" si="0"/>
        <v>0.92359999999999998</v>
      </c>
      <c r="E17" s="2">
        <f>VLOOKUP(A17,[1]PaperPhysioParam!$A$3:$D$28,3,FALSE)</f>
        <v>0</v>
      </c>
      <c r="F17" s="2" t="str">
        <f>VLOOKUP(A17,[1]PaperPhysioParam!$A$3:$D$28,4,FALSE)</f>
        <v>Body Mass</v>
      </c>
      <c r="G17" s="5">
        <f>VLOOKUP(B17,[1]PaperPhysioParam!$A$3:$D$28,3,FALSE)</f>
        <v>0</v>
      </c>
      <c r="H17" s="5" t="str">
        <f>VLOOKUP(B17,[1]PaperPhysioParam!$A$3:$D$28,4,FALSE)</f>
        <v>Left Ventricule Mass</v>
      </c>
      <c r="I17" t="str">
        <f t="shared" si="1"/>
        <v>IDEM</v>
      </c>
      <c r="M17" t="s">
        <v>17</v>
      </c>
      <c r="N17" t="s">
        <v>17</v>
      </c>
    </row>
    <row r="18" spans="1:14" x14ac:dyDescent="0.25">
      <c r="A18" t="s">
        <v>8</v>
      </c>
      <c r="B18" t="s">
        <v>9</v>
      </c>
      <c r="C18">
        <v>0.92257</v>
      </c>
      <c r="D18">
        <f t="shared" si="0"/>
        <v>0.92257</v>
      </c>
      <c r="E18" s="5">
        <f>VLOOKUP(A18,[1]PaperPhysioParam!$A$3:$D$28,3,FALSE)</f>
        <v>0</v>
      </c>
      <c r="F18" s="5" t="str">
        <f>VLOOKUP(A18,[1]PaperPhysioParam!$A$3:$D$28,4,FALSE)</f>
        <v>Left ventricular internal diameter at end diastole</v>
      </c>
      <c r="G18" s="5" t="str">
        <f>VLOOKUP(B18,[1]PaperPhysioParam!$A$3:$D$28,3,FALSE)</f>
        <v>cardiac morphology</v>
      </c>
      <c r="H18" s="5" t="str">
        <f>VLOOKUP(B18,[1]PaperPhysioParam!$A$3:$D$28,4,FALSE)</f>
        <v>Aortic Diameter</v>
      </c>
      <c r="I18" t="str">
        <f t="shared" si="1"/>
        <v/>
      </c>
      <c r="M18" t="s">
        <v>18</v>
      </c>
      <c r="N18" t="s">
        <v>18</v>
      </c>
    </row>
    <row r="19" spans="1:14" x14ac:dyDescent="0.25">
      <c r="A19" t="s">
        <v>28</v>
      </c>
      <c r="B19" t="s">
        <v>24</v>
      </c>
      <c r="C19">
        <v>0.92206999999999995</v>
      </c>
      <c r="D19">
        <f t="shared" si="0"/>
        <v>0.92206999999999995</v>
      </c>
      <c r="E19" s="3">
        <f>VLOOKUP(A19,[1]PaperPhysioParam!$A$3:$D$28,3,FALSE)</f>
        <v>0</v>
      </c>
      <c r="F19" s="3" t="str">
        <f>VLOOKUP(A19,[1]PaperPhysioParam!$A$3:$D$28,4,FALSE)</f>
        <v>Urine Osmolarity</v>
      </c>
      <c r="G19" s="3">
        <f>VLOOKUP(B19,[1]PaperPhysioParam!$A$3:$D$28,3,FALSE)</f>
        <v>0</v>
      </c>
      <c r="H19" s="3" t="str">
        <f>VLOOKUP(B19,[1]PaperPhysioParam!$A$3:$D$28,4,FALSE)</f>
        <v>Urine Excretion of K+</v>
      </c>
      <c r="I19" t="str">
        <f t="shared" si="1"/>
        <v>IDEM</v>
      </c>
      <c r="M19" t="s">
        <v>19</v>
      </c>
      <c r="N19" t="s">
        <v>19</v>
      </c>
    </row>
    <row r="20" spans="1:14" x14ac:dyDescent="0.25">
      <c r="A20" t="s">
        <v>10</v>
      </c>
      <c r="B20" t="s">
        <v>6</v>
      </c>
      <c r="C20">
        <v>-0.92186999999999997</v>
      </c>
      <c r="D20">
        <f t="shared" si="0"/>
        <v>0.92186999999999997</v>
      </c>
      <c r="E20" s="5">
        <f>VLOOKUP(A20,[1]PaperPhysioParam!$A$3:$D$28,3,FALSE)</f>
        <v>0</v>
      </c>
      <c r="F20" s="5" t="str">
        <f>VLOOKUP(A20,[1]PaperPhysioParam!$A$3:$D$28,4,FALSE)</f>
        <v>Left ventricular internal diameter at end systole</v>
      </c>
      <c r="G20" s="4">
        <f>VLOOKUP(B20,[1]PaperPhysioParam!$A$3:$D$28,3,FALSE)</f>
        <v>0</v>
      </c>
      <c r="H20" s="4" t="str">
        <f>VLOOKUP(B20,[1]PaperPhysioParam!$A$3:$D$28,4,FALSE)</f>
        <v>Ejection fraction</v>
      </c>
      <c r="I20" t="str">
        <f t="shared" si="1"/>
        <v>IDEM</v>
      </c>
      <c r="M20" t="s">
        <v>24</v>
      </c>
      <c r="N20" t="s">
        <v>24</v>
      </c>
    </row>
    <row r="21" spans="1:14" x14ac:dyDescent="0.25">
      <c r="A21" t="s">
        <v>24</v>
      </c>
      <c r="B21" t="s">
        <v>23</v>
      </c>
      <c r="C21">
        <v>0.91920000000000002</v>
      </c>
      <c r="D21">
        <f t="shared" si="0"/>
        <v>0.91920000000000002</v>
      </c>
      <c r="E21" s="3">
        <f>VLOOKUP(A21,[1]PaperPhysioParam!$A$3:$D$28,3,FALSE)</f>
        <v>0</v>
      </c>
      <c r="F21" s="3" t="str">
        <f>VLOOKUP(A21,[1]PaperPhysioParam!$A$3:$D$28,4,FALSE)</f>
        <v>Urine Excretion of K+</v>
      </c>
      <c r="G21" s="3" t="str">
        <f>VLOOKUP(B21,[1]PaperPhysioParam!$A$3:$D$28,3,FALSE)</f>
        <v>renal</v>
      </c>
      <c r="H21" s="3" t="str">
        <f>VLOOKUP(B21,[1]PaperPhysioParam!$A$3:$D$28,4,FALSE)</f>
        <v>Urine Excretion of Na+</v>
      </c>
      <c r="I21" t="str">
        <f t="shared" si="1"/>
        <v/>
      </c>
      <c r="M21" t="s">
        <v>12</v>
      </c>
      <c r="N21" t="s">
        <v>12</v>
      </c>
    </row>
    <row r="22" spans="1:14" x14ac:dyDescent="0.25">
      <c r="A22" t="s">
        <v>12</v>
      </c>
      <c r="B22" t="s">
        <v>11</v>
      </c>
      <c r="C22">
        <v>0.91349999999999998</v>
      </c>
      <c r="D22">
        <f t="shared" si="0"/>
        <v>0.91349999999999998</v>
      </c>
      <c r="E22" s="5">
        <f>VLOOKUP(A22,[1]PaperPhysioParam!$A$3:$D$28,3,FALSE)</f>
        <v>0</v>
      </c>
      <c r="F22" s="5" t="str">
        <f>VLOOKUP(A22,[1]PaperPhysioParam!$A$3:$D$28,4,FALSE)</f>
        <v>Left Ventricule Mass</v>
      </c>
      <c r="G22" s="5">
        <f>VLOOKUP(B22,[1]PaperPhysioParam!$A$3:$D$28,3,FALSE)</f>
        <v>0</v>
      </c>
      <c r="H22" s="5" t="str">
        <f>VLOOKUP(B22,[1]PaperPhysioParam!$A$3:$D$28,4,FALSE)</f>
        <v>Posterior wall thickness</v>
      </c>
      <c r="I22" t="str">
        <f t="shared" si="1"/>
        <v>IDEM</v>
      </c>
      <c r="M22" t="s">
        <v>23</v>
      </c>
      <c r="N22" t="s">
        <v>23</v>
      </c>
    </row>
    <row r="23" spans="1:14" x14ac:dyDescent="0.25">
      <c r="A23" t="s">
        <v>28</v>
      </c>
      <c r="B23" t="s">
        <v>23</v>
      </c>
      <c r="C23">
        <v>0.90517000000000003</v>
      </c>
      <c r="D23">
        <f t="shared" si="0"/>
        <v>0.90517000000000003</v>
      </c>
      <c r="E23" s="3">
        <f>VLOOKUP(A23,[1]PaperPhysioParam!$A$3:$D$28,3,FALSE)</f>
        <v>0</v>
      </c>
      <c r="F23" s="3" t="str">
        <f>VLOOKUP(A23,[1]PaperPhysioParam!$A$3:$D$28,4,FALSE)</f>
        <v>Urine Osmolarity</v>
      </c>
      <c r="G23" s="3" t="str">
        <f>VLOOKUP(B23,[1]PaperPhysioParam!$A$3:$D$28,3,FALSE)</f>
        <v>renal</v>
      </c>
      <c r="H23" s="3" t="str">
        <f>VLOOKUP(B23,[1]PaperPhysioParam!$A$3:$D$28,4,FALSE)</f>
        <v>Urine Excretion of Na+</v>
      </c>
      <c r="I23" t="str">
        <f t="shared" si="1"/>
        <v/>
      </c>
      <c r="M23" t="s">
        <v>11</v>
      </c>
      <c r="N23" t="s">
        <v>11</v>
      </c>
    </row>
    <row r="24" spans="1:14" x14ac:dyDescent="0.25">
      <c r="A24" t="s">
        <v>16</v>
      </c>
      <c r="B24" t="s">
        <v>10</v>
      </c>
      <c r="C24">
        <v>0.90139999999999998</v>
      </c>
      <c r="D24">
        <f t="shared" si="0"/>
        <v>0.90139999999999998</v>
      </c>
      <c r="E24" s="6">
        <f>VLOOKUP(A24,[1]PaperPhysioParam!$A$3:$D$28,3,FALSE)</f>
        <v>0</v>
      </c>
      <c r="F24" s="6" t="str">
        <f>VLOOKUP(A24,[1]PaperPhysioParam!$A$3:$D$28,4,FALSE)</f>
        <v>creatinemia</v>
      </c>
      <c r="G24" s="5">
        <f>VLOOKUP(B24,[1]PaperPhysioParam!$A$3:$D$28,3,FALSE)</f>
        <v>0</v>
      </c>
      <c r="H24" s="5" t="str">
        <f>VLOOKUP(B24,[1]PaperPhysioParam!$A$3:$D$28,4,FALSE)</f>
        <v>Left ventricular internal diameter at end systole</v>
      </c>
      <c r="I24" t="str">
        <f t="shared" si="1"/>
        <v>IDEM</v>
      </c>
      <c r="J24">
        <f>13/20</f>
        <v>0.65</v>
      </c>
      <c r="N24" t="s">
        <v>69</v>
      </c>
    </row>
    <row r="25" spans="1:14" x14ac:dyDescent="0.25">
      <c r="A25" t="s">
        <v>24</v>
      </c>
      <c r="B25" t="s">
        <v>17</v>
      </c>
      <c r="C25">
        <v>-0.8962</v>
      </c>
      <c r="D25">
        <f t="shared" si="0"/>
        <v>0.8962</v>
      </c>
      <c r="E25" s="3">
        <f>VLOOKUP(A25,[1]PaperPhysioParam!$A$3:$D$28,3,FALSE)</f>
        <v>0</v>
      </c>
      <c r="F25" s="3" t="str">
        <f>VLOOKUP(A25,[1]PaperPhysioParam!$A$3:$D$28,4,FALSE)</f>
        <v>Urine Excretion of K+</v>
      </c>
      <c r="G25" s="6">
        <f>VLOOKUP(B25,[1]PaperPhysioParam!$A$3:$D$28,3,FALSE)</f>
        <v>0</v>
      </c>
      <c r="H25" s="6" t="str">
        <f>VLOOKUP(B25,[1]PaperPhysioParam!$A$3:$D$28,4,FALSE)</f>
        <v>High Density Lipoprotein</v>
      </c>
      <c r="I25" t="str">
        <f t="shared" si="1"/>
        <v>IDEM</v>
      </c>
      <c r="M25" t="s">
        <v>13</v>
      </c>
      <c r="N25" t="s">
        <v>13</v>
      </c>
    </row>
    <row r="26" spans="1:14" x14ac:dyDescent="0.25">
      <c r="A26" t="s">
        <v>27</v>
      </c>
      <c r="B26" t="s">
        <v>14</v>
      </c>
      <c r="C26">
        <v>0.89587000000000006</v>
      </c>
      <c r="D26">
        <f t="shared" si="0"/>
        <v>0.89587000000000006</v>
      </c>
      <c r="E26" s="3">
        <f>VLOOKUP(A26,[1]PaperPhysioParam!$A$3:$D$28,3,FALSE)</f>
        <v>0</v>
      </c>
      <c r="F26" s="3" t="str">
        <f>VLOOKUP(A26,[1]PaperPhysioParam!$A$3:$D$28,4,FALSE)</f>
        <v>Urine Volume</v>
      </c>
      <c r="G26" s="6" t="str">
        <f>VLOOKUP(B26,[1]PaperPhysioParam!$A$3:$D$28,3,FALSE)</f>
        <v>metabolic</v>
      </c>
      <c r="H26" s="6" t="str">
        <f>VLOOKUP(B26,[1]PaperPhysioParam!$A$3:$D$28,4,FALSE)</f>
        <v>serum cholesterol</v>
      </c>
      <c r="I26" t="str">
        <f t="shared" si="1"/>
        <v/>
      </c>
      <c r="M26" t="s">
        <v>20</v>
      </c>
      <c r="N26" t="s">
        <v>20</v>
      </c>
    </row>
    <row r="27" spans="1:14" x14ac:dyDescent="0.25">
      <c r="A27" t="s">
        <v>20</v>
      </c>
      <c r="B27" t="s">
        <v>13</v>
      </c>
      <c r="C27">
        <v>0.89293</v>
      </c>
      <c r="D27">
        <f t="shared" si="0"/>
        <v>0.89293</v>
      </c>
      <c r="E27" s="2" t="str">
        <f>VLOOKUP(A27,[1]PaperPhysioParam!$A$3:$D$28,3,FALSE)</f>
        <v>morphometric</v>
      </c>
      <c r="F27" s="2" t="str">
        <f>VLOOKUP(A27,[1]PaperPhysioParam!$A$3:$D$28,4,FALSE)</f>
        <v>Tibia Length</v>
      </c>
      <c r="G27" s="5">
        <f>VLOOKUP(B27,[1]PaperPhysioParam!$A$3:$D$28,3,FALSE)</f>
        <v>0</v>
      </c>
      <c r="H27" s="5" t="str">
        <f>VLOOKUP(B27,[1]PaperPhysioParam!$A$3:$D$28,4,FALSE)</f>
        <v>Septal wall thickness</v>
      </c>
      <c r="I27" t="str">
        <f t="shared" si="1"/>
        <v/>
      </c>
      <c r="M27" t="s">
        <v>21</v>
      </c>
      <c r="N27" t="s">
        <v>21</v>
      </c>
    </row>
    <row r="28" spans="1:14" x14ac:dyDescent="0.25">
      <c r="A28" t="s">
        <v>17</v>
      </c>
      <c r="B28" t="s">
        <v>14</v>
      </c>
      <c r="C28">
        <v>0.89176999999999995</v>
      </c>
      <c r="D28">
        <f t="shared" si="0"/>
        <v>0.89176999999999995</v>
      </c>
      <c r="E28" s="6">
        <f>VLOOKUP(A28,[1]PaperPhysioParam!$A$3:$D$28,3,FALSE)</f>
        <v>0</v>
      </c>
      <c r="F28" s="6" t="str">
        <f>VLOOKUP(A28,[1]PaperPhysioParam!$A$3:$D$28,4,FALSE)</f>
        <v>High Density Lipoprotein</v>
      </c>
      <c r="G28" s="6" t="str">
        <f>VLOOKUP(B28,[1]PaperPhysioParam!$A$3:$D$28,3,FALSE)</f>
        <v>metabolic</v>
      </c>
      <c r="H28" s="6" t="str">
        <f>VLOOKUP(B28,[1]PaperPhysioParam!$A$3:$D$28,4,FALSE)</f>
        <v>serum cholesterol</v>
      </c>
      <c r="I28" t="str">
        <f t="shared" si="1"/>
        <v/>
      </c>
      <c r="M28" t="s">
        <v>15</v>
      </c>
      <c r="N28" t="s">
        <v>15</v>
      </c>
    </row>
    <row r="29" spans="1:14" x14ac:dyDescent="0.25">
      <c r="A29" t="s">
        <v>16</v>
      </c>
      <c r="B29" t="s">
        <v>8</v>
      </c>
      <c r="C29">
        <v>0.89036999999999999</v>
      </c>
      <c r="D29">
        <f t="shared" si="0"/>
        <v>0.89036999999999999</v>
      </c>
      <c r="E29" s="6">
        <f>VLOOKUP(A29,[1]PaperPhysioParam!$A$3:$D$28,3,FALSE)</f>
        <v>0</v>
      </c>
      <c r="F29" s="6" t="str">
        <f>VLOOKUP(A29,[1]PaperPhysioParam!$A$3:$D$28,4,FALSE)</f>
        <v>creatinemia</v>
      </c>
      <c r="G29" s="5">
        <f>VLOOKUP(B29,[1]PaperPhysioParam!$A$3:$D$28,3,FALSE)</f>
        <v>0</v>
      </c>
      <c r="H29" s="5" t="str">
        <f>VLOOKUP(B29,[1]PaperPhysioParam!$A$3:$D$28,4,FALSE)</f>
        <v>Left ventricular internal diameter at end diastole</v>
      </c>
      <c r="I29" t="str">
        <f t="shared" si="1"/>
        <v>IDEM</v>
      </c>
      <c r="M29" t="s">
        <v>27</v>
      </c>
      <c r="N29" t="s">
        <v>27</v>
      </c>
    </row>
    <row r="30" spans="1:14" x14ac:dyDescent="0.25">
      <c r="A30" t="s">
        <v>12</v>
      </c>
      <c r="B30" t="s">
        <v>13</v>
      </c>
      <c r="C30">
        <v>0.88719999999999999</v>
      </c>
      <c r="D30">
        <f t="shared" si="0"/>
        <v>0.88719999999999999</v>
      </c>
      <c r="E30" s="5">
        <f>VLOOKUP(A30,[1]PaperPhysioParam!$A$3:$D$28,3,FALSE)</f>
        <v>0</v>
      </c>
      <c r="F30" s="5" t="str">
        <f>VLOOKUP(A30,[1]PaperPhysioParam!$A$3:$D$28,4,FALSE)</f>
        <v>Left Ventricule Mass</v>
      </c>
      <c r="G30" s="5">
        <f>VLOOKUP(B30,[1]PaperPhysioParam!$A$3:$D$28,3,FALSE)</f>
        <v>0</v>
      </c>
      <c r="H30" s="5" t="str">
        <f>VLOOKUP(B30,[1]PaperPhysioParam!$A$3:$D$28,4,FALSE)</f>
        <v>Septal wall thickness</v>
      </c>
      <c r="I30" t="str">
        <f t="shared" si="1"/>
        <v>IDEM</v>
      </c>
      <c r="M30" t="s">
        <v>28</v>
      </c>
      <c r="N30" t="s">
        <v>28</v>
      </c>
    </row>
    <row r="31" spans="1:14" x14ac:dyDescent="0.25">
      <c r="A31" t="s">
        <v>27</v>
      </c>
      <c r="B31" t="s">
        <v>24</v>
      </c>
      <c r="C31">
        <v>-0.87653000000000003</v>
      </c>
      <c r="D31">
        <f t="shared" si="0"/>
        <v>0.87653000000000003</v>
      </c>
      <c r="E31" s="3">
        <f>VLOOKUP(A31,[1]PaperPhysioParam!$A$3:$D$28,3,FALSE)</f>
        <v>0</v>
      </c>
      <c r="F31" s="3" t="str">
        <f>VLOOKUP(A31,[1]PaperPhysioParam!$A$3:$D$28,4,FALSE)</f>
        <v>Urine Volume</v>
      </c>
      <c r="G31" s="3">
        <f>VLOOKUP(B31,[1]PaperPhysioParam!$A$3:$D$28,3,FALSE)</f>
        <v>0</v>
      </c>
      <c r="H31" s="3" t="str">
        <f>VLOOKUP(B31,[1]PaperPhysioParam!$A$3:$D$28,4,FALSE)</f>
        <v>Urine Excretion of K+</v>
      </c>
      <c r="I31" t="str">
        <f t="shared" si="1"/>
        <v>IDEM</v>
      </c>
    </row>
    <row r="32" spans="1:14" x14ac:dyDescent="0.25">
      <c r="A32" t="s">
        <v>20</v>
      </c>
      <c r="B32" t="s">
        <v>12</v>
      </c>
      <c r="C32">
        <v>0.87507000000000001</v>
      </c>
      <c r="D32">
        <f t="shared" si="0"/>
        <v>0.87507000000000001</v>
      </c>
      <c r="E32" s="2" t="str">
        <f>VLOOKUP(A32,[1]PaperPhysioParam!$A$3:$D$28,3,FALSE)</f>
        <v>morphometric</v>
      </c>
      <c r="F32" s="2" t="str">
        <f>VLOOKUP(A32,[1]PaperPhysioParam!$A$3:$D$28,4,FALSE)</f>
        <v>Tibia Length</v>
      </c>
      <c r="G32" s="5">
        <f>VLOOKUP(B32,[1]PaperPhysioParam!$A$3:$D$28,3,FALSE)</f>
        <v>0</v>
      </c>
      <c r="H32" s="5" t="str">
        <f>VLOOKUP(B32,[1]PaperPhysioParam!$A$3:$D$28,4,FALSE)</f>
        <v>Left Ventricule Mass</v>
      </c>
      <c r="I32" t="str">
        <f t="shared" si="1"/>
        <v/>
      </c>
    </row>
    <row r="33" spans="1:9" x14ac:dyDescent="0.25">
      <c r="A33" t="s">
        <v>27</v>
      </c>
      <c r="B33" t="s">
        <v>15</v>
      </c>
      <c r="C33">
        <v>0.87497000000000003</v>
      </c>
      <c r="D33">
        <f t="shared" si="0"/>
        <v>0.87497000000000003</v>
      </c>
      <c r="E33" s="3">
        <f>VLOOKUP(A33,[1]PaperPhysioParam!$A$3:$D$28,3,FALSE)</f>
        <v>0</v>
      </c>
      <c r="F33" s="3" t="str">
        <f>VLOOKUP(A33,[1]PaperPhysioParam!$A$3:$D$28,4,FALSE)</f>
        <v>Urine Volume</v>
      </c>
      <c r="G33" s="6">
        <f>VLOOKUP(B33,[1]PaperPhysioParam!$A$3:$D$28,3,FALSE)</f>
        <v>0</v>
      </c>
      <c r="H33" s="6" t="str">
        <f>VLOOKUP(B33,[1]PaperPhysioParam!$A$3:$D$28,4,FALSE)</f>
        <v>serum triglycerid</v>
      </c>
      <c r="I33" t="str">
        <f t="shared" si="1"/>
        <v>IDEM</v>
      </c>
    </row>
    <row r="34" spans="1:9" x14ac:dyDescent="0.25">
      <c r="A34" t="s">
        <v>10</v>
      </c>
      <c r="B34" t="s">
        <v>9</v>
      </c>
      <c r="C34">
        <v>0.87312999999999996</v>
      </c>
      <c r="D34">
        <f t="shared" si="0"/>
        <v>0.87312999999999996</v>
      </c>
      <c r="E34" s="5">
        <f>VLOOKUP(A34,[1]PaperPhysioParam!$A$3:$D$28,3,FALSE)</f>
        <v>0</v>
      </c>
      <c r="F34" s="5" t="str">
        <f>VLOOKUP(A34,[1]PaperPhysioParam!$A$3:$D$28,4,FALSE)</f>
        <v>Left ventricular internal diameter at end systole</v>
      </c>
      <c r="G34" s="5" t="str">
        <f>VLOOKUP(B34,[1]PaperPhysioParam!$A$3:$D$28,3,FALSE)</f>
        <v>cardiac morphology</v>
      </c>
      <c r="H34" s="5" t="str">
        <f>VLOOKUP(B34,[1]PaperPhysioParam!$A$3:$D$28,4,FALSE)</f>
        <v>Aortic Diameter</v>
      </c>
      <c r="I34" t="str">
        <f t="shared" si="1"/>
        <v/>
      </c>
    </row>
    <row r="35" spans="1:9" x14ac:dyDescent="0.25">
      <c r="A35" t="s">
        <v>12</v>
      </c>
      <c r="B35" t="s">
        <v>9</v>
      </c>
      <c r="C35">
        <v>0.87229999999999996</v>
      </c>
      <c r="D35">
        <f t="shared" si="0"/>
        <v>0.87229999999999996</v>
      </c>
      <c r="E35" s="5">
        <f>VLOOKUP(A35,[1]PaperPhysioParam!$A$3:$D$28,3,FALSE)</f>
        <v>0</v>
      </c>
      <c r="F35" s="5" t="str">
        <f>VLOOKUP(A35,[1]PaperPhysioParam!$A$3:$D$28,4,FALSE)</f>
        <v>Left Ventricule Mass</v>
      </c>
      <c r="G35" s="5" t="str">
        <f>VLOOKUP(B35,[1]PaperPhysioParam!$A$3:$D$28,3,FALSE)</f>
        <v>cardiac morphology</v>
      </c>
      <c r="H35" s="5" t="str">
        <f>VLOOKUP(B35,[1]PaperPhysioParam!$A$3:$D$28,4,FALSE)</f>
        <v>Aortic Diameter</v>
      </c>
      <c r="I35" t="str">
        <f t="shared" si="1"/>
        <v/>
      </c>
    </row>
    <row r="36" spans="1:9" x14ac:dyDescent="0.25">
      <c r="A36" t="s">
        <v>26</v>
      </c>
      <c r="B36" t="s">
        <v>20</v>
      </c>
      <c r="C36">
        <v>-0.86980000000000002</v>
      </c>
      <c r="D36">
        <f t="shared" si="0"/>
        <v>0.86980000000000002</v>
      </c>
      <c r="E36" s="3">
        <f>VLOOKUP(A36,[1]PaperPhysioParam!$A$3:$D$28,3,FALSE)</f>
        <v>0</v>
      </c>
      <c r="F36" s="3" t="str">
        <f>VLOOKUP(A36,[1]PaperPhysioParam!$A$3:$D$28,4,FALSE)</f>
        <v>Urine Excretion of Ca++</v>
      </c>
      <c r="G36" s="2" t="str">
        <f>VLOOKUP(B36,[1]PaperPhysioParam!$A$3:$D$28,3,FALSE)</f>
        <v>morphometric</v>
      </c>
      <c r="H36" s="2" t="str">
        <f>VLOOKUP(B36,[1]PaperPhysioParam!$A$3:$D$28,4,FALSE)</f>
        <v>Tibia Length</v>
      </c>
      <c r="I36" t="str">
        <f t="shared" si="1"/>
        <v/>
      </c>
    </row>
    <row r="37" spans="1:9" x14ac:dyDescent="0.25">
      <c r="A37" t="s">
        <v>22</v>
      </c>
      <c r="B37" t="s">
        <v>11</v>
      </c>
      <c r="C37">
        <v>0.86477000000000004</v>
      </c>
      <c r="D37">
        <f t="shared" ref="D37:D68" si="2">ABS(C37)</f>
        <v>0.86477000000000004</v>
      </c>
      <c r="E37" s="2">
        <f>VLOOKUP(A37,[1]PaperPhysioParam!$A$3:$D$28,3,FALSE)</f>
        <v>0</v>
      </c>
      <c r="F37" s="2" t="str">
        <f>VLOOKUP(A37,[1]PaperPhysioParam!$A$3:$D$28,4,FALSE)</f>
        <v>Body Mass</v>
      </c>
      <c r="G37" s="5">
        <f>VLOOKUP(B37,[1]PaperPhysioParam!$A$3:$D$28,3,FALSE)</f>
        <v>0</v>
      </c>
      <c r="H37" s="5" t="str">
        <f>VLOOKUP(B37,[1]PaperPhysioParam!$A$3:$D$28,4,FALSE)</f>
        <v>Posterior wall thickness</v>
      </c>
      <c r="I37" t="str">
        <f t="shared" si="1"/>
        <v>IDEM</v>
      </c>
    </row>
    <row r="38" spans="1:9" x14ac:dyDescent="0.25">
      <c r="A38" t="s">
        <v>24</v>
      </c>
      <c r="B38" t="s">
        <v>22</v>
      </c>
      <c r="C38">
        <v>-0.86426999999999998</v>
      </c>
      <c r="D38">
        <f t="shared" si="2"/>
        <v>0.86426999999999998</v>
      </c>
      <c r="E38" s="3">
        <f>VLOOKUP(A38,[1]PaperPhysioParam!$A$3:$D$28,3,FALSE)</f>
        <v>0</v>
      </c>
      <c r="F38" s="3" t="str">
        <f>VLOOKUP(A38,[1]PaperPhysioParam!$A$3:$D$28,4,FALSE)</f>
        <v>Urine Excretion of K+</v>
      </c>
      <c r="G38" s="2">
        <f>VLOOKUP(B38,[1]PaperPhysioParam!$A$3:$D$28,3,FALSE)</f>
        <v>0</v>
      </c>
      <c r="H38" s="2" t="str">
        <f>VLOOKUP(B38,[1]PaperPhysioParam!$A$3:$D$28,4,FALSE)</f>
        <v>Body Mass</v>
      </c>
      <c r="I38" t="str">
        <f t="shared" si="1"/>
        <v>IDEM</v>
      </c>
    </row>
    <row r="39" spans="1:9" x14ac:dyDescent="0.25">
      <c r="A39" t="s">
        <v>16</v>
      </c>
      <c r="B39" t="s">
        <v>9</v>
      </c>
      <c r="C39">
        <v>0.85980000000000001</v>
      </c>
      <c r="D39">
        <f t="shared" si="2"/>
        <v>0.85980000000000001</v>
      </c>
      <c r="E39" s="6">
        <f>VLOOKUP(A39,[1]PaperPhysioParam!$A$3:$D$28,3,FALSE)</f>
        <v>0</v>
      </c>
      <c r="F39" s="6" t="str">
        <f>VLOOKUP(A39,[1]PaperPhysioParam!$A$3:$D$28,4,FALSE)</f>
        <v>creatinemia</v>
      </c>
      <c r="G39" s="5" t="str">
        <f>VLOOKUP(B39,[1]PaperPhysioParam!$A$3:$D$28,3,FALSE)</f>
        <v>cardiac morphology</v>
      </c>
      <c r="H39" s="5" t="str">
        <f>VLOOKUP(B39,[1]PaperPhysioParam!$A$3:$D$28,4,FALSE)</f>
        <v>Aortic Diameter</v>
      </c>
      <c r="I39" t="str">
        <f t="shared" si="1"/>
        <v/>
      </c>
    </row>
    <row r="40" spans="1:9" x14ac:dyDescent="0.25">
      <c r="A40" t="s">
        <v>25</v>
      </c>
      <c r="B40" t="s">
        <v>22</v>
      </c>
      <c r="C40">
        <v>-0.8569</v>
      </c>
      <c r="D40">
        <f t="shared" si="2"/>
        <v>0.8569</v>
      </c>
      <c r="E40" s="3">
        <f>VLOOKUP(A40,[1]PaperPhysioParam!$A$3:$D$28,3,FALSE)</f>
        <v>0</v>
      </c>
      <c r="F40" s="3" t="str">
        <f>VLOOKUP(A40,[1]PaperPhysioParam!$A$3:$D$28,4,FALSE)</f>
        <v>Urine Excretion of Cl-</v>
      </c>
      <c r="G40" s="2">
        <f>VLOOKUP(B40,[1]PaperPhysioParam!$A$3:$D$28,3,FALSE)</f>
        <v>0</v>
      </c>
      <c r="H40" s="2" t="str">
        <f>VLOOKUP(B40,[1]PaperPhysioParam!$A$3:$D$28,4,FALSE)</f>
        <v>Body Mass</v>
      </c>
      <c r="I40" t="str">
        <f t="shared" si="1"/>
        <v>IDEM</v>
      </c>
    </row>
    <row r="41" spans="1:9" x14ac:dyDescent="0.25">
      <c r="A41" t="s">
        <v>23</v>
      </c>
      <c r="B41" t="s">
        <v>22</v>
      </c>
      <c r="C41">
        <v>-0.85223000000000004</v>
      </c>
      <c r="D41">
        <f t="shared" si="2"/>
        <v>0.85223000000000004</v>
      </c>
      <c r="E41" s="3" t="str">
        <f>VLOOKUP(A41,[1]PaperPhysioParam!$A$3:$D$28,3,FALSE)</f>
        <v>renal</v>
      </c>
      <c r="F41" s="3" t="str">
        <f>VLOOKUP(A41,[1]PaperPhysioParam!$A$3:$D$28,4,FALSE)</f>
        <v>Urine Excretion of Na+</v>
      </c>
      <c r="G41" s="2">
        <f>VLOOKUP(B41,[1]PaperPhysioParam!$A$3:$D$28,3,FALSE)</f>
        <v>0</v>
      </c>
      <c r="H41" s="2" t="str">
        <f>VLOOKUP(B41,[1]PaperPhysioParam!$A$3:$D$28,4,FALSE)</f>
        <v>Body Mass</v>
      </c>
      <c r="I41" t="str">
        <f t="shared" si="1"/>
        <v/>
      </c>
    </row>
    <row r="42" spans="1:9" x14ac:dyDescent="0.25">
      <c r="A42" t="s">
        <v>24</v>
      </c>
      <c r="B42" t="s">
        <v>19</v>
      </c>
      <c r="C42">
        <v>-0.84606999999999999</v>
      </c>
      <c r="D42">
        <f t="shared" si="2"/>
        <v>0.84606999999999999</v>
      </c>
      <c r="E42" s="3">
        <f>VLOOKUP(A42,[1]PaperPhysioParam!$A$3:$D$28,3,FALSE)</f>
        <v>0</v>
      </c>
      <c r="F42" s="3" t="str">
        <f>VLOOKUP(A42,[1]PaperPhysioParam!$A$3:$D$28,4,FALSE)</f>
        <v>Urine Excretion of K+</v>
      </c>
      <c r="G42" s="6">
        <f>VLOOKUP(B42,[1]PaperPhysioParam!$A$3:$D$28,3,FALSE)</f>
        <v>0</v>
      </c>
      <c r="H42" s="6" t="str">
        <f>VLOOKUP(B42,[1]PaperPhysioParam!$A$3:$D$28,4,FALSE)</f>
        <v>insulinemia</v>
      </c>
      <c r="I42" t="str">
        <f t="shared" si="1"/>
        <v>IDEM</v>
      </c>
    </row>
    <row r="43" spans="1:9" x14ac:dyDescent="0.25">
      <c r="A43" t="s">
        <v>22</v>
      </c>
      <c r="B43" t="s">
        <v>16</v>
      </c>
      <c r="C43">
        <v>0.84202999999999995</v>
      </c>
      <c r="D43">
        <f t="shared" si="2"/>
        <v>0.84202999999999995</v>
      </c>
      <c r="E43" s="2">
        <f>VLOOKUP(A43,[1]PaperPhysioParam!$A$3:$D$28,3,FALSE)</f>
        <v>0</v>
      </c>
      <c r="F43" s="2" t="str">
        <f>VLOOKUP(A43,[1]PaperPhysioParam!$A$3:$D$28,4,FALSE)</f>
        <v>Body Mass</v>
      </c>
      <c r="G43" s="6">
        <f>VLOOKUP(B43,[1]PaperPhysioParam!$A$3:$D$28,3,FALSE)</f>
        <v>0</v>
      </c>
      <c r="H43" s="6" t="str">
        <f>VLOOKUP(B43,[1]PaperPhysioParam!$A$3:$D$28,4,FALSE)</f>
        <v>creatinemia</v>
      </c>
      <c r="I43" t="str">
        <f t="shared" si="1"/>
        <v>IDEM</v>
      </c>
    </row>
    <row r="44" spans="1:9" x14ac:dyDescent="0.25">
      <c r="A44" t="s">
        <v>28</v>
      </c>
      <c r="B44" t="s">
        <v>22</v>
      </c>
      <c r="C44">
        <v>-0.84197</v>
      </c>
      <c r="D44">
        <f t="shared" si="2"/>
        <v>0.84197</v>
      </c>
      <c r="E44" s="3">
        <f>VLOOKUP(A44,[1]PaperPhysioParam!$A$3:$D$28,3,FALSE)</f>
        <v>0</v>
      </c>
      <c r="F44" s="3" t="str">
        <f>VLOOKUP(A44,[1]PaperPhysioParam!$A$3:$D$28,4,FALSE)</f>
        <v>Urine Osmolarity</v>
      </c>
      <c r="G44" s="2">
        <f>VLOOKUP(B44,[1]PaperPhysioParam!$A$3:$D$28,3,FALSE)</f>
        <v>0</v>
      </c>
      <c r="H44" s="2" t="str">
        <f>VLOOKUP(B44,[1]PaperPhysioParam!$A$3:$D$28,4,FALSE)</f>
        <v>Body Mass</v>
      </c>
      <c r="I44" t="str">
        <f t="shared" si="1"/>
        <v>IDEM</v>
      </c>
    </row>
    <row r="45" spans="1:9" x14ac:dyDescent="0.25">
      <c r="A45" t="s">
        <v>11</v>
      </c>
      <c r="B45" t="s">
        <v>8</v>
      </c>
      <c r="C45">
        <v>0.84019999999999995</v>
      </c>
      <c r="D45">
        <f t="shared" si="2"/>
        <v>0.84019999999999995</v>
      </c>
      <c r="E45" s="5">
        <f>VLOOKUP(A45,[1]PaperPhysioParam!$A$3:$D$28,3,FALSE)</f>
        <v>0</v>
      </c>
      <c r="F45" s="5" t="str">
        <f>VLOOKUP(A45,[1]PaperPhysioParam!$A$3:$D$28,4,FALSE)</f>
        <v>Posterior wall thickness</v>
      </c>
      <c r="G45" s="5">
        <f>VLOOKUP(B45,[1]PaperPhysioParam!$A$3:$D$28,3,FALSE)</f>
        <v>0</v>
      </c>
      <c r="H45" s="5" t="str">
        <f>VLOOKUP(B45,[1]PaperPhysioParam!$A$3:$D$28,4,FALSE)</f>
        <v>Left ventricular internal diameter at end diastole</v>
      </c>
      <c r="I45" t="str">
        <f t="shared" si="1"/>
        <v>IDEM</v>
      </c>
    </row>
    <row r="46" spans="1:9" x14ac:dyDescent="0.25">
      <c r="A46" t="s">
        <v>11</v>
      </c>
      <c r="B46" t="s">
        <v>9</v>
      </c>
      <c r="C46">
        <v>0.83630000000000004</v>
      </c>
      <c r="D46">
        <f t="shared" si="2"/>
        <v>0.83630000000000004</v>
      </c>
      <c r="E46" s="5">
        <f>VLOOKUP(A46,[1]PaperPhysioParam!$A$3:$D$28,3,FALSE)</f>
        <v>0</v>
      </c>
      <c r="F46" s="5" t="str">
        <f>VLOOKUP(A46,[1]PaperPhysioParam!$A$3:$D$28,4,FALSE)</f>
        <v>Posterior wall thickness</v>
      </c>
      <c r="G46" s="5" t="str">
        <f>VLOOKUP(B46,[1]PaperPhysioParam!$A$3:$D$28,3,FALSE)</f>
        <v>cardiac morphology</v>
      </c>
      <c r="H46" s="5" t="str">
        <f>VLOOKUP(B46,[1]PaperPhysioParam!$A$3:$D$28,4,FALSE)</f>
        <v>Aortic Diameter</v>
      </c>
      <c r="I46" t="str">
        <f t="shared" si="1"/>
        <v/>
      </c>
    </row>
    <row r="47" spans="1:9" x14ac:dyDescent="0.25">
      <c r="A47" t="s">
        <v>24</v>
      </c>
      <c r="B47" t="s">
        <v>10</v>
      </c>
      <c r="C47">
        <v>-0.83592999999999995</v>
      </c>
      <c r="D47">
        <f t="shared" si="2"/>
        <v>0.83592999999999995</v>
      </c>
      <c r="E47" s="3">
        <f>VLOOKUP(A47,[1]PaperPhysioParam!$A$3:$D$28,3,FALSE)</f>
        <v>0</v>
      </c>
      <c r="F47" s="3" t="str">
        <f>VLOOKUP(A47,[1]PaperPhysioParam!$A$3:$D$28,4,FALSE)</f>
        <v>Urine Excretion of K+</v>
      </c>
      <c r="G47" s="5">
        <f>VLOOKUP(B47,[1]PaperPhysioParam!$A$3:$D$28,3,FALSE)</f>
        <v>0</v>
      </c>
      <c r="H47" s="5" t="str">
        <f>VLOOKUP(B47,[1]PaperPhysioParam!$A$3:$D$28,4,FALSE)</f>
        <v>Left ventricular internal diameter at end systole</v>
      </c>
      <c r="I47" t="str">
        <f t="shared" si="1"/>
        <v>IDEM</v>
      </c>
    </row>
    <row r="48" spans="1:9" x14ac:dyDescent="0.25">
      <c r="A48" t="s">
        <v>27</v>
      </c>
      <c r="B48" t="s">
        <v>17</v>
      </c>
      <c r="C48">
        <v>0.83457000000000003</v>
      </c>
      <c r="D48">
        <f t="shared" si="2"/>
        <v>0.83457000000000003</v>
      </c>
      <c r="E48" s="3">
        <f>VLOOKUP(A48,[1]PaperPhysioParam!$A$3:$D$28,3,FALSE)</f>
        <v>0</v>
      </c>
      <c r="F48" s="3" t="str">
        <f>VLOOKUP(A48,[1]PaperPhysioParam!$A$3:$D$28,4,FALSE)</f>
        <v>Urine Volume</v>
      </c>
      <c r="G48" s="6">
        <f>VLOOKUP(B48,[1]PaperPhysioParam!$A$3:$D$28,3,FALSE)</f>
        <v>0</v>
      </c>
      <c r="H48" s="6" t="str">
        <f>VLOOKUP(B48,[1]PaperPhysioParam!$A$3:$D$28,4,FALSE)</f>
        <v>High Density Lipoprotein</v>
      </c>
      <c r="I48" t="str">
        <f t="shared" si="1"/>
        <v>IDEM</v>
      </c>
    </row>
    <row r="49" spans="1:9" x14ac:dyDescent="0.25">
      <c r="A49" t="s">
        <v>14</v>
      </c>
      <c r="B49" t="s">
        <v>6</v>
      </c>
      <c r="C49">
        <v>-0.83436999999999995</v>
      </c>
      <c r="D49">
        <f t="shared" si="2"/>
        <v>0.83436999999999995</v>
      </c>
      <c r="E49" s="6" t="str">
        <f>VLOOKUP(A49,[1]PaperPhysioParam!$A$3:$D$28,3,FALSE)</f>
        <v>metabolic</v>
      </c>
      <c r="F49" s="6" t="str">
        <f>VLOOKUP(A49,[1]PaperPhysioParam!$A$3:$D$28,4,FALSE)</f>
        <v>serum cholesterol</v>
      </c>
      <c r="G49" s="4">
        <f>VLOOKUP(B49,[1]PaperPhysioParam!$A$3:$D$28,3,FALSE)</f>
        <v>0</v>
      </c>
      <c r="H49" s="4" t="str">
        <f>VLOOKUP(B49,[1]PaperPhysioParam!$A$3:$D$28,4,FALSE)</f>
        <v>Ejection fraction</v>
      </c>
      <c r="I49" t="str">
        <f t="shared" si="1"/>
        <v/>
      </c>
    </row>
    <row r="50" spans="1:9" x14ac:dyDescent="0.25">
      <c r="A50" t="s">
        <v>17</v>
      </c>
      <c r="B50" t="s">
        <v>6</v>
      </c>
      <c r="C50">
        <v>-0.83409999999999995</v>
      </c>
      <c r="D50">
        <f t="shared" si="2"/>
        <v>0.83409999999999995</v>
      </c>
      <c r="E50" s="6">
        <f>VLOOKUP(A50,[1]PaperPhysioParam!$A$3:$D$28,3,FALSE)</f>
        <v>0</v>
      </c>
      <c r="F50" s="6" t="str">
        <f>VLOOKUP(A50,[1]PaperPhysioParam!$A$3:$D$28,4,FALSE)</f>
        <v>High Density Lipoprotein</v>
      </c>
      <c r="G50" s="4">
        <f>VLOOKUP(B50,[1]PaperPhysioParam!$A$3:$D$28,3,FALSE)</f>
        <v>0</v>
      </c>
      <c r="H50" s="4" t="str">
        <f>VLOOKUP(B50,[1]PaperPhysioParam!$A$3:$D$28,4,FALSE)</f>
        <v>Ejection fraction</v>
      </c>
      <c r="I50" t="str">
        <f t="shared" si="1"/>
        <v>IDEM</v>
      </c>
    </row>
    <row r="51" spans="1:9" x14ac:dyDescent="0.25">
      <c r="A51" t="s">
        <v>25</v>
      </c>
      <c r="B51" t="s">
        <v>17</v>
      </c>
      <c r="C51">
        <v>-0.83157000000000003</v>
      </c>
      <c r="D51">
        <f t="shared" si="2"/>
        <v>0.83157000000000003</v>
      </c>
      <c r="E51" s="3">
        <f>VLOOKUP(A51,[1]PaperPhysioParam!$A$3:$D$28,3,FALSE)</f>
        <v>0</v>
      </c>
      <c r="F51" s="3" t="str">
        <f>VLOOKUP(A51,[1]PaperPhysioParam!$A$3:$D$28,4,FALSE)</f>
        <v>Urine Excretion of Cl-</v>
      </c>
      <c r="G51" s="6">
        <f>VLOOKUP(B51,[1]PaperPhysioParam!$A$3:$D$28,3,FALSE)</f>
        <v>0</v>
      </c>
      <c r="H51" s="6" t="str">
        <f>VLOOKUP(B51,[1]PaperPhysioParam!$A$3:$D$28,4,FALSE)</f>
        <v>High Density Lipoprotein</v>
      </c>
      <c r="I51" t="str">
        <f t="shared" si="1"/>
        <v>IDEM</v>
      </c>
    </row>
    <row r="52" spans="1:9" x14ac:dyDescent="0.25">
      <c r="A52" t="s">
        <v>28</v>
      </c>
      <c r="B52" t="s">
        <v>27</v>
      </c>
      <c r="C52">
        <v>-0.82957000000000003</v>
      </c>
      <c r="D52">
        <f t="shared" si="2"/>
        <v>0.82957000000000003</v>
      </c>
      <c r="E52" s="3">
        <f>VLOOKUP(A52,[1]PaperPhysioParam!$A$3:$D$28,3,FALSE)</f>
        <v>0</v>
      </c>
      <c r="F52" s="3" t="str">
        <f>VLOOKUP(A52,[1]PaperPhysioParam!$A$3:$D$28,4,FALSE)</f>
        <v>Urine Osmolarity</v>
      </c>
      <c r="G52" s="3">
        <f>VLOOKUP(B52,[1]PaperPhysioParam!$A$3:$D$28,3,FALSE)</f>
        <v>0</v>
      </c>
      <c r="H52" s="3" t="str">
        <f>VLOOKUP(B52,[1]PaperPhysioParam!$A$3:$D$28,4,FALSE)</f>
        <v>Urine Volume</v>
      </c>
      <c r="I52" t="str">
        <f t="shared" si="1"/>
        <v>IDEM</v>
      </c>
    </row>
    <row r="53" spans="1:9" x14ac:dyDescent="0.25">
      <c r="A53" t="s">
        <v>8</v>
      </c>
      <c r="B53" t="s">
        <v>7</v>
      </c>
      <c r="C53">
        <v>-0.82877000000000001</v>
      </c>
      <c r="D53">
        <f t="shared" si="2"/>
        <v>0.82877000000000001</v>
      </c>
      <c r="E53" s="5">
        <f>VLOOKUP(A53,[1]PaperPhysioParam!$A$3:$D$28,3,FALSE)</f>
        <v>0</v>
      </c>
      <c r="F53" s="5" t="str">
        <f>VLOOKUP(A53,[1]PaperPhysioParam!$A$3:$D$28,4,FALSE)</f>
        <v>Left ventricular internal diameter at end diastole</v>
      </c>
      <c r="G53" s="4" t="str">
        <f>VLOOKUP(B53,[1]PaperPhysioParam!$A$3:$D$28,3,FALSE)</f>
        <v>cardiac function</v>
      </c>
      <c r="H53" s="4" t="str">
        <f>VLOOKUP(B53,[1]PaperPhysioParam!$A$3:$D$28,4,FALSE)</f>
        <v>Fractional shortening</v>
      </c>
      <c r="I53" t="str">
        <f t="shared" si="1"/>
        <v/>
      </c>
    </row>
    <row r="54" spans="1:9" x14ac:dyDescent="0.25">
      <c r="A54" t="s">
        <v>12</v>
      </c>
      <c r="B54" t="s">
        <v>10</v>
      </c>
      <c r="C54">
        <v>0.8286</v>
      </c>
      <c r="D54">
        <f t="shared" si="2"/>
        <v>0.8286</v>
      </c>
      <c r="E54" s="5">
        <f>VLOOKUP(A54,[1]PaperPhysioParam!$A$3:$D$28,3,FALSE)</f>
        <v>0</v>
      </c>
      <c r="F54" s="5" t="str">
        <f>VLOOKUP(A54,[1]PaperPhysioParam!$A$3:$D$28,4,FALSE)</f>
        <v>Left Ventricule Mass</v>
      </c>
      <c r="G54" s="5">
        <f>VLOOKUP(B54,[1]PaperPhysioParam!$A$3:$D$28,3,FALSE)</f>
        <v>0</v>
      </c>
      <c r="H54" s="5" t="str">
        <f>VLOOKUP(B54,[1]PaperPhysioParam!$A$3:$D$28,4,FALSE)</f>
        <v>Left ventricular internal diameter at end systole</v>
      </c>
      <c r="I54" t="str">
        <f t="shared" si="1"/>
        <v>IDEM</v>
      </c>
    </row>
    <row r="55" spans="1:9" x14ac:dyDescent="0.25">
      <c r="A55" t="s">
        <v>25</v>
      </c>
      <c r="B55" t="s">
        <v>10</v>
      </c>
      <c r="C55">
        <v>-0.82662999999999998</v>
      </c>
      <c r="D55">
        <f t="shared" si="2"/>
        <v>0.82662999999999998</v>
      </c>
      <c r="E55" s="3">
        <f>VLOOKUP(A55,[1]PaperPhysioParam!$A$3:$D$28,3,FALSE)</f>
        <v>0</v>
      </c>
      <c r="F55" s="3" t="str">
        <f>VLOOKUP(A55,[1]PaperPhysioParam!$A$3:$D$28,4,FALSE)</f>
        <v>Urine Excretion of Cl-</v>
      </c>
      <c r="G55" s="5">
        <f>VLOOKUP(B55,[1]PaperPhysioParam!$A$3:$D$28,3,FALSE)</f>
        <v>0</v>
      </c>
      <c r="H55" s="5" t="str">
        <f>VLOOKUP(B55,[1]PaperPhysioParam!$A$3:$D$28,4,FALSE)</f>
        <v>Left ventricular internal diameter at end systole</v>
      </c>
      <c r="I55" t="str">
        <f t="shared" si="1"/>
        <v>IDEM</v>
      </c>
    </row>
    <row r="56" spans="1:9" x14ac:dyDescent="0.25">
      <c r="A56" t="s">
        <v>20</v>
      </c>
      <c r="B56" t="s">
        <v>8</v>
      </c>
      <c r="C56">
        <v>0.82152999999999998</v>
      </c>
      <c r="D56">
        <f t="shared" si="2"/>
        <v>0.82152999999999998</v>
      </c>
      <c r="E56" s="2" t="str">
        <f>VLOOKUP(A56,[1]PaperPhysioParam!$A$3:$D$28,3,FALSE)</f>
        <v>morphometric</v>
      </c>
      <c r="F56" s="2" t="str">
        <f>VLOOKUP(A56,[1]PaperPhysioParam!$A$3:$D$28,4,FALSE)</f>
        <v>Tibia Length</v>
      </c>
      <c r="G56" s="5">
        <f>VLOOKUP(B56,[1]PaperPhysioParam!$A$3:$D$28,3,FALSE)</f>
        <v>0</v>
      </c>
      <c r="H56" s="5" t="str">
        <f>VLOOKUP(B56,[1]PaperPhysioParam!$A$3:$D$28,4,FALSE)</f>
        <v>Left ventricular internal diameter at end diastole</v>
      </c>
      <c r="I56" t="str">
        <f t="shared" si="1"/>
        <v/>
      </c>
    </row>
    <row r="57" spans="1:9" x14ac:dyDescent="0.25">
      <c r="A57" t="s">
        <v>20</v>
      </c>
      <c r="B57" t="s">
        <v>21</v>
      </c>
      <c r="C57">
        <v>0.81820000000000004</v>
      </c>
      <c r="D57">
        <f t="shared" si="2"/>
        <v>0.81820000000000004</v>
      </c>
      <c r="E57" s="2" t="str">
        <f>VLOOKUP(A57,[1]PaperPhysioParam!$A$3:$D$28,3,FALSE)</f>
        <v>morphometric</v>
      </c>
      <c r="F57" s="2" t="str">
        <f>VLOOKUP(A57,[1]PaperPhysioParam!$A$3:$D$28,4,FALSE)</f>
        <v>Tibia Length</v>
      </c>
      <c r="G57" s="4">
        <f>VLOOKUP(B57,[1]PaperPhysioParam!$A$3:$D$28,3,FALSE)</f>
        <v>0</v>
      </c>
      <c r="H57" s="4" t="str">
        <f>VLOOKUP(B57,[1]PaperPhysioParam!$A$3:$D$28,4,FALSE)</f>
        <v>early wave filing deceleration time</v>
      </c>
      <c r="I57" t="str">
        <f t="shared" si="1"/>
        <v/>
      </c>
    </row>
    <row r="58" spans="1:9" x14ac:dyDescent="0.25">
      <c r="A58" t="s">
        <v>15</v>
      </c>
      <c r="B58" t="s">
        <v>6</v>
      </c>
      <c r="C58">
        <v>-0.81737000000000004</v>
      </c>
      <c r="D58">
        <f t="shared" si="2"/>
        <v>0.81737000000000004</v>
      </c>
      <c r="E58" s="6">
        <f>VLOOKUP(A58,[1]PaperPhysioParam!$A$3:$D$28,3,FALSE)</f>
        <v>0</v>
      </c>
      <c r="F58" s="6" t="str">
        <f>VLOOKUP(A58,[1]PaperPhysioParam!$A$3:$D$28,4,FALSE)</f>
        <v>serum triglycerid</v>
      </c>
      <c r="G58" s="4">
        <f>VLOOKUP(B58,[1]PaperPhysioParam!$A$3:$D$28,3,FALSE)</f>
        <v>0</v>
      </c>
      <c r="H58" s="4" t="str">
        <f>VLOOKUP(B58,[1]PaperPhysioParam!$A$3:$D$28,4,FALSE)</f>
        <v>Ejection fraction</v>
      </c>
      <c r="I58" t="str">
        <f t="shared" si="1"/>
        <v>IDEM</v>
      </c>
    </row>
    <row r="59" spans="1:9" x14ac:dyDescent="0.25">
      <c r="A59" t="s">
        <v>23</v>
      </c>
      <c r="B59" t="s">
        <v>10</v>
      </c>
      <c r="C59">
        <v>-0.81713000000000002</v>
      </c>
      <c r="D59">
        <f t="shared" si="2"/>
        <v>0.81713000000000002</v>
      </c>
      <c r="E59" s="3" t="str">
        <f>VLOOKUP(A59,[1]PaperPhysioParam!$A$3:$D$28,3,FALSE)</f>
        <v>renal</v>
      </c>
      <c r="F59" s="3" t="str">
        <f>VLOOKUP(A59,[1]PaperPhysioParam!$A$3:$D$28,4,FALSE)</f>
        <v>Urine Excretion of Na+</v>
      </c>
      <c r="G59" s="5">
        <f>VLOOKUP(B59,[1]PaperPhysioParam!$A$3:$D$28,3,FALSE)</f>
        <v>0</v>
      </c>
      <c r="H59" s="5" t="str">
        <f>VLOOKUP(B59,[1]PaperPhysioParam!$A$3:$D$28,4,FALSE)</f>
        <v>Left ventricular internal diameter at end systole</v>
      </c>
      <c r="I59" t="str">
        <f t="shared" si="1"/>
        <v/>
      </c>
    </row>
    <row r="60" spans="1:9" x14ac:dyDescent="0.25">
      <c r="A60" t="s">
        <v>20</v>
      </c>
      <c r="B60" t="s">
        <v>11</v>
      </c>
      <c r="C60">
        <v>0.81562999999999997</v>
      </c>
      <c r="D60">
        <f t="shared" si="2"/>
        <v>0.81562999999999997</v>
      </c>
      <c r="E60" s="2" t="str">
        <f>VLOOKUP(A60,[1]PaperPhysioParam!$A$3:$D$28,3,FALSE)</f>
        <v>morphometric</v>
      </c>
      <c r="F60" s="2" t="str">
        <f>VLOOKUP(A60,[1]PaperPhysioParam!$A$3:$D$28,4,FALSE)</f>
        <v>Tibia Length</v>
      </c>
      <c r="G60" s="5">
        <f>VLOOKUP(B60,[1]PaperPhysioParam!$A$3:$D$28,3,FALSE)</f>
        <v>0</v>
      </c>
      <c r="H60" s="5" t="str">
        <f>VLOOKUP(B60,[1]PaperPhysioParam!$A$3:$D$28,4,FALSE)</f>
        <v>Posterior wall thickness</v>
      </c>
      <c r="I60" t="str">
        <f t="shared" si="1"/>
        <v/>
      </c>
    </row>
    <row r="61" spans="1:9" x14ac:dyDescent="0.25">
      <c r="A61" t="s">
        <v>25</v>
      </c>
      <c r="B61" t="s">
        <v>8</v>
      </c>
      <c r="C61">
        <v>-0.81516999999999995</v>
      </c>
      <c r="D61">
        <f t="shared" si="2"/>
        <v>0.81516999999999995</v>
      </c>
      <c r="E61" s="3">
        <f>VLOOKUP(A61,[1]PaperPhysioParam!$A$3:$D$28,3,FALSE)</f>
        <v>0</v>
      </c>
      <c r="F61" s="3" t="str">
        <f>VLOOKUP(A61,[1]PaperPhysioParam!$A$3:$D$28,4,FALSE)</f>
        <v>Urine Excretion of Cl-</v>
      </c>
      <c r="G61" s="5">
        <f>VLOOKUP(B61,[1]PaperPhysioParam!$A$3:$D$28,3,FALSE)</f>
        <v>0</v>
      </c>
      <c r="H61" s="5" t="str">
        <f>VLOOKUP(B61,[1]PaperPhysioParam!$A$3:$D$28,4,FALSE)</f>
        <v>Left ventricular internal diameter at end diastole</v>
      </c>
      <c r="I61" t="str">
        <f t="shared" si="1"/>
        <v>IDEM</v>
      </c>
    </row>
    <row r="62" spans="1:9" x14ac:dyDescent="0.25">
      <c r="A62" t="s">
        <v>17</v>
      </c>
      <c r="B62" t="s">
        <v>15</v>
      </c>
      <c r="C62">
        <v>0.81467000000000001</v>
      </c>
      <c r="D62">
        <f t="shared" si="2"/>
        <v>0.81467000000000001</v>
      </c>
      <c r="E62" s="6">
        <f>VLOOKUP(A62,[1]PaperPhysioParam!$A$3:$D$28,3,FALSE)</f>
        <v>0</v>
      </c>
      <c r="F62" s="6" t="str">
        <f>VLOOKUP(A62,[1]PaperPhysioParam!$A$3:$D$28,4,FALSE)</f>
        <v>High Density Lipoprotein</v>
      </c>
      <c r="G62" s="6">
        <f>VLOOKUP(B62,[1]PaperPhysioParam!$A$3:$D$28,3,FALSE)</f>
        <v>0</v>
      </c>
      <c r="H62" s="6" t="str">
        <f>VLOOKUP(B62,[1]PaperPhysioParam!$A$3:$D$28,4,FALSE)</f>
        <v>serum triglycerid</v>
      </c>
      <c r="I62" t="str">
        <f t="shared" si="1"/>
        <v>IDEM</v>
      </c>
    </row>
    <row r="63" spans="1:9" x14ac:dyDescent="0.25">
      <c r="A63" t="s">
        <v>22</v>
      </c>
      <c r="B63" t="s">
        <v>7</v>
      </c>
      <c r="C63">
        <v>-0.81399999999999995</v>
      </c>
      <c r="D63">
        <f t="shared" si="2"/>
        <v>0.81399999999999995</v>
      </c>
      <c r="E63" s="2">
        <f>VLOOKUP(A63,[1]PaperPhysioParam!$A$3:$D$28,3,FALSE)</f>
        <v>0</v>
      </c>
      <c r="F63" s="2" t="str">
        <f>VLOOKUP(A63,[1]PaperPhysioParam!$A$3:$D$28,4,FALSE)</f>
        <v>Body Mass</v>
      </c>
      <c r="G63" s="4" t="str">
        <f>VLOOKUP(B63,[1]PaperPhysioParam!$A$3:$D$28,3,FALSE)</f>
        <v>cardiac function</v>
      </c>
      <c r="H63" s="4" t="str">
        <f>VLOOKUP(B63,[1]PaperPhysioParam!$A$3:$D$28,4,FALSE)</f>
        <v>Fractional shortening</v>
      </c>
      <c r="I63" t="str">
        <f t="shared" si="1"/>
        <v/>
      </c>
    </row>
    <row r="64" spans="1:9" x14ac:dyDescent="0.25">
      <c r="A64" t="s">
        <v>26</v>
      </c>
      <c r="B64" t="s">
        <v>12</v>
      </c>
      <c r="C64">
        <v>-0.81240000000000001</v>
      </c>
      <c r="D64">
        <f t="shared" si="2"/>
        <v>0.81240000000000001</v>
      </c>
      <c r="E64" s="3">
        <f>VLOOKUP(A64,[1]PaperPhysioParam!$A$3:$D$28,3,FALSE)</f>
        <v>0</v>
      </c>
      <c r="F64" s="3" t="str">
        <f>VLOOKUP(A64,[1]PaperPhysioParam!$A$3:$D$28,4,FALSE)</f>
        <v>Urine Excretion of Ca++</v>
      </c>
      <c r="G64" s="5">
        <f>VLOOKUP(B64,[1]PaperPhysioParam!$A$3:$D$28,3,FALSE)</f>
        <v>0</v>
      </c>
      <c r="H64" s="5" t="str">
        <f>VLOOKUP(B64,[1]PaperPhysioParam!$A$3:$D$28,4,FALSE)</f>
        <v>Left Ventricule Mass</v>
      </c>
      <c r="I64" t="str">
        <f t="shared" si="1"/>
        <v>IDEM</v>
      </c>
    </row>
    <row r="65" spans="1:9" x14ac:dyDescent="0.25">
      <c r="A65" t="s">
        <v>17</v>
      </c>
      <c r="B65" t="s">
        <v>10</v>
      </c>
      <c r="C65">
        <v>0.81223000000000001</v>
      </c>
      <c r="D65">
        <f t="shared" si="2"/>
        <v>0.81223000000000001</v>
      </c>
      <c r="E65" s="6">
        <f>VLOOKUP(A65,[1]PaperPhysioParam!$A$3:$D$28,3,FALSE)</f>
        <v>0</v>
      </c>
      <c r="F65" s="6" t="str">
        <f>VLOOKUP(A65,[1]PaperPhysioParam!$A$3:$D$28,4,FALSE)</f>
        <v>High Density Lipoprotein</v>
      </c>
      <c r="G65" s="5">
        <f>VLOOKUP(B65,[1]PaperPhysioParam!$A$3:$D$28,3,FALSE)</f>
        <v>0</v>
      </c>
      <c r="H65" s="5" t="str">
        <f>VLOOKUP(B65,[1]PaperPhysioParam!$A$3:$D$28,4,FALSE)</f>
        <v>Left ventricular internal diameter at end systole</v>
      </c>
      <c r="I65" t="str">
        <f t="shared" si="1"/>
        <v>IDEM</v>
      </c>
    </row>
    <row r="66" spans="1:9" x14ac:dyDescent="0.25">
      <c r="A66" t="s">
        <v>27</v>
      </c>
      <c r="B66" t="s">
        <v>10</v>
      </c>
      <c r="C66">
        <v>0.81216999999999995</v>
      </c>
      <c r="D66">
        <f t="shared" si="2"/>
        <v>0.81216999999999995</v>
      </c>
      <c r="E66" s="3">
        <f>VLOOKUP(A66,[1]PaperPhysioParam!$A$3:$D$28,3,FALSE)</f>
        <v>0</v>
      </c>
      <c r="F66" s="3" t="str">
        <f>VLOOKUP(A66,[1]PaperPhysioParam!$A$3:$D$28,4,FALSE)</f>
        <v>Urine Volume</v>
      </c>
      <c r="G66" s="5">
        <f>VLOOKUP(B66,[1]PaperPhysioParam!$A$3:$D$28,3,FALSE)</f>
        <v>0</v>
      </c>
      <c r="H66" s="5" t="str">
        <f>VLOOKUP(B66,[1]PaperPhysioParam!$A$3:$D$28,4,FALSE)</f>
        <v>Left ventricular internal diameter at end systole</v>
      </c>
      <c r="I66" t="str">
        <f t="shared" si="1"/>
        <v>IDEM</v>
      </c>
    </row>
    <row r="67" spans="1:9" x14ac:dyDescent="0.25">
      <c r="A67" t="s">
        <v>17</v>
      </c>
      <c r="B67" t="s">
        <v>7</v>
      </c>
      <c r="C67">
        <v>-0.80916999999999994</v>
      </c>
      <c r="D67">
        <f t="shared" si="2"/>
        <v>0.80916999999999994</v>
      </c>
      <c r="E67" s="6">
        <f>VLOOKUP(A67,[1]PaperPhysioParam!$A$3:$D$28,3,FALSE)</f>
        <v>0</v>
      </c>
      <c r="F67" s="6" t="str">
        <f>VLOOKUP(A67,[1]PaperPhysioParam!$A$3:$D$28,4,FALSE)</f>
        <v>High Density Lipoprotein</v>
      </c>
      <c r="G67" s="4" t="str">
        <f>VLOOKUP(B67,[1]PaperPhysioParam!$A$3:$D$28,3,FALSE)</f>
        <v>cardiac function</v>
      </c>
      <c r="H67" s="4" t="str">
        <f>VLOOKUP(B67,[1]PaperPhysioParam!$A$3:$D$28,4,FALSE)</f>
        <v>Fractional shortening</v>
      </c>
      <c r="I67" t="str">
        <f t="shared" si="1"/>
        <v/>
      </c>
    </row>
    <row r="68" spans="1:9" x14ac:dyDescent="0.25">
      <c r="A68" t="s">
        <v>20</v>
      </c>
      <c r="B68" t="s">
        <v>9</v>
      </c>
      <c r="C68">
        <v>0.80872999999999995</v>
      </c>
      <c r="D68">
        <f t="shared" si="2"/>
        <v>0.80872999999999995</v>
      </c>
      <c r="E68" s="2" t="str">
        <f>VLOOKUP(A68,[1]PaperPhysioParam!$A$3:$D$28,3,FALSE)</f>
        <v>morphometric</v>
      </c>
      <c r="F68" s="2" t="str">
        <f>VLOOKUP(A68,[1]PaperPhysioParam!$A$3:$D$28,4,FALSE)</f>
        <v>Tibia Length</v>
      </c>
      <c r="G68" s="5" t="str">
        <f>VLOOKUP(B68,[1]PaperPhysioParam!$A$3:$D$28,3,FALSE)</f>
        <v>cardiac morphology</v>
      </c>
      <c r="H68" s="5" t="str">
        <f>VLOOKUP(B68,[1]PaperPhysioParam!$A$3:$D$28,4,FALSE)</f>
        <v>Aortic Diameter</v>
      </c>
      <c r="I68" t="str">
        <f t="shared" si="1"/>
        <v/>
      </c>
    </row>
    <row r="69" spans="1:9" x14ac:dyDescent="0.25">
      <c r="A69" t="s">
        <v>24</v>
      </c>
      <c r="B69" t="s">
        <v>14</v>
      </c>
      <c r="C69">
        <v>-0.80349999999999999</v>
      </c>
      <c r="D69">
        <f t="shared" ref="D69:D72" si="3">ABS(C69)</f>
        <v>0.80349999999999999</v>
      </c>
      <c r="E69" s="3">
        <f>VLOOKUP(A69,[1]PaperPhysioParam!$A$3:$D$28,3,FALSE)</f>
        <v>0</v>
      </c>
      <c r="F69" s="3" t="str">
        <f>VLOOKUP(A69,[1]PaperPhysioParam!$A$3:$D$28,4,FALSE)</f>
        <v>Urine Excretion of K+</v>
      </c>
      <c r="G69" s="6" t="str">
        <f>VLOOKUP(B69,[1]PaperPhysioParam!$A$3:$D$28,3,FALSE)</f>
        <v>metabolic</v>
      </c>
      <c r="H69" s="6" t="str">
        <f>VLOOKUP(B69,[1]PaperPhysioParam!$A$3:$D$28,4,FALSE)</f>
        <v>serum cholesterol</v>
      </c>
      <c r="I69" t="str">
        <f t="shared" si="1"/>
        <v/>
      </c>
    </row>
    <row r="70" spans="1:9" x14ac:dyDescent="0.25">
      <c r="A70" t="s">
        <v>8</v>
      </c>
      <c r="B70" t="s">
        <v>6</v>
      </c>
      <c r="C70">
        <v>-0.80320000000000003</v>
      </c>
      <c r="D70">
        <f t="shared" si="3"/>
        <v>0.80320000000000003</v>
      </c>
      <c r="E70" s="5">
        <f>VLOOKUP(A70,[1]PaperPhysioParam!$A$3:$D$28,3,FALSE)</f>
        <v>0</v>
      </c>
      <c r="F70" s="5" t="str">
        <f>VLOOKUP(A70,[1]PaperPhysioParam!$A$3:$D$28,4,FALSE)</f>
        <v>Left ventricular internal diameter at end diastole</v>
      </c>
      <c r="G70" s="4">
        <f>VLOOKUP(B70,[1]PaperPhysioParam!$A$3:$D$28,3,FALSE)</f>
        <v>0</v>
      </c>
      <c r="H70" s="4" t="str">
        <f>VLOOKUP(B70,[1]PaperPhysioParam!$A$3:$D$28,4,FALSE)</f>
        <v>Ejection fraction</v>
      </c>
      <c r="I70" t="str">
        <f t="shared" ref="I70:I72" si="4">IF(E70=G70,"IDEM","")</f>
        <v>IDEM</v>
      </c>
    </row>
    <row r="71" spans="1:9" x14ac:dyDescent="0.25">
      <c r="A71" t="s">
        <v>26</v>
      </c>
      <c r="B71" t="s">
        <v>13</v>
      </c>
      <c r="C71">
        <v>-0.80076999999999998</v>
      </c>
      <c r="D71">
        <f t="shared" si="3"/>
        <v>0.80076999999999998</v>
      </c>
      <c r="E71" s="3">
        <f>VLOOKUP(A71,[1]PaperPhysioParam!$A$3:$D$28,3,FALSE)</f>
        <v>0</v>
      </c>
      <c r="F71" s="3" t="str">
        <f>VLOOKUP(A71,[1]PaperPhysioParam!$A$3:$D$28,4,FALSE)</f>
        <v>Urine Excretion of Ca++</v>
      </c>
      <c r="G71" s="5">
        <f>VLOOKUP(B71,[1]PaperPhysioParam!$A$3:$D$28,3,FALSE)</f>
        <v>0</v>
      </c>
      <c r="H71" s="5" t="str">
        <f>VLOOKUP(B71,[1]PaperPhysioParam!$A$3:$D$28,4,FALSE)</f>
        <v>Septal wall thickness</v>
      </c>
      <c r="I71" t="str">
        <f t="shared" si="4"/>
        <v>IDEM</v>
      </c>
    </row>
    <row r="72" spans="1:9" x14ac:dyDescent="0.25">
      <c r="A72" t="s">
        <v>27</v>
      </c>
      <c r="B72" t="s">
        <v>6</v>
      </c>
      <c r="C72">
        <v>-0.80069999999999997</v>
      </c>
      <c r="D72">
        <f t="shared" si="3"/>
        <v>0.80069999999999997</v>
      </c>
      <c r="E72" s="3">
        <f>VLOOKUP(A72,[1]PaperPhysioParam!$A$3:$D$28,3,FALSE)</f>
        <v>0</v>
      </c>
      <c r="F72" s="3" t="str">
        <f>VLOOKUP(A72,[1]PaperPhysioParam!$A$3:$D$28,4,FALSE)</f>
        <v>Urine Volume</v>
      </c>
      <c r="G72" s="4">
        <f>VLOOKUP(B72,[1]PaperPhysioParam!$A$3:$D$28,3,FALSE)</f>
        <v>0</v>
      </c>
      <c r="H72" s="4" t="str">
        <f>VLOOKUP(B72,[1]PaperPhysioParam!$A$3:$D$28,4,FALSE)</f>
        <v>Ejection fraction</v>
      </c>
      <c r="I72" t="str">
        <f t="shared" si="4"/>
        <v>IDEM</v>
      </c>
    </row>
  </sheetData>
  <sortState ref="M5:M28">
    <sortCondition ref="M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28" workbookViewId="0">
      <selection activeCell="A2" sqref="A2:A69"/>
    </sheetView>
  </sheetViews>
  <sheetFormatPr defaultRowHeight="15" x14ac:dyDescent="0.25"/>
  <cols>
    <col min="1" max="1" width="27.140625" bestFit="1" customWidth="1"/>
    <col min="2" max="2" width="15.85546875" bestFit="1" customWidth="1"/>
    <col min="3" max="3" width="8.7109375" bestFit="1" customWidth="1"/>
    <col min="4" max="4" width="8" bestFit="1" customWidth="1"/>
    <col min="5" max="5" width="11.28515625" bestFit="1" customWidth="1"/>
    <col min="6" max="6" width="11.28515625" customWidth="1"/>
    <col min="7" max="7" width="21" bestFit="1" customWidth="1"/>
    <col min="8" max="8" width="45.140625" bestFit="1" customWidth="1"/>
    <col min="9" max="9" width="21" bestFit="1" customWidth="1"/>
    <col min="10" max="10" width="45.140625" bestFit="1" customWidth="1"/>
  </cols>
  <sheetData>
    <row r="1" spans="1:10" x14ac:dyDescent="0.25">
      <c r="A1" t="s">
        <v>3</v>
      </c>
      <c r="B1" t="s">
        <v>4</v>
      </c>
      <c r="C1" t="s">
        <v>5</v>
      </c>
      <c r="D1" t="s">
        <v>38</v>
      </c>
      <c r="E1" t="s">
        <v>66</v>
      </c>
      <c r="F1" t="s">
        <v>67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5">
      <c r="A2" t="s">
        <v>22</v>
      </c>
      <c r="B2" t="s">
        <v>8</v>
      </c>
      <c r="C2">
        <v>0.96833000000000002</v>
      </c>
      <c r="D2">
        <v>0.96833000000000002</v>
      </c>
      <c r="E2" t="str">
        <f>IF(C2&gt;0, "1","-1")</f>
        <v>1</v>
      </c>
      <c r="F2">
        <f>1-D2</f>
        <v>3.1669999999999976E-2</v>
      </c>
      <c r="G2" t="s">
        <v>36</v>
      </c>
      <c r="H2" t="s">
        <v>41</v>
      </c>
      <c r="I2" t="s">
        <v>34</v>
      </c>
      <c r="J2" t="s">
        <v>42</v>
      </c>
    </row>
    <row r="3" spans="1:10" x14ac:dyDescent="0.25">
      <c r="A3" t="s">
        <v>22</v>
      </c>
      <c r="B3" t="s">
        <v>9</v>
      </c>
      <c r="C3">
        <v>0.93883000000000005</v>
      </c>
      <c r="D3">
        <v>0.93883000000000005</v>
      </c>
      <c r="E3" t="str">
        <f>IF(C3&gt;0, "1","-1")</f>
        <v>1</v>
      </c>
      <c r="F3">
        <f>1-D3</f>
        <v>6.1169999999999947E-2</v>
      </c>
      <c r="G3" t="s">
        <v>36</v>
      </c>
      <c r="H3" t="s">
        <v>41</v>
      </c>
      <c r="I3" t="s">
        <v>34</v>
      </c>
      <c r="J3" t="s">
        <v>51</v>
      </c>
    </row>
    <row r="4" spans="1:10" x14ac:dyDescent="0.25">
      <c r="A4" t="s">
        <v>22</v>
      </c>
      <c r="B4" t="s">
        <v>10</v>
      </c>
      <c r="C4">
        <v>0.93647000000000002</v>
      </c>
      <c r="D4">
        <v>0.93647000000000002</v>
      </c>
      <c r="E4" t="str">
        <f>IF(C4&gt;0, "1","-1")</f>
        <v>1</v>
      </c>
      <c r="F4">
        <f>1-D4</f>
        <v>6.3529999999999975E-2</v>
      </c>
      <c r="G4" t="s">
        <v>36</v>
      </c>
      <c r="H4" t="s">
        <v>41</v>
      </c>
      <c r="I4" t="s">
        <v>34</v>
      </c>
      <c r="J4" t="s">
        <v>45</v>
      </c>
    </row>
    <row r="5" spans="1:10" x14ac:dyDescent="0.25">
      <c r="A5" t="s">
        <v>22</v>
      </c>
      <c r="B5" t="s">
        <v>12</v>
      </c>
      <c r="C5">
        <v>0.92359999999999998</v>
      </c>
      <c r="D5">
        <v>0.92359999999999998</v>
      </c>
      <c r="E5" t="str">
        <f>IF(C5&gt;0, "1","-1")</f>
        <v>1</v>
      </c>
      <c r="F5">
        <f>1-D5</f>
        <v>7.6400000000000023E-2</v>
      </c>
      <c r="G5" t="s">
        <v>36</v>
      </c>
      <c r="H5" t="s">
        <v>41</v>
      </c>
      <c r="I5" t="s">
        <v>34</v>
      </c>
      <c r="J5" t="s">
        <v>50</v>
      </c>
    </row>
    <row r="6" spans="1:10" x14ac:dyDescent="0.25">
      <c r="A6" t="s">
        <v>22</v>
      </c>
      <c r="B6" t="s">
        <v>11</v>
      </c>
      <c r="C6">
        <v>0.86477000000000004</v>
      </c>
      <c r="D6">
        <v>0.86477000000000004</v>
      </c>
      <c r="E6" t="str">
        <f>IF(C6&gt;0, "1","-1")</f>
        <v>1</v>
      </c>
      <c r="F6">
        <f>1-D6</f>
        <v>0.13522999999999996</v>
      </c>
      <c r="G6" t="s">
        <v>36</v>
      </c>
      <c r="H6" t="s">
        <v>41</v>
      </c>
      <c r="I6" t="s">
        <v>34</v>
      </c>
      <c r="J6" t="s">
        <v>54</v>
      </c>
    </row>
    <row r="7" spans="1:10" x14ac:dyDescent="0.25">
      <c r="A7" t="s">
        <v>22</v>
      </c>
      <c r="B7" t="s">
        <v>16</v>
      </c>
      <c r="C7">
        <v>0.84202999999999995</v>
      </c>
      <c r="D7">
        <v>0.84202999999999995</v>
      </c>
      <c r="E7" t="str">
        <f>IF(C7&gt;0, "1","-1")</f>
        <v>1</v>
      </c>
      <c r="F7">
        <f>1-D7</f>
        <v>0.15797000000000005</v>
      </c>
      <c r="G7" t="s">
        <v>36</v>
      </c>
      <c r="H7" t="s">
        <v>41</v>
      </c>
      <c r="I7" t="s">
        <v>35</v>
      </c>
      <c r="J7" t="s">
        <v>55</v>
      </c>
    </row>
    <row r="8" spans="1:10" x14ac:dyDescent="0.25">
      <c r="A8" t="s">
        <v>22</v>
      </c>
      <c r="B8" t="s">
        <v>7</v>
      </c>
      <c r="C8">
        <v>-0.81399999999999995</v>
      </c>
      <c r="D8">
        <v>0.81399999999999995</v>
      </c>
      <c r="E8" t="str">
        <f>IF(C8&gt;0, "1","-1")</f>
        <v>-1</v>
      </c>
      <c r="F8">
        <f>1-D8</f>
        <v>0.18600000000000005</v>
      </c>
      <c r="G8" t="s">
        <v>36</v>
      </c>
      <c r="H8" t="s">
        <v>41</v>
      </c>
      <c r="I8" t="s">
        <v>33</v>
      </c>
      <c r="J8" t="s">
        <v>40</v>
      </c>
    </row>
    <row r="9" spans="1:10" x14ac:dyDescent="0.25">
      <c r="A9" t="s">
        <v>26</v>
      </c>
      <c r="B9" t="s">
        <v>20</v>
      </c>
      <c r="C9">
        <v>-0.86980000000000002</v>
      </c>
      <c r="D9">
        <v>0.86980000000000002</v>
      </c>
      <c r="E9" t="str">
        <f>IF(C9&gt;0, "1","-1")</f>
        <v>-1</v>
      </c>
      <c r="F9">
        <f>1-D9</f>
        <v>0.13019999999999998</v>
      </c>
      <c r="G9" t="s">
        <v>37</v>
      </c>
      <c r="H9" t="s">
        <v>60</v>
      </c>
      <c r="I9" t="s">
        <v>36</v>
      </c>
      <c r="J9" t="s">
        <v>58</v>
      </c>
    </row>
    <row r="10" spans="1:10" x14ac:dyDescent="0.25">
      <c r="A10" t="s">
        <v>26</v>
      </c>
      <c r="B10" t="s">
        <v>12</v>
      </c>
      <c r="C10">
        <v>-0.81240000000000001</v>
      </c>
      <c r="D10">
        <v>0.81240000000000001</v>
      </c>
      <c r="E10" t="str">
        <f>IF(C10&gt;0, "1","-1")</f>
        <v>-1</v>
      </c>
      <c r="F10">
        <f>1-D10</f>
        <v>0.18759999999999999</v>
      </c>
      <c r="G10" t="s">
        <v>37</v>
      </c>
      <c r="H10" t="s">
        <v>60</v>
      </c>
      <c r="I10" t="s">
        <v>34</v>
      </c>
      <c r="J10" t="s">
        <v>50</v>
      </c>
    </row>
    <row r="11" spans="1:10" x14ac:dyDescent="0.25">
      <c r="A11" t="s">
        <v>26</v>
      </c>
      <c r="B11" t="s">
        <v>13</v>
      </c>
      <c r="C11">
        <v>-0.80076999999999998</v>
      </c>
      <c r="D11">
        <v>0.80076999999999998</v>
      </c>
      <c r="E11" t="str">
        <f>IF(C11&gt;0, "1","-1")</f>
        <v>-1</v>
      </c>
      <c r="F11">
        <f>1-D11</f>
        <v>0.19923000000000002</v>
      </c>
      <c r="G11" t="s">
        <v>37</v>
      </c>
      <c r="H11" t="s">
        <v>60</v>
      </c>
      <c r="I11" t="s">
        <v>34</v>
      </c>
      <c r="J11" t="s">
        <v>59</v>
      </c>
    </row>
    <row r="12" spans="1:10" x14ac:dyDescent="0.25">
      <c r="A12" t="s">
        <v>14</v>
      </c>
      <c r="B12" t="s">
        <v>6</v>
      </c>
      <c r="C12">
        <v>-0.83436999999999995</v>
      </c>
      <c r="D12">
        <v>0.83436999999999995</v>
      </c>
      <c r="E12" t="str">
        <f>IF(C12&gt;0, "1","-1")</f>
        <v>-1</v>
      </c>
      <c r="F12">
        <f>1-D12</f>
        <v>0.16563000000000005</v>
      </c>
      <c r="G12" t="s">
        <v>35</v>
      </c>
      <c r="H12" t="s">
        <v>44</v>
      </c>
      <c r="I12" t="s">
        <v>33</v>
      </c>
      <c r="J12" t="s">
        <v>39</v>
      </c>
    </row>
    <row r="13" spans="1:10" x14ac:dyDescent="0.25">
      <c r="A13" t="s">
        <v>25</v>
      </c>
      <c r="B13" t="s">
        <v>23</v>
      </c>
      <c r="C13">
        <v>0.93289999999999995</v>
      </c>
      <c r="D13">
        <v>0.93289999999999995</v>
      </c>
      <c r="E13" t="str">
        <f>IF(C13&gt;0, "1","-1")</f>
        <v>1</v>
      </c>
      <c r="F13">
        <f>1-D13</f>
        <v>6.7100000000000048E-2</v>
      </c>
      <c r="G13" t="s">
        <v>37</v>
      </c>
      <c r="H13" t="s">
        <v>47</v>
      </c>
      <c r="I13" t="s">
        <v>37</v>
      </c>
      <c r="J13" t="s">
        <v>52</v>
      </c>
    </row>
    <row r="14" spans="1:10" x14ac:dyDescent="0.25">
      <c r="A14" t="s">
        <v>25</v>
      </c>
      <c r="B14" t="s">
        <v>24</v>
      </c>
      <c r="C14">
        <v>0.92373000000000005</v>
      </c>
      <c r="D14">
        <v>0.92373000000000005</v>
      </c>
      <c r="E14" t="str">
        <f>IF(C14&gt;0, "1","-1")</f>
        <v>1</v>
      </c>
      <c r="F14">
        <f>1-D14</f>
        <v>7.6269999999999949E-2</v>
      </c>
      <c r="G14" t="s">
        <v>37</v>
      </c>
      <c r="H14" t="s">
        <v>47</v>
      </c>
      <c r="I14" t="s">
        <v>37</v>
      </c>
      <c r="J14" t="s">
        <v>53</v>
      </c>
    </row>
    <row r="15" spans="1:10" x14ac:dyDescent="0.25">
      <c r="A15" t="s">
        <v>25</v>
      </c>
      <c r="B15" t="s">
        <v>22</v>
      </c>
      <c r="C15">
        <v>-0.8569</v>
      </c>
      <c r="D15">
        <v>0.8569</v>
      </c>
      <c r="E15" t="str">
        <f>IF(C15&gt;0, "1","-1")</f>
        <v>-1</v>
      </c>
      <c r="F15">
        <f>1-D15</f>
        <v>0.1431</v>
      </c>
      <c r="G15" t="s">
        <v>37</v>
      </c>
      <c r="H15" t="s">
        <v>47</v>
      </c>
      <c r="I15" t="s">
        <v>36</v>
      </c>
      <c r="J15" t="s">
        <v>41</v>
      </c>
    </row>
    <row r="16" spans="1:10" x14ac:dyDescent="0.25">
      <c r="A16" t="s">
        <v>25</v>
      </c>
      <c r="B16" t="s">
        <v>17</v>
      </c>
      <c r="C16">
        <v>-0.83157000000000003</v>
      </c>
      <c r="D16">
        <v>0.83157000000000003</v>
      </c>
      <c r="E16" t="str">
        <f>IF(C16&gt;0, "1","-1")</f>
        <v>-1</v>
      </c>
      <c r="F16">
        <f>1-D16</f>
        <v>0.16842999999999997</v>
      </c>
      <c r="G16" t="s">
        <v>37</v>
      </c>
      <c r="H16" t="s">
        <v>47</v>
      </c>
      <c r="I16" t="s">
        <v>35</v>
      </c>
      <c r="J16" t="s">
        <v>56</v>
      </c>
    </row>
    <row r="17" spans="1:10" x14ac:dyDescent="0.25">
      <c r="A17" t="s">
        <v>25</v>
      </c>
      <c r="B17" t="s">
        <v>10</v>
      </c>
      <c r="C17">
        <v>-0.82662999999999998</v>
      </c>
      <c r="D17">
        <v>0.82662999999999998</v>
      </c>
      <c r="E17" t="str">
        <f>IF(C17&gt;0, "1","-1")</f>
        <v>-1</v>
      </c>
      <c r="F17">
        <f>1-D17</f>
        <v>0.17337000000000002</v>
      </c>
      <c r="G17" t="s">
        <v>37</v>
      </c>
      <c r="H17" t="s">
        <v>47</v>
      </c>
      <c r="I17" t="s">
        <v>34</v>
      </c>
      <c r="J17" t="s">
        <v>45</v>
      </c>
    </row>
    <row r="18" spans="1:10" x14ac:dyDescent="0.25">
      <c r="A18" t="s">
        <v>25</v>
      </c>
      <c r="B18" t="s">
        <v>8</v>
      </c>
      <c r="C18">
        <v>-0.81516999999999995</v>
      </c>
      <c r="D18">
        <v>0.81516999999999995</v>
      </c>
      <c r="E18" t="str">
        <f>IF(C18&gt;0, "1","-1")</f>
        <v>-1</v>
      </c>
      <c r="F18">
        <f>1-D18</f>
        <v>0.18483000000000005</v>
      </c>
      <c r="G18" t="s">
        <v>37</v>
      </c>
      <c r="H18" t="s">
        <v>47</v>
      </c>
      <c r="I18" t="s">
        <v>34</v>
      </c>
      <c r="J18" t="s">
        <v>42</v>
      </c>
    </row>
    <row r="19" spans="1:10" x14ac:dyDescent="0.25">
      <c r="A19" t="s">
        <v>16</v>
      </c>
      <c r="B19" t="s">
        <v>10</v>
      </c>
      <c r="C19">
        <v>0.90139999999999998</v>
      </c>
      <c r="D19">
        <v>0.90139999999999998</v>
      </c>
      <c r="E19" t="str">
        <f>IF(C19&gt;0, "1","-1")</f>
        <v>1</v>
      </c>
      <c r="F19">
        <f>1-D19</f>
        <v>9.8600000000000021E-2</v>
      </c>
      <c r="G19" t="s">
        <v>35</v>
      </c>
      <c r="H19" t="s">
        <v>55</v>
      </c>
      <c r="I19" t="s">
        <v>34</v>
      </c>
      <c r="J19" t="s">
        <v>45</v>
      </c>
    </row>
    <row r="20" spans="1:10" x14ac:dyDescent="0.25">
      <c r="A20" t="s">
        <v>16</v>
      </c>
      <c r="B20" t="s">
        <v>8</v>
      </c>
      <c r="C20">
        <v>0.89036999999999999</v>
      </c>
      <c r="D20">
        <v>0.89036999999999999</v>
      </c>
      <c r="E20" t="str">
        <f>IF(C20&gt;0, "1","-1")</f>
        <v>1</v>
      </c>
      <c r="F20">
        <f>1-D20</f>
        <v>0.10963000000000001</v>
      </c>
      <c r="G20" t="s">
        <v>35</v>
      </c>
      <c r="H20" t="s">
        <v>55</v>
      </c>
      <c r="I20" t="s">
        <v>34</v>
      </c>
      <c r="J20" t="s">
        <v>42</v>
      </c>
    </row>
    <row r="21" spans="1:10" x14ac:dyDescent="0.25">
      <c r="A21" t="s">
        <v>16</v>
      </c>
      <c r="B21" t="s">
        <v>9</v>
      </c>
      <c r="C21">
        <v>0.85980000000000001</v>
      </c>
      <c r="D21">
        <v>0.85980000000000001</v>
      </c>
      <c r="E21" t="str">
        <f>IF(C21&gt;0, "1","-1")</f>
        <v>1</v>
      </c>
      <c r="F21">
        <f>1-D21</f>
        <v>0.14019999999999999</v>
      </c>
      <c r="G21" t="s">
        <v>35</v>
      </c>
      <c r="H21" t="s">
        <v>55</v>
      </c>
      <c r="I21" t="s">
        <v>34</v>
      </c>
      <c r="J21" t="s">
        <v>51</v>
      </c>
    </row>
    <row r="22" spans="1:10" x14ac:dyDescent="0.25">
      <c r="A22" t="s">
        <v>8</v>
      </c>
      <c r="B22" t="s">
        <v>9</v>
      </c>
      <c r="C22">
        <v>0.92257</v>
      </c>
      <c r="D22">
        <v>0.92257</v>
      </c>
      <c r="E22" t="str">
        <f>IF(C22&gt;0, "1","-1")</f>
        <v>1</v>
      </c>
      <c r="F22">
        <f>1-D22</f>
        <v>7.7429999999999999E-2</v>
      </c>
      <c r="G22" t="s">
        <v>34</v>
      </c>
      <c r="H22" t="s">
        <v>42</v>
      </c>
      <c r="I22" t="s">
        <v>34</v>
      </c>
      <c r="J22" t="s">
        <v>51</v>
      </c>
    </row>
    <row r="23" spans="1:10" x14ac:dyDescent="0.25">
      <c r="A23" t="s">
        <v>8</v>
      </c>
      <c r="B23" t="s">
        <v>7</v>
      </c>
      <c r="C23">
        <v>-0.82877000000000001</v>
      </c>
      <c r="D23">
        <v>0.82877000000000001</v>
      </c>
      <c r="E23" t="str">
        <f>IF(C23&gt;0, "1","-1")</f>
        <v>-1</v>
      </c>
      <c r="F23">
        <f>1-D23</f>
        <v>0.17122999999999999</v>
      </c>
      <c r="G23" t="s">
        <v>34</v>
      </c>
      <c r="H23" t="s">
        <v>42</v>
      </c>
      <c r="I23" t="s">
        <v>33</v>
      </c>
      <c r="J23" t="s">
        <v>40</v>
      </c>
    </row>
    <row r="24" spans="1:10" x14ac:dyDescent="0.25">
      <c r="A24" t="s">
        <v>8</v>
      </c>
      <c r="B24" t="s">
        <v>6</v>
      </c>
      <c r="C24">
        <v>-0.80320000000000003</v>
      </c>
      <c r="D24">
        <v>0.80320000000000003</v>
      </c>
      <c r="E24" t="str">
        <f>IF(C24&gt;0, "1","-1")</f>
        <v>-1</v>
      </c>
      <c r="F24">
        <f>1-D24</f>
        <v>0.19679999999999997</v>
      </c>
      <c r="G24" t="s">
        <v>34</v>
      </c>
      <c r="H24" t="s">
        <v>42</v>
      </c>
      <c r="I24" t="s">
        <v>33</v>
      </c>
      <c r="J24" t="s">
        <v>39</v>
      </c>
    </row>
    <row r="25" spans="1:10" x14ac:dyDescent="0.25">
      <c r="A25" t="s">
        <v>10</v>
      </c>
      <c r="B25" t="s">
        <v>8</v>
      </c>
      <c r="C25">
        <v>0.96082999999999996</v>
      </c>
      <c r="D25">
        <v>0.96082999999999996</v>
      </c>
      <c r="E25" t="str">
        <f>IF(C25&gt;0, "1","-1")</f>
        <v>1</v>
      </c>
      <c r="F25">
        <f>1-D25</f>
        <v>3.9170000000000038E-2</v>
      </c>
      <c r="G25" t="s">
        <v>34</v>
      </c>
      <c r="H25" t="s">
        <v>45</v>
      </c>
      <c r="I25" t="s">
        <v>34</v>
      </c>
      <c r="J25" t="s">
        <v>42</v>
      </c>
    </row>
    <row r="26" spans="1:10" x14ac:dyDescent="0.25">
      <c r="A26" t="s">
        <v>10</v>
      </c>
      <c r="B26" t="s">
        <v>7</v>
      </c>
      <c r="C26">
        <v>-0.92593000000000003</v>
      </c>
      <c r="D26">
        <v>0.92593000000000003</v>
      </c>
      <c r="E26" t="str">
        <f>IF(C26&gt;0, "1","-1")</f>
        <v>-1</v>
      </c>
      <c r="F26">
        <f>1-D26</f>
        <v>7.4069999999999969E-2</v>
      </c>
      <c r="G26" t="s">
        <v>34</v>
      </c>
      <c r="H26" t="s">
        <v>45</v>
      </c>
      <c r="I26" t="s">
        <v>33</v>
      </c>
      <c r="J26" t="s">
        <v>40</v>
      </c>
    </row>
    <row r="27" spans="1:10" x14ac:dyDescent="0.25">
      <c r="A27" t="s">
        <v>10</v>
      </c>
      <c r="B27" t="s">
        <v>6</v>
      </c>
      <c r="C27">
        <v>-0.92186999999999997</v>
      </c>
      <c r="D27">
        <v>0.92186999999999997</v>
      </c>
      <c r="E27" t="str">
        <f>IF(C27&gt;0, "1","-1")</f>
        <v>-1</v>
      </c>
      <c r="F27">
        <f>1-D27</f>
        <v>7.8130000000000033E-2</v>
      </c>
      <c r="G27" t="s">
        <v>34</v>
      </c>
      <c r="H27" t="s">
        <v>45</v>
      </c>
      <c r="I27" t="s">
        <v>33</v>
      </c>
      <c r="J27" t="s">
        <v>39</v>
      </c>
    </row>
    <row r="28" spans="1:10" x14ac:dyDescent="0.25">
      <c r="A28" t="s">
        <v>10</v>
      </c>
      <c r="B28" t="s">
        <v>9</v>
      </c>
      <c r="C28">
        <v>0.87312999999999996</v>
      </c>
      <c r="D28">
        <v>0.87312999999999996</v>
      </c>
      <c r="E28" t="str">
        <f>IF(C28&gt;0, "1","-1")</f>
        <v>1</v>
      </c>
      <c r="F28">
        <f>1-D28</f>
        <v>0.12687000000000004</v>
      </c>
      <c r="G28" t="s">
        <v>34</v>
      </c>
      <c r="H28" t="s">
        <v>45</v>
      </c>
      <c r="I28" t="s">
        <v>34</v>
      </c>
      <c r="J28" t="s">
        <v>51</v>
      </c>
    </row>
    <row r="29" spans="1:10" x14ac:dyDescent="0.25">
      <c r="A29" t="s">
        <v>6</v>
      </c>
      <c r="B29" t="s">
        <v>7</v>
      </c>
      <c r="C29">
        <v>0.97506999999999999</v>
      </c>
      <c r="D29">
        <v>0.97506999999999999</v>
      </c>
      <c r="E29" t="str">
        <f>IF(C29&gt;0, "1","-1")</f>
        <v>1</v>
      </c>
      <c r="F29">
        <f>1-D29</f>
        <v>2.4930000000000008E-2</v>
      </c>
      <c r="G29" t="s">
        <v>33</v>
      </c>
      <c r="H29" t="s">
        <v>39</v>
      </c>
      <c r="I29" t="s">
        <v>33</v>
      </c>
      <c r="J29" t="s">
        <v>40</v>
      </c>
    </row>
    <row r="30" spans="1:10" x14ac:dyDescent="0.25">
      <c r="A30" t="s">
        <v>17</v>
      </c>
      <c r="B30" t="s">
        <v>14</v>
      </c>
      <c r="C30">
        <v>0.89176999999999995</v>
      </c>
      <c r="D30">
        <v>0.89176999999999995</v>
      </c>
      <c r="E30" t="str">
        <f>IF(C30&gt;0, "1","-1")</f>
        <v>1</v>
      </c>
      <c r="F30">
        <f>1-D30</f>
        <v>0.10823000000000005</v>
      </c>
      <c r="G30" t="s">
        <v>35</v>
      </c>
      <c r="H30" t="s">
        <v>56</v>
      </c>
      <c r="I30" t="s">
        <v>35</v>
      </c>
      <c r="J30" t="s">
        <v>44</v>
      </c>
    </row>
    <row r="31" spans="1:10" x14ac:dyDescent="0.25">
      <c r="A31" t="s">
        <v>17</v>
      </c>
      <c r="B31" t="s">
        <v>6</v>
      </c>
      <c r="C31">
        <v>-0.83409999999999995</v>
      </c>
      <c r="D31">
        <v>0.83409999999999995</v>
      </c>
      <c r="E31" t="str">
        <f>IF(C31&gt;0, "1","-1")</f>
        <v>-1</v>
      </c>
      <c r="F31">
        <f>1-D31</f>
        <v>0.16590000000000005</v>
      </c>
      <c r="G31" t="s">
        <v>35</v>
      </c>
      <c r="H31" t="s">
        <v>56</v>
      </c>
      <c r="I31" t="s">
        <v>33</v>
      </c>
      <c r="J31" t="s">
        <v>39</v>
      </c>
    </row>
    <row r="32" spans="1:10" x14ac:dyDescent="0.25">
      <c r="A32" t="s">
        <v>17</v>
      </c>
      <c r="B32" t="s">
        <v>15</v>
      </c>
      <c r="C32">
        <v>0.81467000000000001</v>
      </c>
      <c r="D32">
        <v>0.81467000000000001</v>
      </c>
      <c r="E32" t="str">
        <f>IF(C32&gt;0, "1","-1")</f>
        <v>1</v>
      </c>
      <c r="F32">
        <f>1-D32</f>
        <v>0.18532999999999999</v>
      </c>
      <c r="G32" t="s">
        <v>35</v>
      </c>
      <c r="H32" t="s">
        <v>56</v>
      </c>
      <c r="I32" t="s">
        <v>35</v>
      </c>
      <c r="J32" t="s">
        <v>43</v>
      </c>
    </row>
    <row r="33" spans="1:10" x14ac:dyDescent="0.25">
      <c r="A33" t="s">
        <v>17</v>
      </c>
      <c r="B33" t="s">
        <v>10</v>
      </c>
      <c r="C33">
        <v>0.81223000000000001</v>
      </c>
      <c r="D33">
        <v>0.81223000000000001</v>
      </c>
      <c r="E33" t="str">
        <f>IF(C33&gt;0, "1","-1")</f>
        <v>1</v>
      </c>
      <c r="F33">
        <f>1-D33</f>
        <v>0.18776999999999999</v>
      </c>
      <c r="G33" t="s">
        <v>35</v>
      </c>
      <c r="H33" t="s">
        <v>56</v>
      </c>
      <c r="I33" t="s">
        <v>34</v>
      </c>
      <c r="J33" t="s">
        <v>45</v>
      </c>
    </row>
    <row r="34" spans="1:10" x14ac:dyDescent="0.25">
      <c r="A34" t="s">
        <v>17</v>
      </c>
      <c r="B34" t="s">
        <v>7</v>
      </c>
      <c r="C34">
        <v>-0.80916999999999994</v>
      </c>
      <c r="D34">
        <v>0.80916999999999994</v>
      </c>
      <c r="E34" t="str">
        <f>IF(C34&gt;0, "1","-1")</f>
        <v>-1</v>
      </c>
      <c r="F34">
        <f>1-D34</f>
        <v>0.19083000000000006</v>
      </c>
      <c r="G34" t="s">
        <v>35</v>
      </c>
      <c r="H34" t="s">
        <v>56</v>
      </c>
      <c r="I34" t="s">
        <v>33</v>
      </c>
      <c r="J34" t="s">
        <v>40</v>
      </c>
    </row>
    <row r="35" spans="1:10" x14ac:dyDescent="0.25">
      <c r="A35" t="s">
        <v>18</v>
      </c>
      <c r="B35" t="s">
        <v>19</v>
      </c>
      <c r="C35">
        <v>0.94903000000000004</v>
      </c>
      <c r="D35">
        <v>0.94903000000000004</v>
      </c>
      <c r="E35" t="str">
        <f>IF(C35&gt;0, "1","-1")</f>
        <v>1</v>
      </c>
      <c r="F35">
        <f>1-D35</f>
        <v>5.096999999999996E-2</v>
      </c>
      <c r="G35" t="s">
        <v>35</v>
      </c>
      <c r="H35" t="s">
        <v>48</v>
      </c>
      <c r="I35" t="s">
        <v>35</v>
      </c>
      <c r="J35" t="s">
        <v>49</v>
      </c>
    </row>
    <row r="36" spans="1:10" x14ac:dyDescent="0.25">
      <c r="A36" t="s">
        <v>24</v>
      </c>
      <c r="B36" t="s">
        <v>23</v>
      </c>
      <c r="C36">
        <v>0.91920000000000002</v>
      </c>
      <c r="D36">
        <v>0.91920000000000002</v>
      </c>
      <c r="E36" t="str">
        <f>IF(C36&gt;0, "1","-1")</f>
        <v>1</v>
      </c>
      <c r="F36">
        <f>1-D36</f>
        <v>8.0799999999999983E-2</v>
      </c>
      <c r="G36" t="s">
        <v>37</v>
      </c>
      <c r="H36" t="s">
        <v>53</v>
      </c>
      <c r="I36" t="s">
        <v>37</v>
      </c>
      <c r="J36" t="s">
        <v>52</v>
      </c>
    </row>
    <row r="37" spans="1:10" x14ac:dyDescent="0.25">
      <c r="A37" t="s">
        <v>24</v>
      </c>
      <c r="B37" t="s">
        <v>17</v>
      </c>
      <c r="C37">
        <v>-0.8962</v>
      </c>
      <c r="D37">
        <v>0.8962</v>
      </c>
      <c r="E37" t="str">
        <f>IF(C37&gt;0, "1","-1")</f>
        <v>-1</v>
      </c>
      <c r="F37">
        <f>1-D37</f>
        <v>0.1038</v>
      </c>
      <c r="G37" t="s">
        <v>37</v>
      </c>
      <c r="H37" t="s">
        <v>53</v>
      </c>
      <c r="I37" t="s">
        <v>35</v>
      </c>
      <c r="J37" t="s">
        <v>56</v>
      </c>
    </row>
    <row r="38" spans="1:10" x14ac:dyDescent="0.25">
      <c r="A38" t="s">
        <v>24</v>
      </c>
      <c r="B38" t="s">
        <v>22</v>
      </c>
      <c r="C38">
        <v>-0.86426999999999998</v>
      </c>
      <c r="D38">
        <v>0.86426999999999998</v>
      </c>
      <c r="E38" t="str">
        <f>IF(C38&gt;0, "1","-1")</f>
        <v>-1</v>
      </c>
      <c r="F38">
        <f>1-D38</f>
        <v>0.13573000000000002</v>
      </c>
      <c r="G38" t="s">
        <v>37</v>
      </c>
      <c r="H38" t="s">
        <v>53</v>
      </c>
      <c r="I38" t="s">
        <v>36</v>
      </c>
      <c r="J38" t="s">
        <v>41</v>
      </c>
    </row>
    <row r="39" spans="1:10" x14ac:dyDescent="0.25">
      <c r="A39" t="s">
        <v>24</v>
      </c>
      <c r="B39" t="s">
        <v>19</v>
      </c>
      <c r="C39">
        <v>-0.84606999999999999</v>
      </c>
      <c r="D39">
        <v>0.84606999999999999</v>
      </c>
      <c r="E39" t="str">
        <f>IF(C39&gt;0, "1","-1")</f>
        <v>-1</v>
      </c>
      <c r="F39">
        <f>1-D39</f>
        <v>0.15393000000000001</v>
      </c>
      <c r="G39" t="s">
        <v>37</v>
      </c>
      <c r="H39" t="s">
        <v>53</v>
      </c>
      <c r="I39" t="s">
        <v>35</v>
      </c>
      <c r="J39" t="s">
        <v>49</v>
      </c>
    </row>
    <row r="40" spans="1:10" x14ac:dyDescent="0.25">
      <c r="A40" t="s">
        <v>24</v>
      </c>
      <c r="B40" t="s">
        <v>10</v>
      </c>
      <c r="C40">
        <v>-0.83592999999999995</v>
      </c>
      <c r="D40">
        <v>0.83592999999999995</v>
      </c>
      <c r="E40" t="str">
        <f>IF(C40&gt;0, "1","-1")</f>
        <v>-1</v>
      </c>
      <c r="F40">
        <f>1-D40</f>
        <v>0.16407000000000005</v>
      </c>
      <c r="G40" t="s">
        <v>37</v>
      </c>
      <c r="H40" t="s">
        <v>53</v>
      </c>
      <c r="I40" t="s">
        <v>34</v>
      </c>
      <c r="J40" t="s">
        <v>45</v>
      </c>
    </row>
    <row r="41" spans="1:10" x14ac:dyDescent="0.25">
      <c r="A41" t="s">
        <v>24</v>
      </c>
      <c r="B41" t="s">
        <v>14</v>
      </c>
      <c r="C41">
        <v>-0.80349999999999999</v>
      </c>
      <c r="D41">
        <v>0.80349999999999999</v>
      </c>
      <c r="E41" t="str">
        <f>IF(C41&gt;0, "1","-1")</f>
        <v>-1</v>
      </c>
      <c r="F41">
        <f>1-D41</f>
        <v>0.19650000000000001</v>
      </c>
      <c r="G41" t="s">
        <v>37</v>
      </c>
      <c r="H41" t="s">
        <v>53</v>
      </c>
      <c r="I41" t="s">
        <v>35</v>
      </c>
      <c r="J41" t="s">
        <v>44</v>
      </c>
    </row>
    <row r="42" spans="1:10" x14ac:dyDescent="0.25">
      <c r="A42" t="s">
        <v>12</v>
      </c>
      <c r="B42" t="s">
        <v>8</v>
      </c>
      <c r="C42">
        <v>0.93937000000000004</v>
      </c>
      <c r="D42">
        <v>0.93937000000000004</v>
      </c>
      <c r="E42" t="str">
        <f>IF(C42&gt;0, "1","-1")</f>
        <v>1</v>
      </c>
      <c r="F42">
        <f>1-D42</f>
        <v>6.0629999999999962E-2</v>
      </c>
      <c r="G42" t="s">
        <v>34</v>
      </c>
      <c r="H42" t="s">
        <v>50</v>
      </c>
      <c r="I42" t="s">
        <v>34</v>
      </c>
      <c r="J42" t="s">
        <v>42</v>
      </c>
    </row>
    <row r="43" spans="1:10" x14ac:dyDescent="0.25">
      <c r="A43" t="s">
        <v>12</v>
      </c>
      <c r="B43" t="s">
        <v>11</v>
      </c>
      <c r="C43">
        <v>0.91349999999999998</v>
      </c>
      <c r="D43">
        <v>0.91349999999999998</v>
      </c>
      <c r="E43" t="str">
        <f>IF(C43&gt;0, "1","-1")</f>
        <v>1</v>
      </c>
      <c r="F43">
        <f>1-D43</f>
        <v>8.6500000000000021E-2</v>
      </c>
      <c r="G43" t="s">
        <v>34</v>
      </c>
      <c r="H43" t="s">
        <v>50</v>
      </c>
      <c r="I43" t="s">
        <v>34</v>
      </c>
      <c r="J43" t="s">
        <v>54</v>
      </c>
    </row>
    <row r="44" spans="1:10" x14ac:dyDescent="0.25">
      <c r="A44" t="s">
        <v>12</v>
      </c>
      <c r="B44" t="s">
        <v>13</v>
      </c>
      <c r="C44">
        <v>0.88719999999999999</v>
      </c>
      <c r="D44">
        <v>0.88719999999999999</v>
      </c>
      <c r="E44" t="str">
        <f>IF(C44&gt;0, "1","-1")</f>
        <v>1</v>
      </c>
      <c r="F44">
        <f>1-D44</f>
        <v>0.11280000000000001</v>
      </c>
      <c r="G44" t="s">
        <v>34</v>
      </c>
      <c r="H44" t="s">
        <v>50</v>
      </c>
      <c r="I44" t="s">
        <v>34</v>
      </c>
      <c r="J44" t="s">
        <v>59</v>
      </c>
    </row>
    <row r="45" spans="1:10" x14ac:dyDescent="0.25">
      <c r="A45" t="s">
        <v>12</v>
      </c>
      <c r="B45" t="s">
        <v>9</v>
      </c>
      <c r="C45">
        <v>0.87229999999999996</v>
      </c>
      <c r="D45">
        <v>0.87229999999999996</v>
      </c>
      <c r="E45" t="str">
        <f>IF(C45&gt;0, "1","-1")</f>
        <v>1</v>
      </c>
      <c r="F45">
        <f>1-D45</f>
        <v>0.12770000000000004</v>
      </c>
      <c r="G45" t="s">
        <v>34</v>
      </c>
      <c r="H45" t="s">
        <v>50</v>
      </c>
      <c r="I45" t="s">
        <v>34</v>
      </c>
      <c r="J45" t="s">
        <v>51</v>
      </c>
    </row>
    <row r="46" spans="1:10" x14ac:dyDescent="0.25">
      <c r="A46" t="s">
        <v>12</v>
      </c>
      <c r="B46" t="s">
        <v>10</v>
      </c>
      <c r="C46">
        <v>0.8286</v>
      </c>
      <c r="D46">
        <v>0.8286</v>
      </c>
      <c r="E46" t="str">
        <f>IF(C46&gt;0, "1","-1")</f>
        <v>1</v>
      </c>
      <c r="F46">
        <f>1-D46</f>
        <v>0.1714</v>
      </c>
      <c r="G46" t="s">
        <v>34</v>
      </c>
      <c r="H46" t="s">
        <v>50</v>
      </c>
      <c r="I46" t="s">
        <v>34</v>
      </c>
      <c r="J46" t="s">
        <v>45</v>
      </c>
    </row>
    <row r="47" spans="1:10" x14ac:dyDescent="0.25">
      <c r="A47" t="s">
        <v>23</v>
      </c>
      <c r="B47" t="s">
        <v>22</v>
      </c>
      <c r="C47">
        <v>-0.85223000000000004</v>
      </c>
      <c r="D47">
        <v>0.85223000000000004</v>
      </c>
      <c r="E47" t="str">
        <f>IF(C47&gt;0, "1","-1")</f>
        <v>-1</v>
      </c>
      <c r="F47">
        <f>1-D47</f>
        <v>0.14776999999999996</v>
      </c>
      <c r="G47" t="s">
        <v>37</v>
      </c>
      <c r="H47" t="s">
        <v>52</v>
      </c>
      <c r="I47" t="s">
        <v>36</v>
      </c>
      <c r="J47" t="s">
        <v>41</v>
      </c>
    </row>
    <row r="48" spans="1:10" x14ac:dyDescent="0.25">
      <c r="A48" t="s">
        <v>23</v>
      </c>
      <c r="B48" t="s">
        <v>10</v>
      </c>
      <c r="C48">
        <v>-0.81713000000000002</v>
      </c>
      <c r="D48">
        <v>0.81713000000000002</v>
      </c>
      <c r="E48" t="str">
        <f>IF(C48&gt;0, "1","-1")</f>
        <v>-1</v>
      </c>
      <c r="F48">
        <f>1-D48</f>
        <v>0.18286999999999998</v>
      </c>
      <c r="G48" t="s">
        <v>37</v>
      </c>
      <c r="H48" t="s">
        <v>52</v>
      </c>
      <c r="I48" t="s">
        <v>34</v>
      </c>
      <c r="J48" t="s">
        <v>45</v>
      </c>
    </row>
    <row r="49" spans="1:10" x14ac:dyDescent="0.25">
      <c r="A49" t="s">
        <v>11</v>
      </c>
      <c r="B49" t="s">
        <v>8</v>
      </c>
      <c r="C49">
        <v>0.84019999999999995</v>
      </c>
      <c r="D49">
        <v>0.84019999999999995</v>
      </c>
      <c r="E49" t="str">
        <f>IF(C49&gt;0, "1","-1")</f>
        <v>1</v>
      </c>
      <c r="F49">
        <f>1-D49</f>
        <v>0.15980000000000005</v>
      </c>
      <c r="G49" t="s">
        <v>34</v>
      </c>
      <c r="H49" t="s">
        <v>54</v>
      </c>
      <c r="I49" t="s">
        <v>34</v>
      </c>
      <c r="J49" t="s">
        <v>42</v>
      </c>
    </row>
    <row r="50" spans="1:10" x14ac:dyDescent="0.25">
      <c r="A50" t="s">
        <v>11</v>
      </c>
      <c r="B50" t="s">
        <v>9</v>
      </c>
      <c r="C50">
        <v>0.83630000000000004</v>
      </c>
      <c r="D50">
        <v>0.83630000000000004</v>
      </c>
      <c r="E50" t="str">
        <f>IF(C50&gt;0, "1","-1")</f>
        <v>1</v>
      </c>
      <c r="F50">
        <f>1-D50</f>
        <v>0.16369999999999996</v>
      </c>
      <c r="G50" t="s">
        <v>34</v>
      </c>
      <c r="H50" t="s">
        <v>54</v>
      </c>
      <c r="I50" t="s">
        <v>34</v>
      </c>
      <c r="J50" t="s">
        <v>51</v>
      </c>
    </row>
    <row r="51" spans="1:10" x14ac:dyDescent="0.25">
      <c r="A51" t="s">
        <v>20</v>
      </c>
      <c r="B51" t="s">
        <v>13</v>
      </c>
      <c r="C51">
        <v>0.89293</v>
      </c>
      <c r="D51">
        <v>0.89293</v>
      </c>
      <c r="E51" t="str">
        <f>IF(C51&gt;0, "1","-1")</f>
        <v>1</v>
      </c>
      <c r="F51">
        <f>1-D51</f>
        <v>0.10707</v>
      </c>
      <c r="G51" t="s">
        <v>36</v>
      </c>
      <c r="H51" t="s">
        <v>58</v>
      </c>
      <c r="I51" t="s">
        <v>34</v>
      </c>
      <c r="J51" t="s">
        <v>59</v>
      </c>
    </row>
    <row r="52" spans="1:10" x14ac:dyDescent="0.25">
      <c r="A52" t="s">
        <v>20</v>
      </c>
      <c r="B52" t="s">
        <v>12</v>
      </c>
      <c r="C52">
        <v>0.87507000000000001</v>
      </c>
      <c r="D52">
        <v>0.87507000000000001</v>
      </c>
      <c r="E52" t="str">
        <f>IF(C52&gt;0, "1","-1")</f>
        <v>1</v>
      </c>
      <c r="F52">
        <f>1-D52</f>
        <v>0.12492999999999999</v>
      </c>
      <c r="G52" t="s">
        <v>36</v>
      </c>
      <c r="H52" t="s">
        <v>58</v>
      </c>
      <c r="I52" t="s">
        <v>34</v>
      </c>
      <c r="J52" t="s">
        <v>50</v>
      </c>
    </row>
    <row r="53" spans="1:10" x14ac:dyDescent="0.25">
      <c r="A53" t="s">
        <v>20</v>
      </c>
      <c r="B53" t="s">
        <v>8</v>
      </c>
      <c r="C53">
        <v>0.82152999999999998</v>
      </c>
      <c r="D53">
        <v>0.82152999999999998</v>
      </c>
      <c r="E53" t="str">
        <f>IF(C53&gt;0, "1","-1")</f>
        <v>1</v>
      </c>
      <c r="F53">
        <f>1-D53</f>
        <v>0.17847000000000002</v>
      </c>
      <c r="G53" t="s">
        <v>36</v>
      </c>
      <c r="H53" t="s">
        <v>58</v>
      </c>
      <c r="I53" t="s">
        <v>34</v>
      </c>
      <c r="J53" t="s">
        <v>42</v>
      </c>
    </row>
    <row r="54" spans="1:10" x14ac:dyDescent="0.25">
      <c r="A54" t="s">
        <v>20</v>
      </c>
      <c r="B54" t="s">
        <v>21</v>
      </c>
      <c r="C54">
        <v>0.81820000000000004</v>
      </c>
      <c r="D54">
        <v>0.81820000000000004</v>
      </c>
      <c r="E54" t="str">
        <f>IF(C54&gt;0, "1","-1")</f>
        <v>1</v>
      </c>
      <c r="F54">
        <f>1-D54</f>
        <v>0.18179999999999996</v>
      </c>
      <c r="G54" t="s">
        <v>36</v>
      </c>
      <c r="H54" t="s">
        <v>58</v>
      </c>
      <c r="I54" t="s">
        <v>33</v>
      </c>
      <c r="J54" t="s">
        <v>61</v>
      </c>
    </row>
    <row r="55" spans="1:10" x14ac:dyDescent="0.25">
      <c r="A55" t="s">
        <v>20</v>
      </c>
      <c r="B55" t="s">
        <v>11</v>
      </c>
      <c r="C55">
        <v>0.81562999999999997</v>
      </c>
      <c r="D55">
        <v>0.81562999999999997</v>
      </c>
      <c r="E55" t="str">
        <f>IF(C55&gt;0, "1","-1")</f>
        <v>1</v>
      </c>
      <c r="F55">
        <f>1-D55</f>
        <v>0.18437000000000003</v>
      </c>
      <c r="G55" t="s">
        <v>36</v>
      </c>
      <c r="H55" t="s">
        <v>58</v>
      </c>
      <c r="I55" t="s">
        <v>34</v>
      </c>
      <c r="J55" t="s">
        <v>54</v>
      </c>
    </row>
    <row r="56" spans="1:10" x14ac:dyDescent="0.25">
      <c r="A56" t="s">
        <v>20</v>
      </c>
      <c r="B56" t="s">
        <v>9</v>
      </c>
      <c r="C56">
        <v>0.80872999999999995</v>
      </c>
      <c r="D56">
        <v>0.80872999999999995</v>
      </c>
      <c r="E56" t="str">
        <f>IF(C56&gt;0, "1","-1")</f>
        <v>1</v>
      </c>
      <c r="F56">
        <f>1-D56</f>
        <v>0.19127000000000005</v>
      </c>
      <c r="G56" t="s">
        <v>36</v>
      </c>
      <c r="H56" t="s">
        <v>58</v>
      </c>
      <c r="I56" t="s">
        <v>34</v>
      </c>
      <c r="J56" t="s">
        <v>51</v>
      </c>
    </row>
    <row r="57" spans="1:10" x14ac:dyDescent="0.25">
      <c r="A57" t="s">
        <v>15</v>
      </c>
      <c r="B57" t="s">
        <v>14</v>
      </c>
      <c r="C57">
        <v>0.96526999999999996</v>
      </c>
      <c r="D57">
        <v>0.96526999999999996</v>
      </c>
      <c r="E57" t="str">
        <f>IF(C57&gt;0, "1","-1")</f>
        <v>1</v>
      </c>
      <c r="F57">
        <f>1-D57</f>
        <v>3.4730000000000039E-2</v>
      </c>
      <c r="G57" t="s">
        <v>35</v>
      </c>
      <c r="H57" t="s">
        <v>43</v>
      </c>
      <c r="I57" t="s">
        <v>35</v>
      </c>
      <c r="J57" t="s">
        <v>44</v>
      </c>
    </row>
    <row r="58" spans="1:10" x14ac:dyDescent="0.25">
      <c r="A58" t="s">
        <v>15</v>
      </c>
      <c r="B58" t="s">
        <v>6</v>
      </c>
      <c r="C58">
        <v>-0.81737000000000004</v>
      </c>
      <c r="D58">
        <v>0.81737000000000004</v>
      </c>
      <c r="E58" t="str">
        <f>IF(C58&gt;0, "1","-1")</f>
        <v>-1</v>
      </c>
      <c r="F58">
        <f>1-D58</f>
        <v>0.18262999999999996</v>
      </c>
      <c r="G58" t="s">
        <v>35</v>
      </c>
      <c r="H58" t="s">
        <v>43</v>
      </c>
      <c r="I58" t="s">
        <v>33</v>
      </c>
      <c r="J58" t="s">
        <v>39</v>
      </c>
    </row>
    <row r="59" spans="1:10" x14ac:dyDescent="0.25">
      <c r="A59" t="s">
        <v>27</v>
      </c>
      <c r="B59" t="s">
        <v>14</v>
      </c>
      <c r="C59">
        <v>0.89587000000000006</v>
      </c>
      <c r="D59">
        <v>0.89587000000000006</v>
      </c>
      <c r="E59" t="str">
        <f>IF(C59&gt;0, "1","-1")</f>
        <v>1</v>
      </c>
      <c r="F59">
        <f>1-D59</f>
        <v>0.10412999999999994</v>
      </c>
      <c r="G59" t="s">
        <v>37</v>
      </c>
      <c r="H59" t="s">
        <v>57</v>
      </c>
      <c r="I59" t="s">
        <v>35</v>
      </c>
      <c r="J59" t="s">
        <v>44</v>
      </c>
    </row>
    <row r="60" spans="1:10" x14ac:dyDescent="0.25">
      <c r="A60" t="s">
        <v>27</v>
      </c>
      <c r="B60" t="s">
        <v>24</v>
      </c>
      <c r="C60">
        <v>-0.87653000000000003</v>
      </c>
      <c r="D60">
        <v>0.87653000000000003</v>
      </c>
      <c r="E60" t="str">
        <f>IF(C60&gt;0, "1","-1")</f>
        <v>-1</v>
      </c>
      <c r="F60">
        <f>1-D60</f>
        <v>0.12346999999999997</v>
      </c>
      <c r="G60" t="s">
        <v>37</v>
      </c>
      <c r="H60" t="s">
        <v>57</v>
      </c>
      <c r="I60" t="s">
        <v>37</v>
      </c>
      <c r="J60" t="s">
        <v>53</v>
      </c>
    </row>
    <row r="61" spans="1:10" x14ac:dyDescent="0.25">
      <c r="A61" t="s">
        <v>27</v>
      </c>
      <c r="B61" t="s">
        <v>15</v>
      </c>
      <c r="C61">
        <v>0.87497000000000003</v>
      </c>
      <c r="D61">
        <v>0.87497000000000003</v>
      </c>
      <c r="E61" t="str">
        <f>IF(C61&gt;0, "1","-1")</f>
        <v>1</v>
      </c>
      <c r="F61">
        <f>1-D61</f>
        <v>0.12502999999999997</v>
      </c>
      <c r="G61" t="s">
        <v>37</v>
      </c>
      <c r="H61" t="s">
        <v>57</v>
      </c>
      <c r="I61" t="s">
        <v>35</v>
      </c>
      <c r="J61" t="s">
        <v>43</v>
      </c>
    </row>
    <row r="62" spans="1:10" x14ac:dyDescent="0.25">
      <c r="A62" t="s">
        <v>27</v>
      </c>
      <c r="B62" t="s">
        <v>17</v>
      </c>
      <c r="C62">
        <v>0.83457000000000003</v>
      </c>
      <c r="D62">
        <v>0.83457000000000003</v>
      </c>
      <c r="E62" t="str">
        <f>IF(C62&gt;0, "1","-1")</f>
        <v>1</v>
      </c>
      <c r="F62">
        <f>1-D62</f>
        <v>0.16542999999999997</v>
      </c>
      <c r="G62" t="s">
        <v>37</v>
      </c>
      <c r="H62" t="s">
        <v>57</v>
      </c>
      <c r="I62" t="s">
        <v>35</v>
      </c>
      <c r="J62" t="s">
        <v>56</v>
      </c>
    </row>
    <row r="63" spans="1:10" x14ac:dyDescent="0.25">
      <c r="A63" t="s">
        <v>27</v>
      </c>
      <c r="B63" t="s">
        <v>10</v>
      </c>
      <c r="C63">
        <v>0.81216999999999995</v>
      </c>
      <c r="D63">
        <v>0.81216999999999995</v>
      </c>
      <c r="E63" t="str">
        <f>IF(C63&gt;0, "1","-1")</f>
        <v>1</v>
      </c>
      <c r="F63">
        <f>1-D63</f>
        <v>0.18783000000000005</v>
      </c>
      <c r="G63" t="s">
        <v>37</v>
      </c>
      <c r="H63" t="s">
        <v>57</v>
      </c>
      <c r="I63" t="s">
        <v>34</v>
      </c>
      <c r="J63" t="s">
        <v>45</v>
      </c>
    </row>
    <row r="64" spans="1:10" x14ac:dyDescent="0.25">
      <c r="A64" t="s">
        <v>27</v>
      </c>
      <c r="B64" t="s">
        <v>6</v>
      </c>
      <c r="C64">
        <v>-0.80069999999999997</v>
      </c>
      <c r="D64">
        <v>0.80069999999999997</v>
      </c>
      <c r="E64" t="str">
        <f>IF(C64&gt;0, "1","-1")</f>
        <v>-1</v>
      </c>
      <c r="F64">
        <f>1-D64</f>
        <v>0.19930000000000003</v>
      </c>
      <c r="G64" t="s">
        <v>37</v>
      </c>
      <c r="H64" t="s">
        <v>57</v>
      </c>
      <c r="I64" t="s">
        <v>33</v>
      </c>
      <c r="J64" t="s">
        <v>39</v>
      </c>
    </row>
    <row r="65" spans="1:10" x14ac:dyDescent="0.25">
      <c r="A65" t="s">
        <v>28</v>
      </c>
      <c r="B65" t="s">
        <v>25</v>
      </c>
      <c r="C65">
        <v>0.95323000000000002</v>
      </c>
      <c r="D65">
        <v>0.95323000000000002</v>
      </c>
      <c r="E65" t="str">
        <f>IF(C65&gt;0, "1","-1")</f>
        <v>1</v>
      </c>
      <c r="F65">
        <f>1-D65</f>
        <v>4.6769999999999978E-2</v>
      </c>
      <c r="G65" t="s">
        <v>37</v>
      </c>
      <c r="H65" t="s">
        <v>46</v>
      </c>
      <c r="I65" t="s">
        <v>37</v>
      </c>
      <c r="J65" t="s">
        <v>47</v>
      </c>
    </row>
    <row r="66" spans="1:10" x14ac:dyDescent="0.25">
      <c r="A66" t="s">
        <v>28</v>
      </c>
      <c r="B66" t="s">
        <v>24</v>
      </c>
      <c r="C66">
        <v>0.92206999999999995</v>
      </c>
      <c r="D66">
        <v>0.92206999999999995</v>
      </c>
      <c r="E66" t="str">
        <f>IF(C66&gt;0, "1","-1")</f>
        <v>1</v>
      </c>
      <c r="F66">
        <f>1-D66</f>
        <v>7.7930000000000055E-2</v>
      </c>
      <c r="G66" t="s">
        <v>37</v>
      </c>
      <c r="H66" t="s">
        <v>46</v>
      </c>
      <c r="I66" t="s">
        <v>37</v>
      </c>
      <c r="J66" t="s">
        <v>53</v>
      </c>
    </row>
    <row r="67" spans="1:10" x14ac:dyDescent="0.25">
      <c r="A67" t="s">
        <v>28</v>
      </c>
      <c r="B67" t="s">
        <v>23</v>
      </c>
      <c r="C67">
        <v>0.90517000000000003</v>
      </c>
      <c r="D67">
        <v>0.90517000000000003</v>
      </c>
      <c r="E67" t="str">
        <f>IF(C67&gt;0, "1","-1")</f>
        <v>1</v>
      </c>
      <c r="F67">
        <f>1-D67</f>
        <v>9.482999999999997E-2</v>
      </c>
      <c r="G67" t="s">
        <v>37</v>
      </c>
      <c r="H67" t="s">
        <v>46</v>
      </c>
      <c r="I67" t="s">
        <v>37</v>
      </c>
      <c r="J67" t="s">
        <v>52</v>
      </c>
    </row>
    <row r="68" spans="1:10" x14ac:dyDescent="0.25">
      <c r="A68" t="s">
        <v>28</v>
      </c>
      <c r="B68" t="s">
        <v>22</v>
      </c>
      <c r="C68">
        <v>-0.84197</v>
      </c>
      <c r="D68">
        <v>0.84197</v>
      </c>
      <c r="E68" t="str">
        <f>IF(C68&gt;0, "1","-1")</f>
        <v>-1</v>
      </c>
      <c r="F68">
        <f>1-D68</f>
        <v>0.15803</v>
      </c>
      <c r="G68" t="s">
        <v>37</v>
      </c>
      <c r="H68" t="s">
        <v>46</v>
      </c>
      <c r="I68" t="s">
        <v>36</v>
      </c>
      <c r="J68" t="s">
        <v>41</v>
      </c>
    </row>
    <row r="69" spans="1:10" x14ac:dyDescent="0.25">
      <c r="A69" t="s">
        <v>28</v>
      </c>
      <c r="B69" t="s">
        <v>27</v>
      </c>
      <c r="C69">
        <v>-0.82957000000000003</v>
      </c>
      <c r="D69">
        <v>0.82957000000000003</v>
      </c>
      <c r="E69" t="str">
        <f>IF(C69&gt;0, "1","-1")</f>
        <v>-1</v>
      </c>
      <c r="F69">
        <f>1-D69</f>
        <v>0.17042999999999997</v>
      </c>
      <c r="G69" t="s">
        <v>37</v>
      </c>
      <c r="H69" t="s">
        <v>46</v>
      </c>
      <c r="I69" t="s">
        <v>37</v>
      </c>
      <c r="J69" t="s">
        <v>57</v>
      </c>
    </row>
  </sheetData>
  <sortState ref="A2:J69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E9" sqref="E9"/>
    </sheetView>
  </sheetViews>
  <sheetFormatPr defaultRowHeight="15" x14ac:dyDescent="0.25"/>
  <cols>
    <col min="1" max="1" width="27.140625" bestFit="1" customWidth="1"/>
  </cols>
  <sheetData>
    <row r="1" spans="1:19" x14ac:dyDescent="0.25">
      <c r="B1" t="s">
        <v>22</v>
      </c>
      <c r="C1" t="s">
        <v>26</v>
      </c>
      <c r="D1" t="s">
        <v>14</v>
      </c>
      <c r="E1" t="s">
        <v>25</v>
      </c>
      <c r="F1" t="s">
        <v>16</v>
      </c>
      <c r="G1" t="s">
        <v>8</v>
      </c>
      <c r="H1" t="s">
        <v>10</v>
      </c>
      <c r="I1" t="s">
        <v>6</v>
      </c>
      <c r="J1" t="s">
        <v>17</v>
      </c>
      <c r="K1" t="s">
        <v>18</v>
      </c>
      <c r="L1" t="s">
        <v>24</v>
      </c>
      <c r="M1" t="s">
        <v>12</v>
      </c>
      <c r="N1" t="s">
        <v>23</v>
      </c>
      <c r="O1" t="s">
        <v>11</v>
      </c>
      <c r="P1" t="s">
        <v>20</v>
      </c>
      <c r="Q1" t="s">
        <v>15</v>
      </c>
      <c r="R1" t="s">
        <v>27</v>
      </c>
      <c r="S1" t="s">
        <v>28</v>
      </c>
    </row>
    <row r="2" spans="1:19" x14ac:dyDescent="0.25">
      <c r="A2" t="s">
        <v>22</v>
      </c>
      <c r="B2" t="s">
        <v>73</v>
      </c>
    </row>
    <row r="3" spans="1:19" x14ac:dyDescent="0.25">
      <c r="A3" t="s">
        <v>26</v>
      </c>
      <c r="B3" t="s">
        <v>73</v>
      </c>
    </row>
    <row r="4" spans="1:19" x14ac:dyDescent="0.25">
      <c r="A4" t="s">
        <v>14</v>
      </c>
      <c r="B4" t="s">
        <v>73</v>
      </c>
    </row>
    <row r="5" spans="1:19" x14ac:dyDescent="0.25">
      <c r="A5" t="s">
        <v>25</v>
      </c>
      <c r="B5" t="s">
        <v>73</v>
      </c>
    </row>
    <row r="6" spans="1:19" x14ac:dyDescent="0.25">
      <c r="A6" t="s">
        <v>16</v>
      </c>
      <c r="B6" t="s">
        <v>73</v>
      </c>
    </row>
    <row r="7" spans="1:19" x14ac:dyDescent="0.25">
      <c r="A7" t="s">
        <v>8</v>
      </c>
      <c r="B7" t="s">
        <v>73</v>
      </c>
    </row>
    <row r="8" spans="1:19" x14ac:dyDescent="0.25">
      <c r="A8" t="s">
        <v>10</v>
      </c>
      <c r="B8" t="s">
        <v>73</v>
      </c>
    </row>
    <row r="9" spans="1:19" x14ac:dyDescent="0.25">
      <c r="A9" t="s">
        <v>6</v>
      </c>
      <c r="B9" t="s">
        <v>73</v>
      </c>
    </row>
    <row r="10" spans="1:19" x14ac:dyDescent="0.25">
      <c r="A10" t="s">
        <v>17</v>
      </c>
      <c r="B10" t="s">
        <v>73</v>
      </c>
    </row>
    <row r="11" spans="1:19" x14ac:dyDescent="0.25">
      <c r="A11" t="s">
        <v>18</v>
      </c>
      <c r="B11" t="s">
        <v>73</v>
      </c>
    </row>
    <row r="12" spans="1:19" x14ac:dyDescent="0.25">
      <c r="A12" t="s">
        <v>24</v>
      </c>
      <c r="B12" t="s">
        <v>73</v>
      </c>
    </row>
    <row r="13" spans="1:19" x14ac:dyDescent="0.25">
      <c r="A13" t="s">
        <v>12</v>
      </c>
      <c r="B13" t="s">
        <v>73</v>
      </c>
    </row>
    <row r="14" spans="1:19" x14ac:dyDescent="0.25">
      <c r="A14" t="s">
        <v>23</v>
      </c>
      <c r="B14" t="s">
        <v>73</v>
      </c>
    </row>
    <row r="15" spans="1:19" x14ac:dyDescent="0.25">
      <c r="A15" t="s">
        <v>11</v>
      </c>
      <c r="B15" t="s">
        <v>73</v>
      </c>
    </row>
    <row r="16" spans="1:19" x14ac:dyDescent="0.25">
      <c r="A16" t="s">
        <v>20</v>
      </c>
      <c r="B16" t="s">
        <v>73</v>
      </c>
    </row>
    <row r="17" spans="1:2" x14ac:dyDescent="0.25">
      <c r="A17" t="s">
        <v>15</v>
      </c>
      <c r="B17" t="s">
        <v>73</v>
      </c>
    </row>
    <row r="18" spans="1:2" x14ac:dyDescent="0.25">
      <c r="A18" t="s">
        <v>27</v>
      </c>
      <c r="B18" t="s">
        <v>73</v>
      </c>
    </row>
    <row r="19" spans="1:2" x14ac:dyDescent="0.25">
      <c r="A19" t="s">
        <v>28</v>
      </c>
      <c r="B19" t="s">
        <v>73</v>
      </c>
    </row>
  </sheetData>
  <sortState ref="A2:B69">
    <sortCondition ref="B2:B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PhysioParam08</vt:lpstr>
      <vt:lpstr>Cytoscape</vt:lpstr>
      <vt:lpstr>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Muller</dc:creator>
  <cp:lastModifiedBy>Arnaud Muller</cp:lastModifiedBy>
  <dcterms:created xsi:type="dcterms:W3CDTF">2014-11-19T10:35:43Z</dcterms:created>
  <dcterms:modified xsi:type="dcterms:W3CDTF">2015-02-09T09:18:09Z</dcterms:modified>
</cp:coreProperties>
</file>