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3e9e98bf3c419bd/Documenti/GitHub/DataAnalyst/Tecniche avanzate Data Analysis con Excel/"/>
    </mc:Choice>
  </mc:AlternateContent>
  <xr:revisionPtr revIDLastSave="0" documentId="8_{8437241A-56CA-4554-9E52-A8E25C7F5F3D}" xr6:coauthVersionLast="47" xr6:coauthVersionMax="47" xr10:uidLastSave="{00000000-0000-0000-0000-000000000000}"/>
  <bookViews>
    <workbookView xWindow="0" yWindow="0" windowWidth="28800" windowHeight="15480" activeTab="5" xr2:uid="{00000000-000D-0000-FFFF-FFFF00000000}"/>
  </bookViews>
  <sheets>
    <sheet name="FunzDensitàIntro" sheetId="7" r:id="rId1"/>
    <sheet name="DistribuzNormale" sheetId="2" r:id="rId2"/>
    <sheet name="DistribuzNormaleStand" sheetId="5" r:id="rId3"/>
    <sheet name="Esercizio0" sheetId="9" r:id="rId4"/>
    <sheet name="Esercizio1" sheetId="8" r:id="rId5"/>
    <sheet name="Skewnes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4" l="1" a="1"/>
  <c r="E28" i="4" s="1"/>
  <c r="D28" i="4" a="1"/>
  <c r="D28" i="4" s="1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5" i="9"/>
  <c r="C40" i="8"/>
  <c r="C38" i="8"/>
  <c r="C41" i="8"/>
  <c r="C43" i="8"/>
  <c r="C42" i="8"/>
  <c r="C37" i="8"/>
  <c r="C39" i="8"/>
  <c r="C45" i="8"/>
  <c r="C44" i="8"/>
  <c r="C36" i="8"/>
  <c r="C23" i="8"/>
  <c r="C24" i="8"/>
  <c r="C25" i="8"/>
  <c r="C26" i="8"/>
  <c r="C27" i="8"/>
  <c r="C28" i="8"/>
  <c r="C29" i="8"/>
  <c r="C30" i="8"/>
  <c r="C31" i="8"/>
  <c r="C22" i="8"/>
  <c r="A23" i="8"/>
  <c r="A24" i="8" s="1"/>
  <c r="A25" i="8" s="1"/>
  <c r="A26" i="8" s="1"/>
  <c r="A27" i="8" s="1"/>
  <c r="A28" i="8" s="1"/>
  <c r="A29" i="8" s="1"/>
  <c r="A30" i="8" s="1"/>
  <c r="A31" i="8" s="1"/>
  <c r="B17" i="8"/>
  <c r="B16" i="8"/>
  <c r="A5" i="8"/>
  <c r="A6" i="8" s="1"/>
  <c r="A7" i="8" s="1"/>
  <c r="A8" i="8" s="1"/>
  <c r="A9" i="8" s="1"/>
  <c r="A10" i="8" s="1"/>
  <c r="A11" i="8" s="1"/>
  <c r="A12" i="8" s="1"/>
  <c r="A13" i="8" s="1"/>
  <c r="C40" i="4" l="1"/>
  <c r="B40" i="4"/>
  <c r="E25" i="5"/>
  <c r="E26" i="5"/>
  <c r="E27" i="5"/>
  <c r="E28" i="5"/>
  <c r="E29" i="5"/>
  <c r="E30" i="5"/>
  <c r="E31" i="5"/>
  <c r="B20" i="5"/>
  <c r="B19" i="5"/>
  <c r="C30" i="5" s="1"/>
  <c r="B21" i="2"/>
  <c r="B20" i="2"/>
  <c r="C54" i="2" s="1"/>
  <c r="C24" i="2" l="1"/>
  <c r="C60" i="2"/>
  <c r="C25" i="5"/>
  <c r="D28" i="5"/>
  <c r="D25" i="5"/>
  <c r="D29" i="5"/>
  <c r="D26" i="5"/>
  <c r="D12" i="5"/>
  <c r="C29" i="5"/>
  <c r="C26" i="5"/>
  <c r="C27" i="5"/>
  <c r="D30" i="5"/>
  <c r="D27" i="5"/>
  <c r="C31" i="5"/>
  <c r="C28" i="5"/>
  <c r="D31" i="5"/>
  <c r="C17" i="5"/>
  <c r="C15" i="5"/>
  <c r="C16" i="5"/>
  <c r="C14" i="5"/>
  <c r="C13" i="5"/>
  <c r="C12" i="5"/>
  <c r="D11" i="5"/>
  <c r="D17" i="5"/>
  <c r="D16" i="5"/>
  <c r="D15" i="5"/>
  <c r="D14" i="5"/>
  <c r="D13" i="5"/>
  <c r="C11" i="5"/>
  <c r="C59" i="2"/>
  <c r="C55" i="2"/>
  <c r="C58" i="2"/>
  <c r="C57" i="2"/>
  <c r="C56" i="2"/>
  <c r="C25" i="2"/>
  <c r="C28" i="2"/>
  <c r="C27" i="2"/>
  <c r="C26" i="2"/>
  <c r="C30" i="2"/>
  <c r="C29" i="2"/>
  <c r="D20" i="5" l="1"/>
  <c r="D19" i="5"/>
  <c r="A37" i="8" l="1"/>
  <c r="A38" i="8"/>
  <c r="A39" i="8"/>
  <c r="A40" i="8"/>
  <c r="A41" i="8"/>
  <c r="A42" i="8"/>
  <c r="A43" i="8"/>
  <c r="A44" i="8"/>
  <c r="A4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<sst xmlns="http://schemas.openxmlformats.org/spreadsheetml/2006/main" count="144" uniqueCount="71">
  <si>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Distribuzione normale</t>
  </si>
  <si>
    <t>Per calcolare la curva gaussiana di una distrubuzione su excel si utilizza la seguente funzione</t>
  </si>
  <si>
    <t>Se la distribuzione è normale standard puoi usare:</t>
  </si>
  <si>
    <t>M è la media della distribuzione</t>
  </si>
  <si>
    <t>D è la deviazione standard</t>
  </si>
  <si>
    <t>X è il singolo valore della distribuzione</t>
  </si>
  <si>
    <t>C è un parametro booleano per ottenere il cumulativo (1) della distribuzione normale oppure no (0)</t>
  </si>
  <si>
    <t>DISTRIB.NORM.N(X;M;D;C)</t>
  </si>
  <si>
    <t>DISTRIB.NORM.ST.N(X;C)</t>
  </si>
  <si>
    <t>Prendiamo i voti di un gruppo di lavoro e analizziamoli per vederne la distribuzione normale</t>
  </si>
  <si>
    <t>Nome</t>
  </si>
  <si>
    <t>Voto</t>
  </si>
  <si>
    <t>Carla</t>
  </si>
  <si>
    <t>Andrea</t>
  </si>
  <si>
    <t>Anna</t>
  </si>
  <si>
    <t>Alex</t>
  </si>
  <si>
    <t>Daniele</t>
  </si>
  <si>
    <t>Rossella</t>
  </si>
  <si>
    <t>Luigi</t>
  </si>
  <si>
    <t>Media</t>
  </si>
  <si>
    <t>Deviazione standard</t>
  </si>
  <si>
    <t>Distrib. Normale</t>
  </si>
  <si>
    <t>Abbozziamo uno scatter plot per vedere l'andamento a campana: è il classico grafico di Gaussiana</t>
  </si>
  <si>
    <t>La curva è molto grezza: è cmq possibile riconoscere il picco che si verifica in presenza della media 74</t>
  </si>
  <si>
    <t>Distribuzione normale standard</t>
  </si>
  <si>
    <t>Riprendiamo la distribuzione precedente e calcoliamone i valori standardizzati</t>
  </si>
  <si>
    <t>Distribuz. Normale</t>
  </si>
  <si>
    <t>Standardizz.</t>
  </si>
  <si>
    <r>
      <t xml:space="preserve">Se vogliamo creare la distribuzione normale standardizzata si usa </t>
    </r>
    <r>
      <rPr>
        <sz val="11"/>
        <color theme="1"/>
        <rFont val="Calibri"/>
        <family val="2"/>
        <scheme val="minor"/>
      </rPr>
      <t>rappima la</t>
    </r>
    <r>
      <rPr>
        <b/>
        <sz val="11"/>
        <color theme="1"/>
        <rFont val="Calibri"/>
        <family val="2"/>
        <scheme val="minor"/>
      </rPr>
      <t xml:space="preserve"> funzione NORMALIZZA (ricorda che la funzione avrà media 1 deviazione 0</t>
    </r>
    <r>
      <rPr>
        <sz val="11"/>
        <color theme="1"/>
        <rFont val="Calibri"/>
        <family val="2"/>
        <scheme val="minor"/>
      </rPr>
      <t>)</t>
    </r>
  </si>
  <si>
    <t xml:space="preserve">Calcoliamo la funzione normale </t>
  </si>
  <si>
    <t>Funzione di densità</t>
  </si>
  <si>
    <t>Skewness</t>
  </si>
  <si>
    <t>Un istogramma delle frequenze è un grafico a colonne usato in statistica per mostrare come si distribuiscono le frequenze, o il numero di accadimenti, dei possibili esiti o categorie di un set di dati continui.</t>
  </si>
  <si>
    <t xml:space="preserve">E' fondamentale per realizzare un istogramma delle frequenze capire l’ampiezza delle classi e  il numero di queste. Cambia infatti la rappresentazione dei dati poiché si può migliorare la continuità dei dati e mostrare </t>
  </si>
  <si>
    <t>L’istogramma ti permette anche di capire se una distribuzione è unimodale o multimodale. </t>
  </si>
  <si>
    <t>La skewness è la misura dell’asimmetria di una distribuzione di probabilità</t>
  </si>
  <si>
    <t>La skewness di un insieme di dati può essere positiva, negativa o nulla. La skewness positiva indica che l'insieme di dati è obliquo verso destra, quella negativa indica che è obliquo verso sinistra e quella zero indica un insieme di dati simmetrico</t>
  </si>
  <si>
    <t>Si verifica un insieme in cui i valori più alti sono più frequenti di quelli più bassi</t>
  </si>
  <si>
    <t>Si verifica un insieme in cui i valori più alti sono più frequenti di quelli più alti</t>
  </si>
  <si>
    <t>Un semplice modo per calcolarla è attraverso:</t>
  </si>
  <si>
    <t>Skewness positiva</t>
  </si>
  <si>
    <t>Skewness negativa</t>
  </si>
  <si>
    <t>SKEW.P</t>
  </si>
  <si>
    <t>DataSetA</t>
  </si>
  <si>
    <t>DataSetB</t>
  </si>
  <si>
    <t>Vediamo su due semplici dataset</t>
  </si>
  <si>
    <t>Ti ricordo che con l'utilizzo di statistical toolpak puoi ottenere questa informazione statistica (insieme a molte altre!)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</si>
  <si>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</si>
  <si>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</si>
  <si>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</si>
  <si>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</si>
  <si>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</si>
  <si>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</si>
  <si>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</si>
  <si>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Range</t>
  </si>
  <si>
    <t>Minimum</t>
  </si>
  <si>
    <t>Maximum</t>
  </si>
  <si>
    <t>Sum</t>
  </si>
  <si>
    <t>Count</t>
  </si>
  <si>
    <t>Seleziona la tua tabella ed entra in DATA--&gt;DATA ANALYSIS inserendo le opzioni riassunte di seguito</t>
  </si>
  <si>
    <t>Modifichiamo ora l'ultimo parametro da FALSE a TRUE: così facendo il grafico diventa cumulativo ovvero da 0 a 1</t>
  </si>
  <si>
    <t>ID</t>
  </si>
  <si>
    <t>StDev</t>
  </si>
  <si>
    <t>Step per giungere al grafico di dist.normale</t>
  </si>
  <si>
    <t>2° step: costruzione punti normale</t>
  </si>
  <si>
    <t>1° step: calcolo media e dev. standard</t>
  </si>
  <si>
    <t>3° step: grafico assicurandosi di aver ordinato i dati delle ascisse da order and filter</t>
  </si>
  <si>
    <t>NORM.INV ritorna valori normalmente distribuiti data una probabilità, una media e una deviazione standard.</t>
  </si>
  <si>
    <t>NORM.INV(prob, media, dev std)</t>
  </si>
  <si>
    <t>Combiniamo NORM.INV e RAND(): RAND() ci serve per generare le probabilità da 0 a 1</t>
  </si>
  <si>
    <t>Creare dati normalmente distribuiti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</si>
</sst>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929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ont="1" applyFill="1"/>
    <xf numFmtId="0" fontId="5" fillId="3" borderId="0" xfId="0" applyFont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0" xfId="0" applyFont="1" applyFill="1"/>
    <xf numFmtId="0" fontId="0" fillId="5" borderId="0" xfId="0" applyFill="1"/>
    <xf numFmtId="2" fontId="0" fillId="0" borderId="1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0" fontId="5" fillId="3" borderId="0" xfId="0" applyFont="1" applyFill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1" fillId="4" borderId="9" xfId="0" applyFont="1" applyFill="1" applyBorder="1" applyAlignment="1">
      <alignment horizontal="center" vertical="center"/>
    </xf>
    <xf numFmtId="0" fontId="0" fillId="0" borderId="10" xfId="0" applyBorder="1"/>
    <xf numFmtId="0" fontId="8" fillId="0" borderId="1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7" fillId="3" borderId="0" xfId="0" applyFont="1" applyFill="1" applyAlignment="1">
      <alignment horizontal="left"/>
    </xf>
    <xf numFmtId="0" fontId="2" fillId="6" borderId="0" xfId="0" applyFont="1" applyFill="1" applyAlignment="1">
      <alignment horizontal="left" wrapText="1"/>
    </xf>
    <xf numFmtId="0" fontId="2" fillId="6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2929FB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Distrib. normale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DistribuzNormale!$B$24:$B$30</c:f>
              <c:numCache>
                <c:formatCode>General</c:formatCode>
                <c:ptCount val="7"/>
                <c:pt idx="0">
                  <c:v>87</c:v>
                </c:pt>
                <c:pt idx="1">
                  <c:v>56</c:v>
                </c:pt>
                <c:pt idx="2">
                  <c:v>76</c:v>
                </c:pt>
                <c:pt idx="3">
                  <c:v>88</c:v>
                </c:pt>
                <c:pt idx="4">
                  <c:v>70</c:v>
                </c:pt>
                <c:pt idx="5">
                  <c:v>66</c:v>
                </c:pt>
                <c:pt idx="6">
                  <c:v>79</c:v>
                </c:pt>
              </c:numCache>
            </c:numRef>
          </c:xVal>
          <c:yVal>
            <c:numRef>
              <c:f>DistribuzNormale!$C$24:$C$30</c:f>
              <c:numCache>
                <c:formatCode>General</c:formatCode>
                <c:ptCount val="7"/>
                <c:pt idx="0">
                  <c:v>1.8967145180274942E-2</c:v>
                </c:pt>
                <c:pt idx="1">
                  <c:v>8.2078915291031729E-3</c:v>
                </c:pt>
                <c:pt idx="2">
                  <c:v>3.7083609060498623E-2</c:v>
                </c:pt>
                <c:pt idx="3">
                  <c:v>1.6928083536749624E-2</c:v>
                </c:pt>
                <c:pt idx="4">
                  <c:v>3.4131841706792676E-2</c:v>
                </c:pt>
                <c:pt idx="5">
                  <c:v>2.7085321628216186E-2</c:v>
                </c:pt>
                <c:pt idx="6">
                  <c:v>3.432541422156099E-2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D-4E44-9135-065D4F179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478767"/>
        <c:axId val="443073599"/>
      </c:scatterChart>
      <c:valAx>
        <c:axId val="117047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3073599"/>
        <c:crosses val="autoZero"/>
        <c:crossBetween val="midCat"/>
      </c:valAx>
      <c:valAx>
        <c:axId val="4430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04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Distrib.</a:t>
            </a:r>
            <a:r>
              <a:rPr lang="it-IT" baseline="0"/>
              <a:t> Normale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DistribuzNormale!$B$54:$B$60</c:f>
              <c:numCache>
                <c:formatCode>General</c:formatCode>
                <c:ptCount val="7"/>
                <c:pt idx="0">
                  <c:v>87</c:v>
                </c:pt>
                <c:pt idx="1">
                  <c:v>56</c:v>
                </c:pt>
                <c:pt idx="2">
                  <c:v>76</c:v>
                </c:pt>
                <c:pt idx="3">
                  <c:v>88</c:v>
                </c:pt>
                <c:pt idx="4">
                  <c:v>70</c:v>
                </c:pt>
                <c:pt idx="5">
                  <c:v>66</c:v>
                </c:pt>
                <c:pt idx="6">
                  <c:v>79</c:v>
                </c:pt>
              </c:numCache>
            </c:numRef>
          </c:xVal>
          <c:yVal>
            <c:numRef>
              <c:f>DistribuzNormale!$C$54:$C$60</c:f>
              <c:numCache>
                <c:formatCode>General</c:formatCode>
                <c:ptCount val="7"/>
                <c:pt idx="0">
                  <c:v>0.87813475713697986</c:v>
                </c:pt>
                <c:pt idx="1">
                  <c:v>4.0765591867100374E-2</c:v>
                </c:pt>
                <c:pt idx="2">
                  <c:v>0.55329476087930629</c:v>
                </c:pt>
                <c:pt idx="3">
                  <c:v>0.89607619579626419</c:v>
                </c:pt>
                <c:pt idx="4">
                  <c:v>0.33404602885548362</c:v>
                </c:pt>
                <c:pt idx="5">
                  <c:v>0.21071580556993394</c:v>
                </c:pt>
                <c:pt idx="6">
                  <c:v>0.66106410702461327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5-4474-96CB-67D8A2559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84719"/>
        <c:axId val="434731727"/>
      </c:scatterChart>
      <c:valAx>
        <c:axId val="91098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4731727"/>
        <c:crosses val="autoZero"/>
        <c:crossBetween val="midCat"/>
      </c:valAx>
      <c:valAx>
        <c:axId val="43473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098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</a:t>
            </a:r>
            <a:r>
              <a:rPr lang="it-IT" baseline="0"/>
              <a:t> normale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DistribuzNormaleStand!$B$25:$B$31</c:f>
              <c:numCache>
                <c:formatCode>General</c:formatCode>
                <c:ptCount val="7"/>
                <c:pt idx="0">
                  <c:v>87</c:v>
                </c:pt>
                <c:pt idx="1">
                  <c:v>56</c:v>
                </c:pt>
                <c:pt idx="2">
                  <c:v>76</c:v>
                </c:pt>
                <c:pt idx="3">
                  <c:v>88</c:v>
                </c:pt>
                <c:pt idx="4">
                  <c:v>70</c:v>
                </c:pt>
                <c:pt idx="5">
                  <c:v>66</c:v>
                </c:pt>
                <c:pt idx="6">
                  <c:v>79</c:v>
                </c:pt>
              </c:numCache>
            </c:numRef>
          </c:xVal>
          <c:yVal>
            <c:numRef>
              <c:f>DistribuzNormaleStand!$E$25:$E$31</c:f>
              <c:numCache>
                <c:formatCode>0.000000000</c:formatCode>
                <c:ptCount val="7"/>
                <c:pt idx="0">
                  <c:v>0.20222345497368577</c:v>
                </c:pt>
                <c:pt idx="1">
                  <c:v>8.7510701652173048E-2</c:v>
                </c:pt>
                <c:pt idx="2">
                  <c:v>0.395377136402496</c:v>
                </c:pt>
                <c:pt idx="3">
                  <c:v>0.18048343629724126</c:v>
                </c:pt>
                <c:pt idx="4">
                  <c:v>0.36390605380827823</c:v>
                </c:pt>
                <c:pt idx="5">
                  <c:v>0.28877763451863753</c:v>
                </c:pt>
                <c:pt idx="6">
                  <c:v>0.36596988061786595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3-4702-8B22-889A1702F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375455"/>
        <c:axId val="649192735"/>
      </c:scatterChart>
      <c:valAx>
        <c:axId val="75037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9192735"/>
        <c:crosses val="autoZero"/>
        <c:crossBetween val="midCat"/>
      </c:valAx>
      <c:valAx>
        <c:axId val="6491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037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voti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Esercizio1!$B$36:$B$45</c:f>
              <c:numCache>
                <c:formatCode>General</c:formatCode>
                <c:ptCount val="10"/>
                <c:pt idx="0">
                  <c:v>60</c:v>
                </c:pt>
                <c:pt idx="1">
                  <c:v>65</c:v>
                </c:pt>
                <c:pt idx="2">
                  <c:v>74</c:v>
                </c:pt>
                <c:pt idx="3">
                  <c:v>80</c:v>
                </c:pt>
                <c:pt idx="4">
                  <c:v>82</c:v>
                </c:pt>
                <c:pt idx="5">
                  <c:v>83</c:v>
                </c:pt>
                <c:pt idx="6">
                  <c:v>86</c:v>
                </c:pt>
                <c:pt idx="7">
                  <c:v>86</c:v>
                </c:pt>
                <c:pt idx="8">
                  <c:v>87</c:v>
                </c:pt>
                <c:pt idx="9">
                  <c:v>90</c:v>
                </c:pt>
              </c:numCache>
            </c:numRef>
          </c:xVal>
          <c:yVal>
            <c:numRef>
              <c:f>Esercizio1!$C$36:$C$45</c:f>
              <c:numCache>
                <c:formatCode>General</c:formatCode>
                <c:ptCount val="10"/>
                <c:pt idx="0">
                  <c:v>5.2175974461178875E-3</c:v>
                </c:pt>
                <c:pt idx="1">
                  <c:v>1.3406655007146155E-2</c:v>
                </c:pt>
                <c:pt idx="2">
                  <c:v>3.6112935486536359E-2</c:v>
                </c:pt>
                <c:pt idx="3">
                  <c:v>4.2169191052824177E-2</c:v>
                </c:pt>
                <c:pt idx="4">
                  <c:v>4.0588790372549116E-2</c:v>
                </c:pt>
                <c:pt idx="5">
                  <c:v>3.9155500574204548E-2</c:v>
                </c:pt>
                <c:pt idx="6">
                  <c:v>3.2860775286041026E-2</c:v>
                </c:pt>
                <c:pt idx="7">
                  <c:v>3.2860775286041026E-2</c:v>
                </c:pt>
                <c:pt idx="8">
                  <c:v>3.0307339723404249E-2</c:v>
                </c:pt>
                <c:pt idx="9">
                  <c:v>2.2227102973362216E-2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B7-4BAE-8466-9E931C8A8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026367"/>
        <c:axId val="959324367"/>
      </c:scatterChart>
      <c:valAx>
        <c:axId val="9480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9324367"/>
        <c:crosses val="autoZero"/>
        <c:crossBetween val="midCat"/>
      </c:valAx>
      <c:valAx>
        <c:axId val="95932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802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DataSet</a:t>
            </a:r>
            <a:r>
              <a:rPr lang="it-IT" baseline="0"/>
              <a:t> A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Skewness!$D$28:$D$39</c:f>
              <c:numCache>
                <c:formatCode>General</c:formatCode>
                <c:ptCount val="12"/>
                <c:pt idx="0">
                  <c:v>6.9637262423080479E-2</c:v>
                </c:pt>
                <c:pt idx="1">
                  <c:v>6.9637262423080479E-2</c:v>
                </c:pt>
                <c:pt idx="2">
                  <c:v>0.12686024583786834</c:v>
                </c:pt>
                <c:pt idx="3">
                  <c:v>0.13201863410174156</c:v>
                </c:pt>
                <c:pt idx="4">
                  <c:v>0.14283861322713098</c:v>
                </c:pt>
                <c:pt idx="5">
                  <c:v>0.15459983138577305</c:v>
                </c:pt>
                <c:pt idx="6">
                  <c:v>0.15954088146169251</c:v>
                </c:pt>
                <c:pt idx="7">
                  <c:v>0.1600577296105215</c:v>
                </c:pt>
                <c:pt idx="8">
                  <c:v>0.15289262900225073</c:v>
                </c:pt>
                <c:pt idx="9">
                  <c:v>8.5401295701798718E-2</c:v>
                </c:pt>
                <c:pt idx="10">
                  <c:v>5.0012640680568675E-2</c:v>
                </c:pt>
                <c:pt idx="11">
                  <c:v>2.4893121521034161E-2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0F-43D6-AAC7-C05557001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94424"/>
        <c:axId val="855392624"/>
      </c:scatterChart>
      <c:valAx>
        <c:axId val="855394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5392624"/>
        <c:crosses val="autoZero"/>
        <c:crossBetween val="midCat"/>
      </c:valAx>
      <c:valAx>
        <c:axId val="8553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539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DataSet</a:t>
            </a:r>
            <a:r>
              <a:rPr lang="it-IT" baseline="0"/>
              <a:t> B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Skewness!$E$28:$E$39</c:f>
              <c:numCache>
                <c:formatCode>General</c:formatCode>
                <c:ptCount val="12"/>
                <c:pt idx="0">
                  <c:v>4.7454275519425906E-3</c:v>
                </c:pt>
                <c:pt idx="1">
                  <c:v>6.9045563467691369E-3</c:v>
                </c:pt>
                <c:pt idx="2">
                  <c:v>1.6870648151298923E-2</c:v>
                </c:pt>
                <c:pt idx="3">
                  <c:v>1.6870648151298923E-2</c:v>
                </c:pt>
                <c:pt idx="4">
                  <c:v>1.7987813253969406E-2</c:v>
                </c:pt>
                <c:pt idx="5">
                  <c:v>1.7987813253969406E-2</c:v>
                </c:pt>
                <c:pt idx="6">
                  <c:v>1.7987813253969406E-2</c:v>
                </c:pt>
                <c:pt idx="7">
                  <c:v>1.6133311907378118E-2</c:v>
                </c:pt>
                <c:pt idx="8">
                  <c:v>1.5160752727561436E-2</c:v>
                </c:pt>
                <c:pt idx="9">
                  <c:v>1.0769748287686367E-2</c:v>
                </c:pt>
                <c:pt idx="10">
                  <c:v>8.5831254102266552E-3</c:v>
                </c:pt>
                <c:pt idx="11">
                  <c:v>5.2744848490819188E-3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5-43F2-8CDC-9AB82B2DC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39760"/>
        <c:axId val="567840840"/>
      </c:scatterChart>
      <c:valAx>
        <c:axId val="56783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40840"/>
        <c:crosses val="autoZero"/>
        <c:crossBetween val="midCat"/>
      </c:valAx>
      <c:valAx>
        <c:axId val="5678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3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32</xdr:row>
      <xdr:rowOff>171450</xdr:rowOff>
    </xdr:from>
    <xdr:to>
      <xdr:col>5</xdr:col>
      <xdr:colOff>453390</xdr:colOff>
      <xdr:row>47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EE8BA-AEC8-74EC-CFDB-F08AB3425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60</xdr:row>
      <xdr:rowOff>163830</xdr:rowOff>
    </xdr:from>
    <xdr:to>
      <xdr:col>5</xdr:col>
      <xdr:colOff>457200</xdr:colOff>
      <xdr:row>75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9C264-8673-01E3-DF7C-42275929D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23</xdr:row>
      <xdr:rowOff>3810</xdr:rowOff>
    </xdr:from>
    <xdr:to>
      <xdr:col>13</xdr:col>
      <xdr:colOff>297180</xdr:colOff>
      <xdr:row>38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DDFC6-A993-8C9C-2813-D011B6B08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33</xdr:row>
      <xdr:rowOff>171450</xdr:rowOff>
    </xdr:from>
    <xdr:to>
      <xdr:col>12</xdr:col>
      <xdr:colOff>22860</xdr:colOff>
      <xdr:row>50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5BC5D-9EB4-B70C-B43C-DD26075C9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7</xdr:row>
      <xdr:rowOff>7620</xdr:rowOff>
    </xdr:from>
    <xdr:to>
      <xdr:col>11</xdr:col>
      <xdr:colOff>381000</xdr:colOff>
      <xdr:row>20</xdr:row>
      <xdr:rowOff>42314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FAD9E-5DF5-4B29-9CAB-3E8693D9D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1752600"/>
          <a:ext cx="5554980" cy="241213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43</xdr:row>
      <xdr:rowOff>182879</xdr:rowOff>
    </xdr:from>
    <xdr:to>
      <xdr:col>9</xdr:col>
      <xdr:colOff>30479</xdr:colOff>
      <xdr:row>59</xdr:row>
      <xdr:rowOff>38534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A7A03-826B-C837-7751-B06503CF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6020" y="8557259"/>
          <a:ext cx="3756659" cy="2796975"/>
        </a:xfrm>
        <a:prstGeom prst="rect">
          <a:avLst/>
        </a:prstGeom>
      </xdr:spPr>
    </xdr:pic>
    <xdr:clientData/>
  </xdr:twoCellAnchor>
  <xdr:twoCellAnchor>
    <xdr:from>
      <xdr:col>5</xdr:col>
      <xdr:colOff>285749</xdr:colOff>
      <xdr:row>27</xdr:row>
      <xdr:rowOff>28574</xdr:rowOff>
    </xdr:from>
    <xdr:to>
      <xdr:col>10</xdr:col>
      <xdr:colOff>323850</xdr:colOff>
      <xdr:row>39</xdr:row>
      <xdr:rowOff>28575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1A4155D-6281-0194-DDE9-88E25ADF1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447675</xdr:colOff>
      <xdr:row>27</xdr:row>
      <xdr:rowOff>66674</xdr:rowOff>
    </xdr:from>
    <xdr:to>
      <xdr:col>15</xdr:col>
      <xdr:colOff>495300</xdr:colOff>
      <xdr:row>39</xdr:row>
      <xdr:rowOff>19049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0A34F38-02D5-5FE0-19B4-EB8101D40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29ED-87A4-4333-A857-488095B4070E}">
  <dimension ref="A1:Q4"/>
  <sheetViews>
    <sheetView workbookViewId="0">
      <selection activeCell="F14" sqref="F14"/>
    </sheetView>
  </sheetViews>
  <sheetFormatPr defaultRowHeight="15" x14ac:dyDescent="0.25"/>
  <sheetData>
    <row r="1" spans="1:17" ht="33.75" x14ac:dyDescent="0.5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40.15" customHeight="1" x14ac:dyDescent="0.25">
      <c r="A2" s="22" t="s">
        <v>32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35.450000000000003" customHeight="1" x14ac:dyDescent="0.25">
      <c r="A3" s="23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25">
      <c r="A4" s="23" t="s">
        <v>34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</sheetData>
  <mergeCells count="4">
    <mergeCell ref="A2:Q2"/>
    <mergeCell ref="A3:Q3"/>
    <mergeCell ref="A4:Q4"/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03EB-CEB8-4CA7-ADE8-15F2AD3EDEFB}">
  <dimension ref="A1:O60"/>
  <sheetViews>
    <sheetView topLeftCell="A2" workbookViewId="0">
      <selection sqref="A1:O1"/>
    </sheetView>
  </sheetViews>
  <sheetFormatPr defaultRowHeight="15" x14ac:dyDescent="0.25"/>
  <cols>
    <col min="1" max="1" width="19" customWidth="1"/>
    <col min="3" max="3" width="14.42578125" bestFit="1" customWidth="1"/>
  </cols>
  <sheetData>
    <row r="1" spans="1:15" ht="33.75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8.75" x14ac:dyDescent="0.3">
      <c r="A3" s="26" t="s">
        <v>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25">
      <c r="A4" s="25" t="s">
        <v>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4.45" customHeight="1" x14ac:dyDescent="0.2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14.45" customHeight="1" x14ac:dyDescent="0.25">
      <c r="A6" s="25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19.149999999999999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9" spans="1:15" x14ac:dyDescent="0.25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1" spans="1:15" x14ac:dyDescent="0.25">
      <c r="A11" s="5" t="s">
        <v>10</v>
      </c>
      <c r="B11" s="5" t="s">
        <v>11</v>
      </c>
      <c r="C11" s="4"/>
    </row>
    <row r="12" spans="1:15" x14ac:dyDescent="0.25">
      <c r="A12" s="3" t="s">
        <v>12</v>
      </c>
      <c r="B12" s="3">
        <v>87</v>
      </c>
    </row>
    <row r="13" spans="1:15" x14ac:dyDescent="0.25">
      <c r="A13" s="3" t="s">
        <v>13</v>
      </c>
      <c r="B13" s="3">
        <v>56</v>
      </c>
    </row>
    <row r="14" spans="1:15" x14ac:dyDescent="0.25">
      <c r="A14" s="3" t="s">
        <v>14</v>
      </c>
      <c r="B14" s="3">
        <v>76</v>
      </c>
    </row>
    <row r="15" spans="1:15" x14ac:dyDescent="0.25">
      <c r="A15" s="3" t="s">
        <v>15</v>
      </c>
      <c r="B15" s="3">
        <v>88</v>
      </c>
    </row>
    <row r="16" spans="1:15" x14ac:dyDescent="0.25">
      <c r="A16" s="3" t="s">
        <v>16</v>
      </c>
      <c r="B16" s="3">
        <v>70</v>
      </c>
    </row>
    <row r="17" spans="1:8" x14ac:dyDescent="0.25">
      <c r="A17" s="3" t="s">
        <v>17</v>
      </c>
      <c r="B17" s="3">
        <v>66</v>
      </c>
    </row>
    <row r="18" spans="1:8" x14ac:dyDescent="0.25">
      <c r="A18" s="3" t="s">
        <v>18</v>
      </c>
      <c r="B18" s="3">
        <v>79</v>
      </c>
    </row>
    <row r="20" spans="1:8" x14ac:dyDescent="0.25">
      <c r="A20" s="5" t="s">
        <v>19</v>
      </c>
      <c r="B20" s="3">
        <f>AVERAGE(B12:B18)</f>
        <v>74.571428571428569</v>
      </c>
    </row>
    <row r="21" spans="1:8" x14ac:dyDescent="0.25">
      <c r="A21" s="5" t="s">
        <v>20</v>
      </c>
      <c r="B21" s="3">
        <f>_xlfn.STDEV.P(B12:B18)</f>
        <v>10.661776089740165</v>
      </c>
    </row>
    <row r="23" spans="1:8" x14ac:dyDescent="0.25">
      <c r="A23" s="5" t="s">
        <v>10</v>
      </c>
      <c r="B23" s="5" t="s">
        <v>11</v>
      </c>
      <c r="C23" s="5" t="s">
        <v>21</v>
      </c>
    </row>
    <row r="24" spans="1:8" x14ac:dyDescent="0.25">
      <c r="A24" s="3" t="s">
        <v>12</v>
      </c>
      <c r="B24" s="3">
        <v>87</v>
      </c>
      <c r="C24" s="6">
        <f>_xlfn.NORM.DIST(B24,$B$20,$B$21,FALSE)</f>
        <v>1.8967145180274942E-2</v>
      </c>
    </row>
    <row r="25" spans="1:8" x14ac:dyDescent="0.25">
      <c r="A25" s="3" t="s">
        <v>13</v>
      </c>
      <c r="B25" s="3">
        <v>56</v>
      </c>
      <c r="C25" s="6">
        <f t="shared" ref="C25:C30" si="0">_xlfn.NORM.DIST(B25,$B$20,$B$21,FALSE)</f>
        <v>8.2078915291031729E-3</v>
      </c>
    </row>
    <row r="26" spans="1:8" x14ac:dyDescent="0.25">
      <c r="A26" s="3" t="s">
        <v>14</v>
      </c>
      <c r="B26" s="3">
        <v>76</v>
      </c>
      <c r="C26" s="6">
        <f t="shared" si="0"/>
        <v>3.7083609060498623E-2</v>
      </c>
    </row>
    <row r="27" spans="1:8" x14ac:dyDescent="0.25">
      <c r="A27" s="3" t="s">
        <v>15</v>
      </c>
      <c r="B27" s="3">
        <v>88</v>
      </c>
      <c r="C27" s="6">
        <f t="shared" si="0"/>
        <v>1.6928083536749624E-2</v>
      </c>
    </row>
    <row r="28" spans="1:8" x14ac:dyDescent="0.25">
      <c r="A28" s="3" t="s">
        <v>16</v>
      </c>
      <c r="B28" s="3">
        <v>70</v>
      </c>
      <c r="C28" s="6">
        <f t="shared" si="0"/>
        <v>3.4131841706792676E-2</v>
      </c>
    </row>
    <row r="29" spans="1:8" x14ac:dyDescent="0.25">
      <c r="A29" s="3" t="s">
        <v>17</v>
      </c>
      <c r="B29" s="3">
        <v>66</v>
      </c>
      <c r="C29" s="6">
        <f t="shared" si="0"/>
        <v>2.7085321628216186E-2</v>
      </c>
    </row>
    <row r="30" spans="1:8" x14ac:dyDescent="0.25">
      <c r="A30" s="3" t="s">
        <v>18</v>
      </c>
      <c r="B30" s="3">
        <v>79</v>
      </c>
      <c r="C30" s="6">
        <f t="shared" si="0"/>
        <v>3.432541422156099E-2</v>
      </c>
    </row>
    <row r="32" spans="1:8" x14ac:dyDescent="0.25">
      <c r="A32" s="7" t="s">
        <v>22</v>
      </c>
      <c r="B32" s="8"/>
      <c r="C32" s="8"/>
      <c r="D32" s="8"/>
      <c r="E32" s="8"/>
      <c r="F32" s="8"/>
      <c r="G32" s="8"/>
      <c r="H32" s="8"/>
    </row>
    <row r="50" spans="1:9" x14ac:dyDescent="0.25">
      <c r="A50" s="7" t="s">
        <v>23</v>
      </c>
      <c r="B50" s="7"/>
      <c r="C50" s="7"/>
      <c r="D50" s="7"/>
      <c r="E50" s="7"/>
      <c r="F50" s="7"/>
      <c r="G50" s="7"/>
      <c r="H50" s="7"/>
      <c r="I50" s="7"/>
    </row>
    <row r="51" spans="1:9" x14ac:dyDescent="0.25">
      <c r="A51" s="7" t="s">
        <v>60</v>
      </c>
      <c r="B51" s="7"/>
      <c r="C51" s="7"/>
      <c r="D51" s="7"/>
      <c r="E51" s="7"/>
      <c r="F51" s="7"/>
      <c r="G51" s="7"/>
      <c r="H51" s="7"/>
      <c r="I51" s="7"/>
    </row>
    <row r="53" spans="1:9" x14ac:dyDescent="0.25">
      <c r="A53" s="5" t="s">
        <v>10</v>
      </c>
      <c r="B53" s="5" t="s">
        <v>11</v>
      </c>
      <c r="C53" s="5" t="s">
        <v>21</v>
      </c>
    </row>
    <row r="54" spans="1:9" x14ac:dyDescent="0.25">
      <c r="A54" s="3" t="s">
        <v>12</v>
      </c>
      <c r="B54" s="3">
        <v>87</v>
      </c>
      <c r="C54" s="6">
        <f>_xlfn.NORM.DIST(B54,$B$20,$B$21,TRUE)</f>
        <v>0.87813475713697986</v>
      </c>
    </row>
    <row r="55" spans="1:9" x14ac:dyDescent="0.25">
      <c r="A55" s="3" t="s">
        <v>13</v>
      </c>
      <c r="B55" s="3">
        <v>56</v>
      </c>
      <c r="C55" s="6">
        <f t="shared" ref="C55:C59" si="1">_xlfn.NORM.DIST(B55,$B$20,$B$21,TRUE)</f>
        <v>4.0765591867100374E-2</v>
      </c>
    </row>
    <row r="56" spans="1:9" x14ac:dyDescent="0.25">
      <c r="A56" s="3" t="s">
        <v>14</v>
      </c>
      <c r="B56" s="3">
        <v>76</v>
      </c>
      <c r="C56" s="6">
        <f t="shared" si="1"/>
        <v>0.55329476087930629</v>
      </c>
    </row>
    <row r="57" spans="1:9" x14ac:dyDescent="0.25">
      <c r="A57" s="3" t="s">
        <v>15</v>
      </c>
      <c r="B57" s="3">
        <v>88</v>
      </c>
      <c r="C57" s="6">
        <f t="shared" si="1"/>
        <v>0.89607619579626419</v>
      </c>
    </row>
    <row r="58" spans="1:9" x14ac:dyDescent="0.25">
      <c r="A58" s="3" t="s">
        <v>16</v>
      </c>
      <c r="B58" s="3">
        <v>70</v>
      </c>
      <c r="C58" s="6">
        <f t="shared" si="1"/>
        <v>0.33404602885548362</v>
      </c>
    </row>
    <row r="59" spans="1:9" x14ac:dyDescent="0.25">
      <c r="A59" s="3" t="s">
        <v>17</v>
      </c>
      <c r="B59" s="3">
        <v>66</v>
      </c>
      <c r="C59" s="6">
        <f t="shared" si="1"/>
        <v>0.21071580556993394</v>
      </c>
    </row>
    <row r="60" spans="1:9" x14ac:dyDescent="0.25">
      <c r="A60" s="3" t="s">
        <v>18</v>
      </c>
      <c r="B60" s="3">
        <v>79</v>
      </c>
      <c r="C60" s="6">
        <f>_xlfn.NORM.DIST(B60,$B$20,$B$21,TRUE)</f>
        <v>0.66106410702461327</v>
      </c>
    </row>
  </sheetData>
  <mergeCells count="7">
    <mergeCell ref="A6:O6"/>
    <mergeCell ref="A7:O7"/>
    <mergeCell ref="A1:O1"/>
    <mergeCell ref="A2:O2"/>
    <mergeCell ref="A3:O3"/>
    <mergeCell ref="A4:O4"/>
    <mergeCell ref="A5:O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55CB-E088-453C-8274-5D7EA56D0737}">
  <dimension ref="A1:O31"/>
  <sheetViews>
    <sheetView topLeftCell="A8" workbookViewId="0">
      <selection activeCell="A3" sqref="A3:O3"/>
    </sheetView>
  </sheetViews>
  <sheetFormatPr defaultRowHeight="15" x14ac:dyDescent="0.25"/>
  <cols>
    <col min="1" max="1" width="18.28515625" customWidth="1"/>
    <col min="3" max="3" width="17.85546875" customWidth="1"/>
    <col min="4" max="4" width="10.85546875" customWidth="1"/>
    <col min="5" max="5" width="17.28515625" customWidth="1"/>
  </cols>
  <sheetData>
    <row r="1" spans="1:15" ht="33.75" x14ac:dyDescent="0.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8.75" x14ac:dyDescent="0.3">
      <c r="A3" s="28" t="s">
        <v>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5" t="s">
        <v>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25" t="s">
        <v>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25" t="s">
        <v>28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17.45" customHeight="1" x14ac:dyDescent="0.25">
      <c r="A8" s="2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5" t="s">
        <v>10</v>
      </c>
      <c r="B10" s="5" t="s">
        <v>11</v>
      </c>
      <c r="C10" s="5" t="s">
        <v>26</v>
      </c>
      <c r="D10" s="5" t="s">
        <v>27</v>
      </c>
    </row>
    <row r="11" spans="1:15" x14ac:dyDescent="0.25">
      <c r="A11" s="3" t="s">
        <v>12</v>
      </c>
      <c r="B11" s="3">
        <v>87</v>
      </c>
      <c r="C11" s="6">
        <f t="shared" ref="C11:C17" si="0">_xlfn.NORM.DIST(B11,$B$19,$B$20, FALSE)</f>
        <v>1.8967145180274942E-2</v>
      </c>
      <c r="D11" s="6">
        <f>STANDARDIZE(B11,$B$19,$B$20)</f>
        <v>1.1657130410505858</v>
      </c>
    </row>
    <row r="12" spans="1:15" x14ac:dyDescent="0.25">
      <c r="A12" s="3" t="s">
        <v>13</v>
      </c>
      <c r="B12" s="3">
        <v>56</v>
      </c>
      <c r="C12" s="6">
        <f t="shared" si="0"/>
        <v>8.2078915291031729E-3</v>
      </c>
      <c r="D12" s="6">
        <f t="shared" ref="D12:D17" si="1">STANDARDIZE(B12,$B$19,$B$20)</f>
        <v>-1.7418700613399551</v>
      </c>
    </row>
    <row r="13" spans="1:15" x14ac:dyDescent="0.25">
      <c r="A13" s="3" t="s">
        <v>14</v>
      </c>
      <c r="B13" s="3">
        <v>76</v>
      </c>
      <c r="C13" s="6">
        <f t="shared" si="0"/>
        <v>3.7083609060498623E-2</v>
      </c>
      <c r="D13" s="6">
        <f t="shared" si="1"/>
        <v>0.13399000471845829</v>
      </c>
    </row>
    <row r="14" spans="1:15" x14ac:dyDescent="0.25">
      <c r="A14" s="3" t="s">
        <v>15</v>
      </c>
      <c r="B14" s="3">
        <v>88</v>
      </c>
      <c r="C14" s="6">
        <f t="shared" si="0"/>
        <v>1.6928083536749624E-2</v>
      </c>
      <c r="D14" s="6">
        <f t="shared" si="1"/>
        <v>1.2595060443535064</v>
      </c>
    </row>
    <row r="15" spans="1:15" x14ac:dyDescent="0.25">
      <c r="A15" s="3" t="s">
        <v>16</v>
      </c>
      <c r="B15" s="3">
        <v>70</v>
      </c>
      <c r="C15" s="6">
        <f t="shared" si="0"/>
        <v>3.4131841706792676E-2</v>
      </c>
      <c r="D15" s="6">
        <f t="shared" si="1"/>
        <v>-0.42876801509906576</v>
      </c>
    </row>
    <row r="16" spans="1:15" x14ac:dyDescent="0.25">
      <c r="A16" s="3" t="s">
        <v>17</v>
      </c>
      <c r="B16" s="3">
        <v>66</v>
      </c>
      <c r="C16" s="6">
        <f t="shared" si="0"/>
        <v>2.7085321628216186E-2</v>
      </c>
      <c r="D16" s="6">
        <f t="shared" si="1"/>
        <v>-0.80394002831074851</v>
      </c>
    </row>
    <row r="17" spans="1:15" x14ac:dyDescent="0.25">
      <c r="A17" s="3" t="s">
        <v>18</v>
      </c>
      <c r="B17" s="3">
        <v>79</v>
      </c>
      <c r="C17" s="6">
        <f t="shared" si="0"/>
        <v>3.432541422156099E-2</v>
      </c>
      <c r="D17" s="6">
        <f t="shared" si="1"/>
        <v>0.41536901462722031</v>
      </c>
    </row>
    <row r="19" spans="1:15" x14ac:dyDescent="0.25">
      <c r="A19" s="5" t="s">
        <v>19</v>
      </c>
      <c r="B19" s="3">
        <f>AVERAGE(B11:B17)</f>
        <v>74.571428571428569</v>
      </c>
      <c r="C19" s="5" t="s">
        <v>19</v>
      </c>
      <c r="D19" s="9">
        <f>AVERAGE(D11:D17)</f>
        <v>2.1411444046342305E-16</v>
      </c>
    </row>
    <row r="20" spans="1:15" x14ac:dyDescent="0.25">
      <c r="A20" s="5" t="s">
        <v>20</v>
      </c>
      <c r="B20" s="3">
        <f>_xlfn.STDEV.P(B11:B17)</f>
        <v>10.661776089740165</v>
      </c>
      <c r="C20" s="5" t="s">
        <v>20</v>
      </c>
      <c r="D20" s="3">
        <f>_xlfn.STDEV.P(D11:D17)</f>
        <v>1</v>
      </c>
    </row>
    <row r="22" spans="1:15" x14ac:dyDescent="0.25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4" spans="1:15" x14ac:dyDescent="0.25">
      <c r="A24" s="5" t="s">
        <v>10</v>
      </c>
      <c r="B24" s="5" t="s">
        <v>11</v>
      </c>
      <c r="C24" s="5" t="s">
        <v>26</v>
      </c>
      <c r="D24" s="5" t="s">
        <v>27</v>
      </c>
      <c r="E24" s="10" t="s">
        <v>21</v>
      </c>
    </row>
    <row r="25" spans="1:15" x14ac:dyDescent="0.25">
      <c r="A25" s="3" t="s">
        <v>12</v>
      </c>
      <c r="B25" s="3">
        <v>87</v>
      </c>
      <c r="C25" s="6">
        <f t="shared" ref="C25:C31" si="2">_xlfn.NORM.DIST(B25,$B$19,$B$20, FALSE)</f>
        <v>1.8967145180274942E-2</v>
      </c>
      <c r="D25" s="6">
        <f>STANDARDIZE(B25,$B$19,$B$20)</f>
        <v>1.1657130410505858</v>
      </c>
      <c r="E25" s="11">
        <f>_xlfn.NORM.S.DIST(D25,FALSE)</f>
        <v>0.20222345497368577</v>
      </c>
    </row>
    <row r="26" spans="1:15" x14ac:dyDescent="0.25">
      <c r="A26" s="3" t="s">
        <v>13</v>
      </c>
      <c r="B26" s="3">
        <v>56</v>
      </c>
      <c r="C26" s="6">
        <f t="shared" si="2"/>
        <v>8.2078915291031729E-3</v>
      </c>
      <c r="D26" s="6">
        <f t="shared" ref="D26:D31" si="3">STANDARDIZE(B26,$B$19,$B$20)</f>
        <v>-1.7418700613399551</v>
      </c>
      <c r="E26" s="11">
        <f t="shared" ref="E26:E31" si="4">_xlfn.NORM.S.DIST(D26,FALSE)</f>
        <v>8.7510701652173048E-2</v>
      </c>
    </row>
    <row r="27" spans="1:15" x14ac:dyDescent="0.25">
      <c r="A27" s="3" t="s">
        <v>14</v>
      </c>
      <c r="B27" s="3">
        <v>76</v>
      </c>
      <c r="C27" s="6">
        <f t="shared" si="2"/>
        <v>3.7083609060498623E-2</v>
      </c>
      <c r="D27" s="6">
        <f t="shared" si="3"/>
        <v>0.13399000471845829</v>
      </c>
      <c r="E27" s="11">
        <f t="shared" si="4"/>
        <v>0.395377136402496</v>
      </c>
    </row>
    <row r="28" spans="1:15" x14ac:dyDescent="0.25">
      <c r="A28" s="3" t="s">
        <v>15</v>
      </c>
      <c r="B28" s="3">
        <v>88</v>
      </c>
      <c r="C28" s="6">
        <f t="shared" si="2"/>
        <v>1.6928083536749624E-2</v>
      </c>
      <c r="D28" s="6">
        <f t="shared" si="3"/>
        <v>1.2595060443535064</v>
      </c>
      <c r="E28" s="11">
        <f t="shared" si="4"/>
        <v>0.18048343629724126</v>
      </c>
    </row>
    <row r="29" spans="1:15" x14ac:dyDescent="0.25">
      <c r="A29" s="3" t="s">
        <v>16</v>
      </c>
      <c r="B29" s="3">
        <v>70</v>
      </c>
      <c r="C29" s="6">
        <f t="shared" si="2"/>
        <v>3.4131841706792676E-2</v>
      </c>
      <c r="D29" s="6">
        <f t="shared" si="3"/>
        <v>-0.42876801509906576</v>
      </c>
      <c r="E29" s="11">
        <f t="shared" si="4"/>
        <v>0.36390605380827823</v>
      </c>
    </row>
    <row r="30" spans="1:15" x14ac:dyDescent="0.25">
      <c r="A30" s="3" t="s">
        <v>17</v>
      </c>
      <c r="B30" s="3">
        <v>66</v>
      </c>
      <c r="C30" s="6">
        <f t="shared" si="2"/>
        <v>2.7085321628216186E-2</v>
      </c>
      <c r="D30" s="6">
        <f t="shared" si="3"/>
        <v>-0.80394002831074851</v>
      </c>
      <c r="E30" s="11">
        <f t="shared" si="4"/>
        <v>0.28877763451863753</v>
      </c>
    </row>
    <row r="31" spans="1:15" x14ac:dyDescent="0.25">
      <c r="A31" s="3" t="s">
        <v>18</v>
      </c>
      <c r="B31" s="3">
        <v>79</v>
      </c>
      <c r="C31" s="6">
        <f t="shared" si="2"/>
        <v>3.432541422156099E-2</v>
      </c>
      <c r="D31" s="6">
        <f t="shared" si="3"/>
        <v>0.41536901462722031</v>
      </c>
      <c r="E31" s="11">
        <f t="shared" si="4"/>
        <v>0.36596988061786595</v>
      </c>
    </row>
  </sheetData>
  <mergeCells count="8">
    <mergeCell ref="A22:O22"/>
    <mergeCell ref="A2:O2"/>
    <mergeCell ref="A3:O3"/>
    <mergeCell ref="A1:O1"/>
    <mergeCell ref="A7:O7"/>
    <mergeCell ref="A4:O4"/>
    <mergeCell ref="A5:O5"/>
    <mergeCell ref="A6:O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14C-791D-4A32-82C4-5BF07CAD3A6F}">
  <dimension ref="A1:O23"/>
  <sheetViews>
    <sheetView workbookViewId="0">
      <selection activeCell="A6" sqref="A6"/>
    </sheetView>
  </sheetViews>
  <sheetFormatPr defaultRowHeight="15" x14ac:dyDescent="0.25"/>
  <sheetData>
    <row r="1" spans="1:15" ht="33.75" x14ac:dyDescent="0.5">
      <c r="A1" s="24" t="s">
        <v>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9" t="s">
        <v>67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8.75" x14ac:dyDescent="0.3">
      <c r="A3" s="28" t="s">
        <v>68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9" t="s">
        <v>69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x14ac:dyDescent="0.25">
      <c r="A5">
        <f ca="1">_xlfn.NORM.INV(RAND(), 50, 3)</f>
        <v>50.024859064489426</v>
      </c>
    </row>
    <row r="6" spans="1:15" x14ac:dyDescent="0.25">
      <c r="A6">
        <f t="shared" ref="A6:A23" ca="1" si="0">_xlfn.NORM.INV(RAND(), 50, 3)</f>
        <v>49.498989686058557</v>
      </c>
    </row>
    <row r="7" spans="1:15" x14ac:dyDescent="0.25">
      <c r="A7">
        <f t="shared" ca="1" si="0"/>
        <v>55.982525499879429</v>
      </c>
    </row>
    <row r="8" spans="1:15" x14ac:dyDescent="0.25">
      <c r="A8">
        <f t="shared" ca="1" si="0"/>
        <v>48.689581960366681</v>
      </c>
    </row>
    <row r="9" spans="1:15" x14ac:dyDescent="0.25">
      <c r="A9">
        <f t="shared" ca="1" si="0"/>
        <v>50.55712896691292</v>
      </c>
    </row>
    <row r="10" spans="1:15" x14ac:dyDescent="0.25">
      <c r="A10">
        <f t="shared" ca="1" si="0"/>
        <v>49.53320989475786</v>
      </c>
    </row>
    <row r="11" spans="1:15" x14ac:dyDescent="0.25">
      <c r="A11">
        <f t="shared" ca="1" si="0"/>
        <v>50.665738630197886</v>
      </c>
    </row>
    <row r="12" spans="1:15" x14ac:dyDescent="0.25">
      <c r="A12">
        <f t="shared" ca="1" si="0"/>
        <v>57.449585667607771</v>
      </c>
    </row>
    <row r="13" spans="1:15" x14ac:dyDescent="0.25">
      <c r="A13">
        <f t="shared" ca="1" si="0"/>
        <v>49.256744945085664</v>
      </c>
    </row>
    <row r="14" spans="1:15" x14ac:dyDescent="0.25">
      <c r="A14">
        <f t="shared" ca="1" si="0"/>
        <v>48.666275498778667</v>
      </c>
    </row>
    <row r="15" spans="1:15" x14ac:dyDescent="0.25">
      <c r="A15">
        <f t="shared" ca="1" si="0"/>
        <v>50.402820976976884</v>
      </c>
    </row>
    <row r="16" spans="1:15" x14ac:dyDescent="0.25">
      <c r="A16">
        <f t="shared" ca="1" si="0"/>
        <v>52.232151915371155</v>
      </c>
    </row>
    <row r="17" spans="1:1" x14ac:dyDescent="0.25">
      <c r="A17">
        <f t="shared" ca="1" si="0"/>
        <v>50.021044959102113</v>
      </c>
    </row>
    <row r="18" spans="1:1" x14ac:dyDescent="0.25">
      <c r="A18">
        <f t="shared" ca="1" si="0"/>
        <v>50.446933967523186</v>
      </c>
    </row>
    <row r="19" spans="1:1" x14ac:dyDescent="0.25">
      <c r="A19">
        <f t="shared" ca="1" si="0"/>
        <v>50.704972105106918</v>
      </c>
    </row>
    <row r="20" spans="1:1" x14ac:dyDescent="0.25">
      <c r="A20">
        <f t="shared" ca="1" si="0"/>
        <v>49.003237294519927</v>
      </c>
    </row>
    <row r="21" spans="1:1" x14ac:dyDescent="0.25">
      <c r="A21">
        <f t="shared" ca="1" si="0"/>
        <v>51.784479268078009</v>
      </c>
    </row>
    <row r="22" spans="1:1" x14ac:dyDescent="0.25">
      <c r="A22">
        <f t="shared" ca="1" si="0"/>
        <v>54.968757990990092</v>
      </c>
    </row>
    <row r="23" spans="1:1" x14ac:dyDescent="0.25">
      <c r="A23">
        <f t="shared" ca="1" si="0"/>
        <v>45.119533762887762</v>
      </c>
    </row>
  </sheetData>
  <mergeCells count="4">
    <mergeCell ref="A1:O1"/>
    <mergeCell ref="A3:O3"/>
    <mergeCell ref="A2:O2"/>
    <mergeCell ref="A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D587-FCDD-413E-AB8D-C5E95D064A27}">
  <dimension ref="A1:O45"/>
  <sheetViews>
    <sheetView workbookViewId="0">
      <selection activeCell="D42" sqref="D42"/>
    </sheetView>
  </sheetViews>
  <sheetFormatPr defaultRowHeight="15" x14ac:dyDescent="0.25"/>
  <cols>
    <col min="3" max="3" width="16.140625" customWidth="1"/>
  </cols>
  <sheetData>
    <row r="1" spans="1:15" ht="33.75" x14ac:dyDescent="0.5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3" spans="1:15" x14ac:dyDescent="0.25">
      <c r="A3" s="5" t="s">
        <v>61</v>
      </c>
      <c r="B3" s="5" t="s">
        <v>11</v>
      </c>
    </row>
    <row r="4" spans="1:15" x14ac:dyDescent="0.25">
      <c r="A4" s="6">
        <v>16001</v>
      </c>
      <c r="B4" s="6">
        <v>60</v>
      </c>
    </row>
    <row r="5" spans="1:15" x14ac:dyDescent="0.25">
      <c r="A5" s="6">
        <f>A4+1</f>
        <v>16002</v>
      </c>
      <c r="B5" s="6">
        <v>87</v>
      </c>
    </row>
    <row r="6" spans="1:15" x14ac:dyDescent="0.25">
      <c r="A6" s="6">
        <f t="shared" ref="A6:A13" si="0">A5+1</f>
        <v>16003</v>
      </c>
      <c r="B6" s="6">
        <v>90</v>
      </c>
    </row>
    <row r="7" spans="1:15" x14ac:dyDescent="0.25">
      <c r="A7" s="6">
        <f t="shared" si="0"/>
        <v>16004</v>
      </c>
      <c r="B7" s="6">
        <v>80</v>
      </c>
    </row>
    <row r="8" spans="1:15" x14ac:dyDescent="0.25">
      <c r="A8" s="6">
        <f t="shared" si="0"/>
        <v>16005</v>
      </c>
      <c r="B8" s="6">
        <v>65</v>
      </c>
    </row>
    <row r="9" spans="1:15" x14ac:dyDescent="0.25">
      <c r="A9" s="6">
        <f t="shared" si="0"/>
        <v>16006</v>
      </c>
      <c r="B9" s="6">
        <v>86</v>
      </c>
    </row>
    <row r="10" spans="1:15" x14ac:dyDescent="0.25">
      <c r="A10" s="6">
        <f t="shared" si="0"/>
        <v>16007</v>
      </c>
      <c r="B10" s="6">
        <v>86</v>
      </c>
    </row>
    <row r="11" spans="1:15" x14ac:dyDescent="0.25">
      <c r="A11" s="6">
        <f t="shared" si="0"/>
        <v>16008</v>
      </c>
      <c r="B11" s="6">
        <v>83</v>
      </c>
    </row>
    <row r="12" spans="1:15" x14ac:dyDescent="0.25">
      <c r="A12" s="6">
        <f>A11+1</f>
        <v>16009</v>
      </c>
      <c r="B12" s="6">
        <v>74</v>
      </c>
    </row>
    <row r="13" spans="1:15" x14ac:dyDescent="0.25">
      <c r="A13" s="6">
        <f t="shared" si="0"/>
        <v>16010</v>
      </c>
      <c r="B13" s="6">
        <v>82</v>
      </c>
    </row>
    <row r="15" spans="1:15" ht="18.75" x14ac:dyDescent="0.3">
      <c r="A15" s="21" t="s">
        <v>65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x14ac:dyDescent="0.25">
      <c r="A16" s="5" t="s">
        <v>19</v>
      </c>
      <c r="B16">
        <f>AVERAGE(B4:B13)</f>
        <v>79.3</v>
      </c>
    </row>
    <row r="17" spans="1:15" x14ac:dyDescent="0.25">
      <c r="A17" s="5" t="s">
        <v>62</v>
      </c>
      <c r="B17">
        <f>_xlfn.STDEV.P(B4:B13)</f>
        <v>9.4345111161098334</v>
      </c>
    </row>
    <row r="19" spans="1:15" ht="18.75" x14ac:dyDescent="0.3">
      <c r="A19" s="21" t="s">
        <v>64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1" spans="1:15" x14ac:dyDescent="0.25">
      <c r="A21" s="5" t="s">
        <v>61</v>
      </c>
      <c r="B21" s="5" t="s">
        <v>11</v>
      </c>
      <c r="C21" s="5" t="s">
        <v>26</v>
      </c>
    </row>
    <row r="22" spans="1:15" x14ac:dyDescent="0.25">
      <c r="A22" s="6">
        <v>16001</v>
      </c>
      <c r="B22" s="6">
        <v>60</v>
      </c>
      <c r="C22" s="6">
        <f>_xlfn.NORM.DIST(B22,$B$16,$B$17, FALSE)</f>
        <v>5.2175974461178875E-3</v>
      </c>
    </row>
    <row r="23" spans="1:15" x14ac:dyDescent="0.25">
      <c r="A23" s="6">
        <f>A22+1</f>
        <v>16002</v>
      </c>
      <c r="B23" s="6">
        <v>87</v>
      </c>
      <c r="C23" s="6">
        <f t="shared" ref="C23:C31" si="1">_xlfn.NORM.DIST(B23,$B$16,$B$17, FALSE)</f>
        <v>3.0307339723404249E-2</v>
      </c>
    </row>
    <row r="24" spans="1:15" x14ac:dyDescent="0.25">
      <c r="A24" s="6">
        <f t="shared" ref="A24:A29" si="2">A23+1</f>
        <v>16003</v>
      </c>
      <c r="B24" s="6">
        <v>90</v>
      </c>
      <c r="C24" s="6">
        <f t="shared" si="1"/>
        <v>2.2227102973362216E-2</v>
      </c>
    </row>
    <row r="25" spans="1:15" x14ac:dyDescent="0.25">
      <c r="A25" s="6">
        <f t="shared" si="2"/>
        <v>16004</v>
      </c>
      <c r="B25" s="6">
        <v>80</v>
      </c>
      <c r="C25" s="6">
        <f t="shared" si="1"/>
        <v>4.2169191052824177E-2</v>
      </c>
    </row>
    <row r="26" spans="1:15" x14ac:dyDescent="0.25">
      <c r="A26" s="6">
        <f t="shared" si="2"/>
        <v>16005</v>
      </c>
      <c r="B26" s="6">
        <v>65</v>
      </c>
      <c r="C26" s="6">
        <f t="shared" si="1"/>
        <v>1.3406655007146155E-2</v>
      </c>
    </row>
    <row r="27" spans="1:15" x14ac:dyDescent="0.25">
      <c r="A27" s="6">
        <f t="shared" si="2"/>
        <v>16006</v>
      </c>
      <c r="B27" s="6">
        <v>86</v>
      </c>
      <c r="C27" s="6">
        <f t="shared" si="1"/>
        <v>3.2860775286041026E-2</v>
      </c>
    </row>
    <row r="28" spans="1:15" x14ac:dyDescent="0.25">
      <c r="A28" s="6">
        <f t="shared" si="2"/>
        <v>16007</v>
      </c>
      <c r="B28" s="6">
        <v>86</v>
      </c>
      <c r="C28" s="6">
        <f t="shared" si="1"/>
        <v>3.2860775286041026E-2</v>
      </c>
    </row>
    <row r="29" spans="1:15" x14ac:dyDescent="0.25">
      <c r="A29" s="6">
        <f t="shared" si="2"/>
        <v>16008</v>
      </c>
      <c r="B29" s="6">
        <v>83</v>
      </c>
      <c r="C29" s="6">
        <f t="shared" si="1"/>
        <v>3.9155500574204548E-2</v>
      </c>
    </row>
    <row r="30" spans="1:15" x14ac:dyDescent="0.25">
      <c r="A30" s="6">
        <f>A29+1</f>
        <v>16009</v>
      </c>
      <c r="B30" s="6">
        <v>74</v>
      </c>
      <c r="C30" s="6">
        <f t="shared" si="1"/>
        <v>3.6112935486536359E-2</v>
      </c>
    </row>
    <row r="31" spans="1:15" x14ac:dyDescent="0.25">
      <c r="A31" s="6">
        <f t="shared" ref="A31" si="3">A30+1</f>
        <v>16010</v>
      </c>
      <c r="B31" s="6">
        <v>82</v>
      </c>
      <c r="C31" s="6">
        <f t="shared" si="1"/>
        <v>4.0588790372549116E-2</v>
      </c>
    </row>
    <row r="33" spans="1:15" ht="18.75" x14ac:dyDescent="0.3">
      <c r="A33" s="21" t="s">
        <v>66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5" spans="1:15" x14ac:dyDescent="0.25">
      <c r="A35" s="5" t="s">
        <v>61</v>
      </c>
      <c r="B35" s="5" t="s">
        <v>11</v>
      </c>
      <c r="C35" s="5" t="s">
        <v>26</v>
      </c>
    </row>
    <row r="36" spans="1:15" x14ac:dyDescent="0.25">
      <c r="A36" s="6">
        <v>16001</v>
      </c>
      <c r="B36" s="6">
        <v>60</v>
      </c>
      <c r="C36" s="6">
        <f t="shared" ref="C36:C45" si="4">_xlfn.NORM.DIST(B36,$B$16,$B$17, FALSE)</f>
        <v>5.2175974461178875E-3</v>
      </c>
    </row>
    <row r="37" spans="1:15" x14ac:dyDescent="0.25">
      <c r="A37" s="6">
        <f t="shared" ref="A37:A45" si="5">A36+1</f>
        <v>16002</v>
      </c>
      <c r="B37" s="6">
        <v>65</v>
      </c>
      <c r="C37" s="6">
        <f t="shared" si="4"/>
        <v>1.3406655007146155E-2</v>
      </c>
    </row>
    <row r="38" spans="1:15" x14ac:dyDescent="0.25">
      <c r="A38" s="6">
        <f t="shared" si="5"/>
        <v>16003</v>
      </c>
      <c r="B38" s="6">
        <v>74</v>
      </c>
      <c r="C38" s="6">
        <f t="shared" si="4"/>
        <v>3.6112935486536359E-2</v>
      </c>
    </row>
    <row r="39" spans="1:15" x14ac:dyDescent="0.25">
      <c r="A39" s="6">
        <f t="shared" si="5"/>
        <v>16004</v>
      </c>
      <c r="B39" s="6">
        <v>80</v>
      </c>
      <c r="C39" s="6">
        <f t="shared" si="4"/>
        <v>4.2169191052824177E-2</v>
      </c>
    </row>
    <row r="40" spans="1:15" x14ac:dyDescent="0.25">
      <c r="A40" s="6">
        <f t="shared" si="5"/>
        <v>16005</v>
      </c>
      <c r="B40" s="6">
        <v>82</v>
      </c>
      <c r="C40" s="6">
        <f t="shared" si="4"/>
        <v>4.0588790372549116E-2</v>
      </c>
    </row>
    <row r="41" spans="1:15" x14ac:dyDescent="0.25">
      <c r="A41" s="6">
        <f t="shared" si="5"/>
        <v>16006</v>
      </c>
      <c r="B41" s="6">
        <v>83</v>
      </c>
      <c r="C41" s="6">
        <f t="shared" si="4"/>
        <v>3.9155500574204548E-2</v>
      </c>
    </row>
    <row r="42" spans="1:15" x14ac:dyDescent="0.25">
      <c r="A42" s="6">
        <f t="shared" si="5"/>
        <v>16007</v>
      </c>
      <c r="B42" s="6">
        <v>86</v>
      </c>
      <c r="C42" s="6">
        <f t="shared" si="4"/>
        <v>3.2860775286041026E-2</v>
      </c>
    </row>
    <row r="43" spans="1:15" x14ac:dyDescent="0.25">
      <c r="A43" s="6">
        <f t="shared" si="5"/>
        <v>16008</v>
      </c>
      <c r="B43" s="6">
        <v>86</v>
      </c>
      <c r="C43" s="6">
        <f t="shared" si="4"/>
        <v>3.2860775286041026E-2</v>
      </c>
    </row>
    <row r="44" spans="1:15" x14ac:dyDescent="0.25">
      <c r="A44" s="6">
        <f t="shared" si="5"/>
        <v>16009</v>
      </c>
      <c r="B44" s="6">
        <v>87</v>
      </c>
      <c r="C44" s="6">
        <f t="shared" si="4"/>
        <v>3.0307339723404249E-2</v>
      </c>
    </row>
    <row r="45" spans="1:15" x14ac:dyDescent="0.25">
      <c r="A45" s="6">
        <f t="shared" si="5"/>
        <v>16010</v>
      </c>
      <c r="B45" s="6">
        <v>90</v>
      </c>
      <c r="C45" s="6">
        <f t="shared" si="4"/>
        <v>2.2227102973362216E-2</v>
      </c>
    </row>
  </sheetData>
  <sortState xmlns:xlrd2="http://schemas.microsoft.com/office/spreadsheetml/2017/richdata2" ref="A36:C45">
    <sortCondition ref="B36:B45"/>
  </sortState>
  <mergeCells count="1">
    <mergeCell ref="A1:O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A77E-9432-4F76-B72B-DB571BE8C15D}">
  <dimension ref="A1:V59"/>
  <sheetViews>
    <sheetView tabSelected="1" topLeftCell="A31" workbookViewId="0">
      <selection activeCell="S28" sqref="S28"/>
    </sheetView>
  </sheetViews>
  <sheetFormatPr defaultRowHeight="15" x14ac:dyDescent="0.25"/>
  <cols>
    <col min="1" max="1" width="9.140625" bestFit="1" customWidth="1"/>
    <col min="2" max="2" width="8.7109375" bestFit="1" customWidth="1"/>
    <col min="7" max="7" width="18.85546875" customWidth="1"/>
    <col min="11" max="11" width="12.28515625" customWidth="1"/>
    <col min="13" max="13" width="13.42578125" customWidth="1"/>
  </cols>
  <sheetData>
    <row r="1" spans="1:22" ht="33.75" x14ac:dyDescent="0.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22" x14ac:dyDescent="0.25">
      <c r="A2" s="27" t="s">
        <v>35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22" ht="31.9" customHeight="1" x14ac:dyDescent="0.25">
      <c r="A3" s="30" t="s">
        <v>36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5" spans="1:22" x14ac:dyDescent="0.25">
      <c r="A5" s="31" t="s">
        <v>40</v>
      </c>
      <c r="B5" s="32"/>
      <c r="C5" s="32"/>
      <c r="D5" s="32"/>
      <c r="E5" s="32"/>
      <c r="F5" s="32"/>
      <c r="G5" s="33"/>
      <c r="H5" s="31" t="s">
        <v>41</v>
      </c>
      <c r="I5" s="32"/>
      <c r="J5" s="32"/>
      <c r="K5" s="32"/>
      <c r="L5" s="32"/>
      <c r="M5" s="32"/>
      <c r="N5" s="32"/>
      <c r="O5" s="33"/>
    </row>
    <row r="6" spans="1:22" x14ac:dyDescent="0.25">
      <c r="A6" s="34" t="s">
        <v>37</v>
      </c>
      <c r="B6" s="35"/>
      <c r="C6" s="35"/>
      <c r="D6" s="35"/>
      <c r="E6" s="35"/>
      <c r="F6" s="35"/>
      <c r="G6" s="36"/>
      <c r="H6" s="13" t="s">
        <v>38</v>
      </c>
      <c r="I6" s="14"/>
      <c r="J6" s="14"/>
      <c r="K6" s="14"/>
      <c r="L6" s="14"/>
      <c r="M6" s="14"/>
      <c r="N6" s="14"/>
      <c r="O6" s="15"/>
      <c r="P6" s="12"/>
      <c r="Q6" s="12"/>
      <c r="R6" s="12"/>
      <c r="S6" s="12"/>
      <c r="T6" s="12"/>
      <c r="U6" s="12"/>
      <c r="V6" s="12"/>
    </row>
    <row r="23" spans="1:15" x14ac:dyDescent="0.25">
      <c r="A23" s="27" t="s">
        <v>39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18.75" x14ac:dyDescent="0.3">
      <c r="A24" s="26" t="s">
        <v>42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25">
      <c r="A25" s="27" t="s">
        <v>45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B27" s="5" t="s">
        <v>43</v>
      </c>
      <c r="C27" s="5" t="s">
        <v>44</v>
      </c>
    </row>
    <row r="28" spans="1:15" x14ac:dyDescent="0.25">
      <c r="B28" s="6">
        <v>3</v>
      </c>
      <c r="C28" s="6">
        <v>28</v>
      </c>
      <c r="D28" cm="1">
        <f t="array" ref="D28:D39">_xlfn.NORM.DIST(B28:B39,AVERAGE(B28:B39),_xlfn.STDEV.P(B28:B39),FALSE)</f>
        <v>6.9637262423080479E-2</v>
      </c>
      <c r="E28" cm="1">
        <f t="array" ref="E28:E39">_xlfn.NORM.DIST(C28:C39,AVERAGE(C28:C39),_xlfn.STDEV.P(C28:C39),FALSE)</f>
        <v>4.7454275519425906E-3</v>
      </c>
    </row>
    <row r="29" spans="1:15" x14ac:dyDescent="0.25">
      <c r="B29" s="6">
        <v>3</v>
      </c>
      <c r="C29" s="6">
        <v>33</v>
      </c>
      <c r="D29">
        <v>6.9637262423080479E-2</v>
      </c>
      <c r="E29">
        <v>6.9045563467691369E-3</v>
      </c>
    </row>
    <row r="30" spans="1:15" x14ac:dyDescent="0.25">
      <c r="B30" s="6">
        <v>4.5</v>
      </c>
      <c r="C30" s="6">
        <v>52</v>
      </c>
      <c r="D30">
        <v>0.12686024583786834</v>
      </c>
      <c r="E30">
        <v>1.6870648151298923E-2</v>
      </c>
    </row>
    <row r="31" spans="1:15" x14ac:dyDescent="0.25">
      <c r="B31" s="6">
        <v>4.6500000000000004</v>
      </c>
      <c r="C31" s="6">
        <v>52</v>
      </c>
      <c r="D31">
        <v>0.13201863410174156</v>
      </c>
      <c r="E31">
        <v>1.6870648151298923E-2</v>
      </c>
    </row>
    <row r="32" spans="1:15" x14ac:dyDescent="0.25">
      <c r="B32" s="6">
        <v>5</v>
      </c>
      <c r="C32" s="6">
        <v>55</v>
      </c>
      <c r="D32">
        <v>0.14283861322713098</v>
      </c>
      <c r="E32">
        <v>1.7987813253969406E-2</v>
      </c>
    </row>
    <row r="33" spans="1:15" x14ac:dyDescent="0.25">
      <c r="B33" s="6">
        <v>5.51</v>
      </c>
      <c r="C33" s="6">
        <v>55</v>
      </c>
      <c r="D33">
        <v>0.15459983138577305</v>
      </c>
      <c r="E33">
        <v>1.7987813253969406E-2</v>
      </c>
    </row>
    <row r="34" spans="1:15" x14ac:dyDescent="0.25">
      <c r="B34" s="6">
        <v>5.89</v>
      </c>
      <c r="C34" s="6">
        <v>55</v>
      </c>
      <c r="D34">
        <v>0.15954088146169251</v>
      </c>
      <c r="E34">
        <v>1.7987813253969406E-2</v>
      </c>
    </row>
    <row r="35" spans="1:15" x14ac:dyDescent="0.25">
      <c r="B35" s="6">
        <v>5.96</v>
      </c>
      <c r="C35" s="6">
        <v>75</v>
      </c>
      <c r="D35">
        <v>0.1600577296105215</v>
      </c>
      <c r="E35">
        <v>1.6133311907378118E-2</v>
      </c>
    </row>
    <row r="36" spans="1:15" x14ac:dyDescent="0.25">
      <c r="B36" s="6">
        <v>7</v>
      </c>
      <c r="C36" s="6">
        <v>77</v>
      </c>
      <c r="D36">
        <v>0.15289262900225073</v>
      </c>
      <c r="E36">
        <v>1.5160752727561436E-2</v>
      </c>
    </row>
    <row r="37" spans="1:15" x14ac:dyDescent="0.25">
      <c r="B37" s="6">
        <v>9</v>
      </c>
      <c r="C37" s="6">
        <v>85</v>
      </c>
      <c r="D37">
        <v>8.5401295701798718E-2</v>
      </c>
      <c r="E37">
        <v>1.0769748287686367E-2</v>
      </c>
    </row>
    <row r="38" spans="1:15" x14ac:dyDescent="0.25">
      <c r="B38" s="6">
        <v>10</v>
      </c>
      <c r="C38" s="6">
        <v>89</v>
      </c>
      <c r="D38">
        <v>5.0012640680568675E-2</v>
      </c>
      <c r="E38">
        <v>8.5831254102266552E-3</v>
      </c>
    </row>
    <row r="39" spans="1:15" x14ac:dyDescent="0.25">
      <c r="B39" s="6">
        <v>11</v>
      </c>
      <c r="C39" s="6">
        <v>96</v>
      </c>
      <c r="D39">
        <v>2.4893121521034161E-2</v>
      </c>
      <c r="E39">
        <v>5.2744848490819188E-3</v>
      </c>
    </row>
    <row r="40" spans="1:15" x14ac:dyDescent="0.25">
      <c r="A40" s="16" t="s">
        <v>31</v>
      </c>
      <c r="B40" s="20">
        <f>_xlfn.SKEW.P(B28:B39)</f>
        <v>0.59897140901422119</v>
      </c>
      <c r="C40" s="20">
        <f>_xlfn.SKEW.P(C28:C39)</f>
        <v>-2.7479223575554248E-3</v>
      </c>
    </row>
    <row r="42" spans="1:15" x14ac:dyDescent="0.25">
      <c r="A42" s="27" t="s">
        <v>46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x14ac:dyDescent="0.25">
      <c r="A43" s="27" t="s">
        <v>59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spans="1:15" ht="15.75" thickBot="1" x14ac:dyDescent="0.3"/>
    <row r="45" spans="1:15" x14ac:dyDescent="0.25">
      <c r="B45" s="5" t="s">
        <v>43</v>
      </c>
      <c r="C45" s="5" t="s">
        <v>44</v>
      </c>
      <c r="K45" s="18" t="s">
        <v>43</v>
      </c>
      <c r="L45" s="18"/>
      <c r="M45" s="18" t="s">
        <v>44</v>
      </c>
      <c r="N45" s="18"/>
    </row>
    <row r="46" spans="1:15" x14ac:dyDescent="0.25">
      <c r="B46" s="6">
        <v>3</v>
      </c>
      <c r="C46" s="6">
        <v>55</v>
      </c>
    </row>
    <row r="47" spans="1:15" x14ac:dyDescent="0.25">
      <c r="B47" s="6">
        <v>3</v>
      </c>
      <c r="C47" s="6">
        <v>85</v>
      </c>
      <c r="K47" t="s">
        <v>47</v>
      </c>
      <c r="L47">
        <v>6.2091666666666656</v>
      </c>
      <c r="M47" t="s">
        <v>47</v>
      </c>
      <c r="N47">
        <v>62.666666666666664</v>
      </c>
    </row>
    <row r="48" spans="1:15" x14ac:dyDescent="0.25">
      <c r="B48" s="6">
        <v>4.5</v>
      </c>
      <c r="C48" s="6">
        <v>55</v>
      </c>
      <c r="K48" t="s">
        <v>48</v>
      </c>
      <c r="L48">
        <v>0.74773036212557642</v>
      </c>
      <c r="M48" t="s">
        <v>48</v>
      </c>
      <c r="N48">
        <v>6.244189217976901</v>
      </c>
    </row>
    <row r="49" spans="2:14" x14ac:dyDescent="0.25">
      <c r="B49" s="6">
        <v>4.6500000000000004</v>
      </c>
      <c r="C49" s="6">
        <v>96</v>
      </c>
      <c r="K49" t="s">
        <v>49</v>
      </c>
      <c r="L49">
        <v>5.6999999999999993</v>
      </c>
      <c r="M49" t="s">
        <v>49</v>
      </c>
      <c r="N49">
        <v>55</v>
      </c>
    </row>
    <row r="50" spans="2:14" x14ac:dyDescent="0.25">
      <c r="B50" s="6">
        <v>5</v>
      </c>
      <c r="C50" s="6">
        <v>52</v>
      </c>
      <c r="K50" t="s">
        <v>50</v>
      </c>
      <c r="L50">
        <v>3</v>
      </c>
      <c r="M50" t="s">
        <v>50</v>
      </c>
      <c r="N50">
        <v>55</v>
      </c>
    </row>
    <row r="51" spans="2:14" x14ac:dyDescent="0.25">
      <c r="B51" s="6">
        <v>5.51</v>
      </c>
      <c r="C51" s="6">
        <v>28</v>
      </c>
      <c r="K51" t="s">
        <v>51</v>
      </c>
      <c r="L51">
        <v>2.5902139551267473</v>
      </c>
      <c r="M51" t="s">
        <v>51</v>
      </c>
      <c r="N51">
        <v>21.630505955219533</v>
      </c>
    </row>
    <row r="52" spans="2:14" x14ac:dyDescent="0.25">
      <c r="B52" s="6">
        <v>5.89</v>
      </c>
      <c r="C52" s="6">
        <v>89</v>
      </c>
      <c r="K52" t="s">
        <v>52</v>
      </c>
      <c r="L52">
        <v>6.7092083333333479</v>
      </c>
      <c r="M52" t="s">
        <v>52</v>
      </c>
      <c r="N52">
        <v>467.87878787878765</v>
      </c>
    </row>
    <row r="53" spans="2:14" x14ac:dyDescent="0.25">
      <c r="B53" s="6">
        <v>5.96</v>
      </c>
      <c r="C53" s="6">
        <v>52</v>
      </c>
      <c r="K53" t="s">
        <v>53</v>
      </c>
      <c r="L53">
        <v>-0.45104334836044702</v>
      </c>
      <c r="M53" t="s">
        <v>53</v>
      </c>
      <c r="N53">
        <v>-0.94914490321887968</v>
      </c>
    </row>
    <row r="54" spans="2:14" x14ac:dyDescent="0.25">
      <c r="B54" s="6">
        <v>7</v>
      </c>
      <c r="C54" s="6">
        <v>55</v>
      </c>
      <c r="K54" t="s">
        <v>31</v>
      </c>
      <c r="L54" s="19">
        <v>0.68816575651346912</v>
      </c>
      <c r="M54" t="s">
        <v>31</v>
      </c>
      <c r="N54" s="19">
        <v>-3.157122426159651E-3</v>
      </c>
    </row>
    <row r="55" spans="2:14" x14ac:dyDescent="0.25">
      <c r="B55" s="6">
        <v>9</v>
      </c>
      <c r="C55" s="6">
        <v>77</v>
      </c>
      <c r="K55" t="s">
        <v>54</v>
      </c>
      <c r="L55">
        <v>8</v>
      </c>
      <c r="M55" t="s">
        <v>54</v>
      </c>
      <c r="N55">
        <v>68</v>
      </c>
    </row>
    <row r="56" spans="2:14" x14ac:dyDescent="0.25">
      <c r="B56" s="6">
        <v>10</v>
      </c>
      <c r="C56" s="6">
        <v>33</v>
      </c>
      <c r="K56" t="s">
        <v>55</v>
      </c>
      <c r="L56">
        <v>3</v>
      </c>
      <c r="M56" t="s">
        <v>55</v>
      </c>
      <c r="N56">
        <v>28</v>
      </c>
    </row>
    <row r="57" spans="2:14" x14ac:dyDescent="0.25">
      <c r="B57" s="6">
        <v>11</v>
      </c>
      <c r="C57" s="6">
        <v>75</v>
      </c>
      <c r="K57" t="s">
        <v>56</v>
      </c>
      <c r="L57">
        <v>11</v>
      </c>
      <c r="M57" t="s">
        <v>56</v>
      </c>
      <c r="N57">
        <v>96</v>
      </c>
    </row>
    <row r="58" spans="2:14" x14ac:dyDescent="0.25">
      <c r="K58" t="s">
        <v>57</v>
      </c>
      <c r="L58">
        <v>74.509999999999991</v>
      </c>
      <c r="M58" t="s">
        <v>57</v>
      </c>
      <c r="N58">
        <v>752</v>
      </c>
    </row>
    <row r="59" spans="2:14" ht="15.75" thickBot="1" x14ac:dyDescent="0.3">
      <c r="K59" s="17" t="s">
        <v>58</v>
      </c>
      <c r="L59" s="17">
        <v>12</v>
      </c>
      <c r="M59" s="17" t="s">
        <v>58</v>
      </c>
      <c r="N59" s="17">
        <v>12</v>
      </c>
    </row>
  </sheetData>
  <sortState xmlns:xlrd2="http://schemas.microsoft.com/office/spreadsheetml/2017/richdata2" ref="C28:C39">
    <sortCondition ref="C28:C39"/>
  </sortState>
  <mergeCells count="11">
    <mergeCell ref="A1:O1"/>
    <mergeCell ref="A2:O2"/>
    <mergeCell ref="A3:O3"/>
    <mergeCell ref="A42:O42"/>
    <mergeCell ref="A43:O43"/>
    <mergeCell ref="A5:G5"/>
    <mergeCell ref="A6:G6"/>
    <mergeCell ref="H5:O5"/>
    <mergeCell ref="A23:O23"/>
    <mergeCell ref="A24:O24"/>
    <mergeCell ref="A25:O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FunzDensitàIntro</vt:lpstr>
      <vt:lpstr>DistribuzNormale</vt:lpstr>
      <vt:lpstr>DistribuzNormaleStand</vt:lpstr>
      <vt:lpstr>Esercizio0</vt:lpstr>
      <vt:lpstr>Esercizio1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Gotti</dc:creator>
  <cp:lastModifiedBy>Alberto Idrio</cp:lastModifiedBy>
  <dcterms:created xsi:type="dcterms:W3CDTF">2015-06-05T18:19:34Z</dcterms:created>
  <dcterms:modified xsi:type="dcterms:W3CDTF">2023-07-22T14:48:11Z</dcterms:modified>
</cp:coreProperties>
</file>