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elmarcucine-my.sharepoint.com/personal/licenza3_elmarcucine_onmicrosoft_com/Documents/Desktop/"/>
    </mc:Choice>
  </mc:AlternateContent>
  <xr:revisionPtr revIDLastSave="13" documentId="13_ncr:1_{98DADC02-E2E2-4712-B224-FA5DFD498104}" xr6:coauthVersionLast="47" xr6:coauthVersionMax="47" xr10:uidLastSave="{58EC8486-E497-45C4-AC71-1EC1666E9A73}"/>
  <bookViews>
    <workbookView xWindow="-120" yWindow="-120" windowWidth="29040" windowHeight="15840" activeTab="4" xr2:uid="{00000000-000D-0000-FFFF-FFFF00000000}"/>
  </bookViews>
  <sheets>
    <sheet name="interpolazione" sheetId="1" r:id="rId1"/>
    <sheet name="estrapolazione_1" sheetId="2" r:id="rId2"/>
    <sheet name="estrapolazione_2" sheetId="3" r:id="rId3"/>
    <sheet name="Foglio_previsione" sheetId="4" r:id="rId4"/>
    <sheet name="Prevision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yBnT4L1XdxHAsVJrbd6Nl68YHwg=="/>
    </ext>
  </extLst>
</workbook>
</file>

<file path=xl/calcChain.xml><?xml version="1.0" encoding="utf-8"?>
<calcChain xmlns="http://schemas.openxmlformats.org/spreadsheetml/2006/main">
  <c r="M2" i="2" l="1" a="1"/>
  <c r="M2" i="2" s="1"/>
  <c r="M2" i="1" a="1"/>
  <c r="M2" i="1" s="1"/>
  <c r="C13" i="5"/>
  <c r="C17" i="5"/>
  <c r="C14" i="5"/>
  <c r="C15" i="5"/>
  <c r="C16" i="5"/>
  <c r="L3" i="3" l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1" i="1"/>
  <c r="L22" i="1"/>
  <c r="L4" i="1"/>
  <c r="L5" i="1"/>
  <c r="L6" i="1"/>
  <c r="L7" i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3" i="1"/>
  <c r="D16" i="5"/>
  <c r="E14" i="5"/>
  <c r="D13" i="5"/>
  <c r="D14" i="5"/>
  <c r="E15" i="5"/>
  <c r="D17" i="5"/>
  <c r="D15" i="5"/>
  <c r="E16" i="5"/>
  <c r="E13" i="5"/>
  <c r="E17" i="5"/>
  <c r="M2" i="3" l="1" a="1"/>
  <c r="M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<sst xmlns="http://schemas.openxmlformats.org/spreadsheetml/2006/main" count="85" uniqueCount="32">
  <si>
    <t>Regione</t>
  </si>
  <si>
    <t>Consumi</t>
  </si>
  <si>
    <t>Reddito</t>
  </si>
  <si>
    <t>Piemonte</t>
  </si>
  <si>
    <t>Valle d'Aosta</t>
  </si>
  <si>
    <t>Liguria</t>
  </si>
  <si>
    <t>Lombardia</t>
  </si>
  <si>
    <t>Bolzano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</si>
  <si>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</si>
  <si>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</si>
  <si>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</si>
  <si>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</si>
  <si>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</si>
  <si>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</si>
  <si>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</si>
  <si>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</si>
  <si>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</si>
  <si>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</si>
  <si>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</si>
  <si>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</si>
  <si>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</si>
  <si>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</si>
  <si>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</si>
  <si>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</si>
  <si>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impotesi di reddito</t>
  </si>
  <si>
    <t>consumi stimati</t>
  </si>
  <si>
    <t>Anno</t>
  </si>
  <si>
    <t>y</t>
  </si>
  <si>
    <t>Previsione(y)</t>
  </si>
  <si>
    <t>Limite di confidenza inferiore(y)</t>
  </si>
  <si>
    <t>Limite di confidenza superiore(y)</t>
  </si>
  <si>
    <t>ipotesi di reddito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</si>
</sst>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\-#,##0\ "/>
    <numFmt numFmtId="165" formatCode="_-* #,##0_-;\-* #,##0_-;_-* &quot;-&quot;??_-;_-@_-"/>
    <numFmt numFmtId="166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1" fillId="0" borderId="0" xfId="0" applyNumberFormat="1" applyFont="1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/>
  </cellXfs>
  <cellStyles count="2">
    <cellStyle name="Migliaia" xfId="1" builtinId="3"/>
    <cellStyle name="Normale" xfId="0" builtinId="0"/>
  </cellStyles>
  <dxfs count="3">
    <dxf>
      <numFmt numFmtId="166" formatCode="0.0"/>
    </dxf>
    <dxf>
      <numFmt numFmtId="166" formatCode="0.0"/>
    </dxf>
    <dxf>
      <numFmt numFmtId="16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interpolazione!$C$1</c:f>
              <c:strCache>
                <c:ptCount val="1"/>
                <c:pt idx="0">
                  <c:v>Consumi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interpolazione!$B$2:$B$22</c:f>
              <c:numCache>
                <c:formatCode>#.##0_ ;\-#.##0\ </c:formatCode>
                <c:ptCount val="21"/>
                <c:pt idx="0">
                  <c:v>26034</c:v>
                </c:pt>
                <c:pt idx="1">
                  <c:v>26037</c:v>
                </c:pt>
                <c:pt idx="2">
                  <c:v>26626</c:v>
                </c:pt>
                <c:pt idx="3">
                  <c:v>26740</c:v>
                </c:pt>
                <c:pt idx="4">
                  <c:v>27252</c:v>
                </c:pt>
                <c:pt idx="5">
                  <c:v>27368</c:v>
                </c:pt>
                <c:pt idx="6">
                  <c:v>28841</c:v>
                </c:pt>
                <c:pt idx="7">
                  <c:v>29495</c:v>
                </c:pt>
                <c:pt idx="8">
                  <c:v>31865</c:v>
                </c:pt>
                <c:pt idx="9">
                  <c:v>32858</c:v>
                </c:pt>
                <c:pt idx="10">
                  <c:v>33714</c:v>
                </c:pt>
                <c:pt idx="11">
                  <c:v>33735</c:v>
                </c:pt>
                <c:pt idx="12">
                  <c:v>33794</c:v>
                </c:pt>
                <c:pt idx="13">
                  <c:v>34079</c:v>
                </c:pt>
                <c:pt idx="14">
                  <c:v>34834</c:v>
                </c:pt>
                <c:pt idx="15">
                  <c:v>35315</c:v>
                </c:pt>
                <c:pt idx="16">
                  <c:v>35536</c:v>
                </c:pt>
                <c:pt idx="17">
                  <c:v>35917</c:v>
                </c:pt>
                <c:pt idx="18">
                  <c:v>37611</c:v>
                </c:pt>
                <c:pt idx="19">
                  <c:v>37768</c:v>
                </c:pt>
                <c:pt idx="20">
                  <c:v>39534</c:v>
                </c:pt>
              </c:numCache>
            </c:numRef>
          </c:xVal>
          <c:yVal>
            <c:numRef>
              <c:f>interpolazione!$C$2:$C$22</c:f>
              <c:numCache>
                <c:formatCode>#.##0_ ;\-#.##0\ </c:formatCode>
                <c:ptCount val="21"/>
                <c:pt idx="0">
                  <c:v>13051.108252717744</c:v>
                </c:pt>
                <c:pt idx="1">
                  <c:v>14791.096829813081</c:v>
                </c:pt>
                <c:pt idx="2">
                  <c:v>11926.474196450479</c:v>
                </c:pt>
                <c:pt idx="3">
                  <c:v>13164.673447062649</c:v>
                </c:pt>
                <c:pt idx="4">
                  <c:v>12343.366877044544</c:v>
                </c:pt>
                <c:pt idx="5">
                  <c:v>14506.246791032005</c:v>
                </c:pt>
                <c:pt idx="6">
                  <c:v>14234.858855256949</c:v>
                </c:pt>
                <c:pt idx="7">
                  <c:v>13564.658568738432</c:v>
                </c:pt>
                <c:pt idx="8">
                  <c:v>19153.712463400137</c:v>
                </c:pt>
                <c:pt idx="9">
                  <c:v>16998.426214224546</c:v>
                </c:pt>
                <c:pt idx="10">
                  <c:v>16137.990619600099</c:v>
                </c:pt>
                <c:pt idx="11">
                  <c:v>22953.955901426718</c:v>
                </c:pt>
                <c:pt idx="12">
                  <c:v>17840.834991424246</c:v>
                </c:pt>
                <c:pt idx="13">
                  <c:v>18473.339833425354</c:v>
                </c:pt>
                <c:pt idx="14">
                  <c:v>18082.486007418123</c:v>
                </c:pt>
                <c:pt idx="15">
                  <c:v>16224.523417274653</c:v>
                </c:pt>
                <c:pt idx="16">
                  <c:v>17399.656953903308</c:v>
                </c:pt>
                <c:pt idx="17">
                  <c:v>19432.192517718566</c:v>
                </c:pt>
                <c:pt idx="18">
                  <c:v>18735.545112925633</c:v>
                </c:pt>
                <c:pt idx="19">
                  <c:v>18941.936102008287</c:v>
                </c:pt>
                <c:pt idx="20">
                  <c:v>20526.983793201856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9-44D3-A024-F23AEA977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61775"/>
        <c:axId val="827864687"/>
      </c:scatterChart>
      <c:valAx>
        <c:axId val="827861775"/>
        <c:scaling>
          <c:orientation val="minMax"/>
          <c:min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Redditi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4687"/>
        <c:crosses val="autoZero"/>
        <c:crossBetween val="midCat"/>
      </c:valAx>
      <c:valAx>
        <c:axId val="82786468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Consumi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estrapolazione_1!$C$1</c:f>
              <c:strCache>
                <c:ptCount val="1"/>
                <c:pt idx="0">
                  <c:v>Consumi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estrapolazione_1!$B$2:$B$22</c:f>
              <c:numCache>
                <c:formatCode>#.##0_ ;\-#.##0\ </c:formatCode>
                <c:ptCount val="21"/>
                <c:pt idx="0">
                  <c:v>26034</c:v>
                </c:pt>
                <c:pt idx="1">
                  <c:v>26037</c:v>
                </c:pt>
                <c:pt idx="2">
                  <c:v>26626</c:v>
                </c:pt>
                <c:pt idx="3">
                  <c:v>26740</c:v>
                </c:pt>
                <c:pt idx="4">
                  <c:v>27252</c:v>
                </c:pt>
                <c:pt idx="5">
                  <c:v>27368</c:v>
                </c:pt>
                <c:pt idx="6">
                  <c:v>28841</c:v>
                </c:pt>
                <c:pt idx="7">
                  <c:v>29495</c:v>
                </c:pt>
                <c:pt idx="8">
                  <c:v>31865</c:v>
                </c:pt>
                <c:pt idx="9">
                  <c:v>32858</c:v>
                </c:pt>
                <c:pt idx="10">
                  <c:v>33714</c:v>
                </c:pt>
                <c:pt idx="11">
                  <c:v>33735</c:v>
                </c:pt>
                <c:pt idx="12">
                  <c:v>33794</c:v>
                </c:pt>
                <c:pt idx="13">
                  <c:v>34079</c:v>
                </c:pt>
                <c:pt idx="14">
                  <c:v>34834</c:v>
                </c:pt>
                <c:pt idx="15">
                  <c:v>35315</c:v>
                </c:pt>
                <c:pt idx="16">
                  <c:v>35536</c:v>
                </c:pt>
                <c:pt idx="17">
                  <c:v>35917</c:v>
                </c:pt>
                <c:pt idx="18">
                  <c:v>37611</c:v>
                </c:pt>
                <c:pt idx="19">
                  <c:v>37768</c:v>
                </c:pt>
                <c:pt idx="20">
                  <c:v>39534</c:v>
                </c:pt>
              </c:numCache>
            </c:numRef>
          </c:xVal>
          <c:yVal>
            <c:numRef>
              <c:f>estrapolazione_1!$C$2:$C$22</c:f>
              <c:numCache>
                <c:formatCode>#.##0_ ;\-#.##0\ </c:formatCode>
                <c:ptCount val="21"/>
                <c:pt idx="0">
                  <c:v>13051.108252717744</c:v>
                </c:pt>
                <c:pt idx="1">
                  <c:v>14791.096829813081</c:v>
                </c:pt>
                <c:pt idx="2">
                  <c:v>11926.474196450479</c:v>
                </c:pt>
                <c:pt idx="3">
                  <c:v>13164.673447062649</c:v>
                </c:pt>
                <c:pt idx="4">
                  <c:v>12343.366877044544</c:v>
                </c:pt>
                <c:pt idx="5">
                  <c:v>14506.246791032005</c:v>
                </c:pt>
                <c:pt idx="6">
                  <c:v>14234.858855256949</c:v>
                </c:pt>
                <c:pt idx="7">
                  <c:v>13564.658568738432</c:v>
                </c:pt>
                <c:pt idx="8">
                  <c:v>19153.712463400137</c:v>
                </c:pt>
                <c:pt idx="9">
                  <c:v>16998.426214224546</c:v>
                </c:pt>
                <c:pt idx="10">
                  <c:v>16137.990619600099</c:v>
                </c:pt>
                <c:pt idx="11">
                  <c:v>22953.955901426718</c:v>
                </c:pt>
                <c:pt idx="12">
                  <c:v>17840.834991424246</c:v>
                </c:pt>
                <c:pt idx="13">
                  <c:v>18473.339833425354</c:v>
                </c:pt>
                <c:pt idx="14">
                  <c:v>18082.486007418123</c:v>
                </c:pt>
                <c:pt idx="15">
                  <c:v>16224.523417274653</c:v>
                </c:pt>
                <c:pt idx="16">
                  <c:v>17399.656953903308</c:v>
                </c:pt>
                <c:pt idx="17">
                  <c:v>19432.192517718566</c:v>
                </c:pt>
                <c:pt idx="18">
                  <c:v>18735.545112925633</c:v>
                </c:pt>
                <c:pt idx="19">
                  <c:v>18941.936102008287</c:v>
                </c:pt>
                <c:pt idx="20">
                  <c:v>20526.983793201856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1-4875-AE62-F986468B4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61775"/>
        <c:axId val="827864687"/>
      </c:scatterChart>
      <c:valAx>
        <c:axId val="827861775"/>
        <c:scaling>
          <c:orientation val="minMax"/>
          <c:min val="2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Redditi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4687"/>
        <c:crosses val="autoZero"/>
        <c:crossBetween val="midCat"/>
      </c:valAx>
      <c:valAx>
        <c:axId val="82786468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Consumi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estrapolazione_2!$C$1</c:f>
              <c:strCache>
                <c:ptCount val="1"/>
                <c:pt idx="0">
                  <c:v>Consumi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estrapolazione_2!$B$2:$B$22</c:f>
              <c:numCache>
                <c:formatCode>#.##0_ ;\-#.##0\ </c:formatCode>
                <c:ptCount val="21"/>
                <c:pt idx="0">
                  <c:v>26034</c:v>
                </c:pt>
                <c:pt idx="1">
                  <c:v>26037</c:v>
                </c:pt>
                <c:pt idx="2">
                  <c:v>26626</c:v>
                </c:pt>
                <c:pt idx="3">
                  <c:v>26740</c:v>
                </c:pt>
                <c:pt idx="4">
                  <c:v>27252</c:v>
                </c:pt>
                <c:pt idx="5">
                  <c:v>27368</c:v>
                </c:pt>
                <c:pt idx="6">
                  <c:v>28841</c:v>
                </c:pt>
                <c:pt idx="7">
                  <c:v>29495</c:v>
                </c:pt>
                <c:pt idx="8">
                  <c:v>31865</c:v>
                </c:pt>
                <c:pt idx="9">
                  <c:v>32858</c:v>
                </c:pt>
                <c:pt idx="10">
                  <c:v>33714</c:v>
                </c:pt>
                <c:pt idx="11">
                  <c:v>33735</c:v>
                </c:pt>
                <c:pt idx="12">
                  <c:v>33794</c:v>
                </c:pt>
                <c:pt idx="13">
                  <c:v>34079</c:v>
                </c:pt>
                <c:pt idx="14">
                  <c:v>34834</c:v>
                </c:pt>
                <c:pt idx="15">
                  <c:v>35315</c:v>
                </c:pt>
                <c:pt idx="16">
                  <c:v>35536</c:v>
                </c:pt>
                <c:pt idx="17">
                  <c:v>35917</c:v>
                </c:pt>
                <c:pt idx="18">
                  <c:v>37611</c:v>
                </c:pt>
                <c:pt idx="19">
                  <c:v>37768</c:v>
                </c:pt>
                <c:pt idx="20">
                  <c:v>39534</c:v>
                </c:pt>
              </c:numCache>
            </c:numRef>
          </c:xVal>
          <c:yVal>
            <c:numRef>
              <c:f>estrapolazione_2!$C$2:$C$22</c:f>
              <c:numCache>
                <c:formatCode>#.##0_ ;\-#.##0\ </c:formatCode>
                <c:ptCount val="21"/>
                <c:pt idx="0">
                  <c:v>13051.108252717744</c:v>
                </c:pt>
                <c:pt idx="1">
                  <c:v>14791.096829813081</c:v>
                </c:pt>
                <c:pt idx="2">
                  <c:v>11926.474196450479</c:v>
                </c:pt>
                <c:pt idx="3">
                  <c:v>13164.673447062649</c:v>
                </c:pt>
                <c:pt idx="4">
                  <c:v>12343.366877044544</c:v>
                </c:pt>
                <c:pt idx="5">
                  <c:v>14506.246791032005</c:v>
                </c:pt>
                <c:pt idx="6">
                  <c:v>14234.858855256949</c:v>
                </c:pt>
                <c:pt idx="7">
                  <c:v>13564.658568738432</c:v>
                </c:pt>
                <c:pt idx="8">
                  <c:v>19153.712463400137</c:v>
                </c:pt>
                <c:pt idx="9">
                  <c:v>16998.426214224546</c:v>
                </c:pt>
                <c:pt idx="10">
                  <c:v>16137.990619600099</c:v>
                </c:pt>
                <c:pt idx="11">
                  <c:v>22953.955901426718</c:v>
                </c:pt>
                <c:pt idx="12">
                  <c:v>17840.834991424246</c:v>
                </c:pt>
                <c:pt idx="13">
                  <c:v>18473.339833425354</c:v>
                </c:pt>
                <c:pt idx="14">
                  <c:v>18082.486007418123</c:v>
                </c:pt>
                <c:pt idx="15">
                  <c:v>16224.523417274653</c:v>
                </c:pt>
                <c:pt idx="16">
                  <c:v>17399.656953903308</c:v>
                </c:pt>
                <c:pt idx="17">
                  <c:v>19432.192517718566</c:v>
                </c:pt>
                <c:pt idx="18">
                  <c:v>18735.545112925633</c:v>
                </c:pt>
                <c:pt idx="19">
                  <c:v>18941.936102008287</c:v>
                </c:pt>
                <c:pt idx="20">
                  <c:v>20526.983793201856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F-4183-916E-7313E75C8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61775"/>
        <c:axId val="827864687"/>
      </c:scatterChart>
      <c:valAx>
        <c:axId val="827861775"/>
        <c:scaling>
          <c:orientation val="minMax"/>
          <c:max val="44000"/>
          <c:min val="2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Redditi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4687"/>
        <c:crosses val="autoZero"/>
        <c:crossBetween val="midCat"/>
      </c:valAx>
      <c:valAx>
        <c:axId val="82786468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Consumi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.##0_ ;\-#.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786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Previsione!$B$1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Previsione!$B$2:$B$17</c:f>
              <c:numCache>
                <c:formatCode>0,0</c:formatCode>
                <c:ptCount val="16"/>
                <c:pt idx="0">
                  <c:v>10</c:v>
                </c:pt>
                <c:pt idx="1">
                  <c:v>9</c:v>
                </c:pt>
                <c:pt idx="2">
                  <c:v>11</c:v>
                </c:pt>
                <c:pt idx="3">
                  <c:v>11.2</c:v>
                </c:pt>
                <c:pt idx="4">
                  <c:v>10.9</c:v>
                </c:pt>
                <c:pt idx="5">
                  <c:v>11.4</c:v>
                </c:pt>
                <c:pt idx="6">
                  <c:v>11.6</c:v>
                </c:pt>
                <c:pt idx="7">
                  <c:v>11.2</c:v>
                </c:pt>
                <c:pt idx="8">
                  <c:v>11.3</c:v>
                </c:pt>
                <c:pt idx="9">
                  <c:v>11.5</c:v>
                </c:pt>
                <c:pt idx="10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4-4CA6-8A50-1F8A10524BD3}"/>
            </c:ext>
          </c:extLst>
        </c:ser>
        <c:ser>
          <c:idx val="1"/>
          <c:order val="1"/>
          <c:tx>
            <c:strRef>
              <c:f>Previsione!$C$1</c:f>
              <c:strCache>
                <c:ptCount val="1"/>
                <c:pt idx="0">
                  <c:v>Previsione(y)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Previsione!$A$2:$A$17</c:f>
              <c:numCache>
                <c:formatCode>Standard</c:formatCode>
                <c:ptCount val="1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numCache>
            </c:numRef>
          </c:cat>
          <c:val>
            <c:numRef>
              <c:f>Previsione!$C$2:$C$17</c:f>
              <c:numCache>
                <c:formatCode>Standard</c:formatCode>
                <c:ptCount val="16"/>
                <c:pt idx="10" formatCode="0,0">
                  <c:v>11.7</c:v>
                </c:pt>
                <c:pt idx="11" formatCode="0,0">
                  <c:v>12.016002039903903</c:v>
                </c:pt>
                <c:pt idx="12" formatCode="0,0">
                  <c:v>12.199468895324172</c:v>
                </c:pt>
                <c:pt idx="13" formatCode="0,0">
                  <c:v>12.382935750744441</c:v>
                </c:pt>
                <c:pt idx="14" formatCode="0,0">
                  <c:v>12.56640260616471</c:v>
                </c:pt>
                <c:pt idx="15" formatCode="0,0">
                  <c:v>12.749869461584979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4-4CA6-8A50-1F8A10524BD3}"/>
            </c:ext>
          </c:extLst>
        </c:ser>
        <c:ser>
          <c:idx val="2"/>
          <c:order val="2"/>
          <c:tx>
            <c:strRef>
              <c:f>Previsione!$D$1</c:f>
              <c:strCache>
                <c:ptCount val="1"/>
                <c:pt idx="0">
                  <c:v>Limite di confidenza inferiore(y)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Previsione!$A$2:$A$17</c:f>
              <c:numCache>
                <c:formatCode>Standard</c:formatCode>
                <c:ptCount val="1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numCache>
            </c:numRef>
          </c:cat>
          <c:val>
            <c:numRef>
              <c:f>Previsione!$D$2:$D$17</c:f>
              <c:numCache>
                <c:formatCode>Standard</c:formatCode>
                <c:ptCount val="16"/>
                <c:pt idx="10" formatCode="0,0">
                  <c:v>11.7</c:v>
                </c:pt>
                <c:pt idx="11" formatCode="0,0">
                  <c:v>11.022227858981845</c:v>
                </c:pt>
                <c:pt idx="12" formatCode="0,0">
                  <c:v>11.205690242428361</c:v>
                </c:pt>
                <c:pt idx="13" formatCode="0,0">
                  <c:v>11.389149147722758</c:v>
                </c:pt>
                <c:pt idx="14" formatCode="0,0">
                  <c:v>11.572603581198674</c:v>
                </c:pt>
                <c:pt idx="15" formatCode="0,0">
                  <c:v>11.756052549291844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4-4CA6-8A50-1F8A10524BD3}"/>
            </c:ext>
          </c:extLst>
        </c:ser>
        <c:ser>
          <c:idx val="3"/>
          <c:order val="3"/>
          <c:tx>
            <c:strRef>
              <c:f>Previsione!$E$1</c:f>
              <c:strCache>
                <c:ptCount val="1"/>
                <c:pt idx="0">
                  <c:v>Limite di confidenza superiore(y)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Previsione!$A$2:$A$17</c:f>
              <c:numCache>
                <c:formatCode>Standard</c:formatCode>
                <c:ptCount val="1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numCache>
            </c:numRef>
          </c:cat>
          <c:val>
            <c:numRef>
              <c:f>Previsione!$E$2:$E$17</c:f>
              <c:numCache>
                <c:formatCode>Standard</c:formatCode>
                <c:ptCount val="16"/>
                <c:pt idx="10" formatCode="0,0">
                  <c:v>11.7</c:v>
                </c:pt>
                <c:pt idx="11" formatCode="0,0">
                  <c:v>13.009776220825961</c:v>
                </c:pt>
                <c:pt idx="12" formatCode="0,0">
                  <c:v>13.193247548219983</c:v>
                </c:pt>
                <c:pt idx="13" formatCode="0,0">
                  <c:v>13.376722353766123</c:v>
                </c:pt>
                <c:pt idx="14" formatCode="0,0">
                  <c:v>13.560201631130745</c:v>
                </c:pt>
                <c:pt idx="15" formatCode="0,0">
                  <c:v>13.743686373878113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4-4CA6-8A50-1F8A10524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6584120"/>
        <c:axId val="1313347088"/>
      </c:lineChart>
      <c:catAx>
        <c:axId val="136658412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13347088"/>
        <c:crosses val="autoZero"/>
        <c:auto val="1"/>
        <c:lblAlgn val="ctr"/>
        <c:lblOffset val="100"/>
        <c:noMultiLvlLbl val="0"/>
      </c:catAx>
      <c:valAx>
        <c:axId val="13133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658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98425</xdr:rowOff>
    </xdr:from>
    <xdr:to>
      <xdr:col>9</xdr:col>
      <xdr:colOff>587375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D63370E-CB18-0677-3B98-54B653C64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98425</xdr:rowOff>
    </xdr:from>
    <xdr:to>
      <xdr:col>9</xdr:col>
      <xdr:colOff>587375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69FFAB-6718-45CE-961B-1291325D4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98425</xdr:rowOff>
    </xdr:from>
    <xdr:to>
      <xdr:col>9</xdr:col>
      <xdr:colOff>587375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B50C378-244A-4B63-A38C-39EFA26F5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0</xdr:row>
      <xdr:rowOff>90486</xdr:rowOff>
    </xdr:from>
    <xdr:to>
      <xdr:col>17</xdr:col>
      <xdr:colOff>352424</xdr:colOff>
      <xdr:row>27</xdr:row>
      <xdr:rowOff>95249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E0D8ED7-9F70-3B24-1E74-FA71FD91C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DE3AE-7B57-49A1-AC3F-BD493D7D3A8D}" name="Tabella1" displayName="Tabella1" ref="A1:E17" totalsRowShown="0">
  <autoFilter ref="A1:E17" xr:uid="{E48DE3AE-7B57-49A1-AC3F-BD493D7D3A8D}"/>
  <tableColumns count="5">
    <tableColumn id="1" xr3:uid="{D8036CFD-D36C-4890-BD04-DA80D25C5EE8}" name="Anno"/>
    <tableColumn id="2" xr3:uid="{87C7B201-A063-4818-9827-D176ABE001CA}" name="y"/>
    <tableColumn id="3" xr3:uid="{AC21CFCC-92AF-4EC6-854D-FAFD367B349E}" name="Previsione(y)" dataDxfId="2">
      <calculatedColumnFormula>_xlfn.FORECAST.ETS(A2,$B$2:$B$12,$A$2:$A$12,1,1)</calculatedColumnFormula>
    </tableColumn>
    <tableColumn id="4" xr3:uid="{9DA4526A-FC50-400D-A4AA-D7B2E7E005FC}" name="Limite di confidenza inferiore(y)" dataDxfId="1">
      <calculatedColumnFormula>C2-_xlfn.FORECAST.ETS.CONFINT(A2,$B$2:$B$12,$A$2:$A$12,0.95,1,1)</calculatedColumnFormula>
    </tableColumn>
    <tableColumn id="5" xr3:uid="{759A6ADF-6E58-4C6D-86CD-B86BB6F0D880}" name="Limite di confidenza superiore(y)" dataDxfId="0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M2" sqref="M2"/>
    </sheetView>
  </sheetViews>
  <sheetFormatPr defaultColWidth="14.42578125" defaultRowHeight="15" customHeight="1" x14ac:dyDescent="0.25"/>
  <cols>
    <col min="1" max="1" width="17.42578125" customWidth="1"/>
    <col min="2" max="2" width="8.7109375" customWidth="1"/>
    <col min="3" max="3" width="9.28515625" customWidth="1"/>
    <col min="4" max="4" width="14.140625" customWidth="1"/>
    <col min="5" max="5" width="13.28515625" customWidth="1"/>
    <col min="6" max="11" width="8.7109375" customWidth="1"/>
    <col min="12" max="12" width="16.5703125" bestFit="1" customWidth="1"/>
    <col min="13" max="25" width="8.7109375" customWidth="1"/>
  </cols>
  <sheetData>
    <row r="1" spans="1:13" ht="14.25" customHeight="1" x14ac:dyDescent="0.25">
      <c r="A1" s="1" t="s">
        <v>0</v>
      </c>
      <c r="B1" s="2" t="s">
        <v>2</v>
      </c>
      <c r="C1" s="2" t="s">
        <v>1</v>
      </c>
      <c r="L1" t="s">
        <v>31</v>
      </c>
      <c r="M1" t="s">
        <v>25</v>
      </c>
    </row>
    <row r="2" spans="1:13" ht="14.25" customHeight="1" x14ac:dyDescent="0.25">
      <c r="A2" s="3" t="s">
        <v>22</v>
      </c>
      <c r="B2" s="4">
        <v>26034</v>
      </c>
      <c r="C2" s="4">
        <v>13051.108252717744</v>
      </c>
      <c r="D2" s="3"/>
      <c r="E2" s="3"/>
      <c r="L2" s="5">
        <v>29500</v>
      </c>
      <c r="M2" s="5" cm="1">
        <f t="array" ref="M2:M22">_xlfn.FORECAST.LINEAR(L2:L22,C2:C22,B2:B22)</f>
        <v>15107.460944975926</v>
      </c>
    </row>
    <row r="3" spans="1:13" ht="14.25" customHeight="1" x14ac:dyDescent="0.25">
      <c r="A3" s="3" t="s">
        <v>16</v>
      </c>
      <c r="B3" s="4">
        <v>26037</v>
      </c>
      <c r="C3" s="4">
        <v>14791.096829813081</v>
      </c>
      <c r="D3" s="3"/>
      <c r="E3" s="3"/>
      <c r="L3" s="5">
        <f>L2+100</f>
        <v>29600</v>
      </c>
      <c r="M3" s="5">
        <v>15163.774197462848</v>
      </c>
    </row>
    <row r="4" spans="1:13" ht="14.25" customHeight="1" x14ac:dyDescent="0.25">
      <c r="A4" s="3" t="s">
        <v>18</v>
      </c>
      <c r="B4" s="4">
        <v>26626</v>
      </c>
      <c r="C4" s="4">
        <v>11926.474196450479</v>
      </c>
      <c r="L4" s="5">
        <f t="shared" ref="L4:L22" si="0">L3+100</f>
        <v>29700</v>
      </c>
      <c r="M4" s="5">
        <v>15220.08744994977</v>
      </c>
    </row>
    <row r="5" spans="1:13" ht="14.25" customHeight="1" x14ac:dyDescent="0.25">
      <c r="A5" s="3" t="s">
        <v>20</v>
      </c>
      <c r="B5" s="4">
        <v>26740</v>
      </c>
      <c r="C5" s="4">
        <v>13164.673447062649</v>
      </c>
      <c r="L5" s="5">
        <f t="shared" si="0"/>
        <v>29800</v>
      </c>
      <c r="M5" s="5">
        <v>15276.400702436695</v>
      </c>
    </row>
    <row r="6" spans="1:13" ht="14.25" customHeight="1" x14ac:dyDescent="0.25">
      <c r="A6" s="3" t="s">
        <v>19</v>
      </c>
      <c r="B6" s="4">
        <v>27252</v>
      </c>
      <c r="C6" s="4">
        <v>12343.366877044544</v>
      </c>
      <c r="L6" s="5">
        <f t="shared" si="0"/>
        <v>29900</v>
      </c>
      <c r="M6" s="5">
        <v>15332.713954923616</v>
      </c>
    </row>
    <row r="7" spans="1:13" ht="14.25" customHeight="1" x14ac:dyDescent="0.25">
      <c r="A7" s="3" t="s">
        <v>17</v>
      </c>
      <c r="B7" s="4">
        <v>27368</v>
      </c>
      <c r="C7" s="4">
        <v>14506.246791032005</v>
      </c>
      <c r="L7" s="5">
        <f t="shared" si="0"/>
        <v>30000</v>
      </c>
      <c r="M7" s="5">
        <v>15389.027207410538</v>
      </c>
    </row>
    <row r="8" spans="1:13" ht="14.25" customHeight="1" x14ac:dyDescent="0.25">
      <c r="A8" s="3" t="s">
        <v>23</v>
      </c>
      <c r="B8" s="4">
        <v>28841</v>
      </c>
      <c r="C8" s="4">
        <v>14234.858855256949</v>
      </c>
      <c r="L8" s="5">
        <f t="shared" si="0"/>
        <v>30100</v>
      </c>
      <c r="M8" s="5">
        <v>15445.340459897459</v>
      </c>
    </row>
    <row r="9" spans="1:13" ht="14.25" customHeight="1" x14ac:dyDescent="0.25">
      <c r="A9" s="3" t="s">
        <v>21</v>
      </c>
      <c r="B9" s="4">
        <v>29495</v>
      </c>
      <c r="C9" s="4">
        <v>13564.658568738432</v>
      </c>
      <c r="L9" s="5">
        <f t="shared" si="0"/>
        <v>30200</v>
      </c>
      <c r="M9" s="5">
        <v>15501.653712384381</v>
      </c>
    </row>
    <row r="10" spans="1:13" ht="14.25" customHeight="1" x14ac:dyDescent="0.25">
      <c r="A10" s="3" t="s">
        <v>5</v>
      </c>
      <c r="B10" s="4">
        <v>31865</v>
      </c>
      <c r="C10" s="4">
        <v>19153.712463400137</v>
      </c>
      <c r="L10" s="5">
        <f t="shared" si="0"/>
        <v>30300</v>
      </c>
      <c r="M10" s="5">
        <v>15557.966964871306</v>
      </c>
    </row>
    <row r="11" spans="1:13" ht="14.25" customHeight="1" x14ac:dyDescent="0.25">
      <c r="A11" s="3" t="s">
        <v>15</v>
      </c>
      <c r="B11" s="4">
        <v>32858</v>
      </c>
      <c r="C11" s="4">
        <v>16998.426214224546</v>
      </c>
      <c r="L11" s="5">
        <f t="shared" si="0"/>
        <v>30400</v>
      </c>
      <c r="M11" s="5">
        <v>15614.280217358228</v>
      </c>
    </row>
    <row r="12" spans="1:13" ht="14.25" customHeight="1" x14ac:dyDescent="0.25">
      <c r="A12" s="3" t="s">
        <v>13</v>
      </c>
      <c r="B12" s="4">
        <v>33714</v>
      </c>
      <c r="C12" s="4">
        <v>16137.990619600099</v>
      </c>
      <c r="L12" s="5">
        <f t="shared" si="0"/>
        <v>30500</v>
      </c>
      <c r="M12" s="5">
        <v>15670.593469845149</v>
      </c>
    </row>
    <row r="13" spans="1:13" ht="14.25" customHeight="1" x14ac:dyDescent="0.25">
      <c r="A13" s="3" t="s">
        <v>4</v>
      </c>
      <c r="B13" s="4">
        <v>33735</v>
      </c>
      <c r="C13" s="4">
        <v>22953.955901426718</v>
      </c>
      <c r="L13" s="5">
        <f t="shared" si="0"/>
        <v>30600</v>
      </c>
      <c r="M13" s="5">
        <v>15726.906722332071</v>
      </c>
    </row>
    <row r="14" spans="1:13" ht="14.25" customHeight="1" x14ac:dyDescent="0.25">
      <c r="A14" s="3" t="s">
        <v>10</v>
      </c>
      <c r="B14" s="4">
        <v>33794</v>
      </c>
      <c r="C14" s="4">
        <v>17840.834991424246</v>
      </c>
      <c r="L14" s="5">
        <f t="shared" si="0"/>
        <v>30700</v>
      </c>
      <c r="M14" s="5">
        <v>15783.219974818992</v>
      </c>
    </row>
    <row r="15" spans="1:13" ht="14.25" customHeight="1" x14ac:dyDescent="0.25">
      <c r="A15" s="3" t="s">
        <v>3</v>
      </c>
      <c r="B15" s="4">
        <v>34079</v>
      </c>
      <c r="C15" s="4">
        <v>18473.339833425354</v>
      </c>
      <c r="L15" s="5">
        <f t="shared" si="0"/>
        <v>30800</v>
      </c>
      <c r="M15" s="5">
        <v>15839.533227305918</v>
      </c>
    </row>
    <row r="16" spans="1:13" ht="14.25" customHeight="1" x14ac:dyDescent="0.25">
      <c r="A16" s="3" t="s">
        <v>12</v>
      </c>
      <c r="B16" s="4">
        <v>34834</v>
      </c>
      <c r="C16" s="4">
        <v>18082.486007418123</v>
      </c>
      <c r="L16" s="5">
        <f t="shared" si="0"/>
        <v>30900</v>
      </c>
      <c r="M16" s="5">
        <v>15895.846479792839</v>
      </c>
    </row>
    <row r="17" spans="1:13" ht="14.25" customHeight="1" x14ac:dyDescent="0.25">
      <c r="A17" s="3" t="s">
        <v>14</v>
      </c>
      <c r="B17" s="4">
        <v>35315</v>
      </c>
      <c r="C17" s="4">
        <v>16224.523417274653</v>
      </c>
      <c r="L17" s="5">
        <f t="shared" si="0"/>
        <v>31000</v>
      </c>
      <c r="M17" s="5">
        <v>15952.159732279761</v>
      </c>
    </row>
    <row r="18" spans="1:13" ht="14.25" customHeight="1" x14ac:dyDescent="0.25">
      <c r="A18" s="3" t="s">
        <v>9</v>
      </c>
      <c r="B18" s="4">
        <v>35536</v>
      </c>
      <c r="C18" s="4">
        <v>17399.656953903308</v>
      </c>
      <c r="L18" s="5">
        <f t="shared" si="0"/>
        <v>31100</v>
      </c>
      <c r="M18" s="5">
        <v>16008.472984766682</v>
      </c>
    </row>
    <row r="19" spans="1:13" ht="14.25" customHeight="1" x14ac:dyDescent="0.25">
      <c r="A19" s="3" t="s">
        <v>8</v>
      </c>
      <c r="B19" s="4">
        <v>35917</v>
      </c>
      <c r="C19" s="4">
        <v>19432.192517718566</v>
      </c>
      <c r="L19" s="5">
        <f t="shared" si="0"/>
        <v>31200</v>
      </c>
      <c r="M19" s="5">
        <v>16064.786237253604</v>
      </c>
    </row>
    <row r="20" spans="1:13" ht="14.25" customHeight="1" x14ac:dyDescent="0.25">
      <c r="A20" s="3" t="s">
        <v>6</v>
      </c>
      <c r="B20" s="4">
        <v>37611</v>
      </c>
      <c r="C20" s="4">
        <v>18735.545112925633</v>
      </c>
      <c r="L20" s="5">
        <f t="shared" si="0"/>
        <v>31300</v>
      </c>
      <c r="M20" s="5">
        <v>16121.099489740529</v>
      </c>
    </row>
    <row r="21" spans="1:13" ht="14.25" customHeight="1" x14ac:dyDescent="0.25">
      <c r="A21" s="3" t="s">
        <v>11</v>
      </c>
      <c r="B21" s="4">
        <v>37768</v>
      </c>
      <c r="C21" s="4">
        <v>18941.936102008287</v>
      </c>
      <c r="L21" s="5">
        <f>L20+100</f>
        <v>31400</v>
      </c>
      <c r="M21" s="5">
        <v>16177.412742227451</v>
      </c>
    </row>
    <row r="22" spans="1:13" ht="14.25" customHeight="1" x14ac:dyDescent="0.25">
      <c r="A22" s="3" t="s">
        <v>7</v>
      </c>
      <c r="B22" s="4">
        <v>39534</v>
      </c>
      <c r="C22" s="4">
        <v>20526.983793201856</v>
      </c>
      <c r="L22" s="5">
        <f t="shared" si="0"/>
        <v>31500</v>
      </c>
      <c r="M22" s="5">
        <v>16233.725994714372</v>
      </c>
    </row>
    <row r="23" spans="1:13" ht="14.25" customHeight="1" x14ac:dyDescent="0.25"/>
    <row r="24" spans="1:13" ht="14.25" customHeight="1" x14ac:dyDescent="0.25"/>
    <row r="25" spans="1:13" ht="14.25" customHeight="1" x14ac:dyDescent="0.25"/>
    <row r="26" spans="1:13" ht="14.25" customHeight="1" x14ac:dyDescent="0.25"/>
    <row r="27" spans="1:13" ht="14.25" customHeight="1" x14ac:dyDescent="0.25"/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A2:C22">
    <sortCondition ref="B2:B22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ACC2-28AD-4D1B-8617-2BA2DCE89C10}">
  <dimension ref="A1:M1000"/>
  <sheetViews>
    <sheetView workbookViewId="0">
      <selection activeCell="M3" sqref="M3"/>
    </sheetView>
  </sheetViews>
  <sheetFormatPr defaultColWidth="14.42578125" defaultRowHeight="15" customHeight="1" x14ac:dyDescent="0.25"/>
  <cols>
    <col min="1" max="1" width="17.42578125" customWidth="1"/>
    <col min="2" max="2" width="8.7109375" customWidth="1"/>
    <col min="3" max="3" width="9.28515625" customWidth="1"/>
    <col min="4" max="4" width="14.140625" customWidth="1"/>
    <col min="5" max="5" width="13.28515625" customWidth="1"/>
    <col min="6" max="11" width="8.7109375" customWidth="1"/>
    <col min="12" max="12" width="16.5703125" bestFit="1" customWidth="1"/>
    <col min="13" max="25" width="8.7109375" customWidth="1"/>
  </cols>
  <sheetData>
    <row r="1" spans="1:13" ht="14.25" customHeight="1" x14ac:dyDescent="0.25">
      <c r="A1" s="1" t="s">
        <v>0</v>
      </c>
      <c r="B1" s="2" t="s">
        <v>2</v>
      </c>
      <c r="C1" s="2" t="s">
        <v>1</v>
      </c>
      <c r="L1" t="s">
        <v>24</v>
      </c>
      <c r="M1" t="s">
        <v>25</v>
      </c>
    </row>
    <row r="2" spans="1:13" ht="14.25" customHeight="1" x14ac:dyDescent="0.25">
      <c r="A2" s="3" t="s">
        <v>22</v>
      </c>
      <c r="B2" s="4">
        <v>26034</v>
      </c>
      <c r="C2" s="4">
        <v>13051.108252717744</v>
      </c>
      <c r="D2" s="3"/>
      <c r="E2" s="3"/>
      <c r="L2" s="5">
        <v>22000</v>
      </c>
      <c r="M2" s="5" cm="1">
        <f t="array" ref="M2:M22">_xlfn.FORECAST.LINEAR(L2:L22,C2:C22,B2:B22)</f>
        <v>10883.967008456755</v>
      </c>
    </row>
    <row r="3" spans="1:13" ht="14.25" customHeight="1" x14ac:dyDescent="0.25">
      <c r="A3" s="3" t="s">
        <v>16</v>
      </c>
      <c r="B3" s="4">
        <v>26037</v>
      </c>
      <c r="C3" s="4">
        <v>14791.096829813081</v>
      </c>
      <c r="D3" s="3"/>
      <c r="E3" s="3"/>
      <c r="L3" s="5">
        <f>L2+200</f>
        <v>22200</v>
      </c>
      <c r="M3" s="5">
        <v>10996.5935134306</v>
      </c>
    </row>
    <row r="4" spans="1:13" ht="14.25" customHeight="1" x14ac:dyDescent="0.25">
      <c r="A4" s="3" t="s">
        <v>18</v>
      </c>
      <c r="B4" s="4">
        <v>26626</v>
      </c>
      <c r="C4" s="4">
        <v>11926.474196450479</v>
      </c>
      <c r="L4" s="5">
        <f t="shared" ref="L4:L22" si="0">L3+200</f>
        <v>22400</v>
      </c>
      <c r="M4" s="5">
        <v>11109.220018404445</v>
      </c>
    </row>
    <row r="5" spans="1:13" ht="14.25" customHeight="1" x14ac:dyDescent="0.25">
      <c r="A5" s="3" t="s">
        <v>20</v>
      </c>
      <c r="B5" s="4">
        <v>26740</v>
      </c>
      <c r="C5" s="4">
        <v>13164.673447062649</v>
      </c>
      <c r="L5" s="5">
        <f t="shared" si="0"/>
        <v>22600</v>
      </c>
      <c r="M5" s="5">
        <v>11221.846523378288</v>
      </c>
    </row>
    <row r="6" spans="1:13" ht="14.25" customHeight="1" x14ac:dyDescent="0.25">
      <c r="A6" s="3" t="s">
        <v>19</v>
      </c>
      <c r="B6" s="4">
        <v>27252</v>
      </c>
      <c r="C6" s="4">
        <v>12343.366877044544</v>
      </c>
      <c r="L6" s="5">
        <f t="shared" si="0"/>
        <v>22800</v>
      </c>
      <c r="M6" s="5">
        <v>11334.473028352133</v>
      </c>
    </row>
    <row r="7" spans="1:13" ht="14.25" customHeight="1" x14ac:dyDescent="0.25">
      <c r="A7" s="3" t="s">
        <v>17</v>
      </c>
      <c r="B7" s="4">
        <v>27368</v>
      </c>
      <c r="C7" s="4">
        <v>14506.246791032005</v>
      </c>
      <c r="L7" s="5">
        <f t="shared" si="0"/>
        <v>23000</v>
      </c>
      <c r="M7" s="5">
        <v>11447.099533325978</v>
      </c>
    </row>
    <row r="8" spans="1:13" ht="14.25" customHeight="1" x14ac:dyDescent="0.25">
      <c r="A8" s="3" t="s">
        <v>23</v>
      </c>
      <c r="B8" s="4">
        <v>28841</v>
      </c>
      <c r="C8" s="4">
        <v>14234.858855256949</v>
      </c>
      <c r="L8" s="5">
        <f t="shared" si="0"/>
        <v>23200</v>
      </c>
      <c r="M8" s="5">
        <v>11559.726038299823</v>
      </c>
    </row>
    <row r="9" spans="1:13" ht="14.25" customHeight="1" x14ac:dyDescent="0.25">
      <c r="A9" s="3" t="s">
        <v>21</v>
      </c>
      <c r="B9" s="4">
        <v>29495</v>
      </c>
      <c r="C9" s="4">
        <v>13564.658568738432</v>
      </c>
      <c r="L9" s="5">
        <f t="shared" si="0"/>
        <v>23400</v>
      </c>
      <c r="M9" s="5">
        <v>11672.352543273668</v>
      </c>
    </row>
    <row r="10" spans="1:13" ht="14.25" customHeight="1" x14ac:dyDescent="0.25">
      <c r="A10" s="3" t="s">
        <v>5</v>
      </c>
      <c r="B10" s="4">
        <v>31865</v>
      </c>
      <c r="C10" s="4">
        <v>19153.712463400137</v>
      </c>
      <c r="L10" s="5">
        <f t="shared" si="0"/>
        <v>23600</v>
      </c>
      <c r="M10" s="5">
        <v>11784.979048247511</v>
      </c>
    </row>
    <row r="11" spans="1:13" ht="14.25" customHeight="1" x14ac:dyDescent="0.25">
      <c r="A11" s="3" t="s">
        <v>15</v>
      </c>
      <c r="B11" s="4">
        <v>32858</v>
      </c>
      <c r="C11" s="4">
        <v>16998.426214224546</v>
      </c>
      <c r="L11" s="5">
        <f t="shared" si="0"/>
        <v>23800</v>
      </c>
      <c r="M11" s="5">
        <v>11897.605553221356</v>
      </c>
    </row>
    <row r="12" spans="1:13" ht="14.25" customHeight="1" x14ac:dyDescent="0.25">
      <c r="A12" s="3" t="s">
        <v>13</v>
      </c>
      <c r="B12" s="4">
        <v>33714</v>
      </c>
      <c r="C12" s="4">
        <v>16137.990619600099</v>
      </c>
      <c r="L12" s="5">
        <f t="shared" si="0"/>
        <v>24000</v>
      </c>
      <c r="M12" s="5">
        <v>12010.232058195201</v>
      </c>
    </row>
    <row r="13" spans="1:13" ht="14.25" customHeight="1" x14ac:dyDescent="0.25">
      <c r="A13" s="3" t="s">
        <v>4</v>
      </c>
      <c r="B13" s="4">
        <v>33735</v>
      </c>
      <c r="C13" s="4">
        <v>22953.955901426718</v>
      </c>
      <c r="L13" s="5">
        <f t="shared" si="0"/>
        <v>24200</v>
      </c>
      <c r="M13" s="5">
        <v>12122.858563169046</v>
      </c>
    </row>
    <row r="14" spans="1:13" ht="14.25" customHeight="1" x14ac:dyDescent="0.25">
      <c r="A14" s="3" t="s">
        <v>10</v>
      </c>
      <c r="B14" s="4">
        <v>33794</v>
      </c>
      <c r="C14" s="4">
        <v>17840.834991424246</v>
      </c>
      <c r="L14" s="5">
        <f t="shared" si="0"/>
        <v>24400</v>
      </c>
      <c r="M14" s="5">
        <v>12235.485068142891</v>
      </c>
    </row>
    <row r="15" spans="1:13" ht="14.25" customHeight="1" x14ac:dyDescent="0.25">
      <c r="A15" s="3" t="s">
        <v>3</v>
      </c>
      <c r="B15" s="4">
        <v>34079</v>
      </c>
      <c r="C15" s="4">
        <v>18473.339833425354</v>
      </c>
      <c r="L15" s="5">
        <f t="shared" si="0"/>
        <v>24600</v>
      </c>
      <c r="M15" s="5">
        <v>12348.111573116734</v>
      </c>
    </row>
    <row r="16" spans="1:13" ht="14.25" customHeight="1" x14ac:dyDescent="0.25">
      <c r="A16" s="3" t="s">
        <v>12</v>
      </c>
      <c r="B16" s="4">
        <v>34834</v>
      </c>
      <c r="C16" s="4">
        <v>18082.486007418123</v>
      </c>
      <c r="L16" s="5">
        <f t="shared" si="0"/>
        <v>24800</v>
      </c>
      <c r="M16" s="5">
        <v>12460.738078090579</v>
      </c>
    </row>
    <row r="17" spans="1:13" ht="14.25" customHeight="1" x14ac:dyDescent="0.25">
      <c r="A17" s="3" t="s">
        <v>14</v>
      </c>
      <c r="B17" s="4">
        <v>35315</v>
      </c>
      <c r="C17" s="4">
        <v>16224.523417274653</v>
      </c>
      <c r="L17" s="5">
        <f t="shared" si="0"/>
        <v>25000</v>
      </c>
      <c r="M17" s="5">
        <v>12573.364583064424</v>
      </c>
    </row>
    <row r="18" spans="1:13" ht="14.25" customHeight="1" x14ac:dyDescent="0.25">
      <c r="A18" s="3" t="s">
        <v>9</v>
      </c>
      <c r="B18" s="4">
        <v>35536</v>
      </c>
      <c r="C18" s="4">
        <v>17399.656953903308</v>
      </c>
      <c r="L18" s="5">
        <f t="shared" si="0"/>
        <v>25200</v>
      </c>
      <c r="M18" s="5">
        <v>12685.991088038269</v>
      </c>
    </row>
    <row r="19" spans="1:13" ht="14.25" customHeight="1" x14ac:dyDescent="0.25">
      <c r="A19" s="3" t="s">
        <v>8</v>
      </c>
      <c r="B19" s="4">
        <v>35917</v>
      </c>
      <c r="C19" s="4">
        <v>19432.192517718566</v>
      </c>
      <c r="L19" s="5">
        <f t="shared" si="0"/>
        <v>25400</v>
      </c>
      <c r="M19" s="5">
        <v>12798.617593012114</v>
      </c>
    </row>
    <row r="20" spans="1:13" ht="14.25" customHeight="1" x14ac:dyDescent="0.25">
      <c r="A20" s="3" t="s">
        <v>6</v>
      </c>
      <c r="B20" s="4">
        <v>37611</v>
      </c>
      <c r="C20" s="4">
        <v>18735.545112925633</v>
      </c>
      <c r="L20" s="5">
        <f t="shared" si="0"/>
        <v>25600</v>
      </c>
      <c r="M20" s="5">
        <v>12911.244097985957</v>
      </c>
    </row>
    <row r="21" spans="1:13" ht="14.25" customHeight="1" x14ac:dyDescent="0.25">
      <c r="A21" s="3" t="s">
        <v>11</v>
      </c>
      <c r="B21" s="4">
        <v>37768</v>
      </c>
      <c r="C21" s="4">
        <v>18941.936102008287</v>
      </c>
      <c r="L21" s="5">
        <f t="shared" si="0"/>
        <v>25800</v>
      </c>
      <c r="M21" s="5">
        <v>13023.870602959802</v>
      </c>
    </row>
    <row r="22" spans="1:13" ht="14.25" customHeight="1" x14ac:dyDescent="0.25">
      <c r="A22" s="3" t="s">
        <v>7</v>
      </c>
      <c r="B22" s="4">
        <v>39534</v>
      </c>
      <c r="C22" s="4">
        <v>20526.983793201856</v>
      </c>
      <c r="L22" s="5">
        <f t="shared" si="0"/>
        <v>26000</v>
      </c>
      <c r="M22" s="5">
        <v>13136.497107933646</v>
      </c>
    </row>
    <row r="23" spans="1:13" ht="14.25" customHeight="1" x14ac:dyDescent="0.25"/>
    <row r="24" spans="1:13" ht="14.25" customHeight="1" x14ac:dyDescent="0.25"/>
    <row r="25" spans="1:13" ht="14.25" customHeight="1" x14ac:dyDescent="0.25"/>
    <row r="26" spans="1:13" ht="14.25" customHeight="1" x14ac:dyDescent="0.25"/>
    <row r="27" spans="1:13" ht="14.25" customHeight="1" x14ac:dyDescent="0.25"/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A871-A23C-4157-AC26-66F863CF4295}">
  <dimension ref="A1:M1000"/>
  <sheetViews>
    <sheetView workbookViewId="0">
      <selection activeCell="L2" sqref="L2"/>
    </sheetView>
  </sheetViews>
  <sheetFormatPr defaultColWidth="14.42578125" defaultRowHeight="15" customHeight="1" x14ac:dyDescent="0.25"/>
  <cols>
    <col min="1" max="1" width="17.42578125" customWidth="1"/>
    <col min="2" max="2" width="8.7109375" customWidth="1"/>
    <col min="3" max="3" width="9.28515625" customWidth="1"/>
    <col min="4" max="4" width="14.140625" customWidth="1"/>
    <col min="5" max="5" width="13.28515625" customWidth="1"/>
    <col min="6" max="11" width="8.7109375" customWidth="1"/>
    <col min="12" max="12" width="16.5703125" bestFit="1" customWidth="1"/>
    <col min="13" max="25" width="8.7109375" customWidth="1"/>
  </cols>
  <sheetData>
    <row r="1" spans="1:13" ht="14.25" customHeight="1" x14ac:dyDescent="0.25">
      <c r="A1" s="1" t="s">
        <v>0</v>
      </c>
      <c r="B1" s="2" t="s">
        <v>2</v>
      </c>
      <c r="C1" s="2" t="s">
        <v>1</v>
      </c>
      <c r="L1" t="s">
        <v>24</v>
      </c>
      <c r="M1" t="s">
        <v>25</v>
      </c>
    </row>
    <row r="2" spans="1:13" ht="14.25" customHeight="1" x14ac:dyDescent="0.25">
      <c r="A2" s="3" t="s">
        <v>22</v>
      </c>
      <c r="B2" s="4">
        <v>26034</v>
      </c>
      <c r="C2" s="4">
        <v>13051.108252717744</v>
      </c>
      <c r="D2" s="3"/>
      <c r="E2" s="3"/>
      <c r="L2" s="5">
        <v>39600</v>
      </c>
      <c r="M2" s="5" cm="1">
        <f t="array" ref="M2:M22">_xlfn.FORECAST.LINEAR(L2:L22,C2:C22,B2:B22)</f>
        <v>20795.099446155076</v>
      </c>
    </row>
    <row r="3" spans="1:13" ht="14.25" customHeight="1" x14ac:dyDescent="0.25">
      <c r="A3" s="3" t="s">
        <v>16</v>
      </c>
      <c r="B3" s="4">
        <v>26037</v>
      </c>
      <c r="C3" s="4">
        <v>14791.096829813081</v>
      </c>
      <c r="D3" s="3"/>
      <c r="E3" s="3"/>
      <c r="L3" s="5">
        <f>L2+200</f>
        <v>39800</v>
      </c>
      <c r="M3" s="5">
        <v>20907.725951128923</v>
      </c>
    </row>
    <row r="4" spans="1:13" ht="14.25" customHeight="1" x14ac:dyDescent="0.25">
      <c r="A4" s="3" t="s">
        <v>18</v>
      </c>
      <c r="B4" s="4">
        <v>26626</v>
      </c>
      <c r="C4" s="4">
        <v>11926.474196450479</v>
      </c>
      <c r="L4" s="5">
        <f t="shared" ref="L4:L22" si="0">L3+200</f>
        <v>40000</v>
      </c>
      <c r="M4" s="5">
        <v>21020.352456102766</v>
      </c>
    </row>
    <row r="5" spans="1:13" ht="14.25" customHeight="1" x14ac:dyDescent="0.25">
      <c r="A5" s="3" t="s">
        <v>20</v>
      </c>
      <c r="B5" s="4">
        <v>26740</v>
      </c>
      <c r="C5" s="4">
        <v>13164.673447062649</v>
      </c>
      <c r="L5" s="5">
        <f t="shared" si="0"/>
        <v>40200</v>
      </c>
      <c r="M5" s="5">
        <v>21132.978961076609</v>
      </c>
    </row>
    <row r="6" spans="1:13" ht="14.25" customHeight="1" x14ac:dyDescent="0.25">
      <c r="A6" s="3" t="s">
        <v>19</v>
      </c>
      <c r="B6" s="4">
        <v>27252</v>
      </c>
      <c r="C6" s="4">
        <v>12343.366877044544</v>
      </c>
      <c r="L6" s="5">
        <f t="shared" si="0"/>
        <v>40400</v>
      </c>
      <c r="M6" s="5">
        <v>21245.605466050456</v>
      </c>
    </row>
    <row r="7" spans="1:13" ht="14.25" customHeight="1" x14ac:dyDescent="0.25">
      <c r="A7" s="3" t="s">
        <v>17</v>
      </c>
      <c r="B7" s="4">
        <v>27368</v>
      </c>
      <c r="C7" s="4">
        <v>14506.246791032005</v>
      </c>
      <c r="L7" s="5">
        <f t="shared" si="0"/>
        <v>40600</v>
      </c>
      <c r="M7" s="5">
        <v>21358.231971024299</v>
      </c>
    </row>
    <row r="8" spans="1:13" ht="14.25" customHeight="1" x14ac:dyDescent="0.25">
      <c r="A8" s="3" t="s">
        <v>23</v>
      </c>
      <c r="B8" s="4">
        <v>28841</v>
      </c>
      <c r="C8" s="4">
        <v>14234.858855256949</v>
      </c>
      <c r="L8" s="5">
        <f t="shared" si="0"/>
        <v>40800</v>
      </c>
      <c r="M8" s="5">
        <v>21470.858475998146</v>
      </c>
    </row>
    <row r="9" spans="1:13" ht="14.25" customHeight="1" x14ac:dyDescent="0.25">
      <c r="A9" s="3" t="s">
        <v>21</v>
      </c>
      <c r="B9" s="4">
        <v>29495</v>
      </c>
      <c r="C9" s="4">
        <v>13564.658568738432</v>
      </c>
      <c r="L9" s="5">
        <f t="shared" si="0"/>
        <v>41000</v>
      </c>
      <c r="M9" s="5">
        <v>21583.484980971989</v>
      </c>
    </row>
    <row r="10" spans="1:13" ht="14.25" customHeight="1" x14ac:dyDescent="0.25">
      <c r="A10" s="3" t="s">
        <v>5</v>
      </c>
      <c r="B10" s="4">
        <v>31865</v>
      </c>
      <c r="C10" s="4">
        <v>19153.712463400137</v>
      </c>
      <c r="L10" s="5">
        <f t="shared" si="0"/>
        <v>41200</v>
      </c>
      <c r="M10" s="5">
        <v>21696.111485945832</v>
      </c>
    </row>
    <row r="11" spans="1:13" ht="14.25" customHeight="1" x14ac:dyDescent="0.25">
      <c r="A11" s="3" t="s">
        <v>15</v>
      </c>
      <c r="B11" s="4">
        <v>32858</v>
      </c>
      <c r="C11" s="4">
        <v>16998.426214224546</v>
      </c>
      <c r="L11" s="5">
        <f t="shared" si="0"/>
        <v>41400</v>
      </c>
      <c r="M11" s="5">
        <v>21808.737990919679</v>
      </c>
    </row>
    <row r="12" spans="1:13" ht="14.25" customHeight="1" x14ac:dyDescent="0.25">
      <c r="A12" s="3" t="s">
        <v>13</v>
      </c>
      <c r="B12" s="4">
        <v>33714</v>
      </c>
      <c r="C12" s="4">
        <v>16137.990619600099</v>
      </c>
      <c r="L12" s="5">
        <f t="shared" si="0"/>
        <v>41600</v>
      </c>
      <c r="M12" s="5">
        <v>21921.364495893522</v>
      </c>
    </row>
    <row r="13" spans="1:13" ht="14.25" customHeight="1" x14ac:dyDescent="0.25">
      <c r="A13" s="3" t="s">
        <v>4</v>
      </c>
      <c r="B13" s="4">
        <v>33735</v>
      </c>
      <c r="C13" s="4">
        <v>22953.955901426718</v>
      </c>
      <c r="L13" s="5">
        <f t="shared" si="0"/>
        <v>41800</v>
      </c>
      <c r="M13" s="5">
        <v>22033.991000867369</v>
      </c>
    </row>
    <row r="14" spans="1:13" ht="14.25" customHeight="1" x14ac:dyDescent="0.25">
      <c r="A14" s="3" t="s">
        <v>10</v>
      </c>
      <c r="B14" s="4">
        <v>33794</v>
      </c>
      <c r="C14" s="4">
        <v>17840.834991424246</v>
      </c>
      <c r="L14" s="5">
        <f t="shared" si="0"/>
        <v>42000</v>
      </c>
      <c r="M14" s="5">
        <v>22146.617505841212</v>
      </c>
    </row>
    <row r="15" spans="1:13" ht="14.25" customHeight="1" x14ac:dyDescent="0.25">
      <c r="A15" s="3" t="s">
        <v>3</v>
      </c>
      <c r="B15" s="4">
        <v>34079</v>
      </c>
      <c r="C15" s="4">
        <v>18473.339833425354</v>
      </c>
      <c r="L15" s="5">
        <f t="shared" si="0"/>
        <v>42200</v>
      </c>
      <c r="M15" s="5">
        <v>22259.244010815055</v>
      </c>
    </row>
    <row r="16" spans="1:13" ht="14.25" customHeight="1" x14ac:dyDescent="0.25">
      <c r="A16" s="3" t="s">
        <v>12</v>
      </c>
      <c r="B16" s="4">
        <v>34834</v>
      </c>
      <c r="C16" s="4">
        <v>18082.486007418123</v>
      </c>
      <c r="L16" s="5">
        <f t="shared" si="0"/>
        <v>42400</v>
      </c>
      <c r="M16" s="5">
        <v>22371.870515788902</v>
      </c>
    </row>
    <row r="17" spans="1:13" ht="14.25" customHeight="1" x14ac:dyDescent="0.25">
      <c r="A17" s="3" t="s">
        <v>14</v>
      </c>
      <c r="B17" s="4">
        <v>35315</v>
      </c>
      <c r="C17" s="4">
        <v>16224.523417274653</v>
      </c>
      <c r="L17" s="5">
        <f t="shared" si="0"/>
        <v>42600</v>
      </c>
      <c r="M17" s="5">
        <v>22484.497020762745</v>
      </c>
    </row>
    <row r="18" spans="1:13" ht="14.25" customHeight="1" x14ac:dyDescent="0.25">
      <c r="A18" s="3" t="s">
        <v>9</v>
      </c>
      <c r="B18" s="4">
        <v>35536</v>
      </c>
      <c r="C18" s="4">
        <v>17399.656953903308</v>
      </c>
      <c r="L18" s="5">
        <f t="shared" si="0"/>
        <v>42800</v>
      </c>
      <c r="M18" s="5">
        <v>22597.123525736592</v>
      </c>
    </row>
    <row r="19" spans="1:13" ht="14.25" customHeight="1" x14ac:dyDescent="0.25">
      <c r="A19" s="3" t="s">
        <v>8</v>
      </c>
      <c r="B19" s="4">
        <v>35917</v>
      </c>
      <c r="C19" s="4">
        <v>19432.192517718566</v>
      </c>
      <c r="L19" s="5">
        <f t="shared" si="0"/>
        <v>43000</v>
      </c>
      <c r="M19" s="5">
        <v>22709.750030710435</v>
      </c>
    </row>
    <row r="20" spans="1:13" ht="14.25" customHeight="1" x14ac:dyDescent="0.25">
      <c r="A20" s="3" t="s">
        <v>6</v>
      </c>
      <c r="B20" s="4">
        <v>37611</v>
      </c>
      <c r="C20" s="4">
        <v>18735.545112925633</v>
      </c>
      <c r="L20" s="5">
        <f t="shared" si="0"/>
        <v>43200</v>
      </c>
      <c r="M20" s="5">
        <v>22822.376535684278</v>
      </c>
    </row>
    <row r="21" spans="1:13" ht="14.25" customHeight="1" x14ac:dyDescent="0.25">
      <c r="A21" s="3" t="s">
        <v>11</v>
      </c>
      <c r="B21" s="4">
        <v>37768</v>
      </c>
      <c r="C21" s="4">
        <v>18941.936102008287</v>
      </c>
      <c r="L21" s="5">
        <f t="shared" si="0"/>
        <v>43400</v>
      </c>
      <c r="M21" s="5">
        <v>22935.003040658125</v>
      </c>
    </row>
    <row r="22" spans="1:13" ht="14.25" customHeight="1" x14ac:dyDescent="0.25">
      <c r="A22" s="3" t="s">
        <v>7</v>
      </c>
      <c r="B22" s="4">
        <v>39534</v>
      </c>
      <c r="C22" s="4">
        <v>20526.983793201856</v>
      </c>
      <c r="L22" s="5">
        <f t="shared" si="0"/>
        <v>43600</v>
      </c>
      <c r="M22" s="5">
        <v>23047.629545631968</v>
      </c>
    </row>
    <row r="23" spans="1:13" ht="14.25" customHeight="1" x14ac:dyDescent="0.25"/>
    <row r="24" spans="1:13" ht="14.25" customHeight="1" x14ac:dyDescent="0.25"/>
    <row r="25" spans="1:13" ht="14.25" customHeight="1" x14ac:dyDescent="0.25"/>
    <row r="26" spans="1:13" ht="14.25" customHeight="1" x14ac:dyDescent="0.25"/>
    <row r="27" spans="1:13" ht="14.25" customHeight="1" x14ac:dyDescent="0.25"/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11B5-4508-44CF-86B9-27E536A51754}">
  <dimension ref="A1:E30"/>
  <sheetViews>
    <sheetView workbookViewId="0">
      <selection activeCell="B12" sqref="A1:B12"/>
    </sheetView>
  </sheetViews>
  <sheetFormatPr defaultRowHeight="15" x14ac:dyDescent="0.25"/>
  <sheetData>
    <row r="1" spans="1:2" x14ac:dyDescent="0.25">
      <c r="A1" s="7" t="s">
        <v>26</v>
      </c>
      <c r="B1" s="7" t="s">
        <v>27</v>
      </c>
    </row>
    <row r="2" spans="1:2" x14ac:dyDescent="0.25">
      <c r="A2">
        <v>2010</v>
      </c>
      <c r="B2" s="6">
        <v>10</v>
      </c>
    </row>
    <row r="3" spans="1:2" x14ac:dyDescent="0.25">
      <c r="A3">
        <v>2011</v>
      </c>
      <c r="B3" s="6">
        <v>9</v>
      </c>
    </row>
    <row r="4" spans="1:2" x14ac:dyDescent="0.25">
      <c r="A4">
        <v>2012</v>
      </c>
      <c r="B4" s="6">
        <v>11</v>
      </c>
    </row>
    <row r="5" spans="1:2" x14ac:dyDescent="0.25">
      <c r="A5">
        <v>2013</v>
      </c>
      <c r="B5" s="6">
        <v>11.2</v>
      </c>
    </row>
    <row r="6" spans="1:2" x14ac:dyDescent="0.25">
      <c r="A6">
        <v>2014</v>
      </c>
      <c r="B6" s="6">
        <v>10.9</v>
      </c>
    </row>
    <row r="7" spans="1:2" x14ac:dyDescent="0.25">
      <c r="A7">
        <v>2015</v>
      </c>
      <c r="B7" s="6">
        <v>11.4</v>
      </c>
    </row>
    <row r="8" spans="1:2" x14ac:dyDescent="0.25">
      <c r="A8">
        <v>2016</v>
      </c>
      <c r="B8" s="6">
        <v>11.6</v>
      </c>
    </row>
    <row r="9" spans="1:2" x14ac:dyDescent="0.25">
      <c r="A9">
        <v>2017</v>
      </c>
      <c r="B9" s="6">
        <v>11.2</v>
      </c>
    </row>
    <row r="10" spans="1:2" x14ac:dyDescent="0.25">
      <c r="A10">
        <v>2018</v>
      </c>
      <c r="B10" s="6">
        <v>11.3</v>
      </c>
    </row>
    <row r="11" spans="1:2" x14ac:dyDescent="0.25">
      <c r="A11">
        <v>2019</v>
      </c>
      <c r="B11" s="6">
        <v>11.5</v>
      </c>
    </row>
    <row r="12" spans="1:2" x14ac:dyDescent="0.25">
      <c r="A12">
        <v>2020</v>
      </c>
      <c r="B12" s="6">
        <v>11.7</v>
      </c>
    </row>
    <row r="17" spans="2:5" x14ac:dyDescent="0.25">
      <c r="B17" s="6"/>
    </row>
    <row r="18" spans="2:5" x14ac:dyDescent="0.25">
      <c r="B18" s="6"/>
    </row>
    <row r="19" spans="2:5" x14ac:dyDescent="0.25">
      <c r="B19" s="6"/>
    </row>
    <row r="20" spans="2:5" x14ac:dyDescent="0.25">
      <c r="B20" s="6"/>
    </row>
    <row r="21" spans="2:5" x14ac:dyDescent="0.25">
      <c r="B21" s="6"/>
    </row>
    <row r="22" spans="2:5" x14ac:dyDescent="0.25">
      <c r="B22" s="6"/>
    </row>
    <row r="23" spans="2:5" x14ac:dyDescent="0.25">
      <c r="B23" s="6"/>
    </row>
    <row r="24" spans="2:5" x14ac:dyDescent="0.25">
      <c r="B24" s="6"/>
    </row>
    <row r="25" spans="2:5" x14ac:dyDescent="0.25">
      <c r="B25" s="6"/>
    </row>
    <row r="26" spans="2:5" x14ac:dyDescent="0.25">
      <c r="B26" s="6"/>
    </row>
    <row r="27" spans="2:5" x14ac:dyDescent="0.25">
      <c r="B27" s="6"/>
      <c r="C27" s="6"/>
      <c r="D27" s="6"/>
      <c r="E27" s="6"/>
    </row>
    <row r="28" spans="2:5" x14ac:dyDescent="0.25">
      <c r="C28" s="6"/>
      <c r="D28" s="6"/>
      <c r="E28" s="6"/>
    </row>
    <row r="29" spans="2:5" x14ac:dyDescent="0.25">
      <c r="C29" s="6"/>
      <c r="D29" s="6"/>
      <c r="E29" s="6"/>
    </row>
    <row r="30" spans="2:5" x14ac:dyDescent="0.25">
      <c r="C30" s="6"/>
      <c r="D30" s="6"/>
      <c r="E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0CB9-ED65-42B9-986B-DF4A106872ED}">
  <dimension ref="A1:E17"/>
  <sheetViews>
    <sheetView tabSelected="1" workbookViewId="0">
      <selection activeCell="E33" sqref="E33"/>
    </sheetView>
  </sheetViews>
  <sheetFormatPr defaultRowHeight="15" x14ac:dyDescent="0.25"/>
  <cols>
    <col min="3" max="3" width="15" customWidth="1"/>
    <col min="4" max="4" width="31.7109375" customWidth="1"/>
    <col min="5" max="5" width="32.4257812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s="8">
        <v>2010</v>
      </c>
      <c r="B2" s="9">
        <v>10</v>
      </c>
    </row>
    <row r="3" spans="1:5" x14ac:dyDescent="0.25">
      <c r="A3" s="8">
        <v>2011</v>
      </c>
      <c r="B3" s="9">
        <v>9</v>
      </c>
    </row>
    <row r="4" spans="1:5" x14ac:dyDescent="0.25">
      <c r="A4" s="8">
        <v>2012</v>
      </c>
      <c r="B4" s="9">
        <v>11</v>
      </c>
    </row>
    <row r="5" spans="1:5" x14ac:dyDescent="0.25">
      <c r="A5" s="8">
        <v>2013</v>
      </c>
      <c r="B5" s="9">
        <v>11.2</v>
      </c>
    </row>
    <row r="6" spans="1:5" x14ac:dyDescent="0.25">
      <c r="A6" s="8">
        <v>2014</v>
      </c>
      <c r="B6" s="9">
        <v>10.9</v>
      </c>
    </row>
    <row r="7" spans="1:5" x14ac:dyDescent="0.25">
      <c r="A7" s="8">
        <v>2015</v>
      </c>
      <c r="B7" s="9">
        <v>11.4</v>
      </c>
    </row>
    <row r="8" spans="1:5" x14ac:dyDescent="0.25">
      <c r="A8" s="8">
        <v>2016</v>
      </c>
      <c r="B8" s="9">
        <v>11.6</v>
      </c>
    </row>
    <row r="9" spans="1:5" x14ac:dyDescent="0.25">
      <c r="A9" s="8">
        <v>2017</v>
      </c>
      <c r="B9" s="9">
        <v>11.2</v>
      </c>
    </row>
    <row r="10" spans="1:5" x14ac:dyDescent="0.25">
      <c r="A10" s="8">
        <v>2018</v>
      </c>
      <c r="B10" s="9">
        <v>11.3</v>
      </c>
    </row>
    <row r="11" spans="1:5" x14ac:dyDescent="0.25">
      <c r="A11" s="8">
        <v>2019</v>
      </c>
      <c r="B11" s="9">
        <v>11.5</v>
      </c>
    </row>
    <row r="12" spans="1:5" x14ac:dyDescent="0.25">
      <c r="A12" s="8">
        <v>2020</v>
      </c>
      <c r="B12" s="9">
        <v>11.7</v>
      </c>
      <c r="C12" s="9">
        <v>11.7</v>
      </c>
      <c r="D12" s="9">
        <v>11.7</v>
      </c>
      <c r="E12" s="9">
        <v>11.7</v>
      </c>
    </row>
    <row r="13" spans="1:5" x14ac:dyDescent="0.25">
      <c r="A13" s="8">
        <v>2021</v>
      </c>
      <c r="C13" s="9">
        <f>_xlfn.FORECAST.ETS(A13,$B$2:$B$12,$A$2:$A$12,1,1)</f>
        <v>12.016002039903903</v>
      </c>
      <c r="D13" s="9">
        <f>C13-_xlfn.FORECAST.ETS.CONFINT(A13,$B$2:$B$12,$A$2:$A$12,0.95,1,1)</f>
        <v>11.022227858981845</v>
      </c>
      <c r="E13" s="9">
        <f>C13+_xlfn.FORECAST.ETS.CONFINT(A13,$B$2:$B$12,$A$2:$A$12,0.95,1,1)</f>
        <v>13.009776220825961</v>
      </c>
    </row>
    <row r="14" spans="1:5" x14ac:dyDescent="0.25">
      <c r="A14" s="8">
        <v>2022</v>
      </c>
      <c r="C14" s="9">
        <f>_xlfn.FORECAST.ETS(A14,$B$2:$B$12,$A$2:$A$12,1,1)</f>
        <v>12.199468895324172</v>
      </c>
      <c r="D14" s="9">
        <f>C14-_xlfn.FORECAST.ETS.CONFINT(A14,$B$2:$B$12,$A$2:$A$12,0.95,1,1)</f>
        <v>11.205690242428361</v>
      </c>
      <c r="E14" s="9">
        <f>C14+_xlfn.FORECAST.ETS.CONFINT(A14,$B$2:$B$12,$A$2:$A$12,0.95,1,1)</f>
        <v>13.193247548219983</v>
      </c>
    </row>
    <row r="15" spans="1:5" x14ac:dyDescent="0.25">
      <c r="A15" s="8">
        <v>2023</v>
      </c>
      <c r="C15" s="9">
        <f>_xlfn.FORECAST.ETS(A15,$B$2:$B$12,$A$2:$A$12,1,1)</f>
        <v>12.382935750744441</v>
      </c>
      <c r="D15" s="9">
        <f>C15-_xlfn.FORECAST.ETS.CONFINT(A15,$B$2:$B$12,$A$2:$A$12,0.95,1,1)</f>
        <v>11.389149147722758</v>
      </c>
      <c r="E15" s="9">
        <f>C15+_xlfn.FORECAST.ETS.CONFINT(A15,$B$2:$B$12,$A$2:$A$12,0.95,1,1)</f>
        <v>13.376722353766123</v>
      </c>
    </row>
    <row r="16" spans="1:5" x14ac:dyDescent="0.25">
      <c r="A16" s="8">
        <v>2024</v>
      </c>
      <c r="C16" s="9">
        <f>_xlfn.FORECAST.ETS(A16,$B$2:$B$12,$A$2:$A$12,1,1)</f>
        <v>12.56640260616471</v>
      </c>
      <c r="D16" s="9">
        <f>C16-_xlfn.FORECAST.ETS.CONFINT(A16,$B$2:$B$12,$A$2:$A$12,0.95,1,1)</f>
        <v>11.572603581198674</v>
      </c>
      <c r="E16" s="9">
        <f>C16+_xlfn.FORECAST.ETS.CONFINT(A16,$B$2:$B$12,$A$2:$A$12,0.95,1,1)</f>
        <v>13.560201631130745</v>
      </c>
    </row>
    <row r="17" spans="1:5" x14ac:dyDescent="0.25">
      <c r="A17" s="8">
        <v>2025</v>
      </c>
      <c r="C17" s="9">
        <f>_xlfn.FORECAST.ETS(A17,$B$2:$B$12,$A$2:$A$12,1,1)</f>
        <v>12.749869461584979</v>
      </c>
      <c r="D17" s="9">
        <f>C17-_xlfn.FORECAST.ETS.CONFINT(A17,$B$2:$B$12,$A$2:$A$12,0.95,1,1)</f>
        <v>11.756052549291844</v>
      </c>
      <c r="E17" s="9">
        <f>C17+_xlfn.FORECAST.ETS.CONFINT(A17,$B$2:$B$12,$A$2:$A$12,0.95,1,1)</f>
        <v>13.743686373878113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interpolazione</vt:lpstr>
      <vt:lpstr>estrapolazione_1</vt:lpstr>
      <vt:lpstr>estrapolazione_2</vt:lpstr>
      <vt:lpstr>Foglio_previsione</vt:lpstr>
      <vt:lpstr>Previsione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Dugheri Gianni</dc:creator>
  <cp:lastModifiedBy>Alberto Idrio</cp:lastModifiedBy>
  <dcterms:created xsi:type="dcterms:W3CDTF">2023-03-20T18:03:29Z</dcterms:created>
  <dcterms:modified xsi:type="dcterms:W3CDTF">2023-08-08T07:47:37Z</dcterms:modified>
</cp:coreProperties>
</file>