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d\Desktop\hrc-data\"/>
    </mc:Choice>
  </mc:AlternateContent>
  <xr:revisionPtr revIDLastSave="0" documentId="13_ncr:1_{70F23FD0-C737-4C59-BBAD-583B584FF812}" xr6:coauthVersionLast="47" xr6:coauthVersionMax="47" xr10:uidLastSave="{00000000-0000-0000-0000-000000000000}"/>
  <bookViews>
    <workbookView xWindow="-120" yWindow="-120" windowWidth="20730" windowHeight="11310" xr2:uid="{C60B9B42-610B-418E-B17A-28126607FE42}"/>
  </bookViews>
  <sheets>
    <sheet name="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B18" i="1" s="1"/>
  <c r="G2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C9" i="1"/>
  <c r="D9" i="1" s="1"/>
  <c r="E9" i="1" s="1"/>
  <c r="F9" i="1" s="1"/>
  <c r="H9" i="1" s="1"/>
  <c r="C10" i="1"/>
  <c r="C11" i="1"/>
  <c r="D11" i="1" s="1"/>
  <c r="E11" i="1" s="1"/>
  <c r="F11" i="1" s="1"/>
  <c r="H11" i="1" s="1"/>
  <c r="C2" i="1"/>
  <c r="D2" i="1" s="1"/>
  <c r="E2" i="1" s="1"/>
  <c r="A24" i="1"/>
  <c r="A25" i="1"/>
  <c r="A26" i="1"/>
  <c r="A23" i="1"/>
  <c r="A22" i="1"/>
  <c r="C16" i="1"/>
  <c r="C17" i="1"/>
  <c r="C18" i="1"/>
  <c r="C19" i="1"/>
  <c r="C15" i="1"/>
  <c r="A16" i="1"/>
  <c r="A17" i="1"/>
  <c r="A18" i="1"/>
  <c r="A19" i="1"/>
  <c r="A15" i="1"/>
  <c r="K25" i="1" l="1"/>
  <c r="J25" i="1"/>
  <c r="I25" i="1"/>
  <c r="N25" i="1"/>
  <c r="M25" i="1"/>
  <c r="L25" i="1"/>
  <c r="H25" i="1"/>
  <c r="D19" i="1"/>
  <c r="E3" i="1"/>
  <c r="F3" i="1" s="1"/>
  <c r="H3" i="1" s="1"/>
  <c r="D16" i="1" s="1"/>
  <c r="B16" i="1"/>
  <c r="D10" i="1"/>
  <c r="E10" i="1" s="1"/>
  <c r="F10" i="1" s="1"/>
  <c r="H10" i="1" s="1"/>
  <c r="B17" i="1"/>
  <c r="E8" i="1"/>
  <c r="F8" i="1" s="1"/>
  <c r="H8" i="1" s="1"/>
  <c r="E25" i="1"/>
  <c r="D25" i="1"/>
  <c r="F25" i="1"/>
  <c r="E5" i="1"/>
  <c r="F5" i="1" s="1"/>
  <c r="H5" i="1" s="1"/>
  <c r="D18" i="1" s="1"/>
  <c r="B19" i="1"/>
  <c r="B15" i="1"/>
  <c r="E4" i="1"/>
  <c r="F4" i="1" s="1"/>
  <c r="H4" i="1" s="1"/>
  <c r="D17" i="1" s="1"/>
  <c r="F2" i="1"/>
  <c r="H2" i="1" s="1"/>
  <c r="D15" i="1" s="1"/>
  <c r="L26" i="1" l="1"/>
  <c r="M26" i="1"/>
  <c r="N26" i="1"/>
  <c r="J26" i="1"/>
  <c r="K26" i="1"/>
  <c r="I26" i="1"/>
  <c r="F24" i="1"/>
  <c r="K24" i="1"/>
  <c r="L24" i="1"/>
  <c r="J24" i="1"/>
  <c r="M24" i="1"/>
  <c r="N24" i="1"/>
  <c r="I24" i="1"/>
  <c r="K22" i="1"/>
  <c r="L22" i="1"/>
  <c r="M22" i="1"/>
  <c r="N22" i="1"/>
  <c r="I22" i="1"/>
  <c r="J22" i="1"/>
  <c r="E23" i="1"/>
  <c r="N23" i="1"/>
  <c r="I23" i="1"/>
  <c r="J23" i="1"/>
  <c r="K23" i="1"/>
  <c r="L23" i="1"/>
  <c r="M23" i="1"/>
  <c r="E18" i="1"/>
  <c r="E15" i="1"/>
  <c r="E17" i="1"/>
  <c r="E16" i="1"/>
  <c r="E19" i="1"/>
  <c r="G24" i="1"/>
  <c r="H24" i="1"/>
  <c r="G26" i="1"/>
  <c r="H26" i="1"/>
  <c r="G23" i="1"/>
  <c r="H23" i="1"/>
  <c r="D24" i="1"/>
  <c r="E24" i="1"/>
  <c r="G22" i="1"/>
  <c r="H22" i="1"/>
  <c r="F23" i="1"/>
  <c r="D23" i="1"/>
  <c r="F26" i="1"/>
  <c r="D26" i="1"/>
  <c r="E26" i="1"/>
  <c r="E22" i="1"/>
  <c r="F22" i="1"/>
  <c r="D22" i="1"/>
  <c r="F19" i="1" l="1"/>
  <c r="F17" i="1"/>
  <c r="F18" i="1"/>
  <c r="F16" i="1"/>
  <c r="F15" i="1"/>
  <c r="G18" i="1" l="1"/>
  <c r="G17" i="1"/>
  <c r="G16" i="1"/>
  <c r="G15" i="1"/>
  <c r="G19" i="1"/>
  <c r="H18" i="1" l="1"/>
  <c r="I18" i="1" s="1"/>
  <c r="J18" i="1" s="1"/>
  <c r="K18" i="1" s="1"/>
  <c r="L18" i="1" s="1"/>
  <c r="M18" i="1" s="1"/>
  <c r="N18" i="1" s="1"/>
  <c r="H15" i="1"/>
  <c r="I15" i="1" s="1"/>
  <c r="J15" i="1" s="1"/>
  <c r="K15" i="1" s="1"/>
  <c r="L15" i="1" s="1"/>
  <c r="M15" i="1" s="1"/>
  <c r="N15" i="1" s="1"/>
  <c r="H17" i="1"/>
  <c r="I17" i="1" s="1"/>
  <c r="J17" i="1" s="1"/>
  <c r="K17" i="1" s="1"/>
  <c r="L17" i="1" s="1"/>
  <c r="M17" i="1" s="1"/>
  <c r="N17" i="1" s="1"/>
  <c r="H19" i="1"/>
  <c r="I19" i="1" s="1"/>
  <c r="J19" i="1" s="1"/>
  <c r="K19" i="1" s="1"/>
  <c r="L19" i="1" s="1"/>
  <c r="M19" i="1" s="1"/>
  <c r="N19" i="1" s="1"/>
  <c r="H16" i="1"/>
  <c r="I16" i="1" s="1"/>
  <c r="J16" i="1" s="1"/>
  <c r="K16" i="1" s="1"/>
  <c r="L16" i="1" s="1"/>
  <c r="M16" i="1" s="1"/>
  <c r="N16" i="1" s="1"/>
</calcChain>
</file>

<file path=xl/sharedStrings.xml><?xml version="1.0" encoding="utf-8"?>
<sst xmlns="http://schemas.openxmlformats.org/spreadsheetml/2006/main" count="35" uniqueCount="32">
  <si>
    <t>s_max [m]</t>
  </si>
  <si>
    <t>delta_s [m]</t>
  </si>
  <si>
    <t>l [m]</t>
  </si>
  <si>
    <t>phi_max (DEG)</t>
  </si>
  <si>
    <t>h_tot [m]</t>
  </si>
  <si>
    <t>theta [DEG]</t>
  </si>
  <si>
    <t>scan points</t>
  </si>
  <si>
    <t>s_step [m]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</si>
  <si>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</si>
  <si>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</si>
  <si>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</si>
  <si>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</si>
  <si>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</si>
  <si>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</si>
  <si>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</si>
  <si>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</si>
  <si>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</si>
  <si>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</si>
  <si>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</si>
  <si>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l - s_1</t>
  </si>
  <si>
    <t>l - s_2</t>
  </si>
  <si>
    <t>l - s_3</t>
  </si>
  <si>
    <t>l - s_4</t>
  </si>
  <si>
    <t>l - s_5</t>
  </si>
  <si>
    <t>l - s_6</t>
  </si>
  <si>
    <t>l - s_7</t>
  </si>
  <si>
    <t>l - s_8</t>
  </si>
  <si>
    <t>l - s_9</t>
  </si>
  <si>
    <t>l - s_10</t>
  </si>
  <si>
    <t>l - s_11</t>
  </si>
  <si>
    <t>scan points (1:2:11)</t>
  </si>
  <si>
    <t>IPOTESI: scansione antenna tra -15° e +15°; angolo di scansione varia linearmente con la frequenza del trasmettitore;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</si>
</sst>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 applyAlignment="1">
      <alignment vertical="center"/>
    </xf>
    <xf numFmtId="2" fontId="0" fillId="0" borderId="12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0" fontId="0" fillId="0" borderId="10" xfId="0" applyBorder="1"/>
    <xf numFmtId="0" fontId="0" fillId="0" borderId="16" xfId="0" applyBorder="1"/>
    <xf numFmtId="0" fontId="0" fillId="0" borderId="12" xfId="0" applyBorder="1"/>
    <xf numFmtId="2" fontId="0" fillId="0" borderId="17" xfId="0" applyNumberFormat="1" applyBorder="1"/>
    <xf numFmtId="0" fontId="0" fillId="0" borderId="9" xfId="0" applyFont="1" applyBorder="1"/>
    <xf numFmtId="0" fontId="0" fillId="2" borderId="9" xfId="0" applyFill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grid!$A$15</c:f>
              <c:strCache>
                <c:ptCount val="1"/>
                <c:pt idx="0">
                  <c:v>14,9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grid!$D$15:$N$15</c:f>
              <c:numCache>
                <c:formatCode>0.00</c:formatCode>
                <c:ptCount val="11"/>
                <c:pt idx="0">
                  <c:v>-0.68071520153922904</c:v>
                </c:pt>
                <c:pt idx="1">
                  <c:v>-0.54457216123138319</c:v>
                </c:pt>
                <c:pt idx="2">
                  <c:v>-0.40842912092353739</c:v>
                </c:pt>
                <c:pt idx="3">
                  <c:v>-0.27228608061569159</c:v>
                </c:pt>
                <c:pt idx="4">
                  <c:v>-0.1361430403078458</c:v>
                </c:pt>
                <c:pt idx="5">
                  <c:v>0</c:v>
                </c:pt>
                <c:pt idx="6">
                  <c:v>0.1361430403078458</c:v>
                </c:pt>
                <c:pt idx="7">
                  <c:v>0.27228608061569159</c:v>
                </c:pt>
                <c:pt idx="8">
                  <c:v>0.40842912092353739</c:v>
                </c:pt>
                <c:pt idx="9">
                  <c:v>0.54457216123138319</c:v>
                </c:pt>
                <c:pt idx="10">
                  <c:v>0.68071520153922904</c:v>
                </c:pt>
              </c:numCache>
            </c:numRef>
          </c:xVal>
          <c:yVal>
            <c:numRef>
              <c:f>grid!$D$22:$N$22</c:f>
              <c:numCache>
                <c:formatCode>0.00</c:formatCode>
                <c:ptCount val="11"/>
                <c:pt idx="0">
                  <c:v>2.5404637176288909</c:v>
                </c:pt>
                <c:pt idx="1">
                  <c:v>2.5404637176288909</c:v>
                </c:pt>
                <c:pt idx="2">
                  <c:v>2.5404637176288909</c:v>
                </c:pt>
                <c:pt idx="3">
                  <c:v>2.5404637176288909</c:v>
                </c:pt>
                <c:pt idx="4">
                  <c:v>2.5404637176288909</c:v>
                </c:pt>
                <c:pt idx="5">
                  <c:v>2.5404637176288909</c:v>
                </c:pt>
                <c:pt idx="6">
                  <c:v>2.5404637176288909</c:v>
                </c:pt>
                <c:pt idx="7">
                  <c:v>2.5404637176288909</c:v>
                </c:pt>
                <c:pt idx="8">
                  <c:v>2.5404637176288909</c:v>
                </c:pt>
                <c:pt idx="9">
                  <c:v>2.5404637176288909</c:v>
                </c:pt>
                <c:pt idx="10">
                  <c:v>2.5404637176288909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3-4DA7-826A-240EDEAAAE66}"/>
            </c:ext>
          </c:extLst>
        </c:ser>
        <c:ser>
          <c:idx val="1"/>
          <c:order val="1"/>
          <c:tx>
            <c:strRef>
              <c:f>grid!$A$16</c:f>
              <c:strCache>
                <c:ptCount val="1"/>
                <c:pt idx="0">
                  <c:v>16,8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grid!$D$16:$N$16</c:f>
              <c:numCache>
                <c:formatCode>0.00</c:formatCode>
                <c:ptCount val="11"/>
                <c:pt idx="0">
                  <c:v>-0.59894814380725703</c:v>
                </c:pt>
                <c:pt idx="1">
                  <c:v>-0.47915851504580564</c:v>
                </c:pt>
                <c:pt idx="2">
                  <c:v>-0.35936888628435426</c:v>
                </c:pt>
                <c:pt idx="3">
                  <c:v>-0.23957925752290285</c:v>
                </c:pt>
                <c:pt idx="4">
                  <c:v>-0.11978962876145144</c:v>
                </c:pt>
                <c:pt idx="5">
                  <c:v>0</c:v>
                </c:pt>
                <c:pt idx="6">
                  <c:v>0.11978962876145141</c:v>
                </c:pt>
                <c:pt idx="7">
                  <c:v>0.23957925752290282</c:v>
                </c:pt>
                <c:pt idx="8">
                  <c:v>0.35936888628435426</c:v>
                </c:pt>
                <c:pt idx="9">
                  <c:v>0.47915851504580564</c:v>
                </c:pt>
                <c:pt idx="10">
                  <c:v>0.59894814380725703</c:v>
                </c:pt>
              </c:numCache>
            </c:numRef>
          </c:xVal>
          <c:yVal>
            <c:numRef>
              <c:f>grid!$D$23:$N$23</c:f>
              <c:numCache>
                <c:formatCode>0.00</c:formatCode>
                <c:ptCount val="11"/>
                <c:pt idx="0">
                  <c:v>2.2353049037877537</c:v>
                </c:pt>
                <c:pt idx="1">
                  <c:v>2.2353049037877537</c:v>
                </c:pt>
                <c:pt idx="2">
                  <c:v>2.2353049037877537</c:v>
                </c:pt>
                <c:pt idx="3">
                  <c:v>2.2353049037877537</c:v>
                </c:pt>
                <c:pt idx="4">
                  <c:v>2.2353049037877537</c:v>
                </c:pt>
                <c:pt idx="5">
                  <c:v>2.2353049037877537</c:v>
                </c:pt>
                <c:pt idx="6">
                  <c:v>2.2353049037877537</c:v>
                </c:pt>
                <c:pt idx="7">
                  <c:v>2.2353049037877537</c:v>
                </c:pt>
                <c:pt idx="8">
                  <c:v>2.2353049037877537</c:v>
                </c:pt>
                <c:pt idx="9">
                  <c:v>2.2353049037877537</c:v>
                </c:pt>
                <c:pt idx="10">
                  <c:v>2.2353049037877537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3-4DA7-826A-240EDEAAAE66}"/>
            </c:ext>
          </c:extLst>
        </c:ser>
        <c:ser>
          <c:idx val="2"/>
          <c:order val="2"/>
          <c:tx>
            <c:strRef>
              <c:f>grid!$A$17</c:f>
              <c:strCache>
                <c:ptCount val="1"/>
                <c:pt idx="0">
                  <c:v>18,8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grid!$D$17:$N$17</c:f>
              <c:numCache>
                <c:formatCode>0.00</c:formatCode>
                <c:ptCount val="11"/>
                <c:pt idx="0">
                  <c:v>-0.53018593957926274</c:v>
                </c:pt>
                <c:pt idx="1">
                  <c:v>-0.42414875166341021</c:v>
                </c:pt>
                <c:pt idx="2">
                  <c:v>-0.31811156374755767</c:v>
                </c:pt>
                <c:pt idx="3">
                  <c:v>-0.21207437583170513</c:v>
                </c:pt>
                <c:pt idx="4">
                  <c:v>-0.10603718791585258</c:v>
                </c:pt>
                <c:pt idx="5">
                  <c:v>0</c:v>
                </c:pt>
                <c:pt idx="6">
                  <c:v>0.10603718791585255</c:v>
                </c:pt>
                <c:pt idx="7">
                  <c:v>0.2120743758317051</c:v>
                </c:pt>
                <c:pt idx="8">
                  <c:v>0.31811156374755767</c:v>
                </c:pt>
                <c:pt idx="9">
                  <c:v>0.42414875166341021</c:v>
                </c:pt>
                <c:pt idx="10">
                  <c:v>0.53018593957926274</c:v>
                </c:pt>
              </c:numCache>
            </c:numRef>
          </c:xVal>
          <c:yVal>
            <c:numRef>
              <c:f>grid!$D$24:$N$24</c:f>
              <c:numCache>
                <c:formatCode>0.00</c:formatCode>
                <c:ptCount val="11"/>
                <c:pt idx="0">
                  <c:v>1.9786808639684517</c:v>
                </c:pt>
                <c:pt idx="1">
                  <c:v>1.9786808639684517</c:v>
                </c:pt>
                <c:pt idx="2">
                  <c:v>1.9786808639684517</c:v>
                </c:pt>
                <c:pt idx="3">
                  <c:v>1.9786808639684517</c:v>
                </c:pt>
                <c:pt idx="4">
                  <c:v>1.9786808639684517</c:v>
                </c:pt>
                <c:pt idx="5">
                  <c:v>1.9786808639684517</c:v>
                </c:pt>
                <c:pt idx="6">
                  <c:v>1.9786808639684517</c:v>
                </c:pt>
                <c:pt idx="7">
                  <c:v>1.9786808639684517</c:v>
                </c:pt>
                <c:pt idx="8">
                  <c:v>1.9786808639684517</c:v>
                </c:pt>
                <c:pt idx="9">
                  <c:v>1.9786808639684517</c:v>
                </c:pt>
                <c:pt idx="10">
                  <c:v>1.9786808639684517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3-4DA7-826A-240EDEAAAE66}"/>
            </c:ext>
          </c:extLst>
        </c:ser>
        <c:ser>
          <c:idx val="3"/>
          <c:order val="3"/>
          <c:tx>
            <c:strRef>
              <c:f>grid!$A$18</c:f>
              <c:strCache>
                <c:ptCount val="1"/>
                <c:pt idx="0">
                  <c:v>20,9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grid!$D$18:$N$18</c:f>
              <c:numCache>
                <c:formatCode>0.00</c:formatCode>
                <c:ptCount val="11"/>
                <c:pt idx="0">
                  <c:v>-0.47160874560537103</c:v>
                </c:pt>
                <c:pt idx="1">
                  <c:v>-0.37728699648429681</c:v>
                </c:pt>
                <c:pt idx="2">
                  <c:v>-0.28296524736322259</c:v>
                </c:pt>
                <c:pt idx="3">
                  <c:v>-0.18864349824214838</c:v>
                </c:pt>
                <c:pt idx="4">
                  <c:v>-9.4321749121074175E-2</c:v>
                </c:pt>
                <c:pt idx="5">
                  <c:v>0</c:v>
                </c:pt>
                <c:pt idx="6">
                  <c:v>9.4321749121074203E-2</c:v>
                </c:pt>
                <c:pt idx="7">
                  <c:v>0.18864349824214841</c:v>
                </c:pt>
                <c:pt idx="8">
                  <c:v>0.28296524736322259</c:v>
                </c:pt>
                <c:pt idx="9">
                  <c:v>0.37728699648429681</c:v>
                </c:pt>
                <c:pt idx="10">
                  <c:v>0.47160874560537103</c:v>
                </c:pt>
              </c:numCache>
            </c:numRef>
          </c:xVal>
          <c:yVal>
            <c:numRef>
              <c:f>grid!$D$25:$N$25</c:f>
              <c:numCache>
                <c:formatCode>0.00</c:formatCode>
                <c:ptCount val="11"/>
                <c:pt idx="0">
                  <c:v>1.7600677998930703</c:v>
                </c:pt>
                <c:pt idx="1">
                  <c:v>1.7600677998930703</c:v>
                </c:pt>
                <c:pt idx="2">
                  <c:v>1.7600677998930703</c:v>
                </c:pt>
                <c:pt idx="3">
                  <c:v>1.7600677998930703</c:v>
                </c:pt>
                <c:pt idx="4">
                  <c:v>1.7600677998930703</c:v>
                </c:pt>
                <c:pt idx="5">
                  <c:v>1.7600677998930703</c:v>
                </c:pt>
                <c:pt idx="6">
                  <c:v>1.7600677998930703</c:v>
                </c:pt>
                <c:pt idx="7">
                  <c:v>1.7600677998930703</c:v>
                </c:pt>
                <c:pt idx="8">
                  <c:v>1.7600677998930703</c:v>
                </c:pt>
                <c:pt idx="9">
                  <c:v>1.7600677998930703</c:v>
                </c:pt>
                <c:pt idx="10">
                  <c:v>1.7600677998930703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3-4DA7-826A-240EDEAAAE66}"/>
            </c:ext>
          </c:extLst>
        </c:ser>
        <c:ser>
          <c:idx val="4"/>
          <c:order val="4"/>
          <c:tx>
            <c:strRef>
              <c:f>grid!$A$19</c:f>
              <c:strCache>
                <c:ptCount val="1"/>
                <c:pt idx="0">
                  <c:v>23,9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grid!$D$19:$N$19</c:f>
              <c:numCache>
                <c:formatCode>0.00</c:formatCode>
                <c:ptCount val="11"/>
                <c:pt idx="0">
                  <c:v>-0.40494828794711735</c:v>
                </c:pt>
                <c:pt idx="1">
                  <c:v>-0.3239586303576939</c:v>
                </c:pt>
                <c:pt idx="2">
                  <c:v>-0.24296897276827042</c:v>
                </c:pt>
                <c:pt idx="3">
                  <c:v>-0.16197931517884695</c:v>
                </c:pt>
                <c:pt idx="4">
                  <c:v>-8.0989657589423475E-2</c:v>
                </c:pt>
                <c:pt idx="5">
                  <c:v>0</c:v>
                </c:pt>
                <c:pt idx="6">
                  <c:v>8.0989657589423475E-2</c:v>
                </c:pt>
                <c:pt idx="7">
                  <c:v>0.16197931517884695</c:v>
                </c:pt>
                <c:pt idx="8">
                  <c:v>0.24296897276827042</c:v>
                </c:pt>
                <c:pt idx="9">
                  <c:v>0.3239586303576939</c:v>
                </c:pt>
                <c:pt idx="10">
                  <c:v>0.40494828794711735</c:v>
                </c:pt>
              </c:numCache>
            </c:numRef>
          </c:xVal>
          <c:yVal>
            <c:numRef>
              <c:f>grid!$D$26:$N$26</c:f>
              <c:numCache>
                <c:formatCode>0.00</c:formatCode>
                <c:ptCount val="11"/>
                <c:pt idx="0">
                  <c:v>1.5112875850566736</c:v>
                </c:pt>
                <c:pt idx="1">
                  <c:v>1.5112875850566736</c:v>
                </c:pt>
                <c:pt idx="2">
                  <c:v>1.5112875850566736</c:v>
                </c:pt>
                <c:pt idx="3">
                  <c:v>1.5112875850566736</c:v>
                </c:pt>
                <c:pt idx="4">
                  <c:v>1.5112875850566736</c:v>
                </c:pt>
                <c:pt idx="5">
                  <c:v>1.5112875850566736</c:v>
                </c:pt>
                <c:pt idx="6">
                  <c:v>1.5112875850566736</c:v>
                </c:pt>
                <c:pt idx="7">
                  <c:v>1.5112875850566736</c:v>
                </c:pt>
                <c:pt idx="8">
                  <c:v>1.5112875850566736</c:v>
                </c:pt>
                <c:pt idx="9">
                  <c:v>1.5112875850566736</c:v>
                </c:pt>
                <c:pt idx="10">
                  <c:v>1.5112875850566736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93-4DA7-826A-240EDEA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84"/>
        <c:axId val="302576992"/>
      </c:scatterChart>
      <c:valAx>
        <c:axId val="30255078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76992"/>
        <c:crosses val="autoZero"/>
        <c:crossBetween val="midCat"/>
        <c:majorUnit val="1"/>
        <c:minorUnit val="0.1"/>
      </c:valAx>
      <c:valAx>
        <c:axId val="302576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94435</xdr:colOff>
      <xdr:row>1</xdr:row>
      <xdr:rowOff>36746</xdr:rowOff>
    </xdr:from>
    <xdr:to>
      <xdr:col>25</xdr:col>
      <xdr:colOff>421821</xdr:colOff>
      <xdr:row>29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034AF6-AABC-4F1B-BCCA-4B256A3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A65-7D56-4F22-80EF-6EE779923781}">
  <dimension ref="A1:N26"/>
  <sheetViews>
    <sheetView tabSelected="1" zoomScale="70" zoomScaleNormal="70" workbookViewId="0">
      <selection activeCell="A12" sqref="A12"/>
    </sheetView>
  </sheetViews>
  <sheetFormatPr defaultRowHeight="15" x14ac:dyDescent="0.25"/>
  <cols>
    <col min="1" max="1" width="12.140625" bestFit="1" customWidth="1"/>
    <col min="2" max="2" width="14.140625" bestFit="1" customWidth="1"/>
    <col min="3" max="3" width="10.85546875" bestFit="1" customWidth="1"/>
    <col min="4" max="4" width="11" customWidth="1"/>
    <col min="5" max="5" width="10.42578125" bestFit="1" customWidth="1"/>
    <col min="6" max="6" width="11.5703125" bestFit="1" customWidth="1"/>
    <col min="7" max="7" width="19" bestFit="1" customWidth="1"/>
    <col min="8" max="8" width="10.85546875" bestFit="1" customWidth="1"/>
    <col min="9" max="9" width="10.28515625" bestFit="1" customWidth="1"/>
  </cols>
  <sheetData>
    <row r="1" spans="1:14" ht="15.75" thickBot="1" x14ac:dyDescent="0.3">
      <c r="A1" s="8" t="s">
        <v>5</v>
      </c>
      <c r="B1" s="9" t="s">
        <v>3</v>
      </c>
      <c r="C1" s="9" t="s">
        <v>4</v>
      </c>
      <c r="D1" s="9" t="s">
        <v>2</v>
      </c>
      <c r="E1" s="9" t="s">
        <v>0</v>
      </c>
      <c r="F1" s="9" t="s">
        <v>1</v>
      </c>
      <c r="G1" s="9" t="s">
        <v>30</v>
      </c>
      <c r="H1" s="10" t="s">
        <v>7</v>
      </c>
    </row>
    <row r="2" spans="1:14" x14ac:dyDescent="0.25">
      <c r="A2" s="28">
        <v>14.9</v>
      </c>
      <c r="B2" s="38">
        <v>15</v>
      </c>
      <c r="C2" s="11">
        <f>0.56+0.12*COS(RADIANS(A2))</f>
        <v>0.67596512951855958</v>
      </c>
      <c r="D2" s="12">
        <f t="shared" ref="D2:D11" si="0">$C2*_xlfn.COT(RADIANS(A2))</f>
        <v>2.5404637176288909</v>
      </c>
      <c r="E2" s="12">
        <f t="shared" ref="E2:E11" si="1">D2*TAN(RADIANS($B$2))</f>
        <v>0.68071520153922904</v>
      </c>
      <c r="F2" s="12">
        <f>E2*2</f>
        <v>1.3614304030784581</v>
      </c>
      <c r="G2" s="38">
        <v>11</v>
      </c>
      <c r="H2" s="13">
        <f t="shared" ref="H2:H11" si="2">F2/($G$2-1)</f>
        <v>0.1361430403078458</v>
      </c>
      <c r="J2" s="29" t="s">
        <v>31</v>
      </c>
      <c r="K2" s="30"/>
      <c r="L2" s="30"/>
      <c r="M2" s="31"/>
    </row>
    <row r="3" spans="1:14" x14ac:dyDescent="0.25">
      <c r="A3" s="28">
        <v>16.8</v>
      </c>
      <c r="B3" s="38"/>
      <c r="C3" s="11">
        <f t="shared" ref="C3:C11" si="3">0.56+0.12*COS(RADIANS(A3))</f>
        <v>0.67487833970384814</v>
      </c>
      <c r="D3" s="12">
        <f t="shared" si="0"/>
        <v>2.2353049037877537</v>
      </c>
      <c r="E3" s="12">
        <f t="shared" si="1"/>
        <v>0.59894814380725703</v>
      </c>
      <c r="F3" s="12">
        <f t="shared" ref="F3:F11" si="4">E3*2</f>
        <v>1.1978962876145141</v>
      </c>
      <c r="G3" s="38"/>
      <c r="H3" s="13">
        <f t="shared" si="2"/>
        <v>0.11978962876145141</v>
      </c>
      <c r="J3" s="32"/>
      <c r="K3" s="33"/>
      <c r="L3" s="33"/>
      <c r="M3" s="34"/>
    </row>
    <row r="4" spans="1:14" x14ac:dyDescent="0.25">
      <c r="A4" s="28">
        <v>18.8</v>
      </c>
      <c r="B4" s="38"/>
      <c r="C4" s="11">
        <f t="shared" si="3"/>
        <v>0.67359791121388357</v>
      </c>
      <c r="D4" s="12">
        <f t="shared" si="0"/>
        <v>1.9786808639684517</v>
      </c>
      <c r="E4" s="12">
        <f t="shared" si="1"/>
        <v>0.53018593957926274</v>
      </c>
      <c r="F4" s="12">
        <f t="shared" si="4"/>
        <v>1.0603718791585255</v>
      </c>
      <c r="G4" s="38"/>
      <c r="H4" s="13">
        <f t="shared" si="2"/>
        <v>0.10603718791585255</v>
      </c>
      <c r="J4" s="32"/>
      <c r="K4" s="33"/>
      <c r="L4" s="33"/>
      <c r="M4" s="34"/>
    </row>
    <row r="5" spans="1:14" x14ac:dyDescent="0.25">
      <c r="A5" s="28">
        <v>20.9</v>
      </c>
      <c r="B5" s="38"/>
      <c r="C5" s="11">
        <f t="shared" si="3"/>
        <v>0.67210453691852357</v>
      </c>
      <c r="D5" s="12">
        <f t="shared" si="0"/>
        <v>1.7600677998930703</v>
      </c>
      <c r="E5" s="12">
        <f t="shared" si="1"/>
        <v>0.47160874560537103</v>
      </c>
      <c r="F5" s="12">
        <f t="shared" si="4"/>
        <v>0.94321749121074205</v>
      </c>
      <c r="G5" s="38"/>
      <c r="H5" s="13">
        <f t="shared" si="2"/>
        <v>9.4321749121074203E-2</v>
      </c>
      <c r="J5" s="32"/>
      <c r="K5" s="33"/>
      <c r="L5" s="33"/>
      <c r="M5" s="34"/>
    </row>
    <row r="6" spans="1:14" x14ac:dyDescent="0.25">
      <c r="A6" s="28">
        <v>23.9</v>
      </c>
      <c r="B6" s="38"/>
      <c r="C6" s="11">
        <f t="shared" si="3"/>
        <v>0.66971047462811173</v>
      </c>
      <c r="D6" s="12">
        <f t="shared" si="0"/>
        <v>1.5112875850566736</v>
      </c>
      <c r="E6" s="12">
        <f t="shared" si="1"/>
        <v>0.40494828794711735</v>
      </c>
      <c r="F6" s="12">
        <f t="shared" si="4"/>
        <v>0.80989657589423469</v>
      </c>
      <c r="G6" s="38"/>
      <c r="H6" s="13">
        <f t="shared" si="2"/>
        <v>8.0989657589423475E-2</v>
      </c>
      <c r="J6" s="32"/>
      <c r="K6" s="33"/>
      <c r="L6" s="33"/>
      <c r="M6" s="34"/>
    </row>
    <row r="7" spans="1:14" x14ac:dyDescent="0.25">
      <c r="A7" s="27">
        <v>26</v>
      </c>
      <c r="B7" s="38"/>
      <c r="C7" s="11">
        <f t="shared" si="3"/>
        <v>0.66785528555590012</v>
      </c>
      <c r="D7" s="12">
        <f t="shared" si="0"/>
        <v>1.3693062575942998</v>
      </c>
      <c r="E7" s="2">
        <f t="shared" si="1"/>
        <v>0.3669045059132755</v>
      </c>
      <c r="F7" s="2">
        <f t="shared" si="4"/>
        <v>0.73380901182655101</v>
      </c>
      <c r="G7" s="38"/>
      <c r="H7" s="15">
        <f t="shared" si="2"/>
        <v>7.3380901182655098E-2</v>
      </c>
      <c r="J7" s="32"/>
      <c r="K7" s="33"/>
      <c r="L7" s="33"/>
      <c r="M7" s="34"/>
    </row>
    <row r="8" spans="1:14" x14ac:dyDescent="0.25">
      <c r="A8" s="14">
        <v>28.2</v>
      </c>
      <c r="B8" s="38"/>
      <c r="C8" s="11">
        <f t="shared" si="3"/>
        <v>0.66575641424779908</v>
      </c>
      <c r="D8" s="12">
        <f t="shared" si="0"/>
        <v>1.2416304654031889</v>
      </c>
      <c r="E8" s="2">
        <f t="shared" si="1"/>
        <v>0.33269388050266346</v>
      </c>
      <c r="F8" s="2">
        <f t="shared" si="4"/>
        <v>0.66538776100532693</v>
      </c>
      <c r="G8" s="38"/>
      <c r="H8" s="15">
        <f t="shared" si="2"/>
        <v>6.6538776100532687E-2</v>
      </c>
      <c r="J8" s="32"/>
      <c r="K8" s="33"/>
      <c r="L8" s="33"/>
      <c r="M8" s="34"/>
    </row>
    <row r="9" spans="1:14" x14ac:dyDescent="0.25">
      <c r="A9" s="14">
        <v>30.8</v>
      </c>
      <c r="B9" s="38"/>
      <c r="C9" s="11">
        <f t="shared" si="3"/>
        <v>0.66307518763167983</v>
      </c>
      <c r="D9" s="12">
        <f t="shared" si="0"/>
        <v>1.1123189754227987</v>
      </c>
      <c r="E9" s="2">
        <f t="shared" si="1"/>
        <v>0.29804497119035273</v>
      </c>
      <c r="F9" s="2">
        <f t="shared" si="4"/>
        <v>0.59608994238070545</v>
      </c>
      <c r="G9" s="38"/>
      <c r="H9" s="15">
        <f t="shared" si="2"/>
        <v>5.9608994238070548E-2</v>
      </c>
      <c r="J9" s="32"/>
      <c r="K9" s="33"/>
      <c r="L9" s="33"/>
      <c r="M9" s="34"/>
    </row>
    <row r="10" spans="1:14" x14ac:dyDescent="0.25">
      <c r="A10" s="14">
        <v>33.1</v>
      </c>
      <c r="B10" s="38"/>
      <c r="C10" s="11">
        <f t="shared" si="3"/>
        <v>0.66052624599445275</v>
      </c>
      <c r="D10" s="12">
        <f t="shared" si="0"/>
        <v>1.013245215345361</v>
      </c>
      <c r="E10" s="2">
        <f t="shared" si="1"/>
        <v>0.27149823718648852</v>
      </c>
      <c r="F10" s="2">
        <f t="shared" si="4"/>
        <v>0.54299647437297704</v>
      </c>
      <c r="G10" s="38"/>
      <c r="H10" s="15">
        <f t="shared" si="2"/>
        <v>5.4299647437297704E-2</v>
      </c>
      <c r="J10" s="32"/>
      <c r="K10" s="33"/>
      <c r="L10" s="33"/>
      <c r="M10" s="34"/>
    </row>
    <row r="11" spans="1:14" ht="15.75" thickBot="1" x14ac:dyDescent="0.3">
      <c r="A11" s="16">
        <v>35.5</v>
      </c>
      <c r="B11" s="39"/>
      <c r="C11" s="17">
        <f t="shared" si="3"/>
        <v>0.65769386220275838</v>
      </c>
      <c r="D11" s="18">
        <f t="shared" si="0"/>
        <v>0.92205278840271154</v>
      </c>
      <c r="E11" s="19">
        <f t="shared" si="1"/>
        <v>0.24706330003137142</v>
      </c>
      <c r="F11" s="19">
        <f t="shared" si="4"/>
        <v>0.49412660006274284</v>
      </c>
      <c r="G11" s="39"/>
      <c r="H11" s="20">
        <f t="shared" si="2"/>
        <v>4.9412660006274284E-2</v>
      </c>
      <c r="J11" s="35"/>
      <c r="K11" s="36"/>
      <c r="L11" s="36"/>
      <c r="M11" s="37"/>
    </row>
    <row r="13" spans="1:14" ht="15.75" thickBot="1" x14ac:dyDescent="0.3"/>
    <row r="14" spans="1:14" x14ac:dyDescent="0.25">
      <c r="A14" s="8" t="s">
        <v>5</v>
      </c>
      <c r="B14" s="9" t="s">
        <v>2</v>
      </c>
      <c r="C14" s="9" t="s">
        <v>6</v>
      </c>
      <c r="D14" s="21" t="s">
        <v>8</v>
      </c>
      <c r="E14" s="9" t="s">
        <v>9</v>
      </c>
      <c r="F14" s="9" t="s">
        <v>10</v>
      </c>
      <c r="G14" s="9" t="s">
        <v>11</v>
      </c>
      <c r="H14" s="9" t="s">
        <v>12</v>
      </c>
      <c r="I14" s="9" t="s">
        <v>13</v>
      </c>
      <c r="J14" s="9" t="s">
        <v>14</v>
      </c>
      <c r="K14" s="9" t="s">
        <v>15</v>
      </c>
      <c r="L14" s="9" t="s">
        <v>16</v>
      </c>
      <c r="M14" s="9" t="s">
        <v>17</v>
      </c>
      <c r="N14" s="10" t="s">
        <v>18</v>
      </c>
    </row>
    <row r="15" spans="1:14" x14ac:dyDescent="0.25">
      <c r="A15" s="14">
        <f>A2</f>
        <v>14.9</v>
      </c>
      <c r="B15" s="2">
        <f>D2</f>
        <v>2.5404637176288909</v>
      </c>
      <c r="C15" s="5">
        <f>$G$2</f>
        <v>11</v>
      </c>
      <c r="D15" s="1">
        <f>-TRUNC($C15/2)*$H2</f>
        <v>-0.68071520153922904</v>
      </c>
      <c r="E15" s="2">
        <f t="shared" ref="E15:F19" si="5">D15+$H2</f>
        <v>-0.54457216123138319</v>
      </c>
      <c r="F15" s="2">
        <f t="shared" si="5"/>
        <v>-0.40842912092353739</v>
      </c>
      <c r="G15" s="2">
        <f t="shared" ref="G15:H15" si="6">F15+$H2</f>
        <v>-0.27228608061569159</v>
      </c>
      <c r="H15" s="2">
        <f t="shared" si="6"/>
        <v>-0.1361430403078458</v>
      </c>
      <c r="I15" s="2">
        <f t="shared" ref="I15:I19" si="7">H15+$H2</f>
        <v>0</v>
      </c>
      <c r="J15" s="2">
        <f t="shared" ref="J15:J19" si="8">I15+$H2</f>
        <v>0.1361430403078458</v>
      </c>
      <c r="K15" s="2">
        <f t="shared" ref="K15:K19" si="9">J15+$H2</f>
        <v>0.27228608061569159</v>
      </c>
      <c r="L15" s="2">
        <f t="shared" ref="L15:L19" si="10">K15+$H2</f>
        <v>0.40842912092353739</v>
      </c>
      <c r="M15" s="2">
        <f t="shared" ref="M15:M19" si="11">L15+$H2</f>
        <v>0.54457216123138319</v>
      </c>
      <c r="N15" s="15">
        <f t="shared" ref="N15:N19" si="12">M15+$H2</f>
        <v>0.68071520153922904</v>
      </c>
    </row>
    <row r="16" spans="1:14" x14ac:dyDescent="0.25">
      <c r="A16" s="14">
        <f t="shared" ref="A16:A19" si="13">A3</f>
        <v>16.8</v>
      </c>
      <c r="B16" s="2">
        <f t="shared" ref="B16:B19" si="14">D3</f>
        <v>2.2353049037877537</v>
      </c>
      <c r="C16" s="5">
        <f t="shared" ref="C16:C19" si="15">$G$2</f>
        <v>11</v>
      </c>
      <c r="D16" s="1">
        <f>-TRUNC($C16/2)*$H3</f>
        <v>-0.59894814380725703</v>
      </c>
      <c r="E16" s="2">
        <f t="shared" si="5"/>
        <v>-0.47915851504580564</v>
      </c>
      <c r="F16" s="2">
        <f t="shared" si="5"/>
        <v>-0.35936888628435426</v>
      </c>
      <c r="G16" s="2">
        <f t="shared" ref="G16:H16" si="16">F16+$H3</f>
        <v>-0.23957925752290285</v>
      </c>
      <c r="H16" s="2">
        <f t="shared" si="16"/>
        <v>-0.11978962876145144</v>
      </c>
      <c r="I16" s="2">
        <f t="shared" si="7"/>
        <v>0</v>
      </c>
      <c r="J16" s="2">
        <f t="shared" si="8"/>
        <v>0.11978962876145141</v>
      </c>
      <c r="K16" s="2">
        <f t="shared" si="9"/>
        <v>0.23957925752290282</v>
      </c>
      <c r="L16" s="2">
        <f t="shared" si="10"/>
        <v>0.35936888628435426</v>
      </c>
      <c r="M16" s="2">
        <f t="shared" si="11"/>
        <v>0.47915851504580564</v>
      </c>
      <c r="N16" s="15">
        <f t="shared" si="12"/>
        <v>0.59894814380725703</v>
      </c>
    </row>
    <row r="17" spans="1:14" x14ac:dyDescent="0.25">
      <c r="A17" s="14">
        <f t="shared" si="13"/>
        <v>18.8</v>
      </c>
      <c r="B17" s="2">
        <f t="shared" si="14"/>
        <v>1.9786808639684517</v>
      </c>
      <c r="C17" s="5">
        <f t="shared" si="15"/>
        <v>11</v>
      </c>
      <c r="D17" s="1">
        <f>-TRUNC($C17/2)*$H4</f>
        <v>-0.53018593957926274</v>
      </c>
      <c r="E17" s="2">
        <f t="shared" si="5"/>
        <v>-0.42414875166341021</v>
      </c>
      <c r="F17" s="2">
        <f t="shared" si="5"/>
        <v>-0.31811156374755767</v>
      </c>
      <c r="G17" s="2">
        <f t="shared" ref="G17:H17" si="17">F17+$H4</f>
        <v>-0.21207437583170513</v>
      </c>
      <c r="H17" s="2">
        <f t="shared" si="17"/>
        <v>-0.10603718791585258</v>
      </c>
      <c r="I17" s="2">
        <f t="shared" si="7"/>
        <v>0</v>
      </c>
      <c r="J17" s="2">
        <f t="shared" si="8"/>
        <v>0.10603718791585255</v>
      </c>
      <c r="K17" s="2">
        <f t="shared" si="9"/>
        <v>0.2120743758317051</v>
      </c>
      <c r="L17" s="2">
        <f t="shared" si="10"/>
        <v>0.31811156374755767</v>
      </c>
      <c r="M17" s="2">
        <f t="shared" si="11"/>
        <v>0.42414875166341021</v>
      </c>
      <c r="N17" s="15">
        <f t="shared" si="12"/>
        <v>0.53018593957926274</v>
      </c>
    </row>
    <row r="18" spans="1:14" x14ac:dyDescent="0.25">
      <c r="A18" s="14">
        <f t="shared" si="13"/>
        <v>20.9</v>
      </c>
      <c r="B18" s="2">
        <f t="shared" si="14"/>
        <v>1.7600677998930703</v>
      </c>
      <c r="C18" s="5">
        <f t="shared" si="15"/>
        <v>11</v>
      </c>
      <c r="D18" s="1">
        <f>-TRUNC($C18/2)*$H5</f>
        <v>-0.47160874560537103</v>
      </c>
      <c r="E18" s="2">
        <f t="shared" si="5"/>
        <v>-0.37728699648429681</v>
      </c>
      <c r="F18" s="2">
        <f t="shared" si="5"/>
        <v>-0.28296524736322259</v>
      </c>
      <c r="G18" s="2">
        <f t="shared" ref="G18:H18" si="18">F18+$H5</f>
        <v>-0.18864349824214838</v>
      </c>
      <c r="H18" s="2">
        <f t="shared" si="18"/>
        <v>-9.4321749121074175E-2</v>
      </c>
      <c r="I18" s="2">
        <f t="shared" si="7"/>
        <v>0</v>
      </c>
      <c r="J18" s="2">
        <f t="shared" si="8"/>
        <v>9.4321749121074203E-2</v>
      </c>
      <c r="K18" s="2">
        <f t="shared" si="9"/>
        <v>0.18864349824214841</v>
      </c>
      <c r="L18" s="2">
        <f t="shared" si="10"/>
        <v>0.28296524736322259</v>
      </c>
      <c r="M18" s="2">
        <f t="shared" si="11"/>
        <v>0.37728699648429681</v>
      </c>
      <c r="N18" s="15">
        <f t="shared" si="12"/>
        <v>0.47160874560537103</v>
      </c>
    </row>
    <row r="19" spans="1:14" x14ac:dyDescent="0.25">
      <c r="A19" s="14">
        <f t="shared" si="13"/>
        <v>23.9</v>
      </c>
      <c r="B19" s="2">
        <f t="shared" si="14"/>
        <v>1.5112875850566736</v>
      </c>
      <c r="C19" s="5">
        <f t="shared" si="15"/>
        <v>11</v>
      </c>
      <c r="D19" s="3">
        <f>-TRUNC($C19/2)*$H6</f>
        <v>-0.40494828794711735</v>
      </c>
      <c r="E19" s="4">
        <f t="shared" si="5"/>
        <v>-0.3239586303576939</v>
      </c>
      <c r="F19" s="4">
        <f t="shared" si="5"/>
        <v>-0.24296897276827042</v>
      </c>
      <c r="G19" s="4">
        <f t="shared" ref="G19:H19" si="19">F19+$H6</f>
        <v>-0.16197931517884695</v>
      </c>
      <c r="H19" s="4">
        <f t="shared" si="19"/>
        <v>-8.0989657589423475E-2</v>
      </c>
      <c r="I19" s="4">
        <f t="shared" si="7"/>
        <v>0</v>
      </c>
      <c r="J19" s="4">
        <f t="shared" si="8"/>
        <v>8.0989657589423475E-2</v>
      </c>
      <c r="K19" s="4">
        <f t="shared" si="9"/>
        <v>0.16197931517884695</v>
      </c>
      <c r="L19" s="4">
        <f t="shared" si="10"/>
        <v>0.24296897276827042</v>
      </c>
      <c r="M19" s="4">
        <f t="shared" si="11"/>
        <v>0.3239586303576939</v>
      </c>
      <c r="N19" s="22">
        <f t="shared" si="12"/>
        <v>0.40494828794711735</v>
      </c>
    </row>
    <row r="20" spans="1:14" x14ac:dyDescent="0.25">
      <c r="A20" s="1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3"/>
    </row>
    <row r="21" spans="1:14" x14ac:dyDescent="0.25">
      <c r="A21" s="14" t="s">
        <v>5</v>
      </c>
      <c r="B21" s="5"/>
      <c r="C21" s="5"/>
      <c r="D21" s="6" t="s">
        <v>19</v>
      </c>
      <c r="E21" s="7" t="s">
        <v>20</v>
      </c>
      <c r="F21" s="7" t="s">
        <v>21</v>
      </c>
      <c r="G21" s="7" t="s">
        <v>22</v>
      </c>
      <c r="H21" s="7" t="s">
        <v>23</v>
      </c>
      <c r="I21" s="7" t="s">
        <v>24</v>
      </c>
      <c r="J21" s="7" t="s">
        <v>25</v>
      </c>
      <c r="K21" s="7" t="s">
        <v>26</v>
      </c>
      <c r="L21" s="7" t="s">
        <v>27</v>
      </c>
      <c r="M21" s="7" t="s">
        <v>28</v>
      </c>
      <c r="N21" s="24" t="s">
        <v>29</v>
      </c>
    </row>
    <row r="22" spans="1:14" x14ac:dyDescent="0.25">
      <c r="A22" s="14">
        <f>A2</f>
        <v>14.9</v>
      </c>
      <c r="B22" s="5"/>
      <c r="C22" s="5"/>
      <c r="D22" s="1">
        <f>$B$15</f>
        <v>2.5404637176288909</v>
      </c>
      <c r="E22" s="2">
        <f t="shared" ref="E22:N22" si="20">$B$15</f>
        <v>2.5404637176288909</v>
      </c>
      <c r="F22" s="2">
        <f t="shared" si="20"/>
        <v>2.5404637176288909</v>
      </c>
      <c r="G22" s="2">
        <f t="shared" si="20"/>
        <v>2.5404637176288909</v>
      </c>
      <c r="H22" s="2">
        <f t="shared" si="20"/>
        <v>2.5404637176288909</v>
      </c>
      <c r="I22" s="2">
        <f t="shared" si="20"/>
        <v>2.5404637176288909</v>
      </c>
      <c r="J22" s="2">
        <f t="shared" si="20"/>
        <v>2.5404637176288909</v>
      </c>
      <c r="K22" s="2">
        <f t="shared" si="20"/>
        <v>2.5404637176288909</v>
      </c>
      <c r="L22" s="2">
        <f t="shared" si="20"/>
        <v>2.5404637176288909</v>
      </c>
      <c r="M22" s="2">
        <f t="shared" si="20"/>
        <v>2.5404637176288909</v>
      </c>
      <c r="N22" s="15">
        <f t="shared" si="20"/>
        <v>2.5404637176288909</v>
      </c>
    </row>
    <row r="23" spans="1:14" x14ac:dyDescent="0.25">
      <c r="A23" s="14">
        <f>A3</f>
        <v>16.8</v>
      </c>
      <c r="B23" s="5"/>
      <c r="C23" s="5"/>
      <c r="D23" s="1">
        <f>$B$16</f>
        <v>2.2353049037877537</v>
      </c>
      <c r="E23" s="2">
        <f t="shared" ref="E23:N23" si="21">$B$16</f>
        <v>2.2353049037877537</v>
      </c>
      <c r="F23" s="2">
        <f t="shared" si="21"/>
        <v>2.2353049037877537</v>
      </c>
      <c r="G23" s="2">
        <f t="shared" si="21"/>
        <v>2.2353049037877537</v>
      </c>
      <c r="H23" s="2">
        <f t="shared" si="21"/>
        <v>2.2353049037877537</v>
      </c>
      <c r="I23" s="2">
        <f t="shared" si="21"/>
        <v>2.2353049037877537</v>
      </c>
      <c r="J23" s="2">
        <f t="shared" si="21"/>
        <v>2.2353049037877537</v>
      </c>
      <c r="K23" s="2">
        <f t="shared" si="21"/>
        <v>2.2353049037877537</v>
      </c>
      <c r="L23" s="2">
        <f t="shared" si="21"/>
        <v>2.2353049037877537</v>
      </c>
      <c r="M23" s="2">
        <f t="shared" si="21"/>
        <v>2.2353049037877537</v>
      </c>
      <c r="N23" s="15">
        <f t="shared" si="21"/>
        <v>2.2353049037877537</v>
      </c>
    </row>
    <row r="24" spans="1:14" x14ac:dyDescent="0.25">
      <c r="A24" s="14">
        <f t="shared" ref="A24:A26" si="22">A4</f>
        <v>18.8</v>
      </c>
      <c r="B24" s="5"/>
      <c r="C24" s="5"/>
      <c r="D24" s="1">
        <f>$B$17</f>
        <v>1.9786808639684517</v>
      </c>
      <c r="E24" s="2">
        <f t="shared" ref="E24:N24" si="23">$B$17</f>
        <v>1.9786808639684517</v>
      </c>
      <c r="F24" s="2">
        <f t="shared" si="23"/>
        <v>1.9786808639684517</v>
      </c>
      <c r="G24" s="2">
        <f t="shared" si="23"/>
        <v>1.9786808639684517</v>
      </c>
      <c r="H24" s="2">
        <f t="shared" si="23"/>
        <v>1.9786808639684517</v>
      </c>
      <c r="I24" s="2">
        <f t="shared" si="23"/>
        <v>1.9786808639684517</v>
      </c>
      <c r="J24" s="2">
        <f t="shared" si="23"/>
        <v>1.9786808639684517</v>
      </c>
      <c r="K24" s="2">
        <f t="shared" si="23"/>
        <v>1.9786808639684517</v>
      </c>
      <c r="L24" s="2">
        <f t="shared" si="23"/>
        <v>1.9786808639684517</v>
      </c>
      <c r="M24" s="2">
        <f t="shared" si="23"/>
        <v>1.9786808639684517</v>
      </c>
      <c r="N24" s="15">
        <f t="shared" si="23"/>
        <v>1.9786808639684517</v>
      </c>
    </row>
    <row r="25" spans="1:14" x14ac:dyDescent="0.25">
      <c r="A25" s="14">
        <f t="shared" si="22"/>
        <v>20.9</v>
      </c>
      <c r="B25" s="5"/>
      <c r="C25" s="5"/>
      <c r="D25" s="1">
        <f>$B$18</f>
        <v>1.7600677998930703</v>
      </c>
      <c r="E25" s="2">
        <f t="shared" ref="E25:N25" si="24">$B$18</f>
        <v>1.7600677998930703</v>
      </c>
      <c r="F25" s="2">
        <f t="shared" si="24"/>
        <v>1.7600677998930703</v>
      </c>
      <c r="G25" s="2">
        <f t="shared" si="24"/>
        <v>1.7600677998930703</v>
      </c>
      <c r="H25" s="2">
        <f t="shared" si="24"/>
        <v>1.7600677998930703</v>
      </c>
      <c r="I25" s="2">
        <f t="shared" si="24"/>
        <v>1.7600677998930703</v>
      </c>
      <c r="J25" s="2">
        <f t="shared" si="24"/>
        <v>1.7600677998930703</v>
      </c>
      <c r="K25" s="2">
        <f t="shared" si="24"/>
        <v>1.7600677998930703</v>
      </c>
      <c r="L25" s="2">
        <f t="shared" si="24"/>
        <v>1.7600677998930703</v>
      </c>
      <c r="M25" s="2">
        <f t="shared" si="24"/>
        <v>1.7600677998930703</v>
      </c>
      <c r="N25" s="15">
        <f t="shared" si="24"/>
        <v>1.7600677998930703</v>
      </c>
    </row>
    <row r="26" spans="1:14" ht="15.75" thickBot="1" x14ac:dyDescent="0.3">
      <c r="A26" s="16">
        <f t="shared" si="22"/>
        <v>23.9</v>
      </c>
      <c r="B26" s="25"/>
      <c r="C26" s="25"/>
      <c r="D26" s="26">
        <f>$B$19</f>
        <v>1.5112875850566736</v>
      </c>
      <c r="E26" s="19">
        <f t="shared" ref="E26:N26" si="25">$B$19</f>
        <v>1.5112875850566736</v>
      </c>
      <c r="F26" s="19">
        <f t="shared" si="25"/>
        <v>1.5112875850566736</v>
      </c>
      <c r="G26" s="19">
        <f t="shared" si="25"/>
        <v>1.5112875850566736</v>
      </c>
      <c r="H26" s="19">
        <f t="shared" si="25"/>
        <v>1.5112875850566736</v>
      </c>
      <c r="I26" s="19">
        <f t="shared" si="25"/>
        <v>1.5112875850566736</v>
      </c>
      <c r="J26" s="19">
        <f t="shared" si="25"/>
        <v>1.5112875850566736</v>
      </c>
      <c r="K26" s="19">
        <f t="shared" si="25"/>
        <v>1.5112875850566736</v>
      </c>
      <c r="L26" s="19">
        <f t="shared" si="25"/>
        <v>1.5112875850566736</v>
      </c>
      <c r="M26" s="19">
        <f t="shared" si="25"/>
        <v>1.5112875850566736</v>
      </c>
      <c r="N26" s="20">
        <f t="shared" si="25"/>
        <v>1.5112875850566736</v>
      </c>
    </row>
  </sheetData>
  <mergeCells count="3">
    <mergeCell ref="J2:M11"/>
    <mergeCell ref="B2:B11"/>
    <mergeCell ref="G2:G11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 Cicioni</dc:creator>
  <cp:lastModifiedBy>Giordano Cicioni</cp:lastModifiedBy>
  <dcterms:created xsi:type="dcterms:W3CDTF">2021-06-22T10:42:46Z</dcterms:created>
  <dcterms:modified xsi:type="dcterms:W3CDTF">2021-07-19T11:16:40Z</dcterms:modified>
</cp:coreProperties>
</file>