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blort" state="visible" r:id="rId4"/>
  </sheets>
  <calcPr calcId="171027"/>
</workbook>
</file>

<file path=xl/sharedStrings.xml><?xml version="1.0" encoding="utf-8"?>
<sst xmlns="http://schemas.openxmlformats.org/spreadsheetml/2006/main" count="278" uniqueCount="199">
  <si>
    <t>ĐẠI HỌC ĐÀ NẴNG</t>
  </si>
  <si>
    <t>CỘNG HÒA XÃ HỘI CHỦ NGHĨA VIỆT NAM</t>
  </si>
  <si>
    <t xml:space="preserve">TRƯỜNG ĐẠI HỌC CÔNG NGHỆ THÔNG TIN
VÀ TRUYỀN THÔNG VIỆT - HÀN</t>
  </si>
  <si>
    <t>Độc lập - Tự do - Hạnh phúc</t>
  </si>
  <si>
    <t>KHOA KHOA HỌC MÁY TÍNH</t>
  </si>
  <si>
    <t>BẢNG TỔNG HỢP KẾT QUẢ RÈN LUYỆN CỦA SINH VIÊN</t>
  </si>
  <si>
    <t>HỌC KỲ II NĂM HỌC 2023 - 2024</t>
  </si>
  <si>
    <t>Lớp: 22SE1 Khóa 2022</t>
  </si>
  <si>
    <t>STT</t>
  </si>
  <si>
    <t>Họ và</t>
  </si>
  <si>
    <t>Tên</t>
  </si>
  <si>
    <t>Số thẻ sinh viên</t>
  </si>
  <si>
    <t>Điểm rèn luyện</t>
  </si>
  <si>
    <t>Xếp loại kết quả rèn luyện</t>
  </si>
  <si>
    <t>Ghi chú</t>
  </si>
  <si>
    <t>NGUYỄN DƯƠNG BÌNH</t>
  </si>
  <si>
    <t>AN</t>
  </si>
  <si>
    <t>22IT002</t>
  </si>
  <si>
    <t/>
  </si>
  <si>
    <t>NGUYỄN TUẤN</t>
  </si>
  <si>
    <t>ANH</t>
  </si>
  <si>
    <t>22IT006</t>
  </si>
  <si>
    <t>PHẠM THẾ</t>
  </si>
  <si>
    <t>22IT007</t>
  </si>
  <si>
    <t>TRƯƠNG THỊ NGỌC</t>
  </si>
  <si>
    <t>ÁNH</t>
  </si>
  <si>
    <t>22IT014</t>
  </si>
  <si>
    <t>HỒ THẾ</t>
  </si>
  <si>
    <t>BẢO</t>
  </si>
  <si>
    <t>22IT016</t>
  </si>
  <si>
    <t>TRẦN QUỐC</t>
  </si>
  <si>
    <t>22IT021</t>
  </si>
  <si>
    <t>PHAN HOÀI</t>
  </si>
  <si>
    <t>BÃO</t>
  </si>
  <si>
    <t>22IT022</t>
  </si>
  <si>
    <t>THÁI BÁ</t>
  </si>
  <si>
    <t>BÁU</t>
  </si>
  <si>
    <t>22IT023</t>
  </si>
  <si>
    <t>HỨA CHÍ</t>
  </si>
  <si>
    <t>BẰNG</t>
  </si>
  <si>
    <t>22IT025</t>
  </si>
  <si>
    <t>VÕ QUỲNH</t>
  </si>
  <si>
    <t>CHÂU</t>
  </si>
  <si>
    <t>22IT033</t>
  </si>
  <si>
    <t>NGUYỄN VĂN</t>
  </si>
  <si>
    <t>CHIẾN</t>
  </si>
  <si>
    <t>22IT036</t>
  </si>
  <si>
    <t>TRẦN THỊ NGỌC</t>
  </si>
  <si>
    <t>DIỆU</t>
  </si>
  <si>
    <t>22IT046</t>
  </si>
  <si>
    <t>NGUYỄN LÊ TIẾN</t>
  </si>
  <si>
    <t>ĐẠT</t>
  </si>
  <si>
    <t>22IT062</t>
  </si>
  <si>
    <t>HỒ LƯU</t>
  </si>
  <si>
    <t>ĐỨC</t>
  </si>
  <si>
    <t>22IT066</t>
  </si>
  <si>
    <t>NGUYỄN HỒNG NGUYÊN</t>
  </si>
  <si>
    <t>HẢI</t>
  </si>
  <si>
    <t>22IT076</t>
  </si>
  <si>
    <t>NGUYỄN</t>
  </si>
  <si>
    <t>HIỆP</t>
  </si>
  <si>
    <t>22IT085</t>
  </si>
  <si>
    <t>LÊ VIẾT MINH</t>
  </si>
  <si>
    <t>HIẾU</t>
  </si>
  <si>
    <t>22IT088</t>
  </si>
  <si>
    <t>NGUYỄN DUY</t>
  </si>
  <si>
    <t>22IT089</t>
  </si>
  <si>
    <t>LÊ VĂN XUÂN</t>
  </si>
  <si>
    <t>HOÀN</t>
  </si>
  <si>
    <t>22IT093</t>
  </si>
  <si>
    <t>MAI CÔNG</t>
  </si>
  <si>
    <t>HOÀNG</t>
  </si>
  <si>
    <t>22IT097</t>
  </si>
  <si>
    <t>CHÂU QUANG</t>
  </si>
  <si>
    <t>HUY</t>
  </si>
  <si>
    <t>22IT108</t>
  </si>
  <si>
    <t>ĐẶNG HỒNG</t>
  </si>
  <si>
    <t>22IT109</t>
  </si>
  <si>
    <t>ĐOÀN QUỐC</t>
  </si>
  <si>
    <t>22IT110</t>
  </si>
  <si>
    <t>HƯNG</t>
  </si>
  <si>
    <t>22IT124</t>
  </si>
  <si>
    <t>VÕ NHẬT</t>
  </si>
  <si>
    <t>22IT125</t>
  </si>
  <si>
    <t>VÕ VĂN</t>
  </si>
  <si>
    <t>22IT126</t>
  </si>
  <si>
    <t>LÊ THỊ THU</t>
  </si>
  <si>
    <t>HƯƠNG</t>
  </si>
  <si>
    <t>22IT127</t>
  </si>
  <si>
    <t>PHẠM PHÚ</t>
  </si>
  <si>
    <t>KHẢ</t>
  </si>
  <si>
    <t>22IT132</t>
  </si>
  <si>
    <t>DƯƠNG MINH</t>
  </si>
  <si>
    <t>KHANG</t>
  </si>
  <si>
    <t>22IT135</t>
  </si>
  <si>
    <t>NGUYỄN VĨNH</t>
  </si>
  <si>
    <t>22IT137</t>
  </si>
  <si>
    <t>HỒ PHÚC</t>
  </si>
  <si>
    <t>KHÁNH</t>
  </si>
  <si>
    <t>22IT140</t>
  </si>
  <si>
    <t>HỒ DUY</t>
  </si>
  <si>
    <t>LỢI</t>
  </si>
  <si>
    <t>22IT162</t>
  </si>
  <si>
    <t>PHAN TÁ TẤN</t>
  </si>
  <si>
    <t>LỰC</t>
  </si>
  <si>
    <t>22IT167</t>
  </si>
  <si>
    <t>CHÂU VĂN</t>
  </si>
  <si>
    <t>MẪN</t>
  </si>
  <si>
    <t>22IT172</t>
  </si>
  <si>
    <t>TÔ HIẾU</t>
  </si>
  <si>
    <t>NGOAN</t>
  </si>
  <si>
    <t>22IT183</t>
  </si>
  <si>
    <t>NGUYỄN THỊ THẢO</t>
  </si>
  <si>
    <t>NGỌC</t>
  </si>
  <si>
    <t>22IT184</t>
  </si>
  <si>
    <t>TRẦN THỊ MỸ</t>
  </si>
  <si>
    <t>22IT186</t>
  </si>
  <si>
    <t>NGUYỄN THỊ YẾN</t>
  </si>
  <si>
    <t>NHI</t>
  </si>
  <si>
    <t>22IT209</t>
  </si>
  <si>
    <t>PHẠM VĂN</t>
  </si>
  <si>
    <t>PHÊ</t>
  </si>
  <si>
    <t>22IT216</t>
  </si>
  <si>
    <t>LÊ VĂN</t>
  </si>
  <si>
    <t>QUÂN</t>
  </si>
  <si>
    <t>22IT235</t>
  </si>
  <si>
    <t>NGUYỄN VIẾT ANH</t>
  </si>
  <si>
    <t>QUYỀN</t>
  </si>
  <si>
    <t>22IT244</t>
  </si>
  <si>
    <t>ĐỖ ANH</t>
  </si>
  <si>
    <t>TÀI</t>
  </si>
  <si>
    <t>22IT251</t>
  </si>
  <si>
    <t>THÂN VÕ ANH</t>
  </si>
  <si>
    <t>22IT254</t>
  </si>
  <si>
    <t>HỨA VIẾT</t>
  </si>
  <si>
    <t>THÁI</t>
  </si>
  <si>
    <t>22IT262</t>
  </si>
  <si>
    <t>THÀNH</t>
  </si>
  <si>
    <t>22IT267</t>
  </si>
  <si>
    <t>NGUYỄN DIỆU</t>
  </si>
  <si>
    <t>THÙY</t>
  </si>
  <si>
    <t>22IT290</t>
  </si>
  <si>
    <t>HUỲNH NGỌC AN</t>
  </si>
  <si>
    <t>THUYÊN</t>
  </si>
  <si>
    <t>22IT291</t>
  </si>
  <si>
    <t>PHÙNG THỊ THANH</t>
  </si>
  <si>
    <t>THƯ</t>
  </si>
  <si>
    <t>22IT294</t>
  </si>
  <si>
    <t>TRẦN THỊ LÂM</t>
  </si>
  <si>
    <t>22IT295</t>
  </si>
  <si>
    <t>TRẦN CÔNG</t>
  </si>
  <si>
    <t>THƯỜNG</t>
  </si>
  <si>
    <t>22IT297</t>
  </si>
  <si>
    <t>PHẠM PHÚ MINH</t>
  </si>
  <si>
    <t>TÍN</t>
  </si>
  <si>
    <t>22IT301</t>
  </si>
  <si>
    <t>ĐOÀN VĂN</t>
  </si>
  <si>
    <t>TRÍ</t>
  </si>
  <si>
    <t>22IT310</t>
  </si>
  <si>
    <t>PHAN VĂN</t>
  </si>
  <si>
    <t>22IT312</t>
  </si>
  <si>
    <t>PHẠM MINH</t>
  </si>
  <si>
    <t>22IT313</t>
  </si>
  <si>
    <t>TRUNG</t>
  </si>
  <si>
    <t>22IT318</t>
  </si>
  <si>
    <t>TRƯƠNG CÔNG</t>
  </si>
  <si>
    <t>TÚ</t>
  </si>
  <si>
    <t>22IT323</t>
  </si>
  <si>
    <t>TRẦN NGUYỄN</t>
  </si>
  <si>
    <t>TUẤN</t>
  </si>
  <si>
    <t>22IT329</t>
  </si>
  <si>
    <t>HOÀNG ĐẠI DUẪN</t>
  </si>
  <si>
    <t>TÙNG</t>
  </si>
  <si>
    <t>22IT331</t>
  </si>
  <si>
    <t>NGUYỄN PHƯƠNG</t>
  </si>
  <si>
    <t>VŨ</t>
  </si>
  <si>
    <t>22IT345</t>
  </si>
  <si>
    <t>NGUYỄN TRẦN HUY</t>
  </si>
  <si>
    <t>22IT346</t>
  </si>
  <si>
    <t>NGUYỄN THỊ NGỌC</t>
  </si>
  <si>
    <t>VY</t>
  </si>
  <si>
    <t>22IT351</t>
  </si>
  <si>
    <t>Trong đó:</t>
  </si>
  <si>
    <t>Xếp loại</t>
  </si>
  <si>
    <t>Số lượng sinh viên</t>
  </si>
  <si>
    <t>Chiếm tỷ lệ (%)</t>
  </si>
  <si>
    <t>Loại xuất sắc có</t>
  </si>
  <si>
    <t>Loại tốt có</t>
  </si>
  <si>
    <t>Loại khá có</t>
  </si>
  <si>
    <t>Loại trung bình có</t>
  </si>
  <si>
    <t>Loại yếu có</t>
  </si>
  <si>
    <t>Loại kém có</t>
  </si>
  <si>
    <t>Đà Nẵng, ngày 28 tháng 8 năm  2024</t>
  </si>
  <si>
    <t>Hội đồng cấp khoa</t>
  </si>
  <si>
    <t xml:space="preserve">Giảng viên chủ nhiệm 
hoặc cố vấn học tập</t>
  </si>
  <si>
    <t>Lớp trưởng</t>
  </si>
  <si>
    <t>(Ký ghi rõ họ tên)</t>
  </si>
  <si>
    <t>ThS. Trịnh Thị Ngọc Linh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</si>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</sst>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color theme="1"/>
      <family val="2"/>
      <scheme val="minor"/>
      <sz val="11"/>
      <name val="Calibri"/>
    </font>
    <font>
      <b/>
      <family val="2"/>
      <sz val="13"/>
      <name val="Times New Roman"/>
    </font>
    <font>
      <b/>
      <u/>
      <family val="2"/>
      <sz val="13"/>
      <name val="Times New Roman"/>
    </font>
    <font>
      <b/>
      <family val="2"/>
      <sz val="16"/>
      <name val="Times New Roman"/>
    </font>
    <font>
      <b/>
      <sz val="14"/>
      <name val="Times New Roman"/>
    </font>
    <font>
      <sz val="14"/>
      <name val="Times New Roman"/>
    </font>
    <font>
      <i/>
      <sz val="12"/>
      <name val="Times New Roman"/>
    </font>
    <font>
      <b/>
      <sz val="13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/>
    <xf numFmtId="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FormatPr defaultRowHeight="15" outlineLevelRow="0" outlineLevelCol="0" x14ac:dyDescent="55"/>
  <cols>
    <col min="1" max="1" width="10" customWidth="1"/>
    <col min="2" max="2" width="34" customWidth="1"/>
    <col min="3" max="3" width="16" customWidth="1"/>
    <col min="4" max="7" width="20" customWidth="1"/>
  </cols>
  <sheetData>
    <row r="1" ht="30" customHeight="1" spans="1:7" x14ac:dyDescent="0.25">
      <c r="A1" s="1" t="s">
        <v>0</v>
      </c>
      <c r="B1"/>
      <c r="C1"/>
      <c r="D1" s="1" t="s">
        <v>1</v>
      </c>
      <c r="E1"/>
      <c r="F1"/>
      <c r="G1"/>
    </row>
    <row r="2" ht="45" customHeight="1" spans="1:7" x14ac:dyDescent="0.25">
      <c r="A2" s="1" t="s">
        <v>2</v>
      </c>
      <c r="B2"/>
      <c r="C2"/>
      <c r="D2" s="2" t="s">
        <v>3</v>
      </c>
      <c r="E2"/>
      <c r="F2"/>
      <c r="G2"/>
    </row>
    <row r="3" ht="25" customHeight="1" spans="1:3" x14ac:dyDescent="0.25">
      <c r="A3" s="1" t="s">
        <v>4</v>
      </c>
      <c r="B3"/>
      <c r="C3"/>
    </row>
    <row r="4" ht="40" customHeight="1" spans="1:7" x14ac:dyDescent="0.25">
      <c r="A4" s="3" t="s">
        <v>5</v>
      </c>
      <c r="B4"/>
      <c r="C4"/>
      <c r="D4"/>
      <c r="E4"/>
      <c r="F4"/>
      <c r="G4"/>
    </row>
    <row r="5" ht="25" customHeight="1" spans="1:7" x14ac:dyDescent="0.25">
      <c r="A5" s="3" t="s">
        <v>6</v>
      </c>
      <c r="B5"/>
      <c r="C5"/>
      <c r="D5"/>
      <c r="E5"/>
      <c r="F5"/>
      <c r="G5"/>
    </row>
    <row r="6" ht="25" customHeight="1" spans="1:7" x14ac:dyDescent="0.25">
      <c r="A6" s="1" t="s">
        <v>7</v>
      </c>
      <c r="B6"/>
      <c r="C6"/>
      <c r="D6"/>
      <c r="E6"/>
      <c r="F6"/>
      <c r="G6"/>
    </row>
    <row r="7" spans="1:7" x14ac:dyDescent="0.25">
      <c r="A7" s="4" t="s">
        <v>8</v>
      </c>
      <c r="B7" s="5" t="s">
        <v>9</v>
      </c>
      <c r="C7" s="5" t="s">
        <v>10</v>
      </c>
      <c r="D7" s="4" t="s">
        <v>11</v>
      </c>
      <c r="E7" s="4" t="s">
        <v>12</v>
      </c>
      <c r="F7" s="4" t="s">
        <v>13</v>
      </c>
      <c r="G7" s="4" t="s">
        <v>14</v>
      </c>
    </row>
    <row r="8" ht="20" customHeight="1" spans="1:7" x14ac:dyDescent="0.25">
      <c r="A8" s="6">
        <v>1</v>
      </c>
      <c r="B8" s="7" t="s">
        <v>15</v>
      </c>
      <c r="C8" s="7" t="s">
        <v>16</v>
      </c>
      <c r="D8" s="6" t="s">
        <v>17</v>
      </c>
      <c r="E8" s="6">
        <v>83</v>
      </c>
      <c r="F8" s="6">
        <f>=IF(E8&gt;=90,"Xuất sắc",IF(E8&gt;=80,"Tốt",IF(E8&gt;=65,"Khá",IF(E8&gt;=50,"Trung bình",IF(E8&gt;=35,"Trung bình","Kém")))))</f>
      </c>
      <c r="G8" s="6" t="s">
        <v>18</v>
      </c>
    </row>
    <row r="9" ht="20" customHeight="1" spans="1:7" x14ac:dyDescent="0.25">
      <c r="A9" s="6">
        <v>2</v>
      </c>
      <c r="B9" s="7" t="s">
        <v>19</v>
      </c>
      <c r="C9" s="7" t="s">
        <v>20</v>
      </c>
      <c r="D9" s="6" t="s">
        <v>21</v>
      </c>
      <c r="E9" s="6">
        <v>70</v>
      </c>
      <c r="F9" s="6">
        <f>=IF(E9&gt;=90,"Xuất sắc",IF(E9&gt;=80,"Tốt",IF(E9&gt;=65,"Khá",IF(E9&gt;=50,"Trung bình",IF(E9&gt;=35,"Trung bình","Kém")))))</f>
      </c>
      <c r="G9" s="6" t="s">
        <v>18</v>
      </c>
    </row>
    <row r="10" ht="20" customHeight="1" spans="1:7" x14ac:dyDescent="0.25">
      <c r="A10" s="6">
        <v>3</v>
      </c>
      <c r="B10" s="7" t="s">
        <v>22</v>
      </c>
      <c r="C10" s="7" t="s">
        <v>20</v>
      </c>
      <c r="D10" s="6" t="s">
        <v>23</v>
      </c>
      <c r="E10" s="6">
        <v>83</v>
      </c>
      <c r="F10" s="6">
        <f>=IF(E10&gt;=90,"Xuất sắc",IF(E10&gt;=80,"Tốt",IF(E10&gt;=65,"Khá",IF(E10&gt;=50,"Trung bình",IF(E10&gt;=35,"Trung bình","Kém")))))</f>
      </c>
      <c r="G10" s="6" t="s">
        <v>18</v>
      </c>
    </row>
    <row r="11" ht="20" customHeight="1" spans="1:7" x14ac:dyDescent="0.25">
      <c r="A11" s="6">
        <v>4</v>
      </c>
      <c r="B11" s="7" t="s">
        <v>24</v>
      </c>
      <c r="C11" s="7" t="s">
        <v>25</v>
      </c>
      <c r="D11" s="6" t="s">
        <v>26</v>
      </c>
      <c r="E11" s="6">
        <v>87</v>
      </c>
      <c r="F11" s="6">
        <f>=IF(E11&gt;=90,"Xuất sắc",IF(E11&gt;=80,"Tốt",IF(E11&gt;=65,"Khá",IF(E11&gt;=50,"Trung bình",IF(E11&gt;=35,"Trung bình","Kém")))))</f>
      </c>
      <c r="G11" s="6" t="s">
        <v>18</v>
      </c>
    </row>
    <row r="12" ht="20" customHeight="1" spans="1:7" x14ac:dyDescent="0.25">
      <c r="A12" s="6">
        <v>5</v>
      </c>
      <c r="B12" s="7" t="s">
        <v>27</v>
      </c>
      <c r="C12" s="7" t="s">
        <v>28</v>
      </c>
      <c r="D12" s="6" t="s">
        <v>29</v>
      </c>
      <c r="E12" s="6">
        <v>86</v>
      </c>
      <c r="F12" s="6">
        <f>=IF(E12&gt;=90,"Xuất sắc",IF(E12&gt;=80,"Tốt",IF(E12&gt;=65,"Khá",IF(E12&gt;=50,"Trung bình",IF(E12&gt;=35,"Trung bình","Kém")))))</f>
      </c>
      <c r="G12" s="6" t="s">
        <v>18</v>
      </c>
    </row>
    <row r="13" ht="20" customHeight="1" spans="1:7" x14ac:dyDescent="0.25">
      <c r="A13" s="6">
        <v>6</v>
      </c>
      <c r="B13" s="7" t="s">
        <v>30</v>
      </c>
      <c r="C13" s="7" t="s">
        <v>28</v>
      </c>
      <c r="D13" s="6" t="s">
        <v>31</v>
      </c>
      <c r="E13" s="6">
        <v>85</v>
      </c>
      <c r="F13" s="6">
        <f>=IF(E13&gt;=90,"Xuất sắc",IF(E13&gt;=80,"Tốt",IF(E13&gt;=65,"Khá",IF(E13&gt;=50,"Trung bình",IF(E13&gt;=35,"Trung bình","Kém")))))</f>
      </c>
      <c r="G13" s="6" t="s">
        <v>18</v>
      </c>
    </row>
    <row r="14" ht="20" customHeight="1" spans="1:7" x14ac:dyDescent="0.25">
      <c r="A14" s="6">
        <v>7</v>
      </c>
      <c r="B14" s="7" t="s">
        <v>32</v>
      </c>
      <c r="C14" s="7" t="s">
        <v>33</v>
      </c>
      <c r="D14" s="6" t="s">
        <v>34</v>
      </c>
      <c r="E14" s="6">
        <v>82</v>
      </c>
      <c r="F14" s="6">
        <f>=IF(E14&gt;=90,"Xuất sắc",IF(E14&gt;=80,"Tốt",IF(E14&gt;=65,"Khá",IF(E14&gt;=50,"Trung bình",IF(E14&gt;=35,"Trung bình","Kém")))))</f>
      </c>
      <c r="G14" s="6" t="s">
        <v>18</v>
      </c>
    </row>
    <row r="15" ht="20" customHeight="1" spans="1:7" x14ac:dyDescent="0.25">
      <c r="A15" s="6">
        <v>8</v>
      </c>
      <c r="B15" s="7" t="s">
        <v>35</v>
      </c>
      <c r="C15" s="7" t="s">
        <v>36</v>
      </c>
      <c r="D15" s="6" t="s">
        <v>37</v>
      </c>
      <c r="E15" s="6">
        <v>82</v>
      </c>
      <c r="F15" s="6">
        <f>=IF(E15&gt;=90,"Xuất sắc",IF(E15&gt;=80,"Tốt",IF(E15&gt;=65,"Khá",IF(E15&gt;=50,"Trung bình",IF(E15&gt;=35,"Trung bình","Kém")))))</f>
      </c>
      <c r="G15" s="6" t="s">
        <v>18</v>
      </c>
    </row>
    <row r="16" ht="20" customHeight="1" spans="1:7" x14ac:dyDescent="0.25">
      <c r="A16" s="6">
        <v>9</v>
      </c>
      <c r="B16" s="7" t="s">
        <v>38</v>
      </c>
      <c r="C16" s="7" t="s">
        <v>39</v>
      </c>
      <c r="D16" s="6" t="s">
        <v>40</v>
      </c>
      <c r="E16" s="6">
        <v>77</v>
      </c>
      <c r="F16" s="6">
        <f>=IF(E16&gt;=90,"Xuất sắc",IF(E16&gt;=80,"Tốt",IF(E16&gt;=65,"Khá",IF(E16&gt;=50,"Trung bình",IF(E16&gt;=35,"Trung bình","Kém")))))</f>
      </c>
      <c r="G16" s="6" t="s">
        <v>18</v>
      </c>
    </row>
    <row r="17" ht="20" customHeight="1" spans="1:7" x14ac:dyDescent="0.25">
      <c r="A17" s="6">
        <v>10</v>
      </c>
      <c r="B17" s="7" t="s">
        <v>41</v>
      </c>
      <c r="C17" s="7" t="s">
        <v>42</v>
      </c>
      <c r="D17" s="6" t="s">
        <v>43</v>
      </c>
      <c r="E17" s="6">
        <v>90</v>
      </c>
      <c r="F17" s="6">
        <f>=IF(E17&gt;=90,"Xuất sắc",IF(E17&gt;=80,"Tốt",IF(E17&gt;=65,"Khá",IF(E17&gt;=50,"Trung bình",IF(E17&gt;=35,"Trung bình","Kém")))))</f>
      </c>
      <c r="G17" s="6" t="s">
        <v>18</v>
      </c>
    </row>
    <row r="18" ht="20" customHeight="1" spans="1:7" x14ac:dyDescent="0.25">
      <c r="A18" s="6">
        <v>11</v>
      </c>
      <c r="B18" s="7" t="s">
        <v>44</v>
      </c>
      <c r="C18" s="7" t="s">
        <v>45</v>
      </c>
      <c r="D18" s="6" t="s">
        <v>46</v>
      </c>
      <c r="E18" s="6">
        <v>81</v>
      </c>
      <c r="F18" s="6">
        <f>=IF(E18&gt;=90,"Xuất sắc",IF(E18&gt;=80,"Tốt",IF(E18&gt;=65,"Khá",IF(E18&gt;=50,"Trung bình",IF(E18&gt;=35,"Trung bình","Kém")))))</f>
      </c>
      <c r="G18" s="6" t="s">
        <v>18</v>
      </c>
    </row>
    <row r="19" ht="20" customHeight="1" spans="1:7" x14ac:dyDescent="0.25">
      <c r="A19" s="6">
        <v>12</v>
      </c>
      <c r="B19" s="7" t="s">
        <v>47</v>
      </c>
      <c r="C19" s="7" t="s">
        <v>48</v>
      </c>
      <c r="D19" s="6" t="s">
        <v>49</v>
      </c>
      <c r="E19" s="6">
        <v>90</v>
      </c>
      <c r="F19" s="6">
        <f>=IF(E19&gt;=90,"Xuất sắc",IF(E19&gt;=80,"Tốt",IF(E19&gt;=65,"Khá",IF(E19&gt;=50,"Trung bình",IF(E19&gt;=35,"Trung bình","Kém")))))</f>
      </c>
      <c r="G19" s="6" t="s">
        <v>18</v>
      </c>
    </row>
    <row r="20" ht="20" customHeight="1" spans="1:7" x14ac:dyDescent="0.25">
      <c r="A20" s="6">
        <v>13</v>
      </c>
      <c r="B20" s="7" t="s">
        <v>50</v>
      </c>
      <c r="C20" s="7" t="s">
        <v>51</v>
      </c>
      <c r="D20" s="6" t="s">
        <v>52</v>
      </c>
      <c r="E20" s="6">
        <v>84</v>
      </c>
      <c r="F20" s="6">
        <f>=IF(E20&gt;=90,"Xuất sắc",IF(E20&gt;=80,"Tốt",IF(E20&gt;=65,"Khá",IF(E20&gt;=50,"Trung bình",IF(E20&gt;=35,"Trung bình","Kém")))))</f>
      </c>
      <c r="G20" s="6" t="s">
        <v>18</v>
      </c>
    </row>
    <row r="21" ht="20" customHeight="1" spans="1:7" x14ac:dyDescent="0.25">
      <c r="A21" s="6">
        <v>14</v>
      </c>
      <c r="B21" s="7" t="s">
        <v>53</v>
      </c>
      <c r="C21" s="7" t="s">
        <v>54</v>
      </c>
      <c r="D21" s="6" t="s">
        <v>55</v>
      </c>
      <c r="E21" s="6">
        <v>85</v>
      </c>
      <c r="F21" s="6">
        <f>=IF(E21&gt;=90,"Xuất sắc",IF(E21&gt;=80,"Tốt",IF(E21&gt;=65,"Khá",IF(E21&gt;=50,"Trung bình",IF(E21&gt;=35,"Trung bình","Kém")))))</f>
      </c>
      <c r="G21" s="6" t="s">
        <v>18</v>
      </c>
    </row>
    <row r="22" ht="20" customHeight="1" spans="1:7" x14ac:dyDescent="0.25">
      <c r="A22" s="6">
        <v>15</v>
      </c>
      <c r="B22" s="7" t="s">
        <v>56</v>
      </c>
      <c r="C22" s="7" t="s">
        <v>57</v>
      </c>
      <c r="D22" s="6" t="s">
        <v>58</v>
      </c>
      <c r="E22" s="6">
        <v>88</v>
      </c>
      <c r="F22" s="6">
        <f>=IF(E22&gt;=90,"Xuất sắc",IF(E22&gt;=80,"Tốt",IF(E22&gt;=65,"Khá",IF(E22&gt;=50,"Trung bình",IF(E22&gt;=35,"Trung bình","Kém")))))</f>
      </c>
      <c r="G22" s="6" t="s">
        <v>18</v>
      </c>
    </row>
    <row r="23" ht="20" customHeight="1" spans="1:7" x14ac:dyDescent="0.25">
      <c r="A23" s="6">
        <v>16</v>
      </c>
      <c r="B23" s="7" t="s">
        <v>59</v>
      </c>
      <c r="C23" s="7" t="s">
        <v>60</v>
      </c>
      <c r="D23" s="6" t="s">
        <v>61</v>
      </c>
      <c r="E23" s="6">
        <v>85</v>
      </c>
      <c r="F23" s="6">
        <f>=IF(E23&gt;=90,"Xuất sắc",IF(E23&gt;=80,"Tốt",IF(E23&gt;=65,"Khá",IF(E23&gt;=50,"Trung bình",IF(E23&gt;=35,"Trung bình","Kém")))))</f>
      </c>
      <c r="G23" s="6" t="s">
        <v>18</v>
      </c>
    </row>
    <row r="24" ht="20" customHeight="1" spans="1:7" x14ac:dyDescent="0.25">
      <c r="A24" s="6">
        <v>17</v>
      </c>
      <c r="B24" s="7" t="s">
        <v>62</v>
      </c>
      <c r="C24" s="7" t="s">
        <v>63</v>
      </c>
      <c r="D24" s="6" t="s">
        <v>64</v>
      </c>
      <c r="E24" s="6">
        <v>84</v>
      </c>
      <c r="F24" s="6">
        <f>=IF(E24&gt;=90,"Xuất sắc",IF(E24&gt;=80,"Tốt",IF(E24&gt;=65,"Khá",IF(E24&gt;=50,"Trung bình",IF(E24&gt;=35,"Trung bình","Kém")))))</f>
      </c>
      <c r="G24" s="6" t="s">
        <v>18</v>
      </c>
    </row>
    <row r="25" ht="20" customHeight="1" spans="1:7" x14ac:dyDescent="0.25">
      <c r="A25" s="6">
        <v>18</v>
      </c>
      <c r="B25" s="7" t="s">
        <v>65</v>
      </c>
      <c r="C25" s="7" t="s">
        <v>63</v>
      </c>
      <c r="D25" s="6" t="s">
        <v>66</v>
      </c>
      <c r="E25" s="6">
        <v>83</v>
      </c>
      <c r="F25" s="6">
        <f>=IF(E25&gt;=90,"Xuất sắc",IF(E25&gt;=80,"Tốt",IF(E25&gt;=65,"Khá",IF(E25&gt;=50,"Trung bình",IF(E25&gt;=35,"Trung bình","Kém")))))</f>
      </c>
      <c r="G25" s="6" t="s">
        <v>18</v>
      </c>
    </row>
    <row r="26" ht="20" customHeight="1" spans="1:7" x14ac:dyDescent="0.25">
      <c r="A26" s="6">
        <v>19</v>
      </c>
      <c r="B26" s="7" t="s">
        <v>67</v>
      </c>
      <c r="C26" s="7" t="s">
        <v>68</v>
      </c>
      <c r="D26" s="6" t="s">
        <v>69</v>
      </c>
      <c r="E26" s="6">
        <v>85</v>
      </c>
      <c r="F26" s="6">
        <f>=IF(E26&gt;=90,"Xuất sắc",IF(E26&gt;=80,"Tốt",IF(E26&gt;=65,"Khá",IF(E26&gt;=50,"Trung bình",IF(E26&gt;=35,"Trung bình","Kém")))))</f>
      </c>
      <c r="G26" s="6" t="s">
        <v>18</v>
      </c>
    </row>
    <row r="27" ht="20" customHeight="1" spans="1:7" x14ac:dyDescent="0.25">
      <c r="A27" s="6">
        <v>20</v>
      </c>
      <c r="B27" s="7" t="s">
        <v>70</v>
      </c>
      <c r="C27" s="7" t="s">
        <v>71</v>
      </c>
      <c r="D27" s="6" t="s">
        <v>72</v>
      </c>
      <c r="E27" s="6">
        <v>86</v>
      </c>
      <c r="F27" s="6">
        <f>=IF(E27&gt;=90,"Xuất sắc",IF(E27&gt;=80,"Tốt",IF(E27&gt;=65,"Khá",IF(E27&gt;=50,"Trung bình",IF(E27&gt;=35,"Trung bình","Kém")))))</f>
      </c>
      <c r="G27" s="6" t="s">
        <v>18</v>
      </c>
    </row>
    <row r="28" ht="20" customHeight="1" spans="1:7" x14ac:dyDescent="0.25">
      <c r="A28" s="6">
        <v>21</v>
      </c>
      <c r="B28" s="7" t="s">
        <v>73</v>
      </c>
      <c r="C28" s="7" t="s">
        <v>74</v>
      </c>
      <c r="D28" s="6" t="s">
        <v>75</v>
      </c>
      <c r="E28" s="6">
        <v>85</v>
      </c>
      <c r="F28" s="6">
        <f>=IF(E28&gt;=90,"Xuất sắc",IF(E28&gt;=80,"Tốt",IF(E28&gt;=65,"Khá",IF(E28&gt;=50,"Trung bình",IF(E28&gt;=35,"Trung bình","Kém")))))</f>
      </c>
      <c r="G28" s="6" t="s">
        <v>18</v>
      </c>
    </row>
    <row r="29" ht="20" customHeight="1" spans="1:7" x14ac:dyDescent="0.25">
      <c r="A29" s="6">
        <v>22</v>
      </c>
      <c r="B29" s="7" t="s">
        <v>76</v>
      </c>
      <c r="C29" s="7" t="s">
        <v>74</v>
      </c>
      <c r="D29" s="6" t="s">
        <v>77</v>
      </c>
      <c r="E29" s="6">
        <v>85</v>
      </c>
      <c r="F29" s="6">
        <f>=IF(E29&gt;=90,"Xuất sắc",IF(E29&gt;=80,"Tốt",IF(E29&gt;=65,"Khá",IF(E29&gt;=50,"Trung bình",IF(E29&gt;=35,"Trung bình","Kém")))))</f>
      </c>
      <c r="G29" s="6" t="s">
        <v>18</v>
      </c>
    </row>
    <row r="30" ht="20" customHeight="1" spans="1:7" x14ac:dyDescent="0.25">
      <c r="A30" s="6">
        <v>23</v>
      </c>
      <c r="B30" s="7" t="s">
        <v>78</v>
      </c>
      <c r="C30" s="7" t="s">
        <v>74</v>
      </c>
      <c r="D30" s="6" t="s">
        <v>79</v>
      </c>
      <c r="E30" s="6">
        <v>87</v>
      </c>
      <c r="F30" s="6">
        <f>=IF(E30&gt;=90,"Xuất sắc",IF(E30&gt;=80,"Tốt",IF(E30&gt;=65,"Khá",IF(E30&gt;=50,"Trung bình",IF(E30&gt;=35,"Trung bình","Kém")))))</f>
      </c>
      <c r="G30" s="6" t="s">
        <v>18</v>
      </c>
    </row>
    <row r="31" ht="20" customHeight="1" spans="1:7" x14ac:dyDescent="0.25">
      <c r="A31" s="6">
        <v>24</v>
      </c>
      <c r="B31" s="7" t="s">
        <v>30</v>
      </c>
      <c r="C31" s="7" t="s">
        <v>80</v>
      </c>
      <c r="D31" s="6" t="s">
        <v>81</v>
      </c>
      <c r="E31" s="6">
        <v>86</v>
      </c>
      <c r="F31" s="6">
        <f>=IF(E31&gt;=90,"Xuất sắc",IF(E31&gt;=80,"Tốt",IF(E31&gt;=65,"Khá",IF(E31&gt;=50,"Trung bình",IF(E31&gt;=35,"Trung bình","Kém")))))</f>
      </c>
      <c r="G31" s="6" t="s">
        <v>18</v>
      </c>
    </row>
    <row r="32" ht="20" customHeight="1" spans="1:7" x14ac:dyDescent="0.25">
      <c r="A32" s="6">
        <v>25</v>
      </c>
      <c r="B32" s="7" t="s">
        <v>82</v>
      </c>
      <c r="C32" s="7" t="s">
        <v>80</v>
      </c>
      <c r="D32" s="6" t="s">
        <v>83</v>
      </c>
      <c r="E32" s="6">
        <v>90</v>
      </c>
      <c r="F32" s="6">
        <f>=IF(E32&gt;=90,"Xuất sắc",IF(E32&gt;=80,"Tốt",IF(E32&gt;=65,"Khá",IF(E32&gt;=50,"Trung bình",IF(E32&gt;=35,"Trung bình","Kém")))))</f>
      </c>
      <c r="G32" s="6" t="s">
        <v>18</v>
      </c>
    </row>
    <row r="33" ht="20" customHeight="1" spans="1:7" x14ac:dyDescent="0.25">
      <c r="A33" s="6">
        <v>26</v>
      </c>
      <c r="B33" s="7" t="s">
        <v>84</v>
      </c>
      <c r="C33" s="7" t="s">
        <v>80</v>
      </c>
      <c r="D33" s="6" t="s">
        <v>85</v>
      </c>
      <c r="E33" s="6">
        <v>88</v>
      </c>
      <c r="F33" s="6">
        <f>=IF(E33&gt;=90,"Xuất sắc",IF(E33&gt;=80,"Tốt",IF(E33&gt;=65,"Khá",IF(E33&gt;=50,"Trung bình",IF(E33&gt;=35,"Trung bình","Kém")))))</f>
      </c>
      <c r="G33" s="6" t="s">
        <v>18</v>
      </c>
    </row>
    <row r="34" ht="20" customHeight="1" spans="1:7" x14ac:dyDescent="0.25">
      <c r="A34" s="6">
        <v>27</v>
      </c>
      <c r="B34" s="7" t="s">
        <v>86</v>
      </c>
      <c r="C34" s="7" t="s">
        <v>87</v>
      </c>
      <c r="D34" s="6" t="s">
        <v>88</v>
      </c>
      <c r="E34" s="6">
        <v>90</v>
      </c>
      <c r="F34" s="6">
        <f>=IF(E34&gt;=90,"Xuất sắc",IF(E34&gt;=80,"Tốt",IF(E34&gt;=65,"Khá",IF(E34&gt;=50,"Trung bình",IF(E34&gt;=35,"Trung bình","Kém")))))</f>
      </c>
      <c r="G34" s="6" t="s">
        <v>18</v>
      </c>
    </row>
    <row r="35" ht="20" customHeight="1" spans="1:7" x14ac:dyDescent="0.25">
      <c r="A35" s="6">
        <v>28</v>
      </c>
      <c r="B35" s="7" t="s">
        <v>89</v>
      </c>
      <c r="C35" s="7" t="s">
        <v>90</v>
      </c>
      <c r="D35" s="6" t="s">
        <v>91</v>
      </c>
      <c r="E35" s="6">
        <v>85</v>
      </c>
      <c r="F35" s="6">
        <f>=IF(E35&gt;=90,"Xuất sắc",IF(E35&gt;=80,"Tốt",IF(E35&gt;=65,"Khá",IF(E35&gt;=50,"Trung bình",IF(E35&gt;=35,"Trung bình","Kém")))))</f>
      </c>
      <c r="G35" s="6" t="s">
        <v>18</v>
      </c>
    </row>
    <row r="36" ht="20" customHeight="1" spans="1:7" x14ac:dyDescent="0.25">
      <c r="A36" s="6">
        <v>29</v>
      </c>
      <c r="B36" s="7" t="s">
        <v>92</v>
      </c>
      <c r="C36" s="7" t="s">
        <v>93</v>
      </c>
      <c r="D36" s="6" t="s">
        <v>94</v>
      </c>
      <c r="E36" s="6">
        <v>82</v>
      </c>
      <c r="F36" s="6">
        <f>=IF(E36&gt;=90,"Xuất sắc",IF(E36&gt;=80,"Tốt",IF(E36&gt;=65,"Khá",IF(E36&gt;=50,"Trung bình",IF(E36&gt;=35,"Trung bình","Kém")))))</f>
      </c>
      <c r="G36" s="6" t="s">
        <v>18</v>
      </c>
    </row>
    <row r="37" ht="20" customHeight="1" spans="1:7" x14ac:dyDescent="0.25">
      <c r="A37" s="6">
        <v>30</v>
      </c>
      <c r="B37" s="7" t="s">
        <v>95</v>
      </c>
      <c r="C37" s="7" t="s">
        <v>93</v>
      </c>
      <c r="D37" s="6" t="s">
        <v>96</v>
      </c>
      <c r="E37" s="6">
        <v>87</v>
      </c>
      <c r="F37" s="6">
        <f>=IF(E37&gt;=90,"Xuất sắc",IF(E37&gt;=80,"Tốt",IF(E37&gt;=65,"Khá",IF(E37&gt;=50,"Trung bình",IF(E37&gt;=35,"Trung bình","Kém")))))</f>
      </c>
      <c r="G37" s="6" t="s">
        <v>18</v>
      </c>
    </row>
    <row r="38" ht="20" customHeight="1" spans="1:7" x14ac:dyDescent="0.25">
      <c r="A38" s="6">
        <v>31</v>
      </c>
      <c r="B38" s="7" t="s">
        <v>97</v>
      </c>
      <c r="C38" s="7" t="s">
        <v>98</v>
      </c>
      <c r="D38" s="6" t="s">
        <v>99</v>
      </c>
      <c r="E38" s="6">
        <v>80</v>
      </c>
      <c r="F38" s="6">
        <f>=IF(E38&gt;=90,"Xuất sắc",IF(E38&gt;=80,"Tốt",IF(E38&gt;=65,"Khá",IF(E38&gt;=50,"Trung bình",IF(E38&gt;=35,"Trung bình","Kém")))))</f>
      </c>
      <c r="G38" s="6" t="s">
        <v>18</v>
      </c>
    </row>
    <row r="39" ht="20" customHeight="1" spans="1:7" x14ac:dyDescent="0.25">
      <c r="A39" s="6">
        <v>32</v>
      </c>
      <c r="B39" s="7" t="s">
        <v>100</v>
      </c>
      <c r="C39" s="7" t="s">
        <v>101</v>
      </c>
      <c r="D39" s="6" t="s">
        <v>102</v>
      </c>
      <c r="E39" s="6">
        <v>85</v>
      </c>
      <c r="F39" s="6">
        <f>=IF(E39&gt;=90,"Xuất sắc",IF(E39&gt;=80,"Tốt",IF(E39&gt;=65,"Khá",IF(E39&gt;=50,"Trung bình",IF(E39&gt;=35,"Trung bình","Kém")))))</f>
      </c>
      <c r="G39" s="6" t="s">
        <v>18</v>
      </c>
    </row>
    <row r="40" ht="20" customHeight="1" spans="1:7" x14ac:dyDescent="0.25">
      <c r="A40" s="6">
        <v>33</v>
      </c>
      <c r="B40" s="7" t="s">
        <v>103</v>
      </c>
      <c r="C40" s="7" t="s">
        <v>104</v>
      </c>
      <c r="D40" s="6" t="s">
        <v>105</v>
      </c>
      <c r="E40" s="6">
        <v>91</v>
      </c>
      <c r="F40" s="6">
        <f>=IF(E40&gt;=90,"Xuất sắc",IF(E40&gt;=80,"Tốt",IF(E40&gt;=65,"Khá",IF(E40&gt;=50,"Trung bình",IF(E40&gt;=35,"Trung bình","Kém")))))</f>
      </c>
      <c r="G40" s="6" t="s">
        <v>18</v>
      </c>
    </row>
    <row r="41" ht="20" customHeight="1" spans="1:7" x14ac:dyDescent="0.25">
      <c r="A41" s="6">
        <v>34</v>
      </c>
      <c r="B41" s="7" t="s">
        <v>106</v>
      </c>
      <c r="C41" s="7" t="s">
        <v>107</v>
      </c>
      <c r="D41" s="6" t="s">
        <v>108</v>
      </c>
      <c r="E41" s="6">
        <v>90</v>
      </c>
      <c r="F41" s="6">
        <f>=IF(E41&gt;=90,"Xuất sắc",IF(E41&gt;=80,"Tốt",IF(E41&gt;=65,"Khá",IF(E41&gt;=50,"Trung bình",IF(E41&gt;=35,"Trung bình","Kém")))))</f>
      </c>
      <c r="G41" s="6" t="s">
        <v>18</v>
      </c>
    </row>
    <row r="42" ht="20" customHeight="1" spans="1:7" x14ac:dyDescent="0.25">
      <c r="A42" s="6">
        <v>35</v>
      </c>
      <c r="B42" s="7" t="s">
        <v>109</v>
      </c>
      <c r="C42" s="7" t="s">
        <v>110</v>
      </c>
      <c r="D42" s="6" t="s">
        <v>111</v>
      </c>
      <c r="E42" s="6">
        <v>90</v>
      </c>
      <c r="F42" s="6">
        <f>=IF(E42&gt;=90,"Xuất sắc",IF(E42&gt;=80,"Tốt",IF(E42&gt;=65,"Khá",IF(E42&gt;=50,"Trung bình",IF(E42&gt;=35,"Trung bình","Kém")))))</f>
      </c>
      <c r="G42" s="6" t="s">
        <v>18</v>
      </c>
    </row>
    <row r="43" ht="20" customHeight="1" spans="1:7" x14ac:dyDescent="0.25">
      <c r="A43" s="6">
        <v>36</v>
      </c>
      <c r="B43" s="7" t="s">
        <v>112</v>
      </c>
      <c r="C43" s="7" t="s">
        <v>113</v>
      </c>
      <c r="D43" s="6" t="s">
        <v>114</v>
      </c>
      <c r="E43" s="6">
        <v>90</v>
      </c>
      <c r="F43" s="6">
        <f>=IF(E43&gt;=90,"Xuất sắc",IF(E43&gt;=80,"Tốt",IF(E43&gt;=65,"Khá",IF(E43&gt;=50,"Trung bình",IF(E43&gt;=35,"Trung bình","Kém")))))</f>
      </c>
      <c r="G43" s="6" t="s">
        <v>18</v>
      </c>
    </row>
    <row r="44" ht="20" customHeight="1" spans="1:7" x14ac:dyDescent="0.25">
      <c r="A44" s="6">
        <v>37</v>
      </c>
      <c r="B44" s="7" t="s">
        <v>115</v>
      </c>
      <c r="C44" s="7" t="s">
        <v>113</v>
      </c>
      <c r="D44" s="6" t="s">
        <v>116</v>
      </c>
      <c r="E44" s="6">
        <v>90</v>
      </c>
      <c r="F44" s="6">
        <f>=IF(E44&gt;=90,"Xuất sắc",IF(E44&gt;=80,"Tốt",IF(E44&gt;=65,"Khá",IF(E44&gt;=50,"Trung bình",IF(E44&gt;=35,"Trung bình","Kém")))))</f>
      </c>
      <c r="G44" s="6" t="s">
        <v>18</v>
      </c>
    </row>
    <row r="45" ht="20" customHeight="1" spans="1:7" x14ac:dyDescent="0.25">
      <c r="A45" s="6">
        <v>38</v>
      </c>
      <c r="B45" s="7" t="s">
        <v>117</v>
      </c>
      <c r="C45" s="7" t="s">
        <v>118</v>
      </c>
      <c r="D45" s="6" t="s">
        <v>119</v>
      </c>
      <c r="E45" s="6">
        <v>85</v>
      </c>
      <c r="F45" s="6">
        <f>=IF(E45&gt;=90,"Xuất sắc",IF(E45&gt;=80,"Tốt",IF(E45&gt;=65,"Khá",IF(E45&gt;=50,"Trung bình",IF(E45&gt;=35,"Trung bình","Kém")))))</f>
      </c>
      <c r="G45" s="6" t="s">
        <v>18</v>
      </c>
    </row>
    <row r="46" ht="20" customHeight="1" spans="1:7" x14ac:dyDescent="0.25">
      <c r="A46" s="6">
        <v>39</v>
      </c>
      <c r="B46" s="7" t="s">
        <v>120</v>
      </c>
      <c r="C46" s="7" t="s">
        <v>121</v>
      </c>
      <c r="D46" s="6" t="s">
        <v>122</v>
      </c>
      <c r="E46" s="6">
        <v>96</v>
      </c>
      <c r="F46" s="6">
        <f>=IF(E46&gt;=90,"Xuất sắc",IF(E46&gt;=80,"Tốt",IF(E46&gt;=65,"Khá",IF(E46&gt;=50,"Trung bình",IF(E46&gt;=35,"Trung bình","Kém")))))</f>
      </c>
      <c r="G46" s="6" t="s">
        <v>18</v>
      </c>
    </row>
    <row r="47" ht="20" customHeight="1" spans="1:7" x14ac:dyDescent="0.25">
      <c r="A47" s="6">
        <v>40</v>
      </c>
      <c r="B47" s="7" t="s">
        <v>123</v>
      </c>
      <c r="C47" s="7" t="s">
        <v>124</v>
      </c>
      <c r="D47" s="6" t="s">
        <v>125</v>
      </c>
      <c r="E47" s="6">
        <v>90</v>
      </c>
      <c r="F47" s="6">
        <f>=IF(E47&gt;=90,"Xuất sắc",IF(E47&gt;=80,"Tốt",IF(E47&gt;=65,"Khá",IF(E47&gt;=50,"Trung bình",IF(E47&gt;=35,"Trung bình","Kém")))))</f>
      </c>
      <c r="G47" s="6" t="s">
        <v>18</v>
      </c>
    </row>
    <row r="48" ht="20" customHeight="1" spans="1:7" x14ac:dyDescent="0.25">
      <c r="A48" s="6">
        <v>41</v>
      </c>
      <c r="B48" s="7" t="s">
        <v>126</v>
      </c>
      <c r="C48" s="7" t="s">
        <v>127</v>
      </c>
      <c r="D48" s="6" t="s">
        <v>128</v>
      </c>
      <c r="E48" s="6">
        <v>92</v>
      </c>
      <c r="F48" s="6">
        <f>=IF(E48&gt;=90,"Xuất sắc",IF(E48&gt;=80,"Tốt",IF(E48&gt;=65,"Khá",IF(E48&gt;=50,"Trung bình",IF(E48&gt;=35,"Trung bình","Kém")))))</f>
      </c>
      <c r="G48" s="6" t="s">
        <v>18</v>
      </c>
    </row>
    <row r="49" ht="20" customHeight="1" spans="1:7" x14ac:dyDescent="0.25">
      <c r="A49" s="6">
        <v>42</v>
      </c>
      <c r="B49" s="7" t="s">
        <v>129</v>
      </c>
      <c r="C49" s="7" t="s">
        <v>130</v>
      </c>
      <c r="D49" s="6" t="s">
        <v>131</v>
      </c>
      <c r="E49" s="6">
        <v>85</v>
      </c>
      <c r="F49" s="6">
        <f>=IF(E49&gt;=90,"Xuất sắc",IF(E49&gt;=80,"Tốt",IF(E49&gt;=65,"Khá",IF(E49&gt;=50,"Trung bình",IF(E49&gt;=35,"Trung bình","Kém")))))</f>
      </c>
      <c r="G49" s="6" t="s">
        <v>18</v>
      </c>
    </row>
    <row r="50" ht="20" customHeight="1" spans="1:7" x14ac:dyDescent="0.25">
      <c r="A50" s="6">
        <v>43</v>
      </c>
      <c r="B50" s="7" t="s">
        <v>132</v>
      </c>
      <c r="C50" s="7" t="s">
        <v>130</v>
      </c>
      <c r="D50" s="6" t="s">
        <v>133</v>
      </c>
      <c r="E50" s="6">
        <v>81</v>
      </c>
      <c r="F50" s="6">
        <f>=IF(E50&gt;=90,"Xuất sắc",IF(E50&gt;=80,"Tốt",IF(E50&gt;=65,"Khá",IF(E50&gt;=50,"Trung bình",IF(E50&gt;=35,"Trung bình","Kém")))))</f>
      </c>
      <c r="G50" s="6" t="s">
        <v>18</v>
      </c>
    </row>
    <row r="51" ht="20" customHeight="1" spans="1:7" x14ac:dyDescent="0.25">
      <c r="A51" s="6">
        <v>44</v>
      </c>
      <c r="B51" s="7" t="s">
        <v>134</v>
      </c>
      <c r="C51" s="7" t="s">
        <v>135</v>
      </c>
      <c r="D51" s="6" t="s">
        <v>136</v>
      </c>
      <c r="E51" s="6">
        <v>85</v>
      </c>
      <c r="F51" s="6">
        <f>=IF(E51&gt;=90,"Xuất sắc",IF(E51&gt;=80,"Tốt",IF(E51&gt;=65,"Khá",IF(E51&gt;=50,"Trung bình",IF(E51&gt;=35,"Trung bình","Kém")))))</f>
      </c>
      <c r="G51" s="6" t="s">
        <v>18</v>
      </c>
    </row>
    <row r="52" ht="20" customHeight="1" spans="1:7" x14ac:dyDescent="0.25">
      <c r="A52" s="6">
        <v>45</v>
      </c>
      <c r="B52" s="7" t="s">
        <v>65</v>
      </c>
      <c r="C52" s="7" t="s">
        <v>137</v>
      </c>
      <c r="D52" s="6" t="s">
        <v>138</v>
      </c>
      <c r="E52" s="6">
        <v>85</v>
      </c>
      <c r="F52" s="6">
        <f>=IF(E52&gt;=90,"Xuất sắc",IF(E52&gt;=80,"Tốt",IF(E52&gt;=65,"Khá",IF(E52&gt;=50,"Trung bình",IF(E52&gt;=35,"Trung bình","Kém")))))</f>
      </c>
      <c r="G52" s="6" t="s">
        <v>18</v>
      </c>
    </row>
    <row r="53" ht="20" customHeight="1" spans="1:7" x14ac:dyDescent="0.25">
      <c r="A53" s="6">
        <v>46</v>
      </c>
      <c r="B53" s="7" t="s">
        <v>139</v>
      </c>
      <c r="C53" s="7" t="s">
        <v>140</v>
      </c>
      <c r="D53" s="6" t="s">
        <v>141</v>
      </c>
      <c r="E53" s="6">
        <v>90</v>
      </c>
      <c r="F53" s="6">
        <f>=IF(E53&gt;=90,"Xuất sắc",IF(E53&gt;=80,"Tốt",IF(E53&gt;=65,"Khá",IF(E53&gt;=50,"Trung bình",IF(E53&gt;=35,"Trung bình","Kém")))))</f>
      </c>
      <c r="G53" s="6" t="s">
        <v>18</v>
      </c>
    </row>
    <row r="54" ht="20" customHeight="1" spans="1:7" x14ac:dyDescent="0.25">
      <c r="A54" s="6">
        <v>47</v>
      </c>
      <c r="B54" s="7" t="s">
        <v>142</v>
      </c>
      <c r="C54" s="7" t="s">
        <v>143</v>
      </c>
      <c r="D54" s="6" t="s">
        <v>144</v>
      </c>
      <c r="E54" s="6">
        <v>85</v>
      </c>
      <c r="F54" s="6">
        <f>=IF(E54&gt;=90,"Xuất sắc",IF(E54&gt;=80,"Tốt",IF(E54&gt;=65,"Khá",IF(E54&gt;=50,"Trung bình",IF(E54&gt;=35,"Trung bình","Kém")))))</f>
      </c>
      <c r="G54" s="6" t="s">
        <v>18</v>
      </c>
    </row>
    <row r="55" ht="20" customHeight="1" spans="1:7" x14ac:dyDescent="0.25">
      <c r="A55" s="6">
        <v>48</v>
      </c>
      <c r="B55" s="7" t="s">
        <v>145</v>
      </c>
      <c r="C55" s="7" t="s">
        <v>146</v>
      </c>
      <c r="D55" s="6" t="s">
        <v>147</v>
      </c>
      <c r="E55" s="6">
        <v>84</v>
      </c>
      <c r="F55" s="6">
        <f>=IF(E55&gt;=90,"Xuất sắc",IF(E55&gt;=80,"Tốt",IF(E55&gt;=65,"Khá",IF(E55&gt;=50,"Trung bình",IF(E55&gt;=35,"Trung bình","Kém")))))</f>
      </c>
      <c r="G55" s="6" t="s">
        <v>18</v>
      </c>
    </row>
    <row r="56" ht="20" customHeight="1" spans="1:7" x14ac:dyDescent="0.25">
      <c r="A56" s="6">
        <v>49</v>
      </c>
      <c r="B56" s="7" t="s">
        <v>148</v>
      </c>
      <c r="C56" s="7" t="s">
        <v>146</v>
      </c>
      <c r="D56" s="6" t="s">
        <v>149</v>
      </c>
      <c r="E56" s="6">
        <v>94</v>
      </c>
      <c r="F56" s="6">
        <f>=IF(E56&gt;=90,"Xuất sắc",IF(E56&gt;=80,"Tốt",IF(E56&gt;=65,"Khá",IF(E56&gt;=50,"Trung bình",IF(E56&gt;=35,"Trung bình","Kém")))))</f>
      </c>
      <c r="G56" s="6" t="s">
        <v>18</v>
      </c>
    </row>
    <row r="57" ht="20" customHeight="1" spans="1:7" x14ac:dyDescent="0.25">
      <c r="A57" s="6">
        <v>50</v>
      </c>
      <c r="B57" s="7" t="s">
        <v>150</v>
      </c>
      <c r="C57" s="7" t="s">
        <v>151</v>
      </c>
      <c r="D57" s="6" t="s">
        <v>152</v>
      </c>
      <c r="E57" s="6">
        <v>83</v>
      </c>
      <c r="F57" s="6">
        <f>=IF(E57&gt;=90,"Xuất sắc",IF(E57&gt;=80,"Tốt",IF(E57&gt;=65,"Khá",IF(E57&gt;=50,"Trung bình",IF(E57&gt;=35,"Trung bình","Kém")))))</f>
      </c>
      <c r="G57" s="6" t="s">
        <v>18</v>
      </c>
    </row>
    <row r="58" ht="20" customHeight="1" spans="1:7" x14ac:dyDescent="0.25">
      <c r="A58" s="6">
        <v>51</v>
      </c>
      <c r="B58" s="7" t="s">
        <v>153</v>
      </c>
      <c r="C58" s="7" t="s">
        <v>154</v>
      </c>
      <c r="D58" s="6" t="s">
        <v>155</v>
      </c>
      <c r="E58" s="6">
        <v>83</v>
      </c>
      <c r="F58" s="6">
        <f>=IF(E58&gt;=90,"Xuất sắc",IF(E58&gt;=80,"Tốt",IF(E58&gt;=65,"Khá",IF(E58&gt;=50,"Trung bình",IF(E58&gt;=35,"Trung bình","Kém")))))</f>
      </c>
      <c r="G58" s="6" t="s">
        <v>18</v>
      </c>
    </row>
    <row r="59" ht="20" customHeight="1" spans="1:7" x14ac:dyDescent="0.25">
      <c r="A59" s="6">
        <v>52</v>
      </c>
      <c r="B59" s="7" t="s">
        <v>156</v>
      </c>
      <c r="C59" s="7" t="s">
        <v>157</v>
      </c>
      <c r="D59" s="6" t="s">
        <v>158</v>
      </c>
      <c r="E59" s="6">
        <v>83</v>
      </c>
      <c r="F59" s="6">
        <f>=IF(E59&gt;=90,"Xuất sắc",IF(E59&gt;=80,"Tốt",IF(E59&gt;=65,"Khá",IF(E59&gt;=50,"Trung bình",IF(E59&gt;=35,"Trung bình","Kém")))))</f>
      </c>
      <c r="G59" s="6" t="s">
        <v>18</v>
      </c>
    </row>
    <row r="60" ht="20" customHeight="1" spans="1:7" x14ac:dyDescent="0.25">
      <c r="A60" s="6">
        <v>53</v>
      </c>
      <c r="B60" s="7" t="s">
        <v>159</v>
      </c>
      <c r="C60" s="7" t="s">
        <v>157</v>
      </c>
      <c r="D60" s="6" t="s">
        <v>160</v>
      </c>
      <c r="E60" s="6">
        <v>80</v>
      </c>
      <c r="F60" s="6">
        <f>=IF(E60&gt;=90,"Xuất sắc",IF(E60&gt;=80,"Tốt",IF(E60&gt;=65,"Khá",IF(E60&gt;=50,"Trung bình",IF(E60&gt;=35,"Trung bình","Kém")))))</f>
      </c>
      <c r="G60" s="6" t="s">
        <v>18</v>
      </c>
    </row>
    <row r="61" ht="20" customHeight="1" spans="1:7" x14ac:dyDescent="0.25">
      <c r="A61" s="6">
        <v>54</v>
      </c>
      <c r="B61" s="7" t="s">
        <v>161</v>
      </c>
      <c r="C61" s="7" t="s">
        <v>157</v>
      </c>
      <c r="D61" s="6" t="s">
        <v>162</v>
      </c>
      <c r="E61" s="6">
        <v>83</v>
      </c>
      <c r="F61" s="6">
        <f>=IF(E61&gt;=90,"Xuất sắc",IF(E61&gt;=80,"Tốt",IF(E61&gt;=65,"Khá",IF(E61&gt;=50,"Trung bình",IF(E61&gt;=35,"Trung bình","Kém")))))</f>
      </c>
      <c r="G61" s="6" t="s">
        <v>18</v>
      </c>
    </row>
    <row r="62" ht="20" customHeight="1" spans="1:7" x14ac:dyDescent="0.25">
      <c r="A62" s="6">
        <v>55</v>
      </c>
      <c r="B62" s="7" t="s">
        <v>59</v>
      </c>
      <c r="C62" s="7" t="s">
        <v>163</v>
      </c>
      <c r="D62" s="6" t="s">
        <v>164</v>
      </c>
      <c r="E62" s="6">
        <v>87</v>
      </c>
      <c r="F62" s="6">
        <f>=IF(E62&gt;=90,"Xuất sắc",IF(E62&gt;=80,"Tốt",IF(E62&gt;=65,"Khá",IF(E62&gt;=50,"Trung bình",IF(E62&gt;=35,"Trung bình","Kém")))))</f>
      </c>
      <c r="G62" s="6" t="s">
        <v>18</v>
      </c>
    </row>
    <row r="63" ht="20" customHeight="1" spans="1:7" x14ac:dyDescent="0.25">
      <c r="A63" s="6">
        <v>56</v>
      </c>
      <c r="B63" s="7" t="s">
        <v>165</v>
      </c>
      <c r="C63" s="7" t="s">
        <v>166</v>
      </c>
      <c r="D63" s="6" t="s">
        <v>167</v>
      </c>
      <c r="E63" s="6">
        <v>83</v>
      </c>
      <c r="F63" s="6">
        <f>=IF(E63&gt;=90,"Xuất sắc",IF(E63&gt;=80,"Tốt",IF(E63&gt;=65,"Khá",IF(E63&gt;=50,"Trung bình",IF(E63&gt;=35,"Trung bình","Kém")))))</f>
      </c>
      <c r="G63" s="6" t="s">
        <v>18</v>
      </c>
    </row>
    <row r="64" ht="20" customHeight="1" spans="1:7" x14ac:dyDescent="0.25">
      <c r="A64" s="6">
        <v>57</v>
      </c>
      <c r="B64" s="7" t="s">
        <v>168</v>
      </c>
      <c r="C64" s="7" t="s">
        <v>169</v>
      </c>
      <c r="D64" s="6" t="s">
        <v>170</v>
      </c>
      <c r="E64" s="6">
        <v>85</v>
      </c>
      <c r="F64" s="6">
        <f>=IF(E64&gt;=90,"Xuất sắc",IF(E64&gt;=80,"Tốt",IF(E64&gt;=65,"Khá",IF(E64&gt;=50,"Trung bình",IF(E64&gt;=35,"Trung bình","Kém")))))</f>
      </c>
      <c r="G64" s="6" t="s">
        <v>18</v>
      </c>
    </row>
    <row r="65" ht="20" customHeight="1" spans="1:7" x14ac:dyDescent="0.25">
      <c r="A65" s="6">
        <v>58</v>
      </c>
      <c r="B65" s="7" t="s">
        <v>171</v>
      </c>
      <c r="C65" s="7" t="s">
        <v>172</v>
      </c>
      <c r="D65" s="6" t="s">
        <v>173</v>
      </c>
      <c r="E65" s="6">
        <v>40</v>
      </c>
      <c r="F65" s="6">
        <f>=IF(E65&gt;=90,"Xuất sắc",IF(E65&gt;=80,"Tốt",IF(E65&gt;=65,"Khá",IF(E65&gt;=50,"Trung bình",IF(E65&gt;=35,"Trung bình","Kém")))))</f>
      </c>
      <c r="G65" s="6" t="s">
        <v>18</v>
      </c>
    </row>
    <row r="66" ht="20" customHeight="1" spans="1:7" x14ac:dyDescent="0.25">
      <c r="A66" s="6">
        <v>59</v>
      </c>
      <c r="B66" s="7" t="s">
        <v>174</v>
      </c>
      <c r="C66" s="7" t="s">
        <v>175</v>
      </c>
      <c r="D66" s="6" t="s">
        <v>176</v>
      </c>
      <c r="E66" s="6">
        <v>83</v>
      </c>
      <c r="F66" s="6">
        <f>=IF(E66&gt;=90,"Xuất sắc",IF(E66&gt;=80,"Tốt",IF(E66&gt;=65,"Khá",IF(E66&gt;=50,"Trung bình",IF(E66&gt;=35,"Trung bình","Kém")))))</f>
      </c>
      <c r="G66" s="6" t="s">
        <v>18</v>
      </c>
    </row>
    <row r="67" ht="20" customHeight="1" spans="1:7" x14ac:dyDescent="0.25">
      <c r="A67" s="6">
        <v>60</v>
      </c>
      <c r="B67" s="7" t="s">
        <v>177</v>
      </c>
      <c r="C67" s="7" t="s">
        <v>175</v>
      </c>
      <c r="D67" s="6" t="s">
        <v>178</v>
      </c>
      <c r="E67" s="6">
        <v>90</v>
      </c>
      <c r="F67" s="6">
        <f>=IF(E67&gt;=90,"Xuất sắc",IF(E67&gt;=80,"Tốt",IF(E67&gt;=65,"Khá",IF(E67&gt;=50,"Trung bình",IF(E67&gt;=35,"Trung bình","Kém")))))</f>
      </c>
      <c r="G67" s="6" t="s">
        <v>18</v>
      </c>
    </row>
    <row r="68" ht="20" customHeight="1" spans="1:7" x14ac:dyDescent="0.25">
      <c r="A68" s="6">
        <v>61</v>
      </c>
      <c r="B68" s="7" t="s">
        <v>179</v>
      </c>
      <c r="C68" s="7" t="s">
        <v>180</v>
      </c>
      <c r="D68" s="6" t="s">
        <v>181</v>
      </c>
      <c r="E68" s="6">
        <v>90</v>
      </c>
      <c r="F68" s="6">
        <f>=IF(E68&gt;=90,"Xuất sắc",IF(E68&gt;=80,"Tốt",IF(E68&gt;=65,"Khá",IF(E68&gt;=50,"Trung bình",IF(E68&gt;=35,"Trung bình","Kém")))))</f>
      </c>
      <c r="G68" s="6" t="s">
        <v>18</v>
      </c>
    </row>
    <row r="69" spans="1:7" x14ac:dyDescent="0.25">
      <c r="A69" s="8">
        <f>=CONCATENATE("(Tổng cộng danh sách có: ", COUNT(E8:E68), " sinh viên được đánh giá kết quả rèn luyện)")</f>
      </c>
      <c r="B69"/>
      <c r="C69"/>
      <c r="D69"/>
      <c r="E69"/>
      <c r="F69"/>
      <c r="G69"/>
    </row>
    <row r="70" spans="1:7" x14ac:dyDescent="0.25">
      <c r="A70" s="8" t="s">
        <v>182</v>
      </c>
      <c r="B70"/>
      <c r="C70"/>
      <c r="D70"/>
      <c r="E70"/>
      <c r="F70"/>
      <c r="G70"/>
    </row>
    <row r="71" spans="2:4" x14ac:dyDescent="0.25">
      <c r="B71" s="4" t="s">
        <v>183</v>
      </c>
      <c r="C71" s="4" t="s">
        <v>184</v>
      </c>
      <c r="D71" s="4" t="s">
        <v>185</v>
      </c>
    </row>
    <row r="72" spans="2:4" x14ac:dyDescent="0.25">
      <c r="B72" s="7" t="s">
        <v>186</v>
      </c>
      <c r="C72" s="6">
        <f>=COUNTIF(E8:E68,"&gt;=90")</f>
      </c>
      <c r="D72" s="9">
        <f>=(COUNTIF(E8:E68,"&gt;=90")/COUNTIF(E8:E68,"&gt;=0"))*100</f>
      </c>
    </row>
    <row r="73" spans="2:4" x14ac:dyDescent="0.25">
      <c r="B73" s="7" t="s">
        <v>187</v>
      </c>
      <c r="C73" s="6">
        <f>=COUNTIF(E8:E68,"&gt;=80") - COUNTIF(E8:E68,"&gt;=90")</f>
      </c>
      <c r="D73" s="9">
        <f>=((COUNTIF(E8:E68,"&gt;=80") - COUNTIF(E8:E68,"&gt;=90"))/COUNTIF(E8:E68,"&gt;=0"))*100</f>
      </c>
    </row>
    <row r="74" spans="2:4" x14ac:dyDescent="0.25">
      <c r="B74" s="7" t="s">
        <v>188</v>
      </c>
      <c r="C74" s="6">
        <f>=COUNTIF(E8:E68,"&gt;=65") - COUNTIF(E8:E68,"&gt;=80")</f>
      </c>
      <c r="D74" s="9">
        <f>=((COUNTIF(E8:E68,"&gt;=65") - COUNTIF(E8:E68,"&gt;=80"))/COUNTIF(E8:E68,"&gt;=0"))*100</f>
      </c>
    </row>
    <row r="75" spans="2:4" x14ac:dyDescent="0.25">
      <c r="B75" s="7" t="s">
        <v>189</v>
      </c>
      <c r="C75" s="6">
        <f>=COUNTIF(E8:E68,"&gt;=50") - COUNTIF(E8:E68,"&gt;=65")</f>
      </c>
      <c r="D75" s="9">
        <f>=((COUNTIF(E8:E68,"&gt;=50") - COUNTIF(E8:E68,"&gt;=65"))/COUNTIF(E8:E68,"&gt;=0"))*100</f>
      </c>
    </row>
    <row r="76" spans="2:4" x14ac:dyDescent="0.25">
      <c r="B76" s="7" t="s">
        <v>190</v>
      </c>
      <c r="C76" s="6">
        <f>=COUNTIF(E8:E68,"&gt;=35") - COUNTIF(E8:E68,"&gt;=50")</f>
      </c>
      <c r="D76" s="9">
        <f>=((COUNTIF(E8:E68,"&gt;=35") - COUNTIF(E8:E68,"&gt;=50"))/COUNTIF(E8:E68,"&gt;=0"))*100</f>
      </c>
    </row>
    <row r="77" spans="2:4" x14ac:dyDescent="0.25">
      <c r="B77" s="7" t="s">
        <v>191</v>
      </c>
      <c r="C77" s="6">
        <f>=COUNTIF(E8:E68,"&gt;=0") - COUNTIF(E8:E68,"&gt;=35")</f>
      </c>
      <c r="D77" s="9">
        <f>=((COUNTIF(E8:E68,"&gt;=0") - COUNTIF(E8:E68,"&gt;=35"))/COUNTIF(E8:E68,"&gt;=0"))*100</f>
      </c>
    </row>
    <row r="78" spans="5:7" x14ac:dyDescent="0.25">
      <c r="E78" s="10" t="s">
        <v>192</v>
      </c>
      <c r="F78"/>
      <c r="G78"/>
    </row>
    <row r="79" ht="32" customHeight="1" spans="1:7" x14ac:dyDescent="0.25">
      <c r="A79" s="11" t="s">
        <v>193</v>
      </c>
      <c r="B79"/>
      <c r="C79" s="11" t="s">
        <v>194</v>
      </c>
      <c r="D79"/>
      <c r="E79" s="11" t="s">
        <v>195</v>
      </c>
      <c r="F79"/>
      <c r="G79"/>
    </row>
    <row r="80" spans="1:7" x14ac:dyDescent="0.25">
      <c r="A80" s="10" t="s">
        <v>196</v>
      </c>
      <c r="B80"/>
      <c r="C80" s="10" t="s">
        <v>196</v>
      </c>
      <c r="D80"/>
      <c r="E80" s="10" t="s">
        <v>196</v>
      </c>
      <c r="F80"/>
      <c r="G80"/>
    </row>
    <row r="84" spans="3:7" x14ac:dyDescent="0.25">
      <c r="C84" s="12" t="s">
        <v>197</v>
      </c>
      <c r="D84" s="12"/>
      <c r="E84" s="12" t="s">
        <v>198</v>
      </c>
      <c r="F84" s="12"/>
      <c r="G84" s="12"/>
    </row>
  </sheetData>
  <mergeCells count="19">
    <mergeCell ref="A1:C1"/>
    <mergeCell ref="D1:G1"/>
    <mergeCell ref="A2:C2"/>
    <mergeCell ref="D2:G2"/>
    <mergeCell ref="A3:C3"/>
    <mergeCell ref="A4:G4"/>
    <mergeCell ref="A5:G5"/>
    <mergeCell ref="A6:G6"/>
    <mergeCell ref="A69:G69"/>
    <mergeCell ref="A70:G70"/>
    <mergeCell ref="E78:G78"/>
    <mergeCell ref="A79:B79"/>
    <mergeCell ref="C79:D79"/>
    <mergeCell ref="E79:G79"/>
    <mergeCell ref="A80:B80"/>
    <mergeCell ref="C80:D80"/>
    <mergeCell ref="E80:G80"/>
    <mergeCell ref="C84:D84"/>
    <mergeCell ref="E84:G84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2024-08-28T04:02:00Z</dcterms:created>
  <dcterms:modified xsi:type="dcterms:W3CDTF">2024-08-28T04:02:00Z</dcterms:modified>
</cp:coreProperties>
</file>