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ioel\OneDrive\Desktop\TESI_GIOELE_VERZE\RESULT\EXATHLON\"/>
    </mc:Choice>
  </mc:AlternateContent>
  <xr:revisionPtr revIDLastSave="0" documentId="13_ncr:1_{8FE83A5C-AA25-47F3-97BE-EE5772A563FE}" xr6:coauthVersionLast="47" xr6:coauthVersionMax="47" xr10:uidLastSave="{00000000-0000-0000-0000-000000000000}"/>
  <bookViews>
    <workbookView xWindow="0" yWindow="1392" windowWidth="20352" windowHeight="10968" activeTab="2" xr2:uid="{00000000-000D-0000-FFFF-FFFF00000000}"/>
  </bookViews>
  <sheets>
    <sheet name="total" sheetId="1" r:id="rId1"/>
    <sheet name="F1" sheetId="2" r:id="rId2"/>
    <sheet name="th" sheetId="5" r:id="rId3"/>
    <sheet name="Sheet1" sheetId="6" r:id="rId4"/>
    <sheet name="max" sheetId="4" r:id="rId5"/>
    <sheet name="Sheet3" sheetId="3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F32" i="5"/>
  <c r="G32" i="5"/>
  <c r="H32" i="5"/>
  <c r="I32" i="5"/>
  <c r="J32" i="5"/>
  <c r="D32" i="5"/>
  <c r="E31" i="5"/>
  <c r="F31" i="5"/>
  <c r="G31" i="5"/>
  <c r="H31" i="5"/>
  <c r="I31" i="5"/>
  <c r="J31" i="5"/>
  <c r="D31" i="5"/>
  <c r="E29" i="5" l="1"/>
  <c r="F29" i="5"/>
  <c r="G29" i="5"/>
  <c r="H29" i="5"/>
  <c r="I29" i="5"/>
  <c r="J29" i="5"/>
  <c r="K29" i="5"/>
  <c r="D29" i="5"/>
  <c r="K11" i="2"/>
  <c r="J11" i="2"/>
  <c r="I11" i="2"/>
  <c r="H11" i="2"/>
  <c r="G11" i="2"/>
  <c r="F11" i="2"/>
  <c r="E11" i="2"/>
  <c r="D11" i="2"/>
  <c r="E19" i="2"/>
  <c r="F19" i="2"/>
  <c r="G19" i="2"/>
  <c r="H19" i="2"/>
  <c r="I19" i="2"/>
  <c r="J19" i="2"/>
  <c r="K19" i="2"/>
  <c r="D19" i="2"/>
  <c r="E18" i="2"/>
  <c r="F18" i="2"/>
  <c r="G18" i="2"/>
  <c r="H18" i="2"/>
  <c r="I18" i="2"/>
  <c r="J18" i="2"/>
  <c r="K18" i="2"/>
  <c r="D18" i="2"/>
  <c r="G16" i="2"/>
  <c r="D16" i="2"/>
  <c r="K16" i="2"/>
  <c r="J16" i="2"/>
  <c r="I16" i="2"/>
  <c r="H16" i="2"/>
  <c r="F16" i="2"/>
  <c r="E16" i="2"/>
  <c r="K6" i="2"/>
  <c r="E6" i="2"/>
  <c r="F6" i="2"/>
  <c r="G6" i="2"/>
  <c r="H6" i="2"/>
  <c r="I6" i="2"/>
  <c r="J6" i="2"/>
  <c r="D6" i="2"/>
  <c r="I20" i="5"/>
  <c r="I19" i="5" s="1"/>
  <c r="I23" i="5"/>
  <c r="I22" i="5" s="1"/>
  <c r="I26" i="5"/>
  <c r="I25" i="5" s="1"/>
  <c r="E20" i="5"/>
  <c r="E19" i="5" s="1"/>
  <c r="F20" i="5"/>
  <c r="F19" i="5" s="1"/>
  <c r="G20" i="5"/>
  <c r="G19" i="5" s="1"/>
  <c r="H20" i="5"/>
  <c r="H19" i="5" s="1"/>
  <c r="J20" i="5"/>
  <c r="J19" i="5" s="1"/>
  <c r="K20" i="5"/>
  <c r="K19" i="5" s="1"/>
  <c r="E23" i="5"/>
  <c r="E22" i="5" s="1"/>
  <c r="F23" i="5"/>
  <c r="F22" i="5" s="1"/>
  <c r="G23" i="5"/>
  <c r="G22" i="5" s="1"/>
  <c r="H23" i="5"/>
  <c r="H22" i="5" s="1"/>
  <c r="J23" i="5"/>
  <c r="J22" i="5" s="1"/>
  <c r="K23" i="5"/>
  <c r="K22" i="5" s="1"/>
  <c r="E26" i="5"/>
  <c r="E25" i="5" s="1"/>
  <c r="F26" i="5"/>
  <c r="F25" i="5" s="1"/>
  <c r="G26" i="5"/>
  <c r="G25" i="5" s="1"/>
  <c r="H26" i="5"/>
  <c r="H25" i="5" s="1"/>
  <c r="J26" i="5"/>
  <c r="J25" i="5" s="1"/>
  <c r="K26" i="5"/>
  <c r="K25" i="5" s="1"/>
  <c r="D20" i="5"/>
  <c r="D19" i="5" s="1"/>
  <c r="D23" i="5"/>
  <c r="D22" i="5" s="1"/>
  <c r="D26" i="5"/>
  <c r="D25" i="5" s="1"/>
  <c r="J20" i="2" l="1"/>
  <c r="H20" i="2"/>
  <c r="G20" i="2"/>
  <c r="K20" i="2"/>
  <c r="E20" i="2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I20" i="2" l="1"/>
  <c r="F20" i="2"/>
  <c r="D20" i="2"/>
</calcChain>
</file>

<file path=xl/sharedStrings.xml><?xml version="1.0" encoding="utf-8"?>
<sst xmlns="http://schemas.openxmlformats.org/spreadsheetml/2006/main" count="489" uniqueCount="230">
  <si>
    <t>CONV-AE</t>
  </si>
  <si>
    <t>th_factor</t>
  </si>
  <si>
    <t>method</t>
  </si>
  <si>
    <t>F1</t>
  </si>
  <si>
    <t>precision</t>
  </si>
  <si>
    <t>recall</t>
  </si>
  <si>
    <t>TP</t>
  </si>
  <si>
    <t>TN</t>
  </si>
  <si>
    <t>FP</t>
  </si>
  <si>
    <t>FN</t>
  </si>
  <si>
    <t>IQR</t>
  </si>
  <si>
    <t>MAD</t>
  </si>
  <si>
    <t>STD</t>
  </si>
  <si>
    <t>MAX</t>
  </si>
  <si>
    <t>DENSE-AE</t>
  </si>
  <si>
    <t>LSTM</t>
  </si>
  <si>
    <t>LSTM-AE</t>
  </si>
  <si>
    <t>REENC</t>
  </si>
  <si>
    <t>VAE</t>
  </si>
  <si>
    <t>ELM</t>
  </si>
  <si>
    <t>USAD</t>
  </si>
  <si>
    <t>FAR</t>
  </si>
  <si>
    <t>MAR</t>
  </si>
  <si>
    <t>DATASET</t>
  </si>
  <si>
    <t>Threshol Method</t>
  </si>
  <si>
    <t>Th factor</t>
  </si>
  <si>
    <t>VAE+ReEnc</t>
  </si>
  <si>
    <t>ELM-MI</t>
  </si>
  <si>
    <t>SKAB</t>
  </si>
  <si>
    <t>maxF1</t>
  </si>
  <si>
    <t>minF1</t>
  </si>
  <si>
    <t>DELTA</t>
  </si>
  <si>
    <t>EXATHLON</t>
  </si>
  <si>
    <t>Method,SKAB,EXATHLON,VAE2.5853.00LSTM-AE2.5042.68VAE+ReEnc2.9152.76DENSE-AE 41.94USAD  CONV-AE2.2651.26LSTM 70.83ELM-MI </t>
  </si>
  <si>
    <t>Method</t>
  </si>
  <si>
    <t>ReEnc</t>
  </si>
  <si>
    <t>VAE+KNN</t>
  </si>
  <si>
    <t>VAE+ISOF</t>
  </si>
  <si>
    <t>mean</t>
  </si>
  <si>
    <t>std</t>
  </si>
  <si>
    <t>median</t>
  </si>
  <si>
    <t>Q3</t>
  </si>
  <si>
    <t>mad</t>
  </si>
  <si>
    <t>MAD=median+mult_factor*mad</t>
  </si>
  <si>
    <t>STD=mean+multi_factor*std</t>
  </si>
  <si>
    <t>iqr</t>
  </si>
  <si>
    <t>IQR=Q3+multi_factor*iqr</t>
  </si>
  <si>
    <t>model</t>
  </si>
  <si>
    <t>AUROC</t>
  </si>
  <si>
    <t>minF1MAX</t>
  </si>
  <si>
    <t>mad0.5</t>
  </si>
  <si>
    <t>mad1</t>
  </si>
  <si>
    <t>mad1.5</t>
  </si>
  <si>
    <t>mad2</t>
  </si>
  <si>
    <t>iqr0.5</t>
  </si>
  <si>
    <t>iqr1</t>
  </si>
  <si>
    <t>iqr1.5</t>
  </si>
  <si>
    <t>iqr2</t>
  </si>
  <si>
    <t>Q1</t>
  </si>
  <si>
    <t>std0.5</t>
  </si>
  <si>
    <t>std1</t>
  </si>
  <si>
    <t>std1.5</t>
  </si>
  <si>
    <t>std2</t>
  </si>
  <si>
    <t>D_IQR</t>
  </si>
  <si>
    <t>D_MAD</t>
  </si>
  <si>
    <t>D_SD</t>
  </si>
  <si>
    <t>0.91557</t>
  </si>
  <si>
    <t>0.441688</t>
  </si>
  <si>
    <t>0.76720</t>
  </si>
  <si>
    <t>0.482178</t>
  </si>
  <si>
    <t>0.011506</t>
  </si>
  <si>
    <t>0.487931</t>
  </si>
  <si>
    <t>0.493684</t>
  </si>
  <si>
    <t>0.499437</t>
  </si>
  <si>
    <t>0.50519</t>
  </si>
  <si>
    <t>0.484991</t>
  </si>
  <si>
    <t>1.33E-05</t>
  </si>
  <si>
    <t>0.484998</t>
  </si>
  <si>
    <t>0.485004</t>
  </si>
  <si>
    <t>0.485011</t>
  </si>
  <si>
    <t>0.485018</t>
  </si>
  <si>
    <t>0.484571</t>
  </si>
  <si>
    <t>0.485</t>
  </si>
  <si>
    <t>0.000429</t>
  </si>
  <si>
    <t>0.485214</t>
  </si>
  <si>
    <t>0.485429</t>
  </si>
  <si>
    <t>0.485644</t>
  </si>
  <si>
    <t>0.485858</t>
  </si>
  <si>
    <t>0.895389</t>
  </si>
  <si>
    <t>0.020789</t>
  </si>
  <si>
    <t>0.467863</t>
  </si>
  <si>
    <t>0.58689</t>
  </si>
  <si>
    <t>0.108143</t>
  </si>
  <si>
    <t>0.232639</t>
  </si>
  <si>
    <t>0.224462</t>
  </si>
  <si>
    <t>0.340782</t>
  </si>
  <si>
    <t>0.457101</t>
  </si>
  <si>
    <t>0.57342</t>
  </si>
  <si>
    <t>0.078717</t>
  </si>
  <si>
    <t>0.040069</t>
  </si>
  <si>
    <t>0.098751</t>
  </si>
  <si>
    <t>0.118785</t>
  </si>
  <si>
    <t>0.13882</t>
  </si>
  <si>
    <t>0.158854</t>
  </si>
  <si>
    <t>0.056443</t>
  </si>
  <si>
    <t>0.112891</t>
  </si>
  <si>
    <t>0.056448</t>
  </si>
  <si>
    <t>0.141115</t>
  </si>
  <si>
    <t>0.169339</t>
  </si>
  <si>
    <t>0.197563</t>
  </si>
  <si>
    <t>0.225787</t>
  </si>
  <si>
    <t>0.888041</t>
  </si>
  <si>
    <t>0.114055</t>
  </si>
  <si>
    <t>0.384876</t>
  </si>
  <si>
    <t>0.58486</t>
  </si>
  <si>
    <t>0.000167</t>
  </si>
  <si>
    <t>0.000674</t>
  </si>
  <si>
    <t>0.000505</t>
  </si>
  <si>
    <t>0.000842</t>
  </si>
  <si>
    <t>0.001179</t>
  </si>
  <si>
    <t>0.001516</t>
  </si>
  <si>
    <t>9.93E-05</t>
  </si>
  <si>
    <t>5.41E-05</t>
  </si>
  <si>
    <t>0.000126</t>
  </si>
  <si>
    <t>0.000153</t>
  </si>
  <si>
    <t>0.00018</t>
  </si>
  <si>
    <t>0.000208</t>
  </si>
  <si>
    <t>6.76E-05</t>
  </si>
  <si>
    <t>0.000145</t>
  </si>
  <si>
    <t>7.77E-05</t>
  </si>
  <si>
    <t>0.000184</t>
  </si>
  <si>
    <t>0.000223</t>
  </si>
  <si>
    <t>0.000262</t>
  </si>
  <si>
    <t>0.000301</t>
  </si>
  <si>
    <t>0.035736</t>
  </si>
  <si>
    <t>0.879217</t>
  </si>
  <si>
    <t>0.002428</t>
  </si>
  <si>
    <t>0.108925</t>
  </si>
  <si>
    <t>0.60883</t>
  </si>
  <si>
    <t>0.525389</t>
  </si>
  <si>
    <t>0.225779</t>
  </si>
  <si>
    <t>0.176535</t>
  </si>
  <si>
    <t>0.314046</t>
  </si>
  <si>
    <t>0.402313</t>
  </si>
  <si>
    <t>0.490581</t>
  </si>
  <si>
    <t>0.578848</t>
  </si>
  <si>
    <t>0.125826</t>
  </si>
  <si>
    <t>0.398299</t>
  </si>
  <si>
    <t>0.272473</t>
  </si>
  <si>
    <t>0.534535</t>
  </si>
  <si>
    <t>0.670772</t>
  </si>
  <si>
    <t>0.807008</t>
  </si>
  <si>
    <t>0.943244</t>
  </si>
  <si>
    <t>0.87079</t>
  </si>
  <si>
    <t>0.016702</t>
  </si>
  <si>
    <t>0.193328</t>
  </si>
  <si>
    <t>0.58410</t>
  </si>
  <si>
    <t>0.89105</t>
  </si>
  <si>
    <t>0.641881</t>
  </si>
  <si>
    <t>0.248773</t>
  </si>
  <si>
    <t>0.766267</t>
  </si>
  <si>
    <t>0.890654</t>
  </si>
  <si>
    <t>0.469292</t>
  </si>
  <si>
    <t>0.803556</t>
  </si>
  <si>
    <t>0.334264</t>
  </si>
  <si>
    <t>0.970688</t>
  </si>
  <si>
    <t>0.85385</t>
  </si>
  <si>
    <t>0.022608</t>
  </si>
  <si>
    <t>0.496268</t>
  </si>
  <si>
    <t>0.56222</t>
  </si>
  <si>
    <t>0.419982</t>
  </si>
  <si>
    <t>0.432173</t>
  </si>
  <si>
    <t>0.636069</t>
  </si>
  <si>
    <t>0.852155</t>
  </si>
  <si>
    <t>0.367817</t>
  </si>
  <si>
    <t>0.195509</t>
  </si>
  <si>
    <t>0.465572</t>
  </si>
  <si>
    <t>0.563327</t>
  </si>
  <si>
    <t>0.661082</t>
  </si>
  <si>
    <t>0.758836</t>
  </si>
  <si>
    <t>0.247149</t>
  </si>
  <si>
    <t>0.514564</t>
  </si>
  <si>
    <t>0.267415</t>
  </si>
  <si>
    <t>0.648272</t>
  </si>
  <si>
    <t>0.781979</t>
  </si>
  <si>
    <t>0.915687</t>
  </si>
  <si>
    <t>0.84996</t>
  </si>
  <si>
    <t>0.015919</t>
  </si>
  <si>
    <t>0.439943</t>
  </si>
  <si>
    <t>0.56553</t>
  </si>
  <si>
    <t>0.431121</t>
  </si>
  <si>
    <t>0.630373</t>
  </si>
  <si>
    <t>0.746307</t>
  </si>
  <si>
    <t>0.365454</t>
  </si>
  <si>
    <t>0.199191</t>
  </si>
  <si>
    <t>0.465049</t>
  </si>
  <si>
    <t>0.564644</t>
  </si>
  <si>
    <t>0.664239</t>
  </si>
  <si>
    <t>0.763835</t>
  </si>
  <si>
    <t>0.243336</t>
  </si>
  <si>
    <t>0.514911</t>
  </si>
  <si>
    <t>0.271575</t>
  </si>
  <si>
    <t>0.650698</t>
  </si>
  <si>
    <t>0.786485</t>
  </si>
  <si>
    <t>0.922273</t>
  </si>
  <si>
    <t>0.75564</t>
  </si>
  <si>
    <t>0.023381</t>
  </si>
  <si>
    <t>0.312649</t>
  </si>
  <si>
    <t>0.52705</t>
  </si>
  <si>
    <t>0.001607</t>
  </si>
  <si>
    <t>0.00241</t>
  </si>
  <si>
    <t>0.002812</t>
  </si>
  <si>
    <t>0.004017</t>
  </si>
  <si>
    <t>0.005222</t>
  </si>
  <si>
    <t>0.006427</t>
  </si>
  <si>
    <t>0.001315</t>
  </si>
  <si>
    <t>0.000236</t>
  </si>
  <si>
    <t>0.001433</t>
  </si>
  <si>
    <t>0.001551</t>
  </si>
  <si>
    <t>0.001669</t>
  </si>
  <si>
    <t>0.001787</t>
  </si>
  <si>
    <t>0.001174</t>
  </si>
  <si>
    <t>0.001506</t>
  </si>
  <si>
    <t>0.000332</t>
  </si>
  <si>
    <t>0.001672</t>
  </si>
  <si>
    <t>0.001838</t>
  </si>
  <si>
    <t>0.002005</t>
  </si>
  <si>
    <t>0.002171</t>
  </si>
  <si>
    <t>0.102709</t>
  </si>
  <si>
    <t>lamda=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</si>
</sst>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2CB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right" wrapText="1"/>
    </xf>
    <xf numFmtId="0" fontId="0" fillId="0" borderId="2" xfId="0" applyBorder="1"/>
    <xf numFmtId="0" fontId="0" fillId="0" borderId="4" xfId="0" applyBorder="1"/>
    <xf numFmtId="10" fontId="0" fillId="3" borderId="0" xfId="0" applyNumberFormat="1" applyFill="1" applyAlignment="1">
      <alignment horizontal="right" wrapText="1"/>
    </xf>
    <xf numFmtId="10" fontId="0" fillId="0" borderId="2" xfId="1" applyNumberFormat="1" applyFont="1" applyBorder="1"/>
    <xf numFmtId="10" fontId="0" fillId="0" borderId="4" xfId="1" applyNumberFormat="1" applyFont="1" applyBorder="1"/>
    <xf numFmtId="164" fontId="0" fillId="0" borderId="0" xfId="0" applyNumberFormat="1"/>
    <xf numFmtId="164" fontId="0" fillId="2" borderId="0" xfId="0" applyNumberFormat="1" applyFill="1" applyAlignment="1">
      <alignment horizontal="right" wrapText="1"/>
    </xf>
    <xf numFmtId="164" fontId="0" fillId="0" borderId="1" xfId="0" applyNumberFormat="1" applyBorder="1"/>
    <xf numFmtId="164" fontId="0" fillId="0" borderId="3" xfId="0" applyNumberFormat="1" applyBorder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13590671491757E-2"/>
          <c:y val="0.18940345985430126"/>
          <c:w val="0.95577000402090873"/>
          <c:h val="0.73796676288281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max!$B$3</c:f>
              <c:strCache>
                <c:ptCount val="1"/>
                <c:pt idx="0">
                  <c:v>ELM-MI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(max!$C$2,max!$F$2,max!$G$2)</c:f>
              <c:strCache>
                <c:ptCount val="3"/>
                <c:pt idx="0">
                  <c:v>F1</c:v>
                </c:pt>
                <c:pt idx="1">
                  <c:v>FAR</c:v>
                </c:pt>
                <c:pt idx="2">
                  <c:v>MAR</c:v>
                </c:pt>
              </c:strCache>
            </c:strRef>
          </c:cat>
          <c:val>
            <c:numRef>
              <c:f>(max!$C$3,max!$F$3:$G$3)</c:f>
              <c:numCache>
                <c:formatCode>0.00%</c:formatCode>
                <c:ptCount val="3"/>
                <c:pt idx="0" formatCode="0.00000">
                  <c:v>0.767202705500724</c:v>
                </c:pt>
                <c:pt idx="1">
                  <c:v>3.0556875792141953E-2</c:v>
                </c:pt>
                <c:pt idx="2">
                  <c:v>0.24769897130481863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F28-B6A8-EE65D86F6E15}"/>
            </c:ext>
          </c:extLst>
        </c:ser>
        <c:ser>
          <c:idx val="1"/>
          <c:order val="1"/>
          <c:tx>
            <c:strRef>
              <c:f>max!$B$4</c:f>
              <c:strCache>
                <c:ptCount val="1"/>
                <c:pt idx="0">
                  <c:v>VAE+ISOF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(max!$C$4,max!$F$4,max!$G$4)</c:f>
              <c:numCache>
                <c:formatCode>0.00%</c:formatCode>
                <c:ptCount val="3"/>
                <c:pt idx="0" formatCode="0.00000">
                  <c:v>0.64509000000000005</c:v>
                </c:pt>
                <c:pt idx="1">
                  <c:v>5.5100000000000003E-2</c:v>
                </c:pt>
                <c:pt idx="2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F28-B6A8-EE65D86F6E15}"/>
            </c:ext>
          </c:extLst>
        </c:ser>
        <c:ser>
          <c:idx val="2"/>
          <c:order val="2"/>
          <c:tx>
            <c:strRef>
              <c:f>max!$B$5</c:f>
              <c:strCache>
                <c:ptCount val="1"/>
                <c:pt idx="0">
                  <c:v>VAE+KNN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(max!$C$5,max!$F$5,max!$G$5)</c:f>
              <c:numCache>
                <c:formatCode>0.00%</c:formatCode>
                <c:ptCount val="3"/>
                <c:pt idx="0" formatCode="0.00000">
                  <c:v>0.63804000000000005</c:v>
                </c:pt>
                <c:pt idx="1">
                  <c:v>6.3299999999999995E-2</c:v>
                </c:pt>
                <c:pt idx="2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F28-B6A8-EE65D86F6E15}"/>
            </c:ext>
          </c:extLst>
        </c:ser>
        <c:ser>
          <c:idx val="3"/>
          <c:order val="3"/>
          <c:tx>
            <c:strRef>
              <c:f>max!$B$6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(max!$C$6,max!$F$6,max!$G$6)</c:f>
              <c:numCache>
                <c:formatCode>0.00%</c:formatCode>
                <c:ptCount val="3"/>
                <c:pt idx="0" formatCode="0.00000">
                  <c:v>0.60883364189367895</c:v>
                </c:pt>
                <c:pt idx="1">
                  <c:v>6.1741591939347147E-2</c:v>
                </c:pt>
                <c:pt idx="2">
                  <c:v>0.37792190244561547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F28-B6A8-EE65D86F6E15}"/>
            </c:ext>
          </c:extLst>
        </c:ser>
        <c:ser>
          <c:idx val="4"/>
          <c:order val="4"/>
          <c:tx>
            <c:strRef>
              <c:f>max!$B$7</c:f>
              <c:strCache>
                <c:ptCount val="1"/>
                <c:pt idx="0">
                  <c:v>CONV-AE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(max!$C$7,max!$F$7,max!$G$7)</c:f>
              <c:numCache>
                <c:formatCode>0.00%</c:formatCode>
                <c:ptCount val="3"/>
                <c:pt idx="0" formatCode="0.00000">
                  <c:v>0.58689279731993305</c:v>
                </c:pt>
                <c:pt idx="1">
                  <c:v>0.12069204426232753</c:v>
                </c:pt>
                <c:pt idx="2">
                  <c:v>0.24253479259559518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F28-B6A8-EE65D86F6E15}"/>
            </c:ext>
          </c:extLst>
        </c:ser>
        <c:ser>
          <c:idx val="5"/>
          <c:order val="5"/>
          <c:tx>
            <c:strRef>
              <c:f>max!$B$8</c:f>
              <c:strCache>
                <c:ptCount val="1"/>
                <c:pt idx="0">
                  <c:v>ReEnc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(max!$C$8,max!$F$8,max!$G$8)</c:f>
              <c:numCache>
                <c:formatCode>0.00%</c:formatCode>
                <c:ptCount val="3"/>
                <c:pt idx="0" formatCode="0.00000">
                  <c:v>0.58485528142689303</c:v>
                </c:pt>
                <c:pt idx="1">
                  <c:v>0.11578280578815052</c:v>
                </c:pt>
                <c:pt idx="2">
                  <c:v>0.2600999864883124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F28-B6A8-EE65D86F6E15}"/>
            </c:ext>
          </c:extLst>
        </c:ser>
        <c:ser>
          <c:idx val="6"/>
          <c:order val="6"/>
          <c:tx>
            <c:strRef>
              <c:f>max!$B$9</c:f>
              <c:strCache>
                <c:ptCount val="1"/>
                <c:pt idx="0">
                  <c:v>USAD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(max!$C$9,max!$F$9,max!$G$9)</c:f>
              <c:numCache>
                <c:formatCode>0.00%</c:formatCode>
                <c:ptCount val="3"/>
                <c:pt idx="0" formatCode="0.00000">
                  <c:v>0.58409926470588203</c:v>
                </c:pt>
                <c:pt idx="1">
                  <c:v>9.7452342775699266E-2</c:v>
                </c:pt>
                <c:pt idx="2">
                  <c:v>0.31306580191865963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F28-B6A8-EE65D86F6E15}"/>
            </c:ext>
          </c:extLst>
        </c:ser>
        <c:ser>
          <c:idx val="7"/>
          <c:order val="7"/>
          <c:tx>
            <c:strRef>
              <c:f>max!$B$10</c:f>
              <c:strCache>
                <c:ptCount val="1"/>
                <c:pt idx="0">
                  <c:v>LSTM-AE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(max!$C$10,max!$F$10,max!$G$10)</c:f>
              <c:numCache>
                <c:formatCode>0.00%</c:formatCode>
                <c:ptCount val="3"/>
                <c:pt idx="0" formatCode="0.00000">
                  <c:v>0.56552752049398403</c:v>
                </c:pt>
                <c:pt idx="1">
                  <c:v>0.12021695666805234</c:v>
                </c:pt>
                <c:pt idx="2">
                  <c:v>0.28225915416835562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F28-B6A8-EE65D86F6E15}"/>
            </c:ext>
          </c:extLst>
        </c:ser>
        <c:ser>
          <c:idx val="8"/>
          <c:order val="8"/>
          <c:tx>
            <c:strRef>
              <c:f>max!$B$11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(max!$C$11,max!$F$11,max!$G$11)</c:f>
              <c:numCache>
                <c:formatCode>0.00%</c:formatCode>
                <c:ptCount val="3"/>
                <c:pt idx="0" formatCode="0.00000">
                  <c:v>0.56221792392005099</c:v>
                </c:pt>
                <c:pt idx="1">
                  <c:v>0.11835619692380783</c:v>
                </c:pt>
                <c:pt idx="2">
                  <c:v>0.29306850425618158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E1-4F28-B6A8-EE65D86F6E15}"/>
            </c:ext>
          </c:extLst>
        </c:ser>
        <c:ser>
          <c:idx val="9"/>
          <c:order val="9"/>
          <c:tx>
            <c:strRef>
              <c:f>max!$B$12</c:f>
              <c:strCache>
                <c:ptCount val="1"/>
                <c:pt idx="0">
                  <c:v>DENSE-AE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(max!$C$12,max!$F$12,max!$G$12)</c:f>
              <c:numCache>
                <c:formatCode>0.00%</c:formatCode>
                <c:ptCount val="3"/>
                <c:pt idx="0" formatCode="0.00000">
                  <c:v>0.52704748023992298</c:v>
                </c:pt>
                <c:pt idx="1">
                  <c:v>0.11356573034819961</c:v>
                </c:pt>
                <c:pt idx="2">
                  <c:v>0.36481556546412647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E1-4F28-B6A8-EE65D86F6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6055904"/>
        <c:axId val="1852158080"/>
      </c:barChart>
      <c:catAx>
        <c:axId val="18960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158080"/>
        <c:crosses val="autoZero"/>
        <c:auto val="1"/>
        <c:lblAlgn val="ctr"/>
        <c:lblOffset val="100"/>
        <c:noMultiLvlLbl val="0"/>
      </c:catAx>
      <c:valAx>
        <c:axId val="1852158080"/>
        <c:scaling>
          <c:orientation val="minMax"/>
        </c:scaling>
        <c:delete val="1"/>
        <c:axPos val="l"/>
        <c:numFmt formatCode="0.00000" sourceLinked="1"/>
        <c:majorTickMark val="none"/>
        <c:minorTickMark val="none"/>
        <c:tickLblPos val="nextTo"/>
        <c:crossAx val="18960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989545637314043E-2"/>
          <c:y val="4.1562759767248547E-2"/>
          <c:w val="0.9"/>
          <c:h val="7.0137648005969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91440</xdr:rowOff>
    </xdr:from>
    <xdr:to>
      <xdr:col>16</xdr:col>
      <xdr:colOff>106680</xdr:colOff>
      <xdr:row>22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9AC05-9589-B834-0C32-F4B7A6616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opLeftCell="A88" workbookViewId="0">
      <selection activeCell="J95" sqref="J95"/>
    </sheetView>
  </sheetViews>
  <sheetFormatPr defaultRowHeight="14.4" x14ac:dyDescent="0.3"/>
  <cols>
    <col min="6" max="9" width="0" hidden="1" customWidth="1"/>
  </cols>
  <sheetData>
    <row r="1" spans="1:1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21</v>
      </c>
      <c r="K2" t="s">
        <v>22</v>
      </c>
    </row>
    <row r="3" spans="1:11" x14ac:dyDescent="0.3">
      <c r="A3">
        <v>0.5</v>
      </c>
      <c r="B3" t="s">
        <v>10</v>
      </c>
      <c r="C3">
        <v>0.54312908982748298</v>
      </c>
      <c r="D3">
        <v>0.39614454844108299</v>
      </c>
      <c r="E3">
        <v>0.86353195514119696</v>
      </c>
      <c r="F3">
        <v>6391</v>
      </c>
      <c r="G3">
        <v>40775</v>
      </c>
      <c r="H3">
        <v>9742</v>
      </c>
      <c r="I3">
        <v>1010</v>
      </c>
      <c r="J3" s="1">
        <f>H3/(H3+G3)</f>
        <v>0.1928459726428727</v>
      </c>
      <c r="K3" s="1">
        <f>I3/(I3+F3)</f>
        <v>0.13646804485880287</v>
      </c>
    </row>
    <row r="4" spans="1:11" x14ac:dyDescent="0.3">
      <c r="A4">
        <v>0.5</v>
      </c>
      <c r="B4" t="s">
        <v>11</v>
      </c>
      <c r="C4">
        <v>0.467862789578607</v>
      </c>
      <c r="D4">
        <v>0.31374176001475101</v>
      </c>
      <c r="E4">
        <v>0.919605458721794</v>
      </c>
      <c r="F4">
        <v>6806</v>
      </c>
      <c r="G4">
        <v>35630</v>
      </c>
      <c r="H4">
        <v>14887</v>
      </c>
      <c r="I4">
        <v>595</v>
      </c>
      <c r="J4" s="1">
        <f t="shared" ref="J4:J15" si="0">H4/(H4+G4)</f>
        <v>0.29469287566561753</v>
      </c>
      <c r="K4" s="1">
        <f t="shared" ref="K4:K15" si="1">I4/(I4+F4)</f>
        <v>8.0394541278205653E-2</v>
      </c>
    </row>
    <row r="5" spans="1:11" x14ac:dyDescent="0.3">
      <c r="A5">
        <v>0.5</v>
      </c>
      <c r="B5" t="s">
        <v>12</v>
      </c>
      <c r="C5">
        <v>0.58689279731993305</v>
      </c>
      <c r="D5">
        <v>0.479022472870204</v>
      </c>
      <c r="E5">
        <v>0.75746520740440404</v>
      </c>
      <c r="F5">
        <v>5606</v>
      </c>
      <c r="G5">
        <v>44420</v>
      </c>
      <c r="H5">
        <v>6097</v>
      </c>
      <c r="I5">
        <v>1795</v>
      </c>
      <c r="J5" s="1">
        <f t="shared" si="0"/>
        <v>0.12069204426232753</v>
      </c>
      <c r="K5" s="1">
        <f t="shared" si="1"/>
        <v>0.24253479259559518</v>
      </c>
    </row>
    <row r="6" spans="1:11" x14ac:dyDescent="0.3">
      <c r="A6">
        <v>1</v>
      </c>
      <c r="B6" t="s">
        <v>10</v>
      </c>
      <c r="C6">
        <v>0.57336279441493099</v>
      </c>
      <c r="D6">
        <v>0.43965392934390701</v>
      </c>
      <c r="E6">
        <v>0.82394271044453404</v>
      </c>
      <c r="F6">
        <v>6098</v>
      </c>
      <c r="G6">
        <v>42745</v>
      </c>
      <c r="H6">
        <v>7772</v>
      </c>
      <c r="I6">
        <v>1303</v>
      </c>
      <c r="J6" s="1">
        <f t="shared" si="0"/>
        <v>0.15384919927945048</v>
      </c>
      <c r="K6" s="1">
        <f t="shared" si="1"/>
        <v>0.17605728955546548</v>
      </c>
    </row>
    <row r="7" spans="1:11" x14ac:dyDescent="0.3">
      <c r="A7">
        <v>1</v>
      </c>
      <c r="B7" t="s">
        <v>11</v>
      </c>
      <c r="C7">
        <v>0.50639327266443901</v>
      </c>
      <c r="D7">
        <v>0.35371741229481801</v>
      </c>
      <c r="E7">
        <v>0.89096068098905501</v>
      </c>
      <c r="F7">
        <v>6594</v>
      </c>
      <c r="G7">
        <v>38469</v>
      </c>
      <c r="H7">
        <v>12048</v>
      </c>
      <c r="I7">
        <v>807</v>
      </c>
      <c r="J7" s="1">
        <f t="shared" si="0"/>
        <v>0.23849397232614764</v>
      </c>
      <c r="K7" s="1">
        <f t="shared" si="1"/>
        <v>0.10903931901094446</v>
      </c>
    </row>
    <row r="8" spans="1:11" x14ac:dyDescent="0.3">
      <c r="A8">
        <v>1</v>
      </c>
      <c r="B8" t="s">
        <v>12</v>
      </c>
      <c r="C8">
        <v>0.57178765934526299</v>
      </c>
      <c r="D8">
        <v>0.51321443919209198</v>
      </c>
      <c r="E8">
        <v>0.64545331711930798</v>
      </c>
      <c r="F8">
        <v>4777</v>
      </c>
      <c r="G8">
        <v>45986</v>
      </c>
      <c r="H8">
        <v>4531</v>
      </c>
      <c r="I8">
        <v>2624</v>
      </c>
      <c r="J8" s="1">
        <f t="shared" si="0"/>
        <v>8.9692578735871095E-2</v>
      </c>
      <c r="K8" s="1">
        <f t="shared" si="1"/>
        <v>0.3545466828806918</v>
      </c>
    </row>
    <row r="9" spans="1:11" x14ac:dyDescent="0.3">
      <c r="A9">
        <v>1.5</v>
      </c>
      <c r="B9" t="s">
        <v>10</v>
      </c>
      <c r="C9">
        <v>0.58548314381605904</v>
      </c>
      <c r="D9">
        <v>0.465212545772966</v>
      </c>
      <c r="E9">
        <v>0.78962302391568695</v>
      </c>
      <c r="F9">
        <v>5844</v>
      </c>
      <c r="G9">
        <v>43799</v>
      </c>
      <c r="H9">
        <v>6718</v>
      </c>
      <c r="I9">
        <v>1557</v>
      </c>
      <c r="J9" s="1">
        <f t="shared" si="0"/>
        <v>0.1329849357641982</v>
      </c>
      <c r="K9" s="1">
        <f t="shared" si="1"/>
        <v>0.21037697608431294</v>
      </c>
    </row>
    <row r="10" spans="1:11" x14ac:dyDescent="0.3">
      <c r="A10">
        <v>1.5</v>
      </c>
      <c r="B10" t="s">
        <v>11</v>
      </c>
      <c r="C10">
        <v>0.53983493346808098</v>
      </c>
      <c r="D10">
        <v>0.39212087844864502</v>
      </c>
      <c r="E10">
        <v>0.86609917578705498</v>
      </c>
      <c r="F10">
        <v>6410</v>
      </c>
      <c r="G10">
        <v>40580</v>
      </c>
      <c r="H10">
        <v>9937</v>
      </c>
      <c r="I10">
        <v>991</v>
      </c>
      <c r="J10" s="1">
        <f t="shared" si="0"/>
        <v>0.19670605934635865</v>
      </c>
      <c r="K10" s="1">
        <f t="shared" si="1"/>
        <v>0.13390082421294419</v>
      </c>
    </row>
    <row r="11" spans="1:11" x14ac:dyDescent="0.3">
      <c r="A11">
        <v>1.5</v>
      </c>
      <c r="B11" t="s">
        <v>12</v>
      </c>
      <c r="C11">
        <v>0.56518666066953605</v>
      </c>
      <c r="D11">
        <v>0.53883851997059495</v>
      </c>
      <c r="E11">
        <v>0.59424402107823204</v>
      </c>
      <c r="F11">
        <v>4398</v>
      </c>
      <c r="G11">
        <v>46753</v>
      </c>
      <c r="H11">
        <v>3764</v>
      </c>
      <c r="I11">
        <v>3003</v>
      </c>
      <c r="J11" s="1">
        <f t="shared" si="0"/>
        <v>7.4509571035493008E-2</v>
      </c>
      <c r="K11" s="1">
        <f t="shared" si="1"/>
        <v>0.40575597892176735</v>
      </c>
    </row>
    <row r="12" spans="1:11" x14ac:dyDescent="0.3">
      <c r="A12">
        <v>2</v>
      </c>
      <c r="B12" t="s">
        <v>10</v>
      </c>
      <c r="C12">
        <v>0.58681503254251499</v>
      </c>
      <c r="D12">
        <v>0.47978714273452899</v>
      </c>
      <c r="E12">
        <v>0.75530333738683897</v>
      </c>
      <c r="F12">
        <v>5590</v>
      </c>
      <c r="G12">
        <v>44456</v>
      </c>
      <c r="H12">
        <v>6061</v>
      </c>
      <c r="I12">
        <v>1811</v>
      </c>
      <c r="J12" s="1">
        <f t="shared" si="0"/>
        <v>0.11997941287091474</v>
      </c>
      <c r="K12" s="1">
        <f t="shared" si="1"/>
        <v>0.24469666261316039</v>
      </c>
    </row>
    <row r="13" spans="1:11" x14ac:dyDescent="0.3">
      <c r="A13">
        <v>2</v>
      </c>
      <c r="B13" t="s">
        <v>11</v>
      </c>
      <c r="C13">
        <v>0.56409090909090898</v>
      </c>
      <c r="D13">
        <v>0.42502911158298501</v>
      </c>
      <c r="E13">
        <v>0.838400216187001</v>
      </c>
      <c r="F13">
        <v>6205</v>
      </c>
      <c r="G13">
        <v>42123</v>
      </c>
      <c r="H13">
        <v>8394</v>
      </c>
      <c r="I13">
        <v>1196</v>
      </c>
      <c r="J13" s="1">
        <f t="shared" si="0"/>
        <v>0.16616188609774926</v>
      </c>
      <c r="K13" s="1">
        <f t="shared" si="1"/>
        <v>0.16159978381299825</v>
      </c>
    </row>
    <row r="14" spans="1:11" x14ac:dyDescent="0.3">
      <c r="A14">
        <v>2</v>
      </c>
      <c r="B14" t="s">
        <v>12</v>
      </c>
      <c r="C14">
        <v>0.55954683614258005</v>
      </c>
      <c r="D14">
        <v>0.57243816254416902</v>
      </c>
      <c r="E14">
        <v>0.54722334819618901</v>
      </c>
      <c r="F14">
        <v>4050</v>
      </c>
      <c r="G14">
        <v>47492</v>
      </c>
      <c r="H14">
        <v>3025</v>
      </c>
      <c r="I14">
        <v>3351</v>
      </c>
      <c r="J14" s="1">
        <f t="shared" si="0"/>
        <v>5.9880832195102637E-2</v>
      </c>
      <c r="K14" s="1">
        <f t="shared" si="1"/>
        <v>0.45277665180381027</v>
      </c>
    </row>
    <row r="15" spans="1:11" x14ac:dyDescent="0.3">
      <c r="B15" t="s">
        <v>13</v>
      </c>
      <c r="C15">
        <v>2.07894736842105E-2</v>
      </c>
      <c r="D15">
        <v>0.39698492462311502</v>
      </c>
      <c r="E15">
        <v>1.06742332117281E-2</v>
      </c>
      <c r="F15">
        <v>79</v>
      </c>
      <c r="G15">
        <v>50397</v>
      </c>
      <c r="H15">
        <v>120</v>
      </c>
      <c r="I15">
        <v>7322</v>
      </c>
      <c r="J15" s="1">
        <f t="shared" si="0"/>
        <v>2.3754379713759725E-3</v>
      </c>
      <c r="K15" s="1">
        <f t="shared" si="1"/>
        <v>0.98932576678827189</v>
      </c>
    </row>
    <row r="16" spans="1:11" x14ac:dyDescent="0.3">
      <c r="A16" s="17" t="s">
        <v>14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x14ac:dyDescent="0.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21</v>
      </c>
      <c r="K17" t="s">
        <v>22</v>
      </c>
    </row>
    <row r="18" spans="1:11" x14ac:dyDescent="0.3">
      <c r="A18">
        <v>0.5</v>
      </c>
      <c r="B18" t="s">
        <v>10</v>
      </c>
      <c r="C18">
        <v>0.52691854263739901</v>
      </c>
      <c r="D18">
        <v>0.45072992700729902</v>
      </c>
      <c r="E18">
        <v>0.63410349952709</v>
      </c>
      <c r="F18">
        <v>4693</v>
      </c>
      <c r="G18">
        <v>44798</v>
      </c>
      <c r="H18">
        <v>5719</v>
      </c>
      <c r="I18">
        <v>2708</v>
      </c>
      <c r="J18" s="1">
        <f>H18/(H18+G18)</f>
        <v>0.11320941465249322</v>
      </c>
      <c r="K18" s="1">
        <f>I18/(I18+F18)</f>
        <v>0.36589650047290906</v>
      </c>
    </row>
    <row r="19" spans="1:11" x14ac:dyDescent="0.3">
      <c r="A19">
        <v>0.5</v>
      </c>
      <c r="B19" t="s">
        <v>11</v>
      </c>
      <c r="C19">
        <v>0.50250182171484004</v>
      </c>
      <c r="D19">
        <v>0.39229368932038799</v>
      </c>
      <c r="E19">
        <v>0.69882448317794799</v>
      </c>
      <c r="F19">
        <v>5172</v>
      </c>
      <c r="G19">
        <v>42505</v>
      </c>
      <c r="H19">
        <v>8012</v>
      </c>
      <c r="I19">
        <v>2229</v>
      </c>
      <c r="J19" s="1">
        <f t="shared" ref="J19:J30" si="2">H19/(H19+G19)</f>
        <v>0.15860007522220243</v>
      </c>
      <c r="K19" s="1">
        <f t="shared" ref="K19:K30" si="3">I19/(I19+F19)</f>
        <v>0.30117551682205107</v>
      </c>
    </row>
    <row r="20" spans="1:11" x14ac:dyDescent="0.3">
      <c r="A20">
        <v>0.5</v>
      </c>
      <c r="B20" t="s">
        <v>12</v>
      </c>
      <c r="C20">
        <v>0.426878633988371</v>
      </c>
      <c r="D20">
        <v>0.46880051729712202</v>
      </c>
      <c r="E20">
        <v>0.39183894068369102</v>
      </c>
      <c r="F20">
        <v>2900</v>
      </c>
      <c r="G20">
        <v>47231</v>
      </c>
      <c r="H20">
        <v>3286</v>
      </c>
      <c r="I20">
        <v>4501</v>
      </c>
      <c r="J20" s="1">
        <f t="shared" si="2"/>
        <v>6.5047409782845372E-2</v>
      </c>
      <c r="K20" s="1">
        <f t="shared" si="3"/>
        <v>0.60816105931630859</v>
      </c>
    </row>
    <row r="21" spans="1:11" x14ac:dyDescent="0.3">
      <c r="A21">
        <v>1</v>
      </c>
      <c r="B21" t="s">
        <v>10</v>
      </c>
      <c r="C21">
        <v>0.52645990832787604</v>
      </c>
      <c r="D21">
        <v>0.47052564375398997</v>
      </c>
      <c r="E21">
        <v>0.59748682610458004</v>
      </c>
      <c r="F21">
        <v>4422</v>
      </c>
      <c r="G21">
        <v>45541</v>
      </c>
      <c r="H21">
        <v>4976</v>
      </c>
      <c r="I21">
        <v>2979</v>
      </c>
      <c r="J21" s="1">
        <f t="shared" si="2"/>
        <v>9.8501494546390331E-2</v>
      </c>
      <c r="K21" s="1">
        <f t="shared" si="3"/>
        <v>0.40251317389541952</v>
      </c>
    </row>
    <row r="22" spans="1:11" x14ac:dyDescent="0.3">
      <c r="A22">
        <v>1</v>
      </c>
      <c r="B22" t="s">
        <v>11</v>
      </c>
      <c r="C22">
        <v>0.52035886818495503</v>
      </c>
      <c r="D22">
        <v>0.42855893669115003</v>
      </c>
      <c r="E22">
        <v>0.66220780975543803</v>
      </c>
      <c r="F22">
        <v>4901</v>
      </c>
      <c r="G22">
        <v>43982</v>
      </c>
      <c r="H22">
        <v>6535</v>
      </c>
      <c r="I22">
        <v>2500</v>
      </c>
      <c r="J22" s="1">
        <f t="shared" si="2"/>
        <v>0.12936239285784984</v>
      </c>
      <c r="K22" s="1">
        <f t="shared" si="3"/>
        <v>0.33779219024456153</v>
      </c>
    </row>
    <row r="23" spans="1:11" x14ac:dyDescent="0.3">
      <c r="A23">
        <v>1</v>
      </c>
      <c r="B23" t="s">
        <v>12</v>
      </c>
      <c r="C23">
        <v>0.376178095547611</v>
      </c>
      <c r="D23">
        <v>0.471775015284287</v>
      </c>
      <c r="E23">
        <v>0.31279556816646398</v>
      </c>
      <c r="F23">
        <v>2315</v>
      </c>
      <c r="G23">
        <v>47925</v>
      </c>
      <c r="H23">
        <v>2592</v>
      </c>
      <c r="I23">
        <v>5086</v>
      </c>
      <c r="J23" s="1">
        <f t="shared" si="2"/>
        <v>5.1309460181721007E-2</v>
      </c>
      <c r="K23" s="1">
        <f t="shared" si="3"/>
        <v>0.68720443183353597</v>
      </c>
    </row>
    <row r="24" spans="1:11" x14ac:dyDescent="0.3">
      <c r="A24">
        <v>1.5</v>
      </c>
      <c r="B24" t="s">
        <v>10</v>
      </c>
      <c r="C24">
        <v>0.525025150905432</v>
      </c>
      <c r="D24">
        <v>0.49100317534987598</v>
      </c>
      <c r="E24">
        <v>0.56411295770841696</v>
      </c>
      <c r="F24">
        <v>4175</v>
      </c>
      <c r="G24">
        <v>46189</v>
      </c>
      <c r="H24">
        <v>4328</v>
      </c>
      <c r="I24">
        <v>3226</v>
      </c>
      <c r="J24" s="1">
        <f t="shared" si="2"/>
        <v>8.5674129500960067E-2</v>
      </c>
      <c r="K24" s="1">
        <f t="shared" si="3"/>
        <v>0.43588704229158221</v>
      </c>
    </row>
    <row r="25" spans="1:11" x14ac:dyDescent="0.3">
      <c r="A25">
        <v>1.5</v>
      </c>
      <c r="B25" t="s">
        <v>11</v>
      </c>
      <c r="C25">
        <v>0.52704748023992298</v>
      </c>
      <c r="D25">
        <v>0.45037363479593701</v>
      </c>
      <c r="E25">
        <v>0.63518443453587303</v>
      </c>
      <c r="F25">
        <v>4701</v>
      </c>
      <c r="G25">
        <v>44780</v>
      </c>
      <c r="H25">
        <v>5737</v>
      </c>
      <c r="I25">
        <v>2700</v>
      </c>
      <c r="J25" s="1">
        <f t="shared" si="2"/>
        <v>0.11356573034819961</v>
      </c>
      <c r="K25" s="1">
        <f t="shared" si="3"/>
        <v>0.36481556546412647</v>
      </c>
    </row>
    <row r="26" spans="1:11" x14ac:dyDescent="0.3">
      <c r="A26">
        <v>1.5</v>
      </c>
      <c r="B26" t="s">
        <v>12</v>
      </c>
      <c r="C26">
        <v>0.34334237940996198</v>
      </c>
      <c r="D26">
        <v>0.48756837394331098</v>
      </c>
      <c r="E26">
        <v>0.264964194027834</v>
      </c>
      <c r="F26">
        <v>1961</v>
      </c>
      <c r="G26">
        <v>48456</v>
      </c>
      <c r="H26">
        <v>2061</v>
      </c>
      <c r="I26">
        <v>5440</v>
      </c>
      <c r="J26" s="1">
        <f t="shared" si="2"/>
        <v>4.0798147158382328E-2</v>
      </c>
      <c r="K26" s="1">
        <f t="shared" si="3"/>
        <v>0.73503580597216589</v>
      </c>
    </row>
    <row r="27" spans="1:11" x14ac:dyDescent="0.3">
      <c r="A27">
        <v>2</v>
      </c>
      <c r="B27" t="s">
        <v>10</v>
      </c>
      <c r="C27">
        <v>0.51945348080676601</v>
      </c>
      <c r="D27">
        <v>0.50094114694440905</v>
      </c>
      <c r="E27">
        <v>0.53938656938251495</v>
      </c>
      <c r="F27">
        <v>3992</v>
      </c>
      <c r="G27">
        <v>46540</v>
      </c>
      <c r="H27">
        <v>3977</v>
      </c>
      <c r="I27">
        <v>3409</v>
      </c>
      <c r="J27" s="1">
        <f t="shared" si="2"/>
        <v>7.8725973434685348E-2</v>
      </c>
      <c r="K27" s="1">
        <f t="shared" si="3"/>
        <v>0.46061343061748411</v>
      </c>
    </row>
    <row r="28" spans="1:11" x14ac:dyDescent="0.3">
      <c r="A28">
        <v>2</v>
      </c>
      <c r="B28" t="s">
        <v>11</v>
      </c>
      <c r="C28">
        <v>0.52554061952074804</v>
      </c>
      <c r="D28">
        <v>0.46307549696158201</v>
      </c>
      <c r="E28">
        <v>0.60748547493581895</v>
      </c>
      <c r="F28">
        <v>4496</v>
      </c>
      <c r="G28">
        <v>45304</v>
      </c>
      <c r="H28">
        <v>5213</v>
      </c>
      <c r="I28">
        <v>2905</v>
      </c>
      <c r="J28" s="1">
        <f t="shared" si="2"/>
        <v>0.10319298453985787</v>
      </c>
      <c r="K28" s="1">
        <f t="shared" si="3"/>
        <v>0.3925145250641805</v>
      </c>
    </row>
    <row r="29" spans="1:11" x14ac:dyDescent="0.3">
      <c r="A29">
        <v>2</v>
      </c>
      <c r="B29" t="s">
        <v>12</v>
      </c>
      <c r="C29">
        <v>0.31264916467780401</v>
      </c>
      <c r="D29">
        <v>0.487546521614657</v>
      </c>
      <c r="E29">
        <v>0.230104039994595</v>
      </c>
      <c r="F29">
        <v>1703</v>
      </c>
      <c r="G29">
        <v>48727</v>
      </c>
      <c r="H29">
        <v>1790</v>
      </c>
      <c r="I29">
        <v>5698</v>
      </c>
      <c r="J29" s="1">
        <f t="shared" si="2"/>
        <v>3.5433616406358254E-2</v>
      </c>
      <c r="K29" s="1">
        <f t="shared" si="3"/>
        <v>0.76989596000540472</v>
      </c>
    </row>
    <row r="30" spans="1:11" x14ac:dyDescent="0.3">
      <c r="B30" t="s">
        <v>13</v>
      </c>
      <c r="C30">
        <v>2.3381058715355299E-2</v>
      </c>
      <c r="D30">
        <v>0.419811320754717</v>
      </c>
      <c r="E30">
        <v>1.2025401972706301E-2</v>
      </c>
      <c r="F30">
        <v>89</v>
      </c>
      <c r="G30">
        <v>50394</v>
      </c>
      <c r="H30">
        <v>123</v>
      </c>
      <c r="I30">
        <v>7312</v>
      </c>
      <c r="J30" s="1">
        <f t="shared" si="2"/>
        <v>2.4348239206603717E-3</v>
      </c>
      <c r="K30" s="1">
        <f t="shared" si="3"/>
        <v>0.98797459802729359</v>
      </c>
    </row>
    <row r="31" spans="1:11" x14ac:dyDescent="0.3">
      <c r="A31" s="17" t="s">
        <v>15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x14ac:dyDescent="0.3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21</v>
      </c>
      <c r="K32" t="s">
        <v>22</v>
      </c>
    </row>
    <row r="33" spans="1:11" x14ac:dyDescent="0.3">
      <c r="A33">
        <v>0.5</v>
      </c>
      <c r="B33" t="s">
        <v>10</v>
      </c>
      <c r="C33">
        <v>0.59913766927794898</v>
      </c>
      <c r="D33">
        <v>0.54412089124200302</v>
      </c>
      <c r="E33">
        <v>0.66653154979056795</v>
      </c>
      <c r="F33">
        <v>4933</v>
      </c>
      <c r="G33">
        <v>46384</v>
      </c>
      <c r="H33">
        <v>4133</v>
      </c>
      <c r="I33">
        <v>2468</v>
      </c>
      <c r="J33" s="1">
        <f>H33/(H33+G33)</f>
        <v>8.1814042797474118E-2</v>
      </c>
      <c r="K33" s="1">
        <f>I33/(I33+F33)</f>
        <v>0.33346845020943117</v>
      </c>
    </row>
    <row r="34" spans="1:11" x14ac:dyDescent="0.3">
      <c r="A34">
        <v>0.5</v>
      </c>
      <c r="B34" t="s">
        <v>11</v>
      </c>
      <c r="C34">
        <v>0.52928455577581501</v>
      </c>
      <c r="D34">
        <v>0.39702602230483203</v>
      </c>
      <c r="E34">
        <v>0.79367653019862106</v>
      </c>
      <c r="F34">
        <v>5874</v>
      </c>
      <c r="G34">
        <v>41596</v>
      </c>
      <c r="H34">
        <v>8921</v>
      </c>
      <c r="I34">
        <v>1527</v>
      </c>
      <c r="J34" s="1">
        <f t="shared" ref="J34:J45" si="4">H34/(H34+G34)</f>
        <v>0.17659401785537543</v>
      </c>
      <c r="K34" s="1">
        <f t="shared" ref="K34:K45" si="5">I34/(I34+F34)</f>
        <v>0.2063234698013782</v>
      </c>
    </row>
    <row r="35" spans="1:11" x14ac:dyDescent="0.3">
      <c r="A35">
        <v>0.5</v>
      </c>
      <c r="B35" t="s">
        <v>12</v>
      </c>
      <c r="C35">
        <v>0.305872756933115</v>
      </c>
      <c r="D35">
        <v>0.62318238471125798</v>
      </c>
      <c r="E35">
        <v>0.20267531414673601</v>
      </c>
      <c r="F35">
        <v>1500</v>
      </c>
      <c r="G35">
        <v>49610</v>
      </c>
      <c r="H35">
        <v>907</v>
      </c>
      <c r="I35">
        <v>5901</v>
      </c>
      <c r="J35" s="1">
        <f t="shared" si="4"/>
        <v>1.7954352000316726E-2</v>
      </c>
      <c r="K35" s="1">
        <f t="shared" si="5"/>
        <v>0.7973246858532631</v>
      </c>
    </row>
    <row r="36" spans="1:11" x14ac:dyDescent="0.3">
      <c r="A36">
        <v>1</v>
      </c>
      <c r="B36" t="s">
        <v>10</v>
      </c>
      <c r="C36">
        <v>0.60883364189367895</v>
      </c>
      <c r="D36">
        <v>0.59614139583063497</v>
      </c>
      <c r="E36">
        <v>0.62207809755438404</v>
      </c>
      <c r="F36">
        <v>4604</v>
      </c>
      <c r="G36">
        <v>47398</v>
      </c>
      <c r="H36">
        <v>3119</v>
      </c>
      <c r="I36">
        <v>2797</v>
      </c>
      <c r="J36" s="1">
        <f t="shared" si="4"/>
        <v>6.1741591939347147E-2</v>
      </c>
      <c r="K36" s="1">
        <f t="shared" si="5"/>
        <v>0.37792190244561547</v>
      </c>
    </row>
    <row r="37" spans="1:11" x14ac:dyDescent="0.3">
      <c r="A37">
        <v>1</v>
      </c>
      <c r="B37" t="s">
        <v>11</v>
      </c>
      <c r="C37">
        <v>0.57048075404138798</v>
      </c>
      <c r="D37">
        <v>0.46738567730802399</v>
      </c>
      <c r="E37">
        <v>0.73192811782191503</v>
      </c>
      <c r="F37">
        <v>5417</v>
      </c>
      <c r="G37">
        <v>44344</v>
      </c>
      <c r="H37">
        <v>6173</v>
      </c>
      <c r="I37">
        <v>1984</v>
      </c>
      <c r="J37" s="1">
        <f t="shared" si="4"/>
        <v>0.12219648831086564</v>
      </c>
      <c r="K37" s="1">
        <f t="shared" si="5"/>
        <v>0.26807188217808403</v>
      </c>
    </row>
    <row r="38" spans="1:11" x14ac:dyDescent="0.3">
      <c r="A38">
        <v>1</v>
      </c>
      <c r="B38" t="s">
        <v>12</v>
      </c>
      <c r="C38">
        <v>0.191880244953504</v>
      </c>
      <c r="D38">
        <v>0.59703599153140396</v>
      </c>
      <c r="E38">
        <v>0.114308877178759</v>
      </c>
      <c r="F38">
        <v>846</v>
      </c>
      <c r="G38">
        <v>49946</v>
      </c>
      <c r="H38">
        <v>571</v>
      </c>
      <c r="I38">
        <v>6555</v>
      </c>
      <c r="J38" s="1">
        <f t="shared" si="4"/>
        <v>1.1303125680464002E-2</v>
      </c>
      <c r="K38" s="1">
        <f t="shared" si="5"/>
        <v>0.88569112282124041</v>
      </c>
    </row>
    <row r="39" spans="1:11" x14ac:dyDescent="0.3">
      <c r="A39">
        <v>1.5</v>
      </c>
      <c r="B39" t="s">
        <v>10</v>
      </c>
      <c r="C39">
        <v>0.60800112099768699</v>
      </c>
      <c r="D39">
        <v>0.63140279394644905</v>
      </c>
      <c r="E39">
        <v>0.58627212538846096</v>
      </c>
      <c r="F39">
        <v>4339</v>
      </c>
      <c r="G39">
        <v>47984</v>
      </c>
      <c r="H39">
        <v>2533</v>
      </c>
      <c r="I39">
        <v>3062</v>
      </c>
      <c r="J39" s="1">
        <f t="shared" si="4"/>
        <v>5.014153651246115E-2</v>
      </c>
      <c r="K39" s="1">
        <f t="shared" si="5"/>
        <v>0.41372787461153898</v>
      </c>
    </row>
    <row r="40" spans="1:11" x14ac:dyDescent="0.3">
      <c r="A40">
        <v>1.5</v>
      </c>
      <c r="B40" t="s">
        <v>11</v>
      </c>
      <c r="C40">
        <v>0.593107476635514</v>
      </c>
      <c r="D40">
        <v>0.52237884556024206</v>
      </c>
      <c r="E40">
        <v>0.68598837994865502</v>
      </c>
      <c r="F40">
        <v>5077</v>
      </c>
      <c r="G40">
        <v>45875</v>
      </c>
      <c r="H40">
        <v>4642</v>
      </c>
      <c r="I40">
        <v>2324</v>
      </c>
      <c r="J40" s="1">
        <f t="shared" si="4"/>
        <v>9.1889858859393866E-2</v>
      </c>
      <c r="K40" s="1">
        <f t="shared" si="5"/>
        <v>0.31401162005134442</v>
      </c>
    </row>
    <row r="41" spans="1:11" x14ac:dyDescent="0.3">
      <c r="A41">
        <v>1.5</v>
      </c>
      <c r="B41" t="s">
        <v>12</v>
      </c>
      <c r="C41">
        <v>0.136613326964413</v>
      </c>
      <c r="D41">
        <v>0.58787255909558001</v>
      </c>
      <c r="E41">
        <v>7.7286853127955593E-2</v>
      </c>
      <c r="F41">
        <v>572</v>
      </c>
      <c r="G41">
        <v>50116</v>
      </c>
      <c r="H41">
        <v>401</v>
      </c>
      <c r="I41">
        <v>6829</v>
      </c>
      <c r="J41" s="1">
        <f t="shared" si="4"/>
        <v>7.9379218876813751E-3</v>
      </c>
      <c r="K41" s="1">
        <f t="shared" si="5"/>
        <v>0.92271314687204431</v>
      </c>
    </row>
    <row r="42" spans="1:11" x14ac:dyDescent="0.3">
      <c r="A42">
        <v>2</v>
      </c>
      <c r="B42" t="s">
        <v>10</v>
      </c>
      <c r="C42">
        <v>0.60533994747592601</v>
      </c>
      <c r="D42">
        <v>0.65784049468844097</v>
      </c>
      <c r="E42">
        <v>0.56059991892987404</v>
      </c>
      <c r="F42">
        <v>4149</v>
      </c>
      <c r="G42">
        <v>48359</v>
      </c>
      <c r="H42">
        <v>2158</v>
      </c>
      <c r="I42">
        <v>3252</v>
      </c>
      <c r="J42" s="1">
        <f t="shared" si="4"/>
        <v>4.2718292851911241E-2</v>
      </c>
      <c r="K42" s="1">
        <f t="shared" si="5"/>
        <v>0.43940008107012568</v>
      </c>
    </row>
    <row r="43" spans="1:11" x14ac:dyDescent="0.3">
      <c r="A43">
        <v>2</v>
      </c>
      <c r="B43" t="s">
        <v>11</v>
      </c>
      <c r="C43">
        <v>0.60482048707004699</v>
      </c>
      <c r="D43">
        <v>0.56476380260227399</v>
      </c>
      <c r="E43">
        <v>0.65099310903931895</v>
      </c>
      <c r="F43">
        <v>4818</v>
      </c>
      <c r="G43">
        <v>46804</v>
      </c>
      <c r="H43">
        <v>3713</v>
      </c>
      <c r="I43">
        <v>2583</v>
      </c>
      <c r="J43" s="1">
        <f t="shared" si="4"/>
        <v>7.3500009897658217E-2</v>
      </c>
      <c r="K43" s="1">
        <f t="shared" si="5"/>
        <v>0.34900689096068099</v>
      </c>
    </row>
    <row r="44" spans="1:11" x14ac:dyDescent="0.3">
      <c r="A44">
        <v>2</v>
      </c>
      <c r="B44" t="s">
        <v>12</v>
      </c>
      <c r="C44">
        <v>0.108925497910007</v>
      </c>
      <c r="D44">
        <v>0.60436562073669797</v>
      </c>
      <c r="E44">
        <v>5.9856776111336302E-2</v>
      </c>
      <c r="F44">
        <v>443</v>
      </c>
      <c r="G44">
        <v>50227</v>
      </c>
      <c r="H44">
        <v>290</v>
      </c>
      <c r="I44">
        <v>6958</v>
      </c>
      <c r="J44" s="1">
        <f t="shared" si="4"/>
        <v>5.7406417641586004E-3</v>
      </c>
      <c r="K44" s="1">
        <f t="shared" si="5"/>
        <v>0.94014322388866367</v>
      </c>
    </row>
    <row r="45" spans="1:11" x14ac:dyDescent="0.3">
      <c r="B45" t="s">
        <v>13</v>
      </c>
      <c r="C45">
        <v>2.4278392230914401E-3</v>
      </c>
      <c r="D45">
        <v>0.69230769230769196</v>
      </c>
      <c r="E45">
        <v>1.2160518848804199E-3</v>
      </c>
      <c r="F45">
        <v>9</v>
      </c>
      <c r="G45">
        <v>50513</v>
      </c>
      <c r="H45">
        <v>4</v>
      </c>
      <c r="I45">
        <v>7392</v>
      </c>
      <c r="J45" s="1">
        <f t="shared" si="4"/>
        <v>7.9181265712532421E-5</v>
      </c>
      <c r="K45" s="1">
        <f t="shared" si="5"/>
        <v>0.99878394811511961</v>
      </c>
    </row>
    <row r="46" spans="1:11" x14ac:dyDescent="0.3">
      <c r="A46" s="17" t="s">
        <v>16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3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21</v>
      </c>
      <c r="K47" t="s">
        <v>22</v>
      </c>
    </row>
    <row r="48" spans="1:11" x14ac:dyDescent="0.3">
      <c r="A48">
        <v>0.5</v>
      </c>
      <c r="B48" t="s">
        <v>10</v>
      </c>
      <c r="C48">
        <v>0.56483388792056199</v>
      </c>
      <c r="D48">
        <v>0.46366631980575701</v>
      </c>
      <c r="E48">
        <v>0.72246993649506797</v>
      </c>
      <c r="F48">
        <v>5347</v>
      </c>
      <c r="G48">
        <v>44332</v>
      </c>
      <c r="H48">
        <v>6185</v>
      </c>
      <c r="I48">
        <v>2054</v>
      </c>
      <c r="J48" s="1">
        <f>H48/(H48+G48)</f>
        <v>0.12243403210800324</v>
      </c>
      <c r="K48" s="1">
        <f>I48/(I48+F48)</f>
        <v>0.27753006350493176</v>
      </c>
    </row>
    <row r="49" spans="1:11" x14ac:dyDescent="0.3">
      <c r="A49">
        <v>0.5</v>
      </c>
      <c r="B49" t="s">
        <v>11</v>
      </c>
      <c r="C49">
        <v>0.51413085559426996</v>
      </c>
      <c r="D49">
        <v>0.37712987504732998</v>
      </c>
      <c r="E49">
        <v>0.80745845156059903</v>
      </c>
      <c r="F49">
        <v>5976</v>
      </c>
      <c r="G49">
        <v>40647</v>
      </c>
      <c r="H49">
        <v>9870</v>
      </c>
      <c r="I49">
        <v>1425</v>
      </c>
      <c r="J49" s="1">
        <f t="shared" ref="J49:J60" si="6">H49/(H49+G49)</f>
        <v>0.19537977314567373</v>
      </c>
      <c r="K49" s="1">
        <f t="shared" ref="K49:K60" si="7">I49/(I49+F49)</f>
        <v>0.19254154843940008</v>
      </c>
    </row>
    <row r="50" spans="1:11" x14ac:dyDescent="0.3">
      <c r="A50">
        <v>0.5</v>
      </c>
      <c r="B50" t="s">
        <v>12</v>
      </c>
      <c r="C50">
        <v>0.56532329495128397</v>
      </c>
      <c r="D50">
        <v>0.47885210541123502</v>
      </c>
      <c r="E50">
        <v>0.689906769355492</v>
      </c>
      <c r="F50">
        <v>5106</v>
      </c>
      <c r="G50">
        <v>44960</v>
      </c>
      <c r="H50">
        <v>5557</v>
      </c>
      <c r="I50">
        <v>2295</v>
      </c>
      <c r="J50" s="1">
        <f t="shared" si="6"/>
        <v>0.11000257339113566</v>
      </c>
      <c r="K50" s="1">
        <f t="shared" si="7"/>
        <v>0.3100932306445075</v>
      </c>
    </row>
    <row r="51" spans="1:11" x14ac:dyDescent="0.3">
      <c r="A51">
        <v>1</v>
      </c>
      <c r="B51" t="s">
        <v>10</v>
      </c>
      <c r="C51">
        <v>0.56428490800316</v>
      </c>
      <c r="D51">
        <v>0.48454007948046901</v>
      </c>
      <c r="E51">
        <v>0.67544926361302504</v>
      </c>
      <c r="F51">
        <v>4999</v>
      </c>
      <c r="G51">
        <v>45199</v>
      </c>
      <c r="H51">
        <v>5318</v>
      </c>
      <c r="I51">
        <v>2402</v>
      </c>
      <c r="J51" s="1">
        <f t="shared" si="6"/>
        <v>0.10527149276481185</v>
      </c>
      <c r="K51" s="1">
        <f t="shared" si="7"/>
        <v>0.32455073638697474</v>
      </c>
    </row>
    <row r="52" spans="1:11" x14ac:dyDescent="0.3">
      <c r="A52">
        <v>1</v>
      </c>
      <c r="B52" t="s">
        <v>11</v>
      </c>
      <c r="C52">
        <v>0.55406807291409299</v>
      </c>
      <c r="D52">
        <v>0.43669210403363901</v>
      </c>
      <c r="E52">
        <v>0.75773544115659996</v>
      </c>
      <c r="F52">
        <v>5608</v>
      </c>
      <c r="G52">
        <v>43283</v>
      </c>
      <c r="H52">
        <v>7234</v>
      </c>
      <c r="I52">
        <v>1793</v>
      </c>
      <c r="J52" s="1">
        <f t="shared" si="6"/>
        <v>0.14319931904111488</v>
      </c>
      <c r="K52" s="1">
        <f t="shared" si="7"/>
        <v>0.24226455884339954</v>
      </c>
    </row>
    <row r="53" spans="1:11" x14ac:dyDescent="0.3">
      <c r="A53">
        <v>1</v>
      </c>
      <c r="B53" t="s">
        <v>12</v>
      </c>
      <c r="C53">
        <v>0.53153728294177705</v>
      </c>
      <c r="D53">
        <v>0.50381217475493101</v>
      </c>
      <c r="E53">
        <v>0.56249155519524296</v>
      </c>
      <c r="F53">
        <v>4163</v>
      </c>
      <c r="G53">
        <v>46417</v>
      </c>
      <c r="H53">
        <v>4100</v>
      </c>
      <c r="I53">
        <v>3238</v>
      </c>
      <c r="J53" s="1">
        <f t="shared" si="6"/>
        <v>8.1160797355345732E-2</v>
      </c>
      <c r="K53" s="1">
        <f t="shared" si="7"/>
        <v>0.43750844480475609</v>
      </c>
    </row>
    <row r="54" spans="1:11" x14ac:dyDescent="0.3">
      <c r="A54">
        <v>1.5</v>
      </c>
      <c r="B54" t="s">
        <v>10</v>
      </c>
      <c r="C54">
        <v>0.55143835205092695</v>
      </c>
      <c r="D54">
        <v>0.496324324324324</v>
      </c>
      <c r="E54">
        <v>0.62032157816511202</v>
      </c>
      <c r="F54">
        <v>4591</v>
      </c>
      <c r="G54">
        <v>45858</v>
      </c>
      <c r="H54">
        <v>4659</v>
      </c>
      <c r="I54">
        <v>2810</v>
      </c>
      <c r="J54" s="1">
        <f t="shared" si="6"/>
        <v>9.2226379238672135E-2</v>
      </c>
      <c r="K54" s="1">
        <f t="shared" si="7"/>
        <v>0.3796784218348872</v>
      </c>
    </row>
    <row r="55" spans="1:11" x14ac:dyDescent="0.3">
      <c r="A55">
        <v>1.5</v>
      </c>
      <c r="B55" t="s">
        <v>11</v>
      </c>
      <c r="C55">
        <v>0.56552752049398403</v>
      </c>
      <c r="D55">
        <v>0.466578831796223</v>
      </c>
      <c r="E55">
        <v>0.71774084583164399</v>
      </c>
      <c r="F55">
        <v>5312</v>
      </c>
      <c r="G55">
        <v>44444</v>
      </c>
      <c r="H55">
        <v>6073</v>
      </c>
      <c r="I55">
        <v>2089</v>
      </c>
      <c r="J55" s="1">
        <f t="shared" si="6"/>
        <v>0.12021695666805234</v>
      </c>
      <c r="K55" s="1">
        <f t="shared" si="7"/>
        <v>0.28225915416835562</v>
      </c>
    </row>
    <row r="56" spans="1:11" x14ac:dyDescent="0.3">
      <c r="A56">
        <v>1.5</v>
      </c>
      <c r="B56" t="s">
        <v>12</v>
      </c>
      <c r="C56">
        <v>0.50264289238142201</v>
      </c>
      <c r="D56">
        <v>0.52533883323511998</v>
      </c>
      <c r="E56">
        <v>0.48182678016484198</v>
      </c>
      <c r="F56">
        <v>3566</v>
      </c>
      <c r="G56">
        <v>47295</v>
      </c>
      <c r="H56">
        <v>3222</v>
      </c>
      <c r="I56">
        <v>3835</v>
      </c>
      <c r="J56" s="1">
        <f t="shared" si="6"/>
        <v>6.3780509531444859E-2</v>
      </c>
      <c r="K56" s="1">
        <f t="shared" si="7"/>
        <v>0.51817321983515741</v>
      </c>
    </row>
    <row r="57" spans="1:11" x14ac:dyDescent="0.3">
      <c r="A57">
        <v>2</v>
      </c>
      <c r="B57" t="s">
        <v>10</v>
      </c>
      <c r="C57">
        <v>0.53209254891962499</v>
      </c>
      <c r="D57">
        <v>0.50361969111969096</v>
      </c>
      <c r="E57">
        <v>0.56397784083231906</v>
      </c>
      <c r="F57">
        <v>4174</v>
      </c>
      <c r="G57">
        <v>46403</v>
      </c>
      <c r="H57">
        <v>4114</v>
      </c>
      <c r="I57">
        <v>3227</v>
      </c>
      <c r="J57" s="1">
        <f t="shared" si="6"/>
        <v>8.143793178533959E-2</v>
      </c>
      <c r="K57" s="1">
        <f t="shared" si="7"/>
        <v>0.43602215916768006</v>
      </c>
    </row>
    <row r="58" spans="1:11" x14ac:dyDescent="0.3">
      <c r="A58">
        <v>2</v>
      </c>
      <c r="B58" t="s">
        <v>11</v>
      </c>
      <c r="C58">
        <v>0.56523197316936802</v>
      </c>
      <c r="D58">
        <v>0.48202879206788002</v>
      </c>
      <c r="E58">
        <v>0.68315092555060097</v>
      </c>
      <c r="F58">
        <v>5056</v>
      </c>
      <c r="G58">
        <v>45084</v>
      </c>
      <c r="H58">
        <v>5433</v>
      </c>
      <c r="I58">
        <v>2345</v>
      </c>
      <c r="J58" s="1">
        <f t="shared" si="6"/>
        <v>0.10754795415404715</v>
      </c>
      <c r="K58" s="1">
        <f t="shared" si="7"/>
        <v>0.31684907444939875</v>
      </c>
    </row>
    <row r="59" spans="1:11" x14ac:dyDescent="0.3">
      <c r="A59">
        <v>2</v>
      </c>
      <c r="B59" t="s">
        <v>12</v>
      </c>
      <c r="C59">
        <v>0.43994347621290603</v>
      </c>
      <c r="D59">
        <v>0.52501405283867297</v>
      </c>
      <c r="E59">
        <v>0.378597486826104</v>
      </c>
      <c r="F59">
        <v>2802</v>
      </c>
      <c r="G59">
        <v>47982</v>
      </c>
      <c r="H59">
        <v>2535</v>
      </c>
      <c r="I59">
        <v>4599</v>
      </c>
      <c r="J59" s="1">
        <f t="shared" si="6"/>
        <v>5.0181127145317417E-2</v>
      </c>
      <c r="K59" s="1">
        <f t="shared" si="7"/>
        <v>0.62140251317389539</v>
      </c>
    </row>
    <row r="60" spans="1:11" x14ac:dyDescent="0.3">
      <c r="B60" t="s">
        <v>13</v>
      </c>
      <c r="C60">
        <v>1.5919342000530599E-2</v>
      </c>
      <c r="D60">
        <v>0.43795620437956201</v>
      </c>
      <c r="E60">
        <v>8.1070125658694696E-3</v>
      </c>
      <c r="F60">
        <v>60</v>
      </c>
      <c r="G60">
        <v>50440</v>
      </c>
      <c r="H60">
        <v>77</v>
      </c>
      <c r="I60">
        <v>7341</v>
      </c>
      <c r="J60" s="1">
        <f t="shared" si="6"/>
        <v>1.524239364966249E-3</v>
      </c>
      <c r="K60" s="1">
        <f t="shared" si="7"/>
        <v>0.99189298743413057</v>
      </c>
    </row>
    <row r="61" spans="1:11" x14ac:dyDescent="0.3">
      <c r="A61" s="17" t="s">
        <v>17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 x14ac:dyDescent="0.3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21</v>
      </c>
      <c r="K62" t="s">
        <v>22</v>
      </c>
    </row>
    <row r="63" spans="1:11" x14ac:dyDescent="0.3">
      <c r="A63">
        <v>0.5</v>
      </c>
      <c r="B63" t="s">
        <v>10</v>
      </c>
      <c r="C63">
        <v>0.566063109360741</v>
      </c>
      <c r="D63">
        <v>0.43912071535022301</v>
      </c>
      <c r="E63">
        <v>0.79624375084447996</v>
      </c>
      <c r="F63">
        <v>5893</v>
      </c>
      <c r="G63">
        <v>42990</v>
      </c>
      <c r="H63">
        <v>7527</v>
      </c>
      <c r="I63">
        <v>1508</v>
      </c>
      <c r="J63" s="1">
        <f>H63/(H63+G63)</f>
        <v>0.14899934675455787</v>
      </c>
      <c r="K63" s="1">
        <f>I63/(I63+F63)</f>
        <v>0.20375624915551951</v>
      </c>
    </row>
    <row r="64" spans="1:11" x14ac:dyDescent="0.3">
      <c r="A64">
        <v>0.5</v>
      </c>
      <c r="B64" t="s">
        <v>11</v>
      </c>
      <c r="C64">
        <v>0.493491036227032</v>
      </c>
      <c r="D64">
        <v>0.34046702591737199</v>
      </c>
      <c r="E64">
        <v>0.89636535603296796</v>
      </c>
      <c r="F64">
        <v>6634</v>
      </c>
      <c r="G64">
        <v>37666</v>
      </c>
      <c r="H64">
        <v>12851</v>
      </c>
      <c r="I64">
        <v>767</v>
      </c>
      <c r="J64" s="1">
        <f t="shared" ref="J64:J75" si="8">H64/(H64+G64)</f>
        <v>0.25438961141793853</v>
      </c>
      <c r="K64" s="1">
        <f t="shared" ref="K64:K75" si="9">I64/(I64+F64)</f>
        <v>0.10363464396703148</v>
      </c>
    </row>
    <row r="65" spans="1:11" x14ac:dyDescent="0.3">
      <c r="A65">
        <v>0.5</v>
      </c>
      <c r="B65" t="s">
        <v>12</v>
      </c>
      <c r="C65">
        <v>0.52665808549556203</v>
      </c>
      <c r="D65">
        <v>0.52812499999999996</v>
      </c>
      <c r="E65">
        <v>0.52519929739224402</v>
      </c>
      <c r="F65">
        <v>3887</v>
      </c>
      <c r="G65">
        <v>47044</v>
      </c>
      <c r="H65">
        <v>3473</v>
      </c>
      <c r="I65">
        <v>3514</v>
      </c>
      <c r="J65" s="1">
        <f t="shared" si="8"/>
        <v>6.8749133954906269E-2</v>
      </c>
      <c r="K65" s="1">
        <f t="shared" si="9"/>
        <v>0.4748007026077557</v>
      </c>
    </row>
    <row r="66" spans="1:11" x14ac:dyDescent="0.3">
      <c r="A66">
        <v>1</v>
      </c>
      <c r="B66" t="s">
        <v>10</v>
      </c>
      <c r="C66">
        <v>0.58485528142689303</v>
      </c>
      <c r="D66">
        <v>0.48353200883002201</v>
      </c>
      <c r="E66">
        <v>0.73990001351168699</v>
      </c>
      <c r="F66">
        <v>5476</v>
      </c>
      <c r="G66">
        <v>44668</v>
      </c>
      <c r="H66">
        <v>5849</v>
      </c>
      <c r="I66">
        <v>1925</v>
      </c>
      <c r="J66" s="1">
        <f t="shared" si="8"/>
        <v>0.11578280578815052</v>
      </c>
      <c r="K66" s="1">
        <f t="shared" si="9"/>
        <v>0.2600999864883124</v>
      </c>
    </row>
    <row r="67" spans="1:11" x14ac:dyDescent="0.3">
      <c r="A67">
        <v>1</v>
      </c>
      <c r="B67" t="s">
        <v>11</v>
      </c>
      <c r="C67">
        <v>0.53968661700487996</v>
      </c>
      <c r="D67">
        <v>0.39499905997367901</v>
      </c>
      <c r="E67">
        <v>0.85164167004458802</v>
      </c>
      <c r="F67">
        <v>6303</v>
      </c>
      <c r="G67">
        <v>40863</v>
      </c>
      <c r="H67">
        <v>9654</v>
      </c>
      <c r="I67">
        <v>1098</v>
      </c>
      <c r="J67" s="1">
        <f t="shared" si="8"/>
        <v>0.19110398479719698</v>
      </c>
      <c r="K67" s="1">
        <f t="shared" si="9"/>
        <v>0.14835832995541143</v>
      </c>
    </row>
    <row r="68" spans="1:11" x14ac:dyDescent="0.3">
      <c r="A68">
        <v>1</v>
      </c>
      <c r="B68" t="s">
        <v>12</v>
      </c>
      <c r="C68">
        <v>0.47860010605257097</v>
      </c>
      <c r="D68">
        <v>0.54465517241379302</v>
      </c>
      <c r="E68">
        <v>0.42683421159302798</v>
      </c>
      <c r="F68">
        <v>3159</v>
      </c>
      <c r="G68">
        <v>47876</v>
      </c>
      <c r="H68">
        <v>2641</v>
      </c>
      <c r="I68">
        <v>4242</v>
      </c>
      <c r="J68" s="1">
        <f t="shared" si="8"/>
        <v>5.2279430686699525E-2</v>
      </c>
      <c r="K68" s="1">
        <f t="shared" si="9"/>
        <v>0.57316578840697208</v>
      </c>
    </row>
    <row r="69" spans="1:11" x14ac:dyDescent="0.3">
      <c r="A69">
        <v>1.5</v>
      </c>
      <c r="B69" t="s">
        <v>10</v>
      </c>
      <c r="C69">
        <v>0.584421534936998</v>
      </c>
      <c r="D69">
        <v>0.50720747589223503</v>
      </c>
      <c r="E69">
        <v>0.68936630185110104</v>
      </c>
      <c r="F69">
        <v>5102</v>
      </c>
      <c r="G69">
        <v>45560</v>
      </c>
      <c r="H69">
        <v>4957</v>
      </c>
      <c r="I69">
        <v>2299</v>
      </c>
      <c r="J69" s="1">
        <f t="shared" si="8"/>
        <v>9.8125383534255789E-2</v>
      </c>
      <c r="K69" s="1">
        <f t="shared" si="9"/>
        <v>0.3106336981488988</v>
      </c>
    </row>
    <row r="70" spans="1:11" x14ac:dyDescent="0.3">
      <c r="A70">
        <v>1.5</v>
      </c>
      <c r="B70" t="s">
        <v>11</v>
      </c>
      <c r="C70">
        <v>0.56367946894262599</v>
      </c>
      <c r="D70">
        <v>0.434217254730075</v>
      </c>
      <c r="E70">
        <v>0.803134711525469</v>
      </c>
      <c r="F70">
        <v>5944</v>
      </c>
      <c r="G70">
        <v>42772</v>
      </c>
      <c r="H70">
        <v>7745</v>
      </c>
      <c r="I70">
        <v>1457</v>
      </c>
      <c r="J70" s="1">
        <f t="shared" si="8"/>
        <v>0.15331472573589089</v>
      </c>
      <c r="K70" s="1">
        <f t="shared" si="9"/>
        <v>0.19686528847453047</v>
      </c>
    </row>
    <row r="71" spans="1:11" x14ac:dyDescent="0.3">
      <c r="A71">
        <v>1.5</v>
      </c>
      <c r="B71" t="s">
        <v>12</v>
      </c>
      <c r="C71">
        <v>0.42351760475035499</v>
      </c>
      <c r="D71">
        <v>0.55575065847234395</v>
      </c>
      <c r="E71">
        <v>0.34211593027969101</v>
      </c>
      <c r="F71">
        <v>2532</v>
      </c>
      <c r="G71">
        <v>48493</v>
      </c>
      <c r="H71">
        <v>2024</v>
      </c>
      <c r="I71">
        <v>4869</v>
      </c>
      <c r="J71" s="1">
        <f t="shared" si="8"/>
        <v>4.0065720450541402E-2</v>
      </c>
      <c r="K71" s="1">
        <f t="shared" si="9"/>
        <v>0.65788406972030811</v>
      </c>
    </row>
    <row r="72" spans="1:11" x14ac:dyDescent="0.3">
      <c r="A72">
        <v>2</v>
      </c>
      <c r="B72" t="s">
        <v>10</v>
      </c>
      <c r="C72">
        <v>0.57252273815222599</v>
      </c>
      <c r="D72">
        <v>0.51380088067876695</v>
      </c>
      <c r="E72">
        <v>0.646399135251993</v>
      </c>
      <c r="F72">
        <v>4784</v>
      </c>
      <c r="G72">
        <v>45990</v>
      </c>
      <c r="H72">
        <v>4527</v>
      </c>
      <c r="I72">
        <v>2617</v>
      </c>
      <c r="J72" s="1">
        <f t="shared" si="8"/>
        <v>8.9613397470158562E-2</v>
      </c>
      <c r="K72" s="1">
        <f t="shared" si="9"/>
        <v>0.353600864748007</v>
      </c>
    </row>
    <row r="73" spans="1:11" x14ac:dyDescent="0.3">
      <c r="A73">
        <v>2</v>
      </c>
      <c r="B73" t="s">
        <v>11</v>
      </c>
      <c r="C73">
        <v>0.58114644437583596</v>
      </c>
      <c r="D73">
        <v>0.46929277819330101</v>
      </c>
      <c r="E73">
        <v>0.76300499932441501</v>
      </c>
      <c r="F73">
        <v>5647</v>
      </c>
      <c r="G73">
        <v>44131</v>
      </c>
      <c r="H73">
        <v>6386</v>
      </c>
      <c r="I73">
        <v>1754</v>
      </c>
      <c r="J73" s="1">
        <f t="shared" si="8"/>
        <v>0.12641289071005801</v>
      </c>
      <c r="K73" s="1">
        <f t="shared" si="9"/>
        <v>0.23699500067558438</v>
      </c>
    </row>
    <row r="74" spans="1:11" x14ac:dyDescent="0.3">
      <c r="A74">
        <v>2</v>
      </c>
      <c r="B74" t="s">
        <v>12</v>
      </c>
      <c r="C74">
        <v>0.38487604779739598</v>
      </c>
      <c r="D74">
        <v>0.56595856281143397</v>
      </c>
      <c r="E74">
        <v>0.29158221861910499</v>
      </c>
      <c r="F74">
        <v>2158</v>
      </c>
      <c r="G74">
        <v>48862</v>
      </c>
      <c r="H74">
        <v>1655</v>
      </c>
      <c r="I74">
        <v>5243</v>
      </c>
      <c r="J74" s="1">
        <f t="shared" si="8"/>
        <v>3.2761248688560285E-2</v>
      </c>
      <c r="K74" s="1">
        <f t="shared" si="9"/>
        <v>0.70841778138089451</v>
      </c>
    </row>
    <row r="75" spans="1:11" x14ac:dyDescent="0.3">
      <c r="B75" t="s">
        <v>13</v>
      </c>
      <c r="C75">
        <v>0.11405500883169301</v>
      </c>
      <c r="D75">
        <v>0.86095238095238003</v>
      </c>
      <c r="E75">
        <v>6.1072827996216703E-2</v>
      </c>
      <c r="F75">
        <v>452</v>
      </c>
      <c r="G75">
        <v>50444</v>
      </c>
      <c r="H75">
        <v>73</v>
      </c>
      <c r="I75">
        <v>6949</v>
      </c>
      <c r="J75" s="1">
        <f t="shared" si="8"/>
        <v>1.4450580992537165E-3</v>
      </c>
      <c r="K75" s="1">
        <f t="shared" si="9"/>
        <v>0.93892717200378328</v>
      </c>
    </row>
    <row r="76" spans="1:11" x14ac:dyDescent="0.3">
      <c r="A76" s="17" t="s">
        <v>18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x14ac:dyDescent="0.3">
      <c r="A77" t="s">
        <v>1</v>
      </c>
      <c r="B77" t="s">
        <v>2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8</v>
      </c>
      <c r="I77" t="s">
        <v>9</v>
      </c>
      <c r="J77" t="s">
        <v>21</v>
      </c>
      <c r="K77" t="s">
        <v>22</v>
      </c>
    </row>
    <row r="78" spans="1:11" x14ac:dyDescent="0.3">
      <c r="A78">
        <v>0.5</v>
      </c>
      <c r="B78" t="s">
        <v>10</v>
      </c>
      <c r="C78">
        <v>0.56175107844703598</v>
      </c>
      <c r="D78">
        <v>0.463607594936708</v>
      </c>
      <c r="E78">
        <v>0.71260640453992696</v>
      </c>
      <c r="F78">
        <v>5274</v>
      </c>
      <c r="G78">
        <v>44415</v>
      </c>
      <c r="H78">
        <v>6102</v>
      </c>
      <c r="I78">
        <v>2127</v>
      </c>
      <c r="J78" s="1">
        <f>H78/(H78+G78)</f>
        <v>0.1207910208444682</v>
      </c>
      <c r="K78" s="1">
        <f>I78/(I78+F78)</f>
        <v>0.28739359546007298</v>
      </c>
    </row>
    <row r="79" spans="1:11" x14ac:dyDescent="0.3">
      <c r="A79">
        <v>0.5</v>
      </c>
      <c r="B79" t="s">
        <v>11</v>
      </c>
      <c r="C79">
        <v>0.50336148939837899</v>
      </c>
      <c r="D79">
        <v>0.369550085426817</v>
      </c>
      <c r="E79">
        <v>0.78908255641129499</v>
      </c>
      <c r="F79">
        <v>5840</v>
      </c>
      <c r="G79">
        <v>40554</v>
      </c>
      <c r="H79">
        <v>9963</v>
      </c>
      <c r="I79">
        <v>1561</v>
      </c>
      <c r="J79" s="1">
        <f t="shared" ref="J79:J90" si="10">H79/(H79+G79)</f>
        <v>0.19722073757349012</v>
      </c>
      <c r="K79" s="1">
        <f t="shared" ref="K79:K90" si="11">I79/(I79+F79)</f>
        <v>0.21091744358870423</v>
      </c>
    </row>
    <row r="80" spans="1:11" x14ac:dyDescent="0.3">
      <c r="A80">
        <v>0.5</v>
      </c>
      <c r="B80" t="s">
        <v>12</v>
      </c>
      <c r="C80">
        <v>0.55984800506649701</v>
      </c>
      <c r="D80">
        <v>0.45934008833463202</v>
      </c>
      <c r="E80">
        <v>0.71665991082286096</v>
      </c>
      <c r="F80">
        <v>5304</v>
      </c>
      <c r="G80">
        <v>44274</v>
      </c>
      <c r="H80">
        <v>6243</v>
      </c>
      <c r="I80">
        <v>2097</v>
      </c>
      <c r="J80" s="1">
        <f t="shared" si="10"/>
        <v>0.12358216046083496</v>
      </c>
      <c r="K80" s="1">
        <f t="shared" si="11"/>
        <v>0.28334008917713821</v>
      </c>
    </row>
    <row r="81" spans="1:11" x14ac:dyDescent="0.3">
      <c r="A81">
        <v>1</v>
      </c>
      <c r="B81" t="s">
        <v>10</v>
      </c>
      <c r="C81">
        <v>0.55181510580948501</v>
      </c>
      <c r="D81">
        <v>0.47937425269031397</v>
      </c>
      <c r="E81">
        <v>0.65004729090663405</v>
      </c>
      <c r="F81">
        <v>4811</v>
      </c>
      <c r="G81">
        <v>45292</v>
      </c>
      <c r="H81">
        <v>5225</v>
      </c>
      <c r="I81">
        <v>2590</v>
      </c>
      <c r="J81" s="1">
        <f t="shared" si="10"/>
        <v>0.10343052833699547</v>
      </c>
      <c r="K81" s="1">
        <f t="shared" si="11"/>
        <v>0.34995270909336579</v>
      </c>
    </row>
    <row r="82" spans="1:11" x14ac:dyDescent="0.3">
      <c r="A82">
        <v>1</v>
      </c>
      <c r="B82" t="s">
        <v>11</v>
      </c>
      <c r="C82">
        <v>0.54720540057579603</v>
      </c>
      <c r="D82">
        <v>0.43248332679482099</v>
      </c>
      <c r="E82">
        <v>0.74476422105120899</v>
      </c>
      <c r="F82">
        <v>5512</v>
      </c>
      <c r="G82">
        <v>43284</v>
      </c>
      <c r="H82">
        <v>7233</v>
      </c>
      <c r="I82">
        <v>1889</v>
      </c>
      <c r="J82" s="1">
        <f t="shared" si="10"/>
        <v>0.14317952372468673</v>
      </c>
      <c r="K82" s="1">
        <f t="shared" si="11"/>
        <v>0.25523577894879068</v>
      </c>
    </row>
    <row r="83" spans="1:11" x14ac:dyDescent="0.3">
      <c r="A83">
        <v>1</v>
      </c>
      <c r="B83" t="s">
        <v>12</v>
      </c>
      <c r="C83">
        <v>0.544690919846199</v>
      </c>
      <c r="D83">
        <v>0.48442760942760899</v>
      </c>
      <c r="E83">
        <v>0.62207809755438404</v>
      </c>
      <c r="F83">
        <v>4604</v>
      </c>
      <c r="G83">
        <v>45617</v>
      </c>
      <c r="H83">
        <v>4900</v>
      </c>
      <c r="I83">
        <v>2797</v>
      </c>
      <c r="J83" s="1">
        <f t="shared" si="10"/>
        <v>9.6997050497852205E-2</v>
      </c>
      <c r="K83" s="1">
        <f t="shared" si="11"/>
        <v>0.37792190244561547</v>
      </c>
    </row>
    <row r="84" spans="1:11" x14ac:dyDescent="0.3">
      <c r="A84">
        <v>1.5</v>
      </c>
      <c r="B84" t="s">
        <v>10</v>
      </c>
      <c r="C84">
        <v>0.53394327538883801</v>
      </c>
      <c r="D84">
        <v>0.48665777184789799</v>
      </c>
      <c r="E84">
        <v>0.59140656668017799</v>
      </c>
      <c r="F84">
        <v>4377</v>
      </c>
      <c r="G84">
        <v>45900</v>
      </c>
      <c r="H84">
        <v>4617</v>
      </c>
      <c r="I84">
        <v>3024</v>
      </c>
      <c r="J84" s="1">
        <f t="shared" si="10"/>
        <v>9.1394975948690546E-2</v>
      </c>
      <c r="K84" s="1">
        <f t="shared" si="11"/>
        <v>0.40859343331982162</v>
      </c>
    </row>
    <row r="85" spans="1:11" x14ac:dyDescent="0.3">
      <c r="A85">
        <v>1.5</v>
      </c>
      <c r="B85" t="s">
        <v>11</v>
      </c>
      <c r="C85">
        <v>0.56221792392005099</v>
      </c>
      <c r="D85">
        <v>0.46668450628846597</v>
      </c>
      <c r="E85">
        <v>0.70693149574381797</v>
      </c>
      <c r="F85">
        <v>5232</v>
      </c>
      <c r="G85">
        <v>44538</v>
      </c>
      <c r="H85">
        <v>5979</v>
      </c>
      <c r="I85">
        <v>2169</v>
      </c>
      <c r="J85" s="1">
        <f t="shared" si="10"/>
        <v>0.11835619692380783</v>
      </c>
      <c r="K85" s="1">
        <f t="shared" si="11"/>
        <v>0.29306850425618158</v>
      </c>
    </row>
    <row r="86" spans="1:11" x14ac:dyDescent="0.3">
      <c r="A86">
        <v>1.5</v>
      </c>
      <c r="B86" t="s">
        <v>12</v>
      </c>
      <c r="C86">
        <v>0.51418923306708197</v>
      </c>
      <c r="D86">
        <v>0.49499874968742102</v>
      </c>
      <c r="E86">
        <v>0.53492771247128701</v>
      </c>
      <c r="F86">
        <v>3959</v>
      </c>
      <c r="G86">
        <v>46478</v>
      </c>
      <c r="H86">
        <v>4039</v>
      </c>
      <c r="I86">
        <v>3442</v>
      </c>
      <c r="J86" s="1">
        <f t="shared" si="10"/>
        <v>7.9953283053229601E-2</v>
      </c>
      <c r="K86" s="1">
        <f t="shared" si="11"/>
        <v>0.46507228752871232</v>
      </c>
    </row>
    <row r="87" spans="1:11" x14ac:dyDescent="0.3">
      <c r="A87">
        <v>2</v>
      </c>
      <c r="B87" t="s">
        <v>10</v>
      </c>
      <c r="C87">
        <v>0.51619563814685698</v>
      </c>
      <c r="D87">
        <v>0.49401012720760701</v>
      </c>
      <c r="E87">
        <v>0.54046750439129798</v>
      </c>
      <c r="F87">
        <v>4000</v>
      </c>
      <c r="G87">
        <v>46420</v>
      </c>
      <c r="H87">
        <v>4097</v>
      </c>
      <c r="I87">
        <v>3401</v>
      </c>
      <c r="J87" s="1">
        <f t="shared" si="10"/>
        <v>8.1101411406061322E-2</v>
      </c>
      <c r="K87" s="1">
        <f t="shared" si="11"/>
        <v>0.45953249560870152</v>
      </c>
    </row>
    <row r="88" spans="1:11" x14ac:dyDescent="0.3">
      <c r="A88">
        <v>2</v>
      </c>
      <c r="B88" t="s">
        <v>11</v>
      </c>
      <c r="C88">
        <v>0.55583828102912003</v>
      </c>
      <c r="D88">
        <v>0.477926876701672</v>
      </c>
      <c r="E88">
        <v>0.66409944602080795</v>
      </c>
      <c r="F88">
        <v>4915</v>
      </c>
      <c r="G88">
        <v>45148</v>
      </c>
      <c r="H88">
        <v>5369</v>
      </c>
      <c r="I88">
        <v>2486</v>
      </c>
      <c r="J88" s="1">
        <f t="shared" si="10"/>
        <v>0.10628105390264664</v>
      </c>
      <c r="K88" s="1">
        <f t="shared" si="11"/>
        <v>0.335900553979192</v>
      </c>
    </row>
    <row r="89" spans="1:11" x14ac:dyDescent="0.3">
      <c r="A89">
        <v>2</v>
      </c>
      <c r="B89" t="s">
        <v>12</v>
      </c>
      <c r="C89">
        <v>0.496268131249119</v>
      </c>
      <c r="D89">
        <v>0.51815909425084505</v>
      </c>
      <c r="E89">
        <v>0.47615187136873299</v>
      </c>
      <c r="F89">
        <v>3524</v>
      </c>
      <c r="G89">
        <v>47240</v>
      </c>
      <c r="H89">
        <v>3277</v>
      </c>
      <c r="I89">
        <v>3877</v>
      </c>
      <c r="J89" s="1">
        <f t="shared" si="10"/>
        <v>6.4869251934992184E-2</v>
      </c>
      <c r="K89" s="1">
        <f t="shared" si="11"/>
        <v>0.52384812863126606</v>
      </c>
    </row>
    <row r="90" spans="1:11" x14ac:dyDescent="0.3">
      <c r="B90" t="s">
        <v>13</v>
      </c>
      <c r="C90">
        <v>2.26077812828601E-2</v>
      </c>
      <c r="D90">
        <v>0.41545893719806698</v>
      </c>
      <c r="E90">
        <v>1.16200513444129E-2</v>
      </c>
      <c r="F90">
        <v>86</v>
      </c>
      <c r="G90">
        <v>50396</v>
      </c>
      <c r="H90">
        <v>121</v>
      </c>
      <c r="I90">
        <v>7315</v>
      </c>
      <c r="J90" s="1">
        <f t="shared" si="10"/>
        <v>2.3952332878041057E-3</v>
      </c>
      <c r="K90" s="1">
        <f t="shared" si="11"/>
        <v>0.98837994865558709</v>
      </c>
    </row>
    <row r="91" spans="1:11" x14ac:dyDescent="0.3">
      <c r="A91" s="17" t="s">
        <v>19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 x14ac:dyDescent="0.3">
      <c r="A92" t="s">
        <v>1</v>
      </c>
      <c r="B92" t="s">
        <v>2</v>
      </c>
      <c r="C92" t="s">
        <v>3</v>
      </c>
      <c r="D92" t="s">
        <v>4</v>
      </c>
      <c r="E92" t="s">
        <v>5</v>
      </c>
      <c r="F92" t="s">
        <v>6</v>
      </c>
      <c r="G92" t="s">
        <v>7</v>
      </c>
      <c r="H92" t="s">
        <v>8</v>
      </c>
      <c r="I92" t="s">
        <v>9</v>
      </c>
      <c r="J92" t="s">
        <v>21</v>
      </c>
      <c r="K92" t="s">
        <v>22</v>
      </c>
    </row>
    <row r="93" spans="1:11" x14ac:dyDescent="0.3">
      <c r="A93">
        <v>0.5</v>
      </c>
      <c r="B93" t="s">
        <v>10</v>
      </c>
      <c r="C93">
        <v>0.44326494505120601</v>
      </c>
      <c r="D93">
        <v>0.29605053856292302</v>
      </c>
      <c r="E93">
        <v>0.88170005414185104</v>
      </c>
      <c r="F93">
        <v>6514</v>
      </c>
      <c r="G93">
        <v>35007</v>
      </c>
      <c r="H93">
        <v>15489</v>
      </c>
      <c r="I93">
        <v>874</v>
      </c>
      <c r="J93" s="1">
        <f>H93/(H93+G93)</f>
        <v>0.30673716730038025</v>
      </c>
      <c r="K93" s="1">
        <f>I93/(I93+F93)</f>
        <v>0.11829994585814835</v>
      </c>
    </row>
    <row r="94" spans="1:11" x14ac:dyDescent="0.3">
      <c r="A94">
        <v>0.5</v>
      </c>
      <c r="B94" t="s">
        <v>11</v>
      </c>
      <c r="C94">
        <v>0.44168784951703099</v>
      </c>
      <c r="D94">
        <v>0.29461500203463398</v>
      </c>
      <c r="E94">
        <v>0.88197076340010805</v>
      </c>
      <c r="F94">
        <v>6516</v>
      </c>
      <c r="G94">
        <v>34895</v>
      </c>
      <c r="H94">
        <v>15601</v>
      </c>
      <c r="I94">
        <v>872</v>
      </c>
      <c r="J94" s="1">
        <f t="shared" ref="J94:J105" si="12">H94/(H94+G94)</f>
        <v>0.30895516476552598</v>
      </c>
      <c r="K94" s="1">
        <f t="shared" ref="K94:K105" si="13">I94/(I94+F94)</f>
        <v>0.11802923659989172</v>
      </c>
    </row>
    <row r="95" spans="1:11" x14ac:dyDescent="0.3">
      <c r="A95">
        <v>0.5</v>
      </c>
      <c r="B95" t="s">
        <v>12</v>
      </c>
      <c r="C95">
        <v>0.471899402426953</v>
      </c>
      <c r="D95">
        <v>0.32359595756448201</v>
      </c>
      <c r="E95">
        <v>0.87114239306984298</v>
      </c>
      <c r="F95">
        <v>6436</v>
      </c>
      <c r="G95">
        <v>37043</v>
      </c>
      <c r="H95">
        <v>13453</v>
      </c>
      <c r="I95">
        <v>952</v>
      </c>
      <c r="J95" s="1">
        <f t="shared" si="12"/>
        <v>0.26641714195183774</v>
      </c>
      <c r="K95" s="1">
        <f t="shared" si="13"/>
        <v>0.12885760693015702</v>
      </c>
    </row>
    <row r="96" spans="1:11" x14ac:dyDescent="0.3">
      <c r="A96">
        <v>1</v>
      </c>
      <c r="B96" t="s">
        <v>10</v>
      </c>
      <c r="C96">
        <v>0.44445961630367897</v>
      </c>
      <c r="D96">
        <v>0.29717885510818898</v>
      </c>
      <c r="E96">
        <v>0.88115863562533803</v>
      </c>
      <c r="F96">
        <v>6510</v>
      </c>
      <c r="G96">
        <v>35100</v>
      </c>
      <c r="H96">
        <v>15396</v>
      </c>
      <c r="I96">
        <v>878</v>
      </c>
      <c r="J96" s="1">
        <f t="shared" si="12"/>
        <v>0.3048954372623574</v>
      </c>
      <c r="K96" s="1">
        <f t="shared" si="13"/>
        <v>0.11884136437466161</v>
      </c>
    </row>
    <row r="97" spans="1:11" x14ac:dyDescent="0.3">
      <c r="A97">
        <v>1</v>
      </c>
      <c r="B97" t="s">
        <v>11</v>
      </c>
      <c r="C97">
        <v>0.44177768737923301</v>
      </c>
      <c r="D97">
        <v>0.29469494821581999</v>
      </c>
      <c r="E97">
        <v>0.88197076340010805</v>
      </c>
      <c r="F97">
        <v>6516</v>
      </c>
      <c r="G97">
        <v>34901</v>
      </c>
      <c r="H97">
        <v>15595</v>
      </c>
      <c r="I97">
        <v>872</v>
      </c>
      <c r="J97" s="1">
        <f t="shared" si="12"/>
        <v>0.3088363434727503</v>
      </c>
      <c r="K97" s="1">
        <f t="shared" si="13"/>
        <v>0.11802923659989172</v>
      </c>
    </row>
    <row r="98" spans="1:11" x14ac:dyDescent="0.3">
      <c r="A98">
        <v>1</v>
      </c>
      <c r="B98" t="s">
        <v>12</v>
      </c>
      <c r="C98">
        <v>0.75882174309140504</v>
      </c>
      <c r="D98">
        <v>0.68822298116117597</v>
      </c>
      <c r="E98">
        <v>0.84556036816459101</v>
      </c>
      <c r="F98">
        <v>6247</v>
      </c>
      <c r="G98">
        <v>47666</v>
      </c>
      <c r="H98">
        <v>2830</v>
      </c>
      <c r="I98">
        <v>1141</v>
      </c>
      <c r="J98" s="1">
        <f t="shared" si="12"/>
        <v>5.6044043092522179E-2</v>
      </c>
      <c r="K98" s="1">
        <f t="shared" si="13"/>
        <v>0.15443963183540876</v>
      </c>
    </row>
    <row r="99" spans="1:11" x14ac:dyDescent="0.3">
      <c r="A99">
        <v>1.5</v>
      </c>
      <c r="B99" t="s">
        <v>10</v>
      </c>
      <c r="C99">
        <v>0.44592186429060998</v>
      </c>
      <c r="D99">
        <v>0.29854992657856</v>
      </c>
      <c r="E99">
        <v>0.88061721710882501</v>
      </c>
      <c r="F99">
        <v>6506</v>
      </c>
      <c r="G99">
        <v>35210</v>
      </c>
      <c r="H99">
        <v>15286</v>
      </c>
      <c r="I99">
        <v>882</v>
      </c>
      <c r="J99" s="1">
        <f t="shared" si="12"/>
        <v>0.30271704689480355</v>
      </c>
      <c r="K99" s="1">
        <f t="shared" si="13"/>
        <v>0.11938278289117488</v>
      </c>
    </row>
    <row r="100" spans="1:11" x14ac:dyDescent="0.3">
      <c r="A100">
        <v>1.5</v>
      </c>
      <c r="B100" t="s">
        <v>11</v>
      </c>
      <c r="C100">
        <v>0.44177768737923301</v>
      </c>
      <c r="D100">
        <v>0.29469494821581999</v>
      </c>
      <c r="E100">
        <v>0.88197076340010805</v>
      </c>
      <c r="F100">
        <v>6516</v>
      </c>
      <c r="G100">
        <v>34901</v>
      </c>
      <c r="H100">
        <v>15595</v>
      </c>
      <c r="I100">
        <v>872</v>
      </c>
      <c r="J100" s="1">
        <f t="shared" si="12"/>
        <v>0.3088363434727503</v>
      </c>
      <c r="K100" s="1">
        <f t="shared" si="13"/>
        <v>0.11802923659989172</v>
      </c>
    </row>
    <row r="101" spans="1:11" x14ac:dyDescent="0.3">
      <c r="A101">
        <v>1.5</v>
      </c>
      <c r="B101" t="s">
        <v>12</v>
      </c>
      <c r="C101">
        <v>0.767202705500724</v>
      </c>
      <c r="D101">
        <v>0.78270666103365705</v>
      </c>
      <c r="E101">
        <v>0.75230102869518101</v>
      </c>
      <c r="F101">
        <v>5558</v>
      </c>
      <c r="G101">
        <v>48953</v>
      </c>
      <c r="H101">
        <v>1543</v>
      </c>
      <c r="I101">
        <v>1830</v>
      </c>
      <c r="J101" s="1">
        <f t="shared" si="12"/>
        <v>3.0556875792141953E-2</v>
      </c>
      <c r="K101" s="1">
        <f t="shared" si="13"/>
        <v>0.24769897130481863</v>
      </c>
    </row>
    <row r="102" spans="1:11" x14ac:dyDescent="0.3">
      <c r="A102">
        <v>2</v>
      </c>
      <c r="B102" t="s">
        <v>10</v>
      </c>
      <c r="C102">
        <v>0.44727510586291103</v>
      </c>
      <c r="D102">
        <v>0.29992151068839701</v>
      </c>
      <c r="E102">
        <v>0.87926367081754198</v>
      </c>
      <c r="F102">
        <v>6496</v>
      </c>
      <c r="G102">
        <v>35333</v>
      </c>
      <c r="H102">
        <v>15163</v>
      </c>
      <c r="I102">
        <v>892</v>
      </c>
      <c r="J102" s="1">
        <f t="shared" si="12"/>
        <v>0.3002812103929024</v>
      </c>
      <c r="K102" s="1">
        <f t="shared" si="13"/>
        <v>0.12073632918245804</v>
      </c>
    </row>
    <row r="103" spans="1:11" x14ac:dyDescent="0.3">
      <c r="A103">
        <v>2</v>
      </c>
      <c r="B103" t="s">
        <v>11</v>
      </c>
      <c r="C103">
        <v>0.44186756179432402</v>
      </c>
      <c r="D103">
        <v>0.29477493779687802</v>
      </c>
      <c r="E103">
        <v>0.88197076340010805</v>
      </c>
      <c r="F103">
        <v>6516</v>
      </c>
      <c r="G103">
        <v>34907</v>
      </c>
      <c r="H103">
        <v>15589</v>
      </c>
      <c r="I103">
        <v>872</v>
      </c>
      <c r="J103" s="1">
        <f t="shared" si="12"/>
        <v>0.30871752217997467</v>
      </c>
      <c r="K103" s="1">
        <f t="shared" si="13"/>
        <v>0.11802923659989172</v>
      </c>
    </row>
    <row r="104" spans="1:11" x14ac:dyDescent="0.3">
      <c r="A104">
        <v>2</v>
      </c>
      <c r="B104" t="s">
        <v>12</v>
      </c>
      <c r="C104">
        <v>0.56278572123334303</v>
      </c>
      <c r="D104">
        <v>1</v>
      </c>
      <c r="E104">
        <v>0.39158094206821797</v>
      </c>
      <c r="F104">
        <v>2893</v>
      </c>
      <c r="G104">
        <v>50496</v>
      </c>
      <c r="H104">
        <v>0</v>
      </c>
      <c r="I104">
        <v>4495</v>
      </c>
      <c r="J104" s="1">
        <f t="shared" si="12"/>
        <v>0</v>
      </c>
      <c r="K104" s="1">
        <f t="shared" si="13"/>
        <v>0.6084190579317813</v>
      </c>
    </row>
    <row r="105" spans="1:11" x14ac:dyDescent="0.3">
      <c r="B105" t="s">
        <v>13</v>
      </c>
      <c r="C105">
        <v>0.441717791411042</v>
      </c>
      <c r="D105">
        <v>0.29464164594166797</v>
      </c>
      <c r="E105">
        <v>0.88197076340010805</v>
      </c>
      <c r="F105">
        <v>6516</v>
      </c>
      <c r="G105">
        <v>34897</v>
      </c>
      <c r="H105">
        <v>15599</v>
      </c>
      <c r="I105">
        <v>872</v>
      </c>
      <c r="J105" s="1">
        <f t="shared" si="12"/>
        <v>0.3089155576679341</v>
      </c>
      <c r="K105" s="1">
        <f t="shared" si="13"/>
        <v>0.11802923659989172</v>
      </c>
    </row>
    <row r="106" spans="1:11" x14ac:dyDescent="0.3">
      <c r="A106" s="17" t="s">
        <v>20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x14ac:dyDescent="0.3">
      <c r="A107" t="s">
        <v>1</v>
      </c>
      <c r="D107" t="s">
        <v>4</v>
      </c>
      <c r="E107" t="s">
        <v>5</v>
      </c>
      <c r="F107" t="s">
        <v>6</v>
      </c>
      <c r="G107" t="s">
        <v>7</v>
      </c>
      <c r="H107" t="s">
        <v>8</v>
      </c>
      <c r="I107" t="s">
        <v>9</v>
      </c>
      <c r="J107" t="s">
        <v>21</v>
      </c>
      <c r="K107" t="s">
        <v>22</v>
      </c>
    </row>
    <row r="108" spans="1:11" x14ac:dyDescent="0.3">
      <c r="A108">
        <v>0.5</v>
      </c>
      <c r="B108" t="s">
        <v>10</v>
      </c>
      <c r="C108">
        <v>0.57217567005407899</v>
      </c>
      <c r="D108">
        <v>0.51071504349671104</v>
      </c>
      <c r="E108">
        <v>0.65045264153492699</v>
      </c>
      <c r="F108">
        <v>4814</v>
      </c>
      <c r="G108">
        <v>45905</v>
      </c>
      <c r="H108">
        <v>4612</v>
      </c>
      <c r="I108">
        <v>2587</v>
      </c>
      <c r="J108" s="1">
        <f>H108/(H108+G108)</f>
        <v>9.1295999366549876E-2</v>
      </c>
      <c r="K108" s="1">
        <f>I108/(I108+F108)</f>
        <v>0.34954735846507229</v>
      </c>
    </row>
    <row r="109" spans="1:11" x14ac:dyDescent="0.3">
      <c r="A109">
        <v>0.5</v>
      </c>
      <c r="B109" t="s">
        <v>11</v>
      </c>
      <c r="C109">
        <v>0.58667529107373795</v>
      </c>
      <c r="D109">
        <v>0.48802797955340299</v>
      </c>
      <c r="E109">
        <v>0.73530603972436104</v>
      </c>
      <c r="F109">
        <v>5442</v>
      </c>
      <c r="G109">
        <v>44808</v>
      </c>
      <c r="H109">
        <v>5709</v>
      </c>
      <c r="I109">
        <v>1959</v>
      </c>
      <c r="J109" s="1">
        <f t="shared" ref="J109:J120" si="14">H109/(H109+G109)</f>
        <v>0.1130114614882119</v>
      </c>
      <c r="K109" s="1">
        <f t="shared" ref="K109:K120" si="15">I109/(I109+F109)</f>
        <v>0.26469396027563841</v>
      </c>
    </row>
    <row r="110" spans="1:11" x14ac:dyDescent="0.3">
      <c r="A110">
        <v>0.5</v>
      </c>
      <c r="B110" t="s">
        <v>12</v>
      </c>
      <c r="C110">
        <v>0.41965492565794699</v>
      </c>
      <c r="D110">
        <v>0.50985316846986095</v>
      </c>
      <c r="E110">
        <v>0.35657343602215902</v>
      </c>
      <c r="F110">
        <v>2639</v>
      </c>
      <c r="G110">
        <v>47980</v>
      </c>
      <c r="H110">
        <v>2537</v>
      </c>
      <c r="I110">
        <v>4762</v>
      </c>
      <c r="J110" s="1">
        <f t="shared" si="14"/>
        <v>5.0220717778173683E-2</v>
      </c>
      <c r="K110" s="1">
        <f t="shared" si="15"/>
        <v>0.64342656397784082</v>
      </c>
    </row>
    <row r="111" spans="1:11" x14ac:dyDescent="0.3">
      <c r="A111">
        <v>1</v>
      </c>
      <c r="B111" t="s">
        <v>10</v>
      </c>
      <c r="C111">
        <v>0.55036450079239296</v>
      </c>
      <c r="D111">
        <v>0.51839025555290097</v>
      </c>
      <c r="E111">
        <v>0.586542359140656</v>
      </c>
      <c r="F111">
        <v>4341</v>
      </c>
      <c r="G111">
        <v>46484</v>
      </c>
      <c r="H111">
        <v>4033</v>
      </c>
      <c r="I111">
        <v>3060</v>
      </c>
      <c r="J111" s="1">
        <f t="shared" si="14"/>
        <v>7.9834511154660809E-2</v>
      </c>
      <c r="K111" s="1">
        <f t="shared" si="15"/>
        <v>0.41345764085934333</v>
      </c>
    </row>
    <row r="112" spans="1:11" x14ac:dyDescent="0.3">
      <c r="A112">
        <v>1</v>
      </c>
      <c r="B112" t="s">
        <v>11</v>
      </c>
      <c r="C112">
        <v>0.58409926470588203</v>
      </c>
      <c r="D112">
        <v>0.50804436894173999</v>
      </c>
      <c r="E112">
        <v>0.68693419808134004</v>
      </c>
      <c r="F112">
        <v>5084</v>
      </c>
      <c r="G112">
        <v>45594</v>
      </c>
      <c r="H112">
        <v>4923</v>
      </c>
      <c r="I112">
        <v>2317</v>
      </c>
      <c r="J112" s="1">
        <f t="shared" si="14"/>
        <v>9.7452342775699266E-2</v>
      </c>
      <c r="K112" s="1">
        <f t="shared" si="15"/>
        <v>0.31306580191865963</v>
      </c>
    </row>
    <row r="113" spans="1:11" x14ac:dyDescent="0.3">
      <c r="A113">
        <v>1</v>
      </c>
      <c r="B113" t="s">
        <v>12</v>
      </c>
      <c r="C113">
        <v>0.33513315640157398</v>
      </c>
      <c r="D113">
        <v>0.51928530913216098</v>
      </c>
      <c r="E113">
        <v>0.24739900013511601</v>
      </c>
      <c r="F113">
        <v>1831</v>
      </c>
      <c r="G113">
        <v>48822</v>
      </c>
      <c r="H113">
        <v>1695</v>
      </c>
      <c r="I113">
        <v>5570</v>
      </c>
      <c r="J113" s="1">
        <f t="shared" si="14"/>
        <v>3.3553061345685614E-2</v>
      </c>
      <c r="K113" s="1">
        <f t="shared" si="15"/>
        <v>0.75260099986488316</v>
      </c>
    </row>
    <row r="114" spans="1:11" x14ac:dyDescent="0.3">
      <c r="A114">
        <v>1.5</v>
      </c>
      <c r="B114" t="s">
        <v>10</v>
      </c>
      <c r="C114">
        <v>0.53511481133342198</v>
      </c>
      <c r="D114">
        <v>0.53182970772721205</v>
      </c>
      <c r="E114">
        <v>0.53844075124983104</v>
      </c>
      <c r="F114">
        <v>3985</v>
      </c>
      <c r="G114">
        <v>47009</v>
      </c>
      <c r="H114">
        <v>3508</v>
      </c>
      <c r="I114">
        <v>3416</v>
      </c>
      <c r="J114" s="1">
        <f t="shared" si="14"/>
        <v>6.9441970029890929E-2</v>
      </c>
      <c r="K114" s="1">
        <f t="shared" si="15"/>
        <v>0.4615592487501689</v>
      </c>
    </row>
    <row r="115" spans="1:11" x14ac:dyDescent="0.3">
      <c r="A115">
        <v>1.5</v>
      </c>
      <c r="B115" t="s">
        <v>11</v>
      </c>
      <c r="C115">
        <v>0.565122747611561</v>
      </c>
      <c r="D115">
        <v>0.51143701433730904</v>
      </c>
      <c r="E115">
        <v>0.63140116200513396</v>
      </c>
      <c r="F115">
        <v>4673</v>
      </c>
      <c r="G115">
        <v>46053</v>
      </c>
      <c r="H115">
        <v>4464</v>
      </c>
      <c r="I115">
        <v>2728</v>
      </c>
      <c r="J115" s="1">
        <f t="shared" si="14"/>
        <v>8.8366292535186172E-2</v>
      </c>
      <c r="K115" s="1">
        <f t="shared" si="15"/>
        <v>0.36859883799486554</v>
      </c>
    </row>
    <row r="116" spans="1:11" x14ac:dyDescent="0.3">
      <c r="A116">
        <v>1.5</v>
      </c>
      <c r="B116" t="s">
        <v>12</v>
      </c>
      <c r="C116">
        <v>0.25385002516356298</v>
      </c>
      <c r="D116">
        <v>0.49763220205209102</v>
      </c>
      <c r="E116">
        <v>0.17038238075935599</v>
      </c>
      <c r="F116">
        <v>1261</v>
      </c>
      <c r="G116">
        <v>49244</v>
      </c>
      <c r="H116">
        <v>1273</v>
      </c>
      <c r="I116">
        <v>6140</v>
      </c>
      <c r="J116" s="1">
        <f t="shared" si="14"/>
        <v>2.5199437813013439E-2</v>
      </c>
      <c r="K116" s="1">
        <f t="shared" si="15"/>
        <v>0.82961761924064314</v>
      </c>
    </row>
    <row r="117" spans="1:11" x14ac:dyDescent="0.3">
      <c r="A117">
        <v>2</v>
      </c>
      <c r="B117" t="s">
        <v>10</v>
      </c>
      <c r="C117">
        <v>0.50249964290815596</v>
      </c>
      <c r="D117">
        <v>0.53294955309801495</v>
      </c>
      <c r="E117">
        <v>0.47534117011214699</v>
      </c>
      <c r="F117">
        <v>3518</v>
      </c>
      <c r="G117">
        <v>47434</v>
      </c>
      <c r="H117">
        <v>3083</v>
      </c>
      <c r="I117">
        <v>3883</v>
      </c>
      <c r="J117" s="1">
        <f t="shared" si="14"/>
        <v>6.1028960547934358E-2</v>
      </c>
      <c r="K117" s="1">
        <f t="shared" si="15"/>
        <v>0.52465882988785295</v>
      </c>
    </row>
    <row r="118" spans="1:11" x14ac:dyDescent="0.3">
      <c r="A118">
        <v>2</v>
      </c>
      <c r="B118" t="s">
        <v>11</v>
      </c>
      <c r="C118">
        <v>0.55042496511480399</v>
      </c>
      <c r="D118">
        <v>0.51870890615660403</v>
      </c>
      <c r="E118">
        <v>0.58627212538846096</v>
      </c>
      <c r="F118">
        <v>4339</v>
      </c>
      <c r="G118">
        <v>46491</v>
      </c>
      <c r="H118">
        <v>4026</v>
      </c>
      <c r="I118">
        <v>3062</v>
      </c>
      <c r="J118" s="1">
        <f t="shared" si="14"/>
        <v>7.969594393966388E-2</v>
      </c>
      <c r="K118" s="1">
        <f t="shared" si="15"/>
        <v>0.41372787461153898</v>
      </c>
    </row>
    <row r="119" spans="1:11" x14ac:dyDescent="0.3">
      <c r="A119">
        <v>2</v>
      </c>
      <c r="B119" t="s">
        <v>12</v>
      </c>
      <c r="C119">
        <v>0.193327630453378</v>
      </c>
      <c r="D119">
        <v>0.46335212711430002</v>
      </c>
      <c r="E119">
        <v>0.122145655992433</v>
      </c>
      <c r="F119">
        <v>904</v>
      </c>
      <c r="G119">
        <v>49470</v>
      </c>
      <c r="H119">
        <v>1047</v>
      </c>
      <c r="I119">
        <v>6497</v>
      </c>
      <c r="J119" s="1">
        <f t="shared" si="14"/>
        <v>2.0725696300255361E-2</v>
      </c>
      <c r="K119" s="1">
        <f t="shared" si="15"/>
        <v>0.87785434400756657</v>
      </c>
    </row>
    <row r="120" spans="1:11" x14ac:dyDescent="0.3">
      <c r="B120" t="s">
        <v>13</v>
      </c>
      <c r="C120">
        <v>1.6702014846235399E-2</v>
      </c>
      <c r="D120">
        <v>0.44055944055944002</v>
      </c>
      <c r="E120">
        <v>8.5123631941629498E-3</v>
      </c>
      <c r="F120">
        <v>63</v>
      </c>
      <c r="G120">
        <v>50437</v>
      </c>
      <c r="H120">
        <v>80</v>
      </c>
      <c r="I120">
        <v>7338</v>
      </c>
      <c r="J120" s="1">
        <f t="shared" si="14"/>
        <v>1.5836253142506483E-3</v>
      </c>
      <c r="K120" s="1">
        <f t="shared" si="15"/>
        <v>0.99148763680583707</v>
      </c>
    </row>
  </sheetData>
  <mergeCells count="8">
    <mergeCell ref="A91:K91"/>
    <mergeCell ref="A106:K106"/>
    <mergeCell ref="A1:K1"/>
    <mergeCell ref="A16:K16"/>
    <mergeCell ref="A31:K31"/>
    <mergeCell ref="A46:K46"/>
    <mergeCell ref="A61:K61"/>
    <mergeCell ref="A76:K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4047-7384-45D4-B65A-5F61DF662A03}">
  <dimension ref="A1:K20"/>
  <sheetViews>
    <sheetView topLeftCell="A4" workbookViewId="0">
      <selection activeCell="D22" sqref="D22"/>
    </sheetView>
  </sheetViews>
  <sheetFormatPr defaultRowHeight="14.4" x14ac:dyDescent="0.3"/>
  <cols>
    <col min="1" max="1" width="12.5546875" customWidth="1"/>
    <col min="2" max="2" width="17.33203125" customWidth="1"/>
    <col min="4" max="11" width="9.44140625" bestFit="1" customWidth="1"/>
  </cols>
  <sheetData>
    <row r="1" spans="1:11" x14ac:dyDescent="0.3">
      <c r="A1" t="s">
        <v>23</v>
      </c>
      <c r="B1" t="s">
        <v>24</v>
      </c>
      <c r="C1" t="s">
        <v>25</v>
      </c>
      <c r="D1" t="s">
        <v>18</v>
      </c>
      <c r="E1" t="s">
        <v>16</v>
      </c>
      <c r="F1" t="s">
        <v>26</v>
      </c>
      <c r="G1" t="s">
        <v>14</v>
      </c>
      <c r="H1" t="s">
        <v>20</v>
      </c>
      <c r="I1" t="s">
        <v>0</v>
      </c>
      <c r="J1" t="s">
        <v>15</v>
      </c>
      <c r="K1" t="s">
        <v>27</v>
      </c>
    </row>
    <row r="2" spans="1:11" x14ac:dyDescent="0.3">
      <c r="A2" s="18" t="s">
        <v>32</v>
      </c>
      <c r="B2" s="18" t="s">
        <v>10</v>
      </c>
      <c r="C2">
        <v>0.5</v>
      </c>
      <c r="D2" s="9">
        <v>0.56175107844703598</v>
      </c>
      <c r="E2" s="9">
        <v>0.56483388792056199</v>
      </c>
      <c r="F2" s="9">
        <v>0.566063109360741</v>
      </c>
      <c r="G2" s="9">
        <v>0.52691854263739901</v>
      </c>
      <c r="H2" s="9">
        <v>0.57217567005407899</v>
      </c>
      <c r="I2" s="9">
        <v>0.54312908982748298</v>
      </c>
      <c r="J2" s="9">
        <v>0.59913766927794898</v>
      </c>
      <c r="K2" s="9">
        <v>0.44326494505120601</v>
      </c>
    </row>
    <row r="3" spans="1:11" x14ac:dyDescent="0.3">
      <c r="A3" s="18"/>
      <c r="B3" s="18"/>
      <c r="C3">
        <v>1</v>
      </c>
      <c r="D3" s="9">
        <v>0.55181510580948501</v>
      </c>
      <c r="E3" s="9">
        <v>0.56428490800316</v>
      </c>
      <c r="F3" s="9">
        <v>0.58485528142689303</v>
      </c>
      <c r="G3" s="9">
        <v>0.52645990832787604</v>
      </c>
      <c r="H3" s="9">
        <v>0.55036450079239296</v>
      </c>
      <c r="I3" s="9">
        <v>0.57336279441493099</v>
      </c>
      <c r="J3" s="9">
        <v>0.60883364189367895</v>
      </c>
      <c r="K3" s="9">
        <v>0.44445961630367897</v>
      </c>
    </row>
    <row r="4" spans="1:11" x14ac:dyDescent="0.3">
      <c r="A4" s="18"/>
      <c r="B4" s="18"/>
      <c r="C4">
        <v>1.5</v>
      </c>
      <c r="D4" s="9">
        <v>0.53394327538883801</v>
      </c>
      <c r="E4" s="9">
        <v>0.55143835205092695</v>
      </c>
      <c r="F4" s="9">
        <v>0.584421534936998</v>
      </c>
      <c r="G4" s="9">
        <v>0.525025150905432</v>
      </c>
      <c r="H4" s="9">
        <v>0.53511481133342198</v>
      </c>
      <c r="I4" s="9">
        <v>0.58548314381605904</v>
      </c>
      <c r="J4" s="9">
        <v>0.60800112099768699</v>
      </c>
      <c r="K4" s="9">
        <v>0.44592186429060998</v>
      </c>
    </row>
    <row r="5" spans="1:11" x14ac:dyDescent="0.3">
      <c r="A5" s="18"/>
      <c r="B5" s="18"/>
      <c r="C5">
        <v>2</v>
      </c>
      <c r="D5" s="9">
        <v>0.51619563814685698</v>
      </c>
      <c r="E5" s="9">
        <v>0.53209254891962499</v>
      </c>
      <c r="F5" s="9">
        <v>0.57252273815222599</v>
      </c>
      <c r="G5" s="9">
        <v>0.51945348080676601</v>
      </c>
      <c r="H5" s="9">
        <v>0.50249964290815596</v>
      </c>
      <c r="I5" s="9">
        <v>0.58681503254251499</v>
      </c>
      <c r="J5" s="9">
        <v>0.60533994747592601</v>
      </c>
      <c r="K5" s="9">
        <v>0.44727510586291103</v>
      </c>
    </row>
    <row r="6" spans="1:11" x14ac:dyDescent="0.3">
      <c r="A6" s="18"/>
      <c r="B6" s="18"/>
      <c r="C6" t="s">
        <v>31</v>
      </c>
      <c r="D6" s="9">
        <f t="shared" ref="D6:K6" si="0">MAX(D2:D5)-MIN(D2:D5)</f>
        <v>4.5555440300178995E-2</v>
      </c>
      <c r="E6" s="9">
        <f t="shared" si="0"/>
        <v>3.2741339000937009E-2</v>
      </c>
      <c r="F6" s="9">
        <f t="shared" si="0"/>
        <v>1.8792172066152024E-2</v>
      </c>
      <c r="G6" s="9">
        <f t="shared" si="0"/>
        <v>7.4650618306330019E-3</v>
      </c>
      <c r="H6" s="9">
        <f t="shared" si="0"/>
        <v>6.9676027145923025E-2</v>
      </c>
      <c r="I6" s="9">
        <f t="shared" si="0"/>
        <v>4.3685942715032011E-2</v>
      </c>
      <c r="J6" s="9">
        <f t="shared" si="0"/>
        <v>9.6959726157299642E-3</v>
      </c>
      <c r="K6" s="9">
        <f t="shared" si="0"/>
        <v>4.0101608117050214E-3</v>
      </c>
    </row>
    <row r="7" spans="1:11" x14ac:dyDescent="0.3">
      <c r="A7" s="18"/>
      <c r="B7" s="18" t="s">
        <v>11</v>
      </c>
      <c r="C7">
        <v>0.5</v>
      </c>
      <c r="D7" s="9">
        <v>0.50336148939837899</v>
      </c>
      <c r="E7" s="9">
        <v>0.51413085559426996</v>
      </c>
      <c r="F7" s="9">
        <v>0.493491036227032</v>
      </c>
      <c r="G7" s="9">
        <v>0.50250182171484004</v>
      </c>
      <c r="H7" s="9">
        <v>0.58667529107373795</v>
      </c>
      <c r="I7" s="9">
        <v>0.467862789578607</v>
      </c>
      <c r="J7" s="9">
        <v>0.52928455577581501</v>
      </c>
      <c r="K7" s="9">
        <v>0.44168784951703099</v>
      </c>
    </row>
    <row r="8" spans="1:11" x14ac:dyDescent="0.3">
      <c r="A8" s="18"/>
      <c r="B8" s="18"/>
      <c r="C8">
        <v>1</v>
      </c>
      <c r="D8" s="9">
        <v>0.54720540057579603</v>
      </c>
      <c r="E8" s="9">
        <v>0.55406807291409299</v>
      </c>
      <c r="F8" s="9">
        <v>0.53968661700487996</v>
      </c>
      <c r="G8" s="9">
        <v>0.52035886818495503</v>
      </c>
      <c r="H8" s="9">
        <v>0.58409926470588203</v>
      </c>
      <c r="I8" s="9">
        <v>0.50639327266443901</v>
      </c>
      <c r="J8" s="9">
        <v>0.57048075404138798</v>
      </c>
      <c r="K8" s="9">
        <v>0.44177768737923301</v>
      </c>
    </row>
    <row r="9" spans="1:11" x14ac:dyDescent="0.3">
      <c r="A9" s="18"/>
      <c r="B9" s="18"/>
      <c r="C9">
        <v>1.5</v>
      </c>
      <c r="D9" s="9">
        <v>0.56221792392005099</v>
      </c>
      <c r="E9" s="9">
        <v>0.56552752049398403</v>
      </c>
      <c r="F9" s="9">
        <v>0.56367946894262599</v>
      </c>
      <c r="G9" s="9">
        <v>0.52704748023992298</v>
      </c>
      <c r="H9" s="9">
        <v>0.565122747611561</v>
      </c>
      <c r="I9" s="9">
        <v>0.53983493346808098</v>
      </c>
      <c r="J9" s="9">
        <v>0.593107476635514</v>
      </c>
      <c r="K9" s="9">
        <v>0.44177768737923301</v>
      </c>
    </row>
    <row r="10" spans="1:11" x14ac:dyDescent="0.3">
      <c r="A10" s="18"/>
      <c r="B10" s="18"/>
      <c r="C10">
        <v>2</v>
      </c>
      <c r="D10" s="9">
        <v>0.55583828102912003</v>
      </c>
      <c r="E10" s="9">
        <v>0.56523197316936802</v>
      </c>
      <c r="F10" s="9">
        <v>0.58114644437583596</v>
      </c>
      <c r="G10" s="9">
        <v>0.52554061952074804</v>
      </c>
      <c r="H10" s="9">
        <v>0.55042496511480399</v>
      </c>
      <c r="I10" s="9">
        <v>0.56409090909090898</v>
      </c>
      <c r="J10" s="9">
        <v>0.60482048707004699</v>
      </c>
      <c r="K10" s="9">
        <v>0.44186756179432402</v>
      </c>
    </row>
    <row r="11" spans="1:11" x14ac:dyDescent="0.3">
      <c r="A11" s="18"/>
      <c r="B11" s="18"/>
      <c r="C11" t="s">
        <v>31</v>
      </c>
      <c r="D11" s="9">
        <f t="shared" ref="D11:K11" si="1">MAX(D7:D10)-MIN(D7:D10)</f>
        <v>5.8856434521671996E-2</v>
      </c>
      <c r="E11" s="9">
        <f t="shared" si="1"/>
        <v>5.1396664899714062E-2</v>
      </c>
      <c r="F11" s="9">
        <f t="shared" si="1"/>
        <v>8.7655408148803959E-2</v>
      </c>
      <c r="G11" s="9">
        <f t="shared" si="1"/>
        <v>2.4545658525082947E-2</v>
      </c>
      <c r="H11" s="9">
        <f t="shared" si="1"/>
        <v>3.625032595893396E-2</v>
      </c>
      <c r="I11" s="9">
        <f t="shared" si="1"/>
        <v>9.6228119512301979E-2</v>
      </c>
      <c r="J11" s="9">
        <f t="shared" si="1"/>
        <v>7.5535931294231973E-2</v>
      </c>
      <c r="K11" s="9">
        <f t="shared" si="1"/>
        <v>1.7971227729302042E-4</v>
      </c>
    </row>
    <row r="12" spans="1:11" x14ac:dyDescent="0.3">
      <c r="A12" s="18"/>
      <c r="B12" s="18" t="s">
        <v>12</v>
      </c>
      <c r="C12">
        <v>0.5</v>
      </c>
      <c r="D12" s="9">
        <v>0.55984800506649701</v>
      </c>
      <c r="E12" s="9">
        <v>0.56532329495128397</v>
      </c>
      <c r="F12" s="9">
        <v>0.52665808549556203</v>
      </c>
      <c r="G12" s="9">
        <v>0.426878633988371</v>
      </c>
      <c r="H12" s="9">
        <v>0.41965492565794699</v>
      </c>
      <c r="I12" s="9">
        <v>0.58689279731993305</v>
      </c>
      <c r="J12" s="9">
        <v>0.305872756933115</v>
      </c>
      <c r="K12" s="9">
        <v>0.471899402426953</v>
      </c>
    </row>
    <row r="13" spans="1:11" x14ac:dyDescent="0.3">
      <c r="A13" s="18"/>
      <c r="B13" s="18"/>
      <c r="C13">
        <v>1</v>
      </c>
      <c r="D13" s="9">
        <v>0.544690919846199</v>
      </c>
      <c r="E13" s="9">
        <v>0.53153728294177705</v>
      </c>
      <c r="F13" s="9">
        <v>0.47860010605257097</v>
      </c>
      <c r="G13" s="9">
        <v>0.376178095547611</v>
      </c>
      <c r="H13" s="9">
        <v>0.33513315640157398</v>
      </c>
      <c r="I13" s="9">
        <v>0.57178765934526299</v>
      </c>
      <c r="J13" s="9">
        <v>0.191880244953504</v>
      </c>
      <c r="K13" s="9">
        <v>0.75882174309140504</v>
      </c>
    </row>
    <row r="14" spans="1:11" x14ac:dyDescent="0.3">
      <c r="A14" s="18"/>
      <c r="B14" s="18"/>
      <c r="C14">
        <v>1.5</v>
      </c>
      <c r="D14" s="9">
        <v>0.51418923306708197</v>
      </c>
      <c r="E14" s="9">
        <v>0.50264289238142201</v>
      </c>
      <c r="F14" s="9">
        <v>0.42351760475035499</v>
      </c>
      <c r="G14" s="9">
        <v>0.34334237940996198</v>
      </c>
      <c r="H14" s="9">
        <v>0.25385002516356298</v>
      </c>
      <c r="I14" s="9">
        <v>0.56518666066953605</v>
      </c>
      <c r="J14" s="9">
        <v>0.136613326964413</v>
      </c>
      <c r="K14" s="9">
        <v>0.767202705500724</v>
      </c>
    </row>
    <row r="15" spans="1:11" x14ac:dyDescent="0.3">
      <c r="A15" s="18"/>
      <c r="B15" s="18"/>
      <c r="C15">
        <v>2</v>
      </c>
      <c r="D15" s="9">
        <v>0.496268131249119</v>
      </c>
      <c r="E15" s="9">
        <v>0.43994347621290603</v>
      </c>
      <c r="F15" s="9">
        <v>0.38487604779739598</v>
      </c>
      <c r="G15" s="9">
        <v>0.31264916467780401</v>
      </c>
      <c r="H15" s="9">
        <v>0.193327630453378</v>
      </c>
      <c r="I15" s="9">
        <v>0.55954683614258005</v>
      </c>
      <c r="J15" s="9">
        <v>0.108925497910007</v>
      </c>
      <c r="K15" s="9">
        <v>0.56278572123334303</v>
      </c>
    </row>
    <row r="16" spans="1:11" x14ac:dyDescent="0.3">
      <c r="A16" s="18"/>
      <c r="B16" s="18"/>
      <c r="C16" t="s">
        <v>31</v>
      </c>
      <c r="D16" s="9">
        <f>MAX(D12:D15)-MIN(D12:D15)</f>
        <v>6.3579873817378008E-2</v>
      </c>
      <c r="E16" s="9">
        <f t="shared" ref="E16" si="2">MAX(E12:E15)-MIN(E12:E15)</f>
        <v>0.12537981873837795</v>
      </c>
      <c r="F16" s="9">
        <f t="shared" ref="F16" si="3">MAX(F12:F15)-MIN(F12:F15)</f>
        <v>0.14178203769816605</v>
      </c>
      <c r="G16" s="9">
        <f t="shared" ref="G16" si="4">MAX(G12:G15)-MIN(G12:G15)</f>
        <v>0.11422946931056699</v>
      </c>
      <c r="H16" s="9">
        <f t="shared" ref="H16" si="5">MAX(H12:H15)-MIN(H12:H15)</f>
        <v>0.22632729520456898</v>
      </c>
      <c r="I16" s="9">
        <f t="shared" ref="I16" si="6">MAX(I12:I15)-MIN(I12:I15)</f>
        <v>2.7345961177352995E-2</v>
      </c>
      <c r="J16" s="9">
        <f t="shared" ref="J16" si="7">MAX(J12:J15)-MIN(J12:J15)</f>
        <v>0.196947259023108</v>
      </c>
      <c r="K16" s="9">
        <f>MAX(K12:K15)-MIN(K12:K15)</f>
        <v>0.29530330307377101</v>
      </c>
    </row>
    <row r="17" spans="1:11" x14ac:dyDescent="0.3">
      <c r="A17" s="18"/>
      <c r="B17" s="2" t="s">
        <v>13</v>
      </c>
      <c r="D17" s="9">
        <v>2.26077812828601E-2</v>
      </c>
      <c r="E17" s="9">
        <v>1.5919342000530599E-2</v>
      </c>
      <c r="F17" s="9">
        <v>0.11405500883169301</v>
      </c>
      <c r="G17" s="9">
        <v>2.3381058715355299E-2</v>
      </c>
      <c r="H17" s="9">
        <v>1.6702014846235399E-2</v>
      </c>
      <c r="I17" s="9">
        <v>2.07894736842105E-2</v>
      </c>
      <c r="J17" s="9">
        <v>2.4278392230914401E-3</v>
      </c>
      <c r="K17" s="9">
        <v>0.441717791411042</v>
      </c>
    </row>
    <row r="18" spans="1:11" x14ac:dyDescent="0.3">
      <c r="A18" s="18"/>
      <c r="C18" t="s">
        <v>30</v>
      </c>
      <c r="D18" s="9">
        <f t="shared" ref="D18:K18" si="8">MIN(D2:D5,D7:D10,D12:D15)</f>
        <v>0.496268131249119</v>
      </c>
      <c r="E18" s="9">
        <f t="shared" si="8"/>
        <v>0.43994347621290603</v>
      </c>
      <c r="F18" s="9">
        <f t="shared" si="8"/>
        <v>0.38487604779739598</v>
      </c>
      <c r="G18" s="9">
        <f t="shared" si="8"/>
        <v>0.31264916467780401</v>
      </c>
      <c r="H18" s="9">
        <f t="shared" si="8"/>
        <v>0.193327630453378</v>
      </c>
      <c r="I18" s="9">
        <f t="shared" si="8"/>
        <v>0.467862789578607</v>
      </c>
      <c r="J18" s="9">
        <f t="shared" si="8"/>
        <v>0.108925497910007</v>
      </c>
      <c r="K18" s="9">
        <f t="shared" si="8"/>
        <v>0.44168784951703099</v>
      </c>
    </row>
    <row r="19" spans="1:11" x14ac:dyDescent="0.3">
      <c r="A19" s="18"/>
      <c r="C19" t="s">
        <v>29</v>
      </c>
      <c r="D19" s="9">
        <f t="shared" ref="D19:K19" si="9">MAX(D2:D5,D7:D10,D12:D15)</f>
        <v>0.56221792392005099</v>
      </c>
      <c r="E19" s="9">
        <f t="shared" si="9"/>
        <v>0.56552752049398403</v>
      </c>
      <c r="F19" s="9">
        <f t="shared" si="9"/>
        <v>0.58485528142689303</v>
      </c>
      <c r="G19" s="9">
        <f t="shared" si="9"/>
        <v>0.52704748023992298</v>
      </c>
      <c r="H19" s="9">
        <f t="shared" si="9"/>
        <v>0.58667529107373795</v>
      </c>
      <c r="I19" s="9">
        <f t="shared" si="9"/>
        <v>0.58689279731993305</v>
      </c>
      <c r="J19" s="9">
        <f t="shared" si="9"/>
        <v>0.60883364189367895</v>
      </c>
      <c r="K19" s="9">
        <f t="shared" si="9"/>
        <v>0.767202705500724</v>
      </c>
    </row>
    <row r="20" spans="1:11" x14ac:dyDescent="0.3">
      <c r="A20" s="18"/>
      <c r="C20" t="s">
        <v>31</v>
      </c>
      <c r="D20" s="9">
        <f t="shared" ref="D20:K20" si="10">D19-D18</f>
        <v>6.5949792670931984E-2</v>
      </c>
      <c r="E20" s="9">
        <f t="shared" si="10"/>
        <v>0.125584044281078</v>
      </c>
      <c r="F20" s="9">
        <f t="shared" si="10"/>
        <v>0.19997923362949704</v>
      </c>
      <c r="G20" s="9">
        <f t="shared" si="10"/>
        <v>0.21439831556211897</v>
      </c>
      <c r="H20" s="9">
        <f t="shared" si="10"/>
        <v>0.39334766062035997</v>
      </c>
      <c r="I20" s="9">
        <f t="shared" si="10"/>
        <v>0.11903000774132605</v>
      </c>
      <c r="J20" s="9">
        <f t="shared" si="10"/>
        <v>0.49990814398367195</v>
      </c>
      <c r="K20" s="9">
        <f t="shared" si="10"/>
        <v>0.32551485598369301</v>
      </c>
    </row>
  </sheetData>
  <mergeCells count="4">
    <mergeCell ref="A2:A20"/>
    <mergeCell ref="B2:B6"/>
    <mergeCell ref="B7:B11"/>
    <mergeCell ref="B12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929B-B920-4231-9F3F-99B6CDCE44E5}">
  <dimension ref="B2:Q32"/>
  <sheetViews>
    <sheetView tabSelected="1" topLeftCell="A13" workbookViewId="0">
      <selection activeCell="D31" sqref="D31"/>
    </sheetView>
  </sheetViews>
  <sheetFormatPr defaultRowHeight="14.4" x14ac:dyDescent="0.3"/>
  <cols>
    <col min="2" max="2" width="14.77734375" customWidth="1"/>
  </cols>
  <sheetData>
    <row r="2" spans="2:11" x14ac:dyDescent="0.3">
      <c r="B2" t="s">
        <v>24</v>
      </c>
      <c r="C2" t="s">
        <v>25</v>
      </c>
      <c r="D2" t="s">
        <v>18</v>
      </c>
      <c r="E2" t="s">
        <v>16</v>
      </c>
      <c r="F2" t="s">
        <v>26</v>
      </c>
      <c r="G2" t="s">
        <v>14</v>
      </c>
      <c r="H2" t="s">
        <v>20</v>
      </c>
      <c r="I2" t="s">
        <v>0</v>
      </c>
      <c r="J2" t="s">
        <v>15</v>
      </c>
      <c r="K2" t="s">
        <v>27</v>
      </c>
    </row>
    <row r="3" spans="2:11" x14ac:dyDescent="0.3">
      <c r="B3" s="18" t="s">
        <v>10</v>
      </c>
      <c r="C3">
        <v>0.5</v>
      </c>
      <c r="D3">
        <v>0.64827158799999995</v>
      </c>
      <c r="E3">
        <v>0.65069790613077605</v>
      </c>
      <c r="F3">
        <v>1.8419697153149099E-4</v>
      </c>
      <c r="G3">
        <v>1.67231309436152E-3</v>
      </c>
      <c r="H3">
        <v>0.97068759799003601</v>
      </c>
      <c r="I3">
        <v>0.141115222927472</v>
      </c>
      <c r="J3">
        <v>0.53453525817453096</v>
      </c>
      <c r="K3">
        <v>0.48521447908918602</v>
      </c>
    </row>
    <row r="4" spans="2:11" x14ac:dyDescent="0.3">
      <c r="B4" s="18"/>
      <c r="C4">
        <v>1</v>
      </c>
      <c r="D4">
        <v>0.78197925199999996</v>
      </c>
      <c r="E4">
        <v>0.78648520858696003</v>
      </c>
      <c r="F4">
        <v>2.2306232858682E-4</v>
      </c>
      <c r="G4">
        <v>1.83849074770175E-3</v>
      </c>
      <c r="H4">
        <v>1.13781958818435</v>
      </c>
      <c r="I4">
        <v>0.16933929648748899</v>
      </c>
      <c r="J4">
        <v>0.67077152022701503</v>
      </c>
      <c r="K4">
        <v>0.48542912108305503</v>
      </c>
    </row>
    <row r="5" spans="2:11" x14ac:dyDescent="0.3">
      <c r="B5" s="18"/>
      <c r="C5">
        <v>1.5</v>
      </c>
      <c r="D5">
        <v>0.91568691599999996</v>
      </c>
      <c r="E5">
        <v>0.92227251104314401</v>
      </c>
      <c r="F5">
        <v>2.6192768564214897E-4</v>
      </c>
      <c r="G5">
        <v>2.0046684010419698E-3</v>
      </c>
      <c r="H5">
        <v>1.30495157837867</v>
      </c>
      <c r="I5">
        <v>0.19756337004750599</v>
      </c>
      <c r="J5">
        <v>0.80700778227949799</v>
      </c>
      <c r="K5">
        <v>0.48564376307692397</v>
      </c>
    </row>
    <row r="6" spans="2:11" x14ac:dyDescent="0.3">
      <c r="B6" s="18"/>
      <c r="C6">
        <v>2</v>
      </c>
      <c r="D6">
        <v>1.0493945790000001</v>
      </c>
      <c r="E6">
        <v>1.05805981349932</v>
      </c>
      <c r="F6">
        <v>3.0079304269747798E-4</v>
      </c>
      <c r="G6">
        <v>2.1708460543821998E-3</v>
      </c>
      <c r="H6">
        <v>1.4720835685729901</v>
      </c>
      <c r="I6">
        <v>0.22578744360752401</v>
      </c>
      <c r="J6">
        <v>0.94324404433198095</v>
      </c>
      <c r="K6">
        <v>0.48585840507079298</v>
      </c>
    </row>
    <row r="7" spans="2:11" x14ac:dyDescent="0.3">
      <c r="B7" s="14"/>
      <c r="C7" t="s">
        <v>31</v>
      </c>
    </row>
    <row r="8" spans="2:11" x14ac:dyDescent="0.3">
      <c r="B8" s="18" t="s">
        <v>11</v>
      </c>
      <c r="C8">
        <v>0.5</v>
      </c>
      <c r="D8">
        <v>0.46557216299999998</v>
      </c>
      <c r="E8">
        <v>0.465048923786822</v>
      </c>
      <c r="F8">
        <v>1.26319263319601E-4</v>
      </c>
      <c r="G8">
        <v>1.43278151744508E-3</v>
      </c>
      <c r="H8">
        <v>0.76626730311512903</v>
      </c>
      <c r="I8">
        <v>9.8750949619444001E-2</v>
      </c>
      <c r="J8">
        <v>0.31404599812504902</v>
      </c>
      <c r="K8">
        <v>0.48499768187257902</v>
      </c>
    </row>
    <row r="9" spans="2:11" x14ac:dyDescent="0.3">
      <c r="B9" s="18"/>
      <c r="C9">
        <v>1</v>
      </c>
      <c r="D9">
        <v>0.56332690399999996</v>
      </c>
      <c r="E9">
        <v>0.56464420417715599</v>
      </c>
      <c r="F9">
        <v>1.53387814556481E-4</v>
      </c>
      <c r="G9">
        <v>1.55068987377745E-3</v>
      </c>
      <c r="H9">
        <v>0.89065391517877501</v>
      </c>
      <c r="I9">
        <v>0.118785243373957</v>
      </c>
      <c r="J9">
        <v>0.40231343582152801</v>
      </c>
      <c r="K9">
        <v>0.48500432390846798</v>
      </c>
    </row>
    <row r="10" spans="2:11" x14ac:dyDescent="0.3">
      <c r="B10" s="18"/>
      <c r="C10">
        <v>1.5</v>
      </c>
      <c r="D10">
        <v>0.66108164400000002</v>
      </c>
      <c r="E10">
        <v>0.66423948456748905</v>
      </c>
      <c r="F10">
        <v>1.80456365793361E-4</v>
      </c>
      <c r="G10">
        <v>1.66859823010981E-3</v>
      </c>
      <c r="H10">
        <v>1.0150405272424201</v>
      </c>
      <c r="I10">
        <v>0.13881953712847001</v>
      </c>
      <c r="J10">
        <v>0.490580873518008</v>
      </c>
      <c r="K10">
        <v>0.485010965944358</v>
      </c>
    </row>
    <row r="11" spans="2:11" x14ac:dyDescent="0.3">
      <c r="B11" s="18"/>
      <c r="C11">
        <v>2</v>
      </c>
      <c r="D11">
        <v>0.75883638499999995</v>
      </c>
      <c r="E11">
        <v>0.76383476495782299</v>
      </c>
      <c r="F11">
        <v>2.07524917030241E-4</v>
      </c>
      <c r="G11">
        <v>1.78650658644218E-3</v>
      </c>
      <c r="H11">
        <v>1.13942713930606</v>
      </c>
      <c r="I11">
        <v>0.15885383088298399</v>
      </c>
      <c r="J11">
        <v>0.57884831121448799</v>
      </c>
      <c r="K11">
        <v>0.48501760798024701</v>
      </c>
    </row>
    <row r="12" spans="2:11" x14ac:dyDescent="0.3">
      <c r="B12" s="18" t="s">
        <v>12</v>
      </c>
      <c r="C12">
        <v>0.5</v>
      </c>
      <c r="D12">
        <v>0.63606867700000003</v>
      </c>
      <c r="E12">
        <v>0.74630747263304298</v>
      </c>
      <c r="F12">
        <v>5.04508367157541E-4</v>
      </c>
      <c r="G12">
        <v>2.8119256183671199E-3</v>
      </c>
      <c r="H12">
        <v>1.73215568065643</v>
      </c>
      <c r="I12">
        <v>0.22446233170187499</v>
      </c>
      <c r="J12">
        <v>2.9266216677671202</v>
      </c>
      <c r="K12">
        <v>0.48793131722956001</v>
      </c>
    </row>
    <row r="13" spans="2:11" x14ac:dyDescent="0.3">
      <c r="B13" s="18"/>
      <c r="C13">
        <v>1</v>
      </c>
      <c r="D13">
        <v>0.85215534999999998</v>
      </c>
      <c r="E13">
        <v>1.06149387045288</v>
      </c>
      <c r="F13">
        <v>8.4159868129063398E-4</v>
      </c>
      <c r="G13">
        <v>4.0170971162950897E-3</v>
      </c>
      <c r="H13">
        <v>2.5732616186141901</v>
      </c>
      <c r="I13">
        <v>0.34078158993511998</v>
      </c>
      <c r="J13">
        <v>5.3278543732372201</v>
      </c>
      <c r="K13">
        <v>0.49368432159261399</v>
      </c>
    </row>
    <row r="14" spans="2:11" x14ac:dyDescent="0.3">
      <c r="B14" s="18"/>
      <c r="C14">
        <v>1.5</v>
      </c>
      <c r="D14">
        <v>1.068242023</v>
      </c>
      <c r="E14">
        <v>1.3766802682727299</v>
      </c>
      <c r="F14">
        <v>1.17868899542372E-3</v>
      </c>
      <c r="G14">
        <v>5.22226861422306E-3</v>
      </c>
      <c r="H14">
        <v>3.41436755657196</v>
      </c>
      <c r="I14">
        <v>0.45710084816836399</v>
      </c>
      <c r="J14">
        <v>7.7290870787073196</v>
      </c>
      <c r="K14">
        <v>0.49943732595566698</v>
      </c>
    </row>
    <row r="15" spans="2:11" x14ac:dyDescent="0.3">
      <c r="B15" s="18"/>
      <c r="C15">
        <v>2</v>
      </c>
      <c r="D15">
        <v>1.284328696</v>
      </c>
      <c r="E15">
        <v>1.6918666660925701</v>
      </c>
      <c r="F15">
        <v>1.51577930955681E-3</v>
      </c>
      <c r="G15">
        <v>6.4274401121510302E-3</v>
      </c>
      <c r="H15">
        <v>4.2554734945297197</v>
      </c>
      <c r="I15">
        <v>0.57342010640160901</v>
      </c>
      <c r="J15">
        <v>10.1303197841774</v>
      </c>
      <c r="K15">
        <v>0.5</v>
      </c>
    </row>
    <row r="16" spans="2:11" x14ac:dyDescent="0.3">
      <c r="B16" s="2" t="s">
        <v>13</v>
      </c>
      <c r="D16">
        <v>22.297374470000001</v>
      </c>
      <c r="E16">
        <v>27.335893310234098</v>
      </c>
      <c r="F16">
        <v>3.573614E-2</v>
      </c>
      <c r="G16">
        <v>0.102708552027167</v>
      </c>
      <c r="H16">
        <v>26.614044</v>
      </c>
      <c r="I16" s="13">
        <v>12.032402996839</v>
      </c>
      <c r="J16">
        <v>340.67160931505902</v>
      </c>
      <c r="K16">
        <v>0.48499999999999999</v>
      </c>
    </row>
    <row r="19" spans="3:17" x14ac:dyDescent="0.3">
      <c r="C19" t="s">
        <v>41</v>
      </c>
      <c r="D19">
        <f t="shared" ref="D19" si="0">D4-D20</f>
        <v>0.51456392399999995</v>
      </c>
      <c r="E19">
        <f t="shared" ref="E19" si="1">E4-E20</f>
        <v>0.51491060367459207</v>
      </c>
      <c r="F19">
        <f t="shared" ref="F19" si="2">F4-F20</f>
        <v>1.4533161447616199E-4</v>
      </c>
      <c r="G19">
        <f t="shared" ref="G19" si="3">G4-G20</f>
        <v>1.50613544102129E-3</v>
      </c>
      <c r="H19">
        <f t="shared" ref="H19:I19" si="4">H4-H20</f>
        <v>0.80355560779572199</v>
      </c>
      <c r="I19">
        <f t="shared" si="4"/>
        <v>0.11289114936745501</v>
      </c>
      <c r="J19">
        <f t="shared" ref="J19" si="5">J4-J20</f>
        <v>0.39829899612204689</v>
      </c>
      <c r="K19">
        <f t="shared" ref="K19" si="6">K4-K20</f>
        <v>0.48499983709531702</v>
      </c>
      <c r="M19" s="17" t="s">
        <v>46</v>
      </c>
      <c r="N19" s="17"/>
      <c r="O19" s="17"/>
      <c r="P19" s="17"/>
      <c r="Q19" s="17"/>
    </row>
    <row r="20" spans="3:17" x14ac:dyDescent="0.3">
      <c r="C20" t="s">
        <v>45</v>
      </c>
      <c r="D20">
        <f t="shared" ref="D20" si="7">(D4-D3)/0.5</f>
        <v>0.26741532800000001</v>
      </c>
      <c r="E20">
        <f t="shared" ref="E20:K20" si="8">(E4-E3)/0.5</f>
        <v>0.27157460491236796</v>
      </c>
      <c r="F20">
        <f t="shared" si="8"/>
        <v>7.7730714110658006E-5</v>
      </c>
      <c r="G20">
        <f t="shared" si="8"/>
        <v>3.3235530668046E-4</v>
      </c>
      <c r="H20">
        <f t="shared" si="8"/>
        <v>0.33426398038862803</v>
      </c>
      <c r="I20">
        <f t="shared" ref="I20" si="9">(I4-I3)/0.5</f>
        <v>5.6448147120033987E-2</v>
      </c>
      <c r="J20">
        <f t="shared" si="8"/>
        <v>0.27247252410496814</v>
      </c>
      <c r="K20">
        <f t="shared" si="8"/>
        <v>4.2928398773800502E-4</v>
      </c>
    </row>
    <row r="22" spans="3:17" x14ac:dyDescent="0.3">
      <c r="C22" t="s">
        <v>40</v>
      </c>
      <c r="D22">
        <f t="shared" ref="D22" si="10">D9-D23</f>
        <v>0.367817422</v>
      </c>
      <c r="E22">
        <f t="shared" ref="E22" si="11">E9-E23</f>
        <v>0.365453643396488</v>
      </c>
      <c r="F22">
        <f t="shared" ref="F22" si="12">F9-F23</f>
        <v>9.9250712082720995E-5</v>
      </c>
      <c r="G22">
        <f t="shared" ref="G22" si="13">G9-G23</f>
        <v>1.31487316111271E-3</v>
      </c>
      <c r="H22">
        <f t="shared" ref="H22:I22" si="14">H9-H23</f>
        <v>0.64188069105148304</v>
      </c>
      <c r="I22">
        <f t="shared" si="14"/>
        <v>7.8716655864930998E-2</v>
      </c>
      <c r="J22">
        <f t="shared" ref="J22" si="15">J9-J23</f>
        <v>0.22577856042857003</v>
      </c>
      <c r="K22">
        <f t="shared" ref="K22" si="16">K9-K23</f>
        <v>0.48499103983669006</v>
      </c>
      <c r="M22" s="17" t="s">
        <v>43</v>
      </c>
      <c r="N22" s="17"/>
      <c r="O22" s="17"/>
      <c r="P22" s="17"/>
      <c r="Q22" s="17"/>
    </row>
    <row r="23" spans="3:17" x14ac:dyDescent="0.3">
      <c r="C23" t="s">
        <v>42</v>
      </c>
      <c r="D23">
        <f t="shared" ref="D23" si="17">(D9-D8)/0.5</f>
        <v>0.19550948199999996</v>
      </c>
      <c r="E23">
        <f t="shared" ref="E23:K23" si="18">(E9-E8)/0.5</f>
        <v>0.19919056078066799</v>
      </c>
      <c r="F23">
        <f t="shared" si="18"/>
        <v>5.4137102473760001E-5</v>
      </c>
      <c r="G23">
        <f t="shared" si="18"/>
        <v>2.3581671266473996E-4</v>
      </c>
      <c r="H23">
        <f t="shared" si="18"/>
        <v>0.24877322412729197</v>
      </c>
      <c r="I23">
        <f t="shared" ref="I23" si="19">(I9-I8)/0.5</f>
        <v>4.0068587509026005E-2</v>
      </c>
      <c r="J23">
        <f t="shared" si="18"/>
        <v>0.17653487539295798</v>
      </c>
      <c r="K23">
        <f t="shared" si="18"/>
        <v>1.3284071777919237E-5</v>
      </c>
    </row>
    <row r="25" spans="3:17" x14ac:dyDescent="0.3">
      <c r="C25" t="s">
        <v>38</v>
      </c>
      <c r="D25">
        <f t="shared" ref="D25" si="20">D13-D26</f>
        <v>0.41998200400000008</v>
      </c>
      <c r="E25">
        <f t="shared" ref="E25" si="21">E13-E26</f>
        <v>0.43112107481320594</v>
      </c>
      <c r="F25">
        <f t="shared" ref="F25" si="22">F13-F26</f>
        <v>1.6741805302444802E-4</v>
      </c>
      <c r="G25">
        <f t="shared" ref="G25" si="23">G13-G26</f>
        <v>1.6067541204391501E-3</v>
      </c>
      <c r="H25">
        <f t="shared" ref="H25:I25" si="24">H13-H26</f>
        <v>0.89104974269866988</v>
      </c>
      <c r="I25">
        <f t="shared" si="24"/>
        <v>0.10814307346863</v>
      </c>
      <c r="J25">
        <f t="shared" ref="J25" si="25">J13-J26</f>
        <v>0.52538896229702026</v>
      </c>
      <c r="K25">
        <f t="shared" ref="K25" si="26">K13-K26</f>
        <v>0.48217831286650603</v>
      </c>
      <c r="M25" s="17" t="s">
        <v>44</v>
      </c>
      <c r="N25" s="17"/>
      <c r="O25" s="17"/>
      <c r="P25" s="17"/>
      <c r="Q25" s="17"/>
    </row>
    <row r="26" spans="3:17" x14ac:dyDescent="0.3">
      <c r="C26" t="s">
        <v>39</v>
      </c>
      <c r="D26">
        <f t="shared" ref="D26" si="27">(D13-D12)/0.5</f>
        <v>0.4321733459999999</v>
      </c>
      <c r="E26">
        <f t="shared" ref="E26:K26" si="28">(E13-E12)/0.5</f>
        <v>0.63037279563967408</v>
      </c>
      <c r="F26">
        <f t="shared" si="28"/>
        <v>6.7418062826618596E-4</v>
      </c>
      <c r="G26">
        <f t="shared" si="28"/>
        <v>2.4103429958559396E-3</v>
      </c>
      <c r="H26">
        <f t="shared" si="28"/>
        <v>1.6822118759155202</v>
      </c>
      <c r="I26">
        <f t="shared" ref="I26" si="29">(I13-I12)/0.5</f>
        <v>0.23263851646648998</v>
      </c>
      <c r="J26">
        <f t="shared" si="28"/>
        <v>4.8024654109401999</v>
      </c>
      <c r="K26">
        <f t="shared" si="28"/>
        <v>1.1506008726107964E-2</v>
      </c>
    </row>
    <row r="29" spans="3:17" x14ac:dyDescent="0.3">
      <c r="D29" s="19">
        <f>(D16-D25)/D26</f>
        <v>50.621799489689039</v>
      </c>
      <c r="E29" s="19">
        <f t="shared" ref="E29:K29" si="30">(E16-E25)/E26</f>
        <v>42.680731816986381</v>
      </c>
      <c r="F29" s="19">
        <f t="shared" si="30"/>
        <v>52.758445519932671</v>
      </c>
      <c r="G29" s="19">
        <f t="shared" si="30"/>
        <v>41.944983797140239</v>
      </c>
      <c r="H29" s="19">
        <f t="shared" si="30"/>
        <v>15.291173856029253</v>
      </c>
      <c r="I29" s="19">
        <f t="shared" si="30"/>
        <v>51.256602322289908</v>
      </c>
      <c r="J29" s="19">
        <f t="shared" si="30"/>
        <v>70.827417013331498</v>
      </c>
      <c r="K29" s="19">
        <f t="shared" si="30"/>
        <v>0.24523596328337069</v>
      </c>
    </row>
    <row r="31" spans="3:17" x14ac:dyDescent="0.3">
      <c r="C31" t="s">
        <v>229</v>
      </c>
      <c r="D31">
        <f>1/D25</f>
        <v>2.3810544034643919</v>
      </c>
      <c r="E31">
        <f t="shared" ref="E31:K31" si="31">1/E25</f>
        <v>2.3195340205376764</v>
      </c>
      <c r="F31">
        <f t="shared" si="31"/>
        <v>5973.071493394862</v>
      </c>
      <c r="G31">
        <f t="shared" si="31"/>
        <v>622.37276212908353</v>
      </c>
      <c r="H31">
        <f t="shared" si="31"/>
        <v>1.122271801539787</v>
      </c>
      <c r="I31">
        <f t="shared" si="31"/>
        <v>9.2470092436394342</v>
      </c>
      <c r="J31">
        <f t="shared" si="31"/>
        <v>1.9033517484416926</v>
      </c>
    </row>
    <row r="32" spans="3:17" x14ac:dyDescent="0.3">
      <c r="D32">
        <f>LOG(2)/D31</f>
        <v>0.12642718084307014</v>
      </c>
      <c r="E32">
        <f t="shared" ref="E32:J32" si="32">LOG(2)/E31</f>
        <v>0.1297803752816703</v>
      </c>
      <c r="F32">
        <f t="shared" si="32"/>
        <v>5.0397855776021768E-5</v>
      </c>
      <c r="G32">
        <f t="shared" si="32"/>
        <v>4.836811859088813E-4</v>
      </c>
      <c r="H32">
        <f t="shared" si="32"/>
        <v>0.26823270018097217</v>
      </c>
      <c r="I32">
        <f t="shared" si="32"/>
        <v>3.2554308937351284E-2</v>
      </c>
      <c r="J32">
        <f t="shared" si="32"/>
        <v>0.15815783704217559</v>
      </c>
    </row>
  </sheetData>
  <mergeCells count="6">
    <mergeCell ref="B3:B6"/>
    <mergeCell ref="B8:B11"/>
    <mergeCell ref="B12:B15"/>
    <mergeCell ref="M22:Q22"/>
    <mergeCell ref="M25:Q25"/>
    <mergeCell ref="M19:Q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58E7-7481-4B01-B295-5FE8C6E356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2060-9A5F-4F7B-BF10-13FCDA12EDCD}">
  <dimension ref="B2:G12"/>
  <sheetViews>
    <sheetView workbookViewId="0">
      <selection activeCell="C10" sqref="C10"/>
    </sheetView>
  </sheetViews>
  <sheetFormatPr defaultRowHeight="14.4" x14ac:dyDescent="0.3"/>
  <cols>
    <col min="3" max="3" width="9.44140625" bestFit="1" customWidth="1"/>
  </cols>
  <sheetData>
    <row r="2" spans="2:7" x14ac:dyDescent="0.3">
      <c r="C2" t="s">
        <v>3</v>
      </c>
      <c r="D2" t="s">
        <v>4</v>
      </c>
      <c r="E2" t="s">
        <v>5</v>
      </c>
      <c r="F2" t="s">
        <v>21</v>
      </c>
      <c r="G2" t="s">
        <v>22</v>
      </c>
    </row>
    <row r="3" spans="2:7" x14ac:dyDescent="0.3">
      <c r="B3" t="s">
        <v>27</v>
      </c>
      <c r="C3" s="9">
        <v>0.767202705500724</v>
      </c>
      <c r="D3">
        <v>0.78270666103365705</v>
      </c>
      <c r="E3">
        <v>0.75230102869518101</v>
      </c>
      <c r="F3" s="1">
        <v>3.0556875792141953E-2</v>
      </c>
      <c r="G3" s="1">
        <v>0.24769897130481863</v>
      </c>
    </row>
    <row r="4" spans="2:7" x14ac:dyDescent="0.3">
      <c r="B4" t="s">
        <v>37</v>
      </c>
      <c r="C4" s="10">
        <v>0.64509000000000005</v>
      </c>
      <c r="D4" s="3">
        <v>0.62902000000000002</v>
      </c>
      <c r="E4" s="3">
        <v>0.66198999999999997</v>
      </c>
      <c r="F4" s="6">
        <v>5.5100000000000003E-2</v>
      </c>
      <c r="G4" s="6">
        <v>0.33800000000000002</v>
      </c>
    </row>
    <row r="5" spans="2:7" x14ac:dyDescent="0.3">
      <c r="B5" t="s">
        <v>36</v>
      </c>
      <c r="C5" s="10">
        <v>0.63804000000000005</v>
      </c>
      <c r="D5" s="3">
        <v>0.59826000000000001</v>
      </c>
      <c r="E5" s="3">
        <v>0.6835</v>
      </c>
      <c r="F5" s="6">
        <v>6.3299999999999995E-2</v>
      </c>
      <c r="G5" s="6">
        <v>0.3165</v>
      </c>
    </row>
    <row r="6" spans="2:7" x14ac:dyDescent="0.3">
      <c r="B6" t="s">
        <v>15</v>
      </c>
      <c r="C6" s="9">
        <v>0.60883364189367895</v>
      </c>
      <c r="D6">
        <v>0.59614139583063497</v>
      </c>
      <c r="E6">
        <v>0.62207809755438404</v>
      </c>
      <c r="F6" s="1">
        <v>6.1741591939347147E-2</v>
      </c>
      <c r="G6" s="1">
        <v>0.37792190244561547</v>
      </c>
    </row>
    <row r="7" spans="2:7" x14ac:dyDescent="0.3">
      <c r="B7" t="s">
        <v>0</v>
      </c>
      <c r="C7" s="9">
        <v>0.58689279731993305</v>
      </c>
      <c r="D7">
        <v>0.479022472870204</v>
      </c>
      <c r="E7">
        <v>0.75746520740440404</v>
      </c>
      <c r="F7" s="1">
        <v>0.12069204426232753</v>
      </c>
      <c r="G7" s="1">
        <v>0.24253479259559518</v>
      </c>
    </row>
    <row r="8" spans="2:7" x14ac:dyDescent="0.3">
      <c r="B8" t="s">
        <v>35</v>
      </c>
      <c r="C8" s="9">
        <v>0.58485528142689303</v>
      </c>
      <c r="D8">
        <v>0.48353200883002201</v>
      </c>
      <c r="E8">
        <v>0.73990001351168699</v>
      </c>
      <c r="F8" s="1">
        <v>0.11578280578815052</v>
      </c>
      <c r="G8" s="1">
        <v>0.2600999864883124</v>
      </c>
    </row>
    <row r="9" spans="2:7" ht="15" thickBot="1" x14ac:dyDescent="0.35">
      <c r="B9" t="s">
        <v>20</v>
      </c>
      <c r="C9" s="9">
        <v>0.58409926470588203</v>
      </c>
      <c r="D9">
        <v>0.50804436894173999</v>
      </c>
      <c r="E9">
        <v>0.68693419808134004</v>
      </c>
      <c r="F9" s="1">
        <v>9.7452342775699266E-2</v>
      </c>
      <c r="G9" s="1">
        <v>0.31306580191865963</v>
      </c>
    </row>
    <row r="10" spans="2:7" ht="15" thickBot="1" x14ac:dyDescent="0.35">
      <c r="B10" t="s">
        <v>16</v>
      </c>
      <c r="C10" s="11">
        <v>0.56552752049398403</v>
      </c>
      <c r="D10" s="4">
        <v>0.466578831796223</v>
      </c>
      <c r="E10" s="4">
        <v>0.71774084583164399</v>
      </c>
      <c r="F10" s="7">
        <v>0.12021695666805234</v>
      </c>
      <c r="G10" s="7">
        <v>0.28225915416835562</v>
      </c>
    </row>
    <row r="11" spans="2:7" ht="15" thickBot="1" x14ac:dyDescent="0.35">
      <c r="B11" t="s">
        <v>18</v>
      </c>
      <c r="C11" s="12">
        <v>0.56221792392005099</v>
      </c>
      <c r="D11" s="5">
        <v>0.46668450628846597</v>
      </c>
      <c r="E11" s="5">
        <v>0.70693149574381797</v>
      </c>
      <c r="F11" s="8">
        <v>0.11835619692380783</v>
      </c>
      <c r="G11" s="8">
        <v>0.29306850425618158</v>
      </c>
    </row>
    <row r="12" spans="2:7" x14ac:dyDescent="0.3">
      <c r="B12" t="s">
        <v>14</v>
      </c>
      <c r="C12" s="9">
        <v>0.52704748023992298</v>
      </c>
      <c r="D12">
        <v>0.45037363479593701</v>
      </c>
      <c r="E12">
        <v>0.63518443453587303</v>
      </c>
      <c r="F12" s="1">
        <v>0.11356573034819961</v>
      </c>
      <c r="G12" s="1">
        <v>0.36481556546412647</v>
      </c>
    </row>
  </sheetData>
  <sortState xmlns:xlrd2="http://schemas.microsoft.com/office/spreadsheetml/2017/richdata2" ref="B3:G12">
    <sortCondition descending="1" ref="C3:C1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5A2F-2618-45DB-B8C8-DCB0FF61F10F}">
  <dimension ref="B2:J9"/>
  <sheetViews>
    <sheetView workbookViewId="0">
      <selection activeCell="B7" sqref="B7:J9"/>
    </sheetView>
  </sheetViews>
  <sheetFormatPr defaultRowHeight="14.4" x14ac:dyDescent="0.3"/>
  <cols>
    <col min="2" max="2" width="12.21875" customWidth="1"/>
  </cols>
  <sheetData>
    <row r="2" spans="2:10" x14ac:dyDescent="0.3">
      <c r="B2" t="s">
        <v>33</v>
      </c>
    </row>
    <row r="7" spans="2:10" x14ac:dyDescent="0.3">
      <c r="B7" t="s">
        <v>34</v>
      </c>
      <c r="C7" t="s">
        <v>18</v>
      </c>
      <c r="D7" t="s">
        <v>16</v>
      </c>
      <c r="E7" t="s">
        <v>35</v>
      </c>
      <c r="F7" t="s">
        <v>14</v>
      </c>
      <c r="G7" t="s">
        <v>20</v>
      </c>
      <c r="H7" t="s">
        <v>0</v>
      </c>
      <c r="I7" t="s">
        <v>15</v>
      </c>
      <c r="J7" t="s">
        <v>27</v>
      </c>
    </row>
    <row r="8" spans="2:10" x14ac:dyDescent="0.3">
      <c r="B8" t="s">
        <v>28</v>
      </c>
      <c r="C8">
        <v>2.58</v>
      </c>
      <c r="D8">
        <v>2.5</v>
      </c>
      <c r="E8">
        <v>2.91</v>
      </c>
      <c r="F8">
        <v>1.93</v>
      </c>
      <c r="G8">
        <v>3.01</v>
      </c>
      <c r="H8">
        <v>2.2599999999999998</v>
      </c>
      <c r="I8">
        <v>2.78</v>
      </c>
      <c r="J8">
        <v>1.93</v>
      </c>
    </row>
    <row r="9" spans="2:10" x14ac:dyDescent="0.3">
      <c r="B9" t="s">
        <v>32</v>
      </c>
      <c r="C9">
        <v>53.01</v>
      </c>
      <c r="D9">
        <v>42.68</v>
      </c>
      <c r="E9">
        <v>52.76</v>
      </c>
      <c r="F9">
        <v>41.94</v>
      </c>
      <c r="G9">
        <v>40.020000000000003</v>
      </c>
      <c r="H9">
        <v>51.26</v>
      </c>
      <c r="I9">
        <v>70.83</v>
      </c>
      <c r="J9">
        <v>2.14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B83B-11EF-41AF-8F37-7C789308ECAE}">
  <dimension ref="B2:AC21"/>
  <sheetViews>
    <sheetView topLeftCell="J1" workbookViewId="0">
      <selection activeCell="AC10" sqref="AA2:AC10"/>
    </sheetView>
  </sheetViews>
  <sheetFormatPr defaultRowHeight="14.4" x14ac:dyDescent="0.3"/>
  <sheetData>
    <row r="2" spans="2:29" ht="28.8" x14ac:dyDescent="0.3">
      <c r="B2" s="15" t="s">
        <v>47</v>
      </c>
      <c r="C2" s="15" t="s">
        <v>48</v>
      </c>
      <c r="D2" s="15" t="s">
        <v>49</v>
      </c>
      <c r="E2" s="15" t="s">
        <v>30</v>
      </c>
      <c r="F2" s="15" t="s">
        <v>29</v>
      </c>
      <c r="G2" s="15" t="s">
        <v>38</v>
      </c>
      <c r="H2" s="15" t="s">
        <v>39</v>
      </c>
      <c r="I2" s="15" t="s">
        <v>50</v>
      </c>
      <c r="J2" s="15" t="s">
        <v>51</v>
      </c>
      <c r="K2" s="15" t="s">
        <v>52</v>
      </c>
      <c r="L2" s="15" t="s">
        <v>53</v>
      </c>
      <c r="M2" s="15" t="s">
        <v>40</v>
      </c>
      <c r="N2" s="15" t="s">
        <v>42</v>
      </c>
      <c r="O2" s="15" t="s">
        <v>54</v>
      </c>
      <c r="P2" s="15" t="s">
        <v>55</v>
      </c>
      <c r="Q2" s="15" t="s">
        <v>56</v>
      </c>
      <c r="R2" s="15" t="s">
        <v>57</v>
      </c>
      <c r="S2" s="15" t="s">
        <v>58</v>
      </c>
      <c r="T2" s="15" t="s">
        <v>41</v>
      </c>
      <c r="U2" s="15" t="s">
        <v>45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13</v>
      </c>
      <c r="AA2" s="15" t="s">
        <v>63</v>
      </c>
      <c r="AB2" s="15" t="s">
        <v>64</v>
      </c>
      <c r="AC2" s="15" t="s">
        <v>65</v>
      </c>
    </row>
    <row r="3" spans="2:29" x14ac:dyDescent="0.3">
      <c r="B3" s="15" t="s">
        <v>19</v>
      </c>
      <c r="C3" s="15" t="s">
        <v>66</v>
      </c>
      <c r="D3" s="15" t="s">
        <v>67</v>
      </c>
      <c r="E3" s="15" t="s">
        <v>67</v>
      </c>
      <c r="F3" s="15" t="s">
        <v>68</v>
      </c>
      <c r="G3" s="15" t="s">
        <v>69</v>
      </c>
      <c r="H3" s="15" t="s">
        <v>70</v>
      </c>
      <c r="I3" s="15" t="s">
        <v>71</v>
      </c>
      <c r="J3" s="15" t="s">
        <v>72</v>
      </c>
      <c r="K3" s="15" t="s">
        <v>73</v>
      </c>
      <c r="L3" s="15" t="s">
        <v>74</v>
      </c>
      <c r="M3" s="15" t="s">
        <v>75</v>
      </c>
      <c r="N3" s="15" t="s">
        <v>76</v>
      </c>
      <c r="O3" s="15" t="s">
        <v>77</v>
      </c>
      <c r="P3" s="15" t="s">
        <v>78</v>
      </c>
      <c r="Q3" s="15" t="s">
        <v>79</v>
      </c>
      <c r="R3" s="15" t="s">
        <v>80</v>
      </c>
      <c r="S3" s="15" t="s">
        <v>81</v>
      </c>
      <c r="T3" s="15" t="s">
        <v>82</v>
      </c>
      <c r="U3" s="15" t="s">
        <v>83</v>
      </c>
      <c r="V3" s="15" t="s">
        <v>84</v>
      </c>
      <c r="W3" s="15" t="s">
        <v>85</v>
      </c>
      <c r="X3" s="15" t="s">
        <v>86</v>
      </c>
      <c r="Y3" s="15" t="s">
        <v>87</v>
      </c>
      <c r="Z3" s="15" t="s">
        <v>82</v>
      </c>
      <c r="AA3">
        <v>4.0101608117050214E-3</v>
      </c>
      <c r="AB3">
        <v>1.7971227729302042E-4</v>
      </c>
      <c r="AC3">
        <v>0.29530330307377101</v>
      </c>
    </row>
    <row r="4" spans="2:29" x14ac:dyDescent="0.3">
      <c r="B4" s="15" t="s">
        <v>0</v>
      </c>
      <c r="C4" s="15" t="s">
        <v>88</v>
      </c>
      <c r="D4" s="15" t="s">
        <v>89</v>
      </c>
      <c r="E4" s="15" t="s">
        <v>90</v>
      </c>
      <c r="F4" s="15" t="s">
        <v>91</v>
      </c>
      <c r="G4" s="15" t="s">
        <v>92</v>
      </c>
      <c r="H4" s="15" t="s">
        <v>93</v>
      </c>
      <c r="I4" s="15" t="s">
        <v>94</v>
      </c>
      <c r="J4" s="15" t="s">
        <v>95</v>
      </c>
      <c r="K4" s="15" t="s">
        <v>96</v>
      </c>
      <c r="L4" s="15" t="s">
        <v>97</v>
      </c>
      <c r="M4" s="15" t="s">
        <v>98</v>
      </c>
      <c r="N4" s="15" t="s">
        <v>99</v>
      </c>
      <c r="O4" s="15" t="s">
        <v>100</v>
      </c>
      <c r="P4" s="15" t="s">
        <v>101</v>
      </c>
      <c r="Q4" s="15" t="s">
        <v>102</v>
      </c>
      <c r="R4" s="15" t="s">
        <v>103</v>
      </c>
      <c r="S4" s="15" t="s">
        <v>104</v>
      </c>
      <c r="T4" s="15" t="s">
        <v>105</v>
      </c>
      <c r="U4" s="15" t="s">
        <v>106</v>
      </c>
      <c r="V4" s="15" t="s">
        <v>107</v>
      </c>
      <c r="W4" s="15" t="s">
        <v>108</v>
      </c>
      <c r="X4" s="15" t="s">
        <v>109</v>
      </c>
      <c r="Y4" s="15" t="s">
        <v>110</v>
      </c>
      <c r="Z4" s="16">
        <v>120324</v>
      </c>
      <c r="AA4">
        <v>4.3685942715032011E-2</v>
      </c>
      <c r="AB4">
        <v>9.6228119512301979E-2</v>
      </c>
      <c r="AC4">
        <v>2.7345961177352995E-2</v>
      </c>
    </row>
    <row r="5" spans="2:29" x14ac:dyDescent="0.3">
      <c r="B5" s="15" t="s">
        <v>17</v>
      </c>
      <c r="C5" s="15" t="s">
        <v>111</v>
      </c>
      <c r="D5" s="15" t="s">
        <v>112</v>
      </c>
      <c r="E5" s="15" t="s">
        <v>113</v>
      </c>
      <c r="F5" s="15" t="s">
        <v>114</v>
      </c>
      <c r="G5" s="15" t="s">
        <v>115</v>
      </c>
      <c r="H5" s="15" t="s">
        <v>116</v>
      </c>
      <c r="I5" s="15" t="s">
        <v>117</v>
      </c>
      <c r="J5" s="15" t="s">
        <v>118</v>
      </c>
      <c r="K5" s="15" t="s">
        <v>119</v>
      </c>
      <c r="L5" s="15" t="s">
        <v>120</v>
      </c>
      <c r="M5" s="15" t="s">
        <v>121</v>
      </c>
      <c r="N5" s="15" t="s">
        <v>122</v>
      </c>
      <c r="O5" s="15" t="s">
        <v>123</v>
      </c>
      <c r="P5" s="15" t="s">
        <v>124</v>
      </c>
      <c r="Q5" s="15" t="s">
        <v>125</v>
      </c>
      <c r="R5" s="15" t="s">
        <v>126</v>
      </c>
      <c r="S5" s="15" t="s">
        <v>127</v>
      </c>
      <c r="T5" s="15" t="s">
        <v>128</v>
      </c>
      <c r="U5" s="15" t="s">
        <v>129</v>
      </c>
      <c r="V5" s="15" t="s">
        <v>130</v>
      </c>
      <c r="W5" s="15" t="s">
        <v>131</v>
      </c>
      <c r="X5" s="15" t="s">
        <v>132</v>
      </c>
      <c r="Y5" s="15" t="s">
        <v>133</v>
      </c>
      <c r="Z5" s="15" t="s">
        <v>134</v>
      </c>
      <c r="AA5">
        <v>1.8792172066152024E-2</v>
      </c>
      <c r="AB5">
        <v>8.7655408148803959E-2</v>
      </c>
      <c r="AC5">
        <v>0.14178203769816605</v>
      </c>
    </row>
    <row r="6" spans="2:29" x14ac:dyDescent="0.3">
      <c r="B6" s="15" t="s">
        <v>15</v>
      </c>
      <c r="C6" s="15" t="s">
        <v>135</v>
      </c>
      <c r="D6" s="15" t="s">
        <v>136</v>
      </c>
      <c r="E6" s="15" t="s">
        <v>137</v>
      </c>
      <c r="F6" s="15" t="s">
        <v>138</v>
      </c>
      <c r="G6" s="15" t="s">
        <v>139</v>
      </c>
      <c r="H6" s="16">
        <v>4802465</v>
      </c>
      <c r="I6" s="16">
        <v>2926622</v>
      </c>
      <c r="J6" s="16">
        <v>5327854</v>
      </c>
      <c r="K6" s="16">
        <v>7729087</v>
      </c>
      <c r="L6" s="16">
        <v>1013032</v>
      </c>
      <c r="M6" s="15" t="s">
        <v>140</v>
      </c>
      <c r="N6" s="15" t="s">
        <v>141</v>
      </c>
      <c r="O6" s="15" t="s">
        <v>142</v>
      </c>
      <c r="P6" s="15" t="s">
        <v>143</v>
      </c>
      <c r="Q6" s="15" t="s">
        <v>144</v>
      </c>
      <c r="R6" s="15" t="s">
        <v>145</v>
      </c>
      <c r="S6" s="15" t="s">
        <v>146</v>
      </c>
      <c r="T6" s="15" t="s">
        <v>147</v>
      </c>
      <c r="U6" s="15" t="s">
        <v>148</v>
      </c>
      <c r="V6" s="15" t="s">
        <v>149</v>
      </c>
      <c r="W6" s="15" t="s">
        <v>150</v>
      </c>
      <c r="X6" s="15" t="s">
        <v>151</v>
      </c>
      <c r="Y6" s="15" t="s">
        <v>152</v>
      </c>
      <c r="Z6" s="16">
        <v>3406716</v>
      </c>
      <c r="AA6">
        <v>9.6959726157299642E-3</v>
      </c>
      <c r="AB6">
        <v>7.5535931294231973E-2</v>
      </c>
      <c r="AC6">
        <v>0.196947259023108</v>
      </c>
    </row>
    <row r="7" spans="2:29" x14ac:dyDescent="0.3">
      <c r="B7" s="15" t="s">
        <v>20</v>
      </c>
      <c r="C7" s="15" t="s">
        <v>153</v>
      </c>
      <c r="D7" s="15" t="s">
        <v>154</v>
      </c>
      <c r="E7" s="15" t="s">
        <v>155</v>
      </c>
      <c r="F7" s="15" t="s">
        <v>156</v>
      </c>
      <c r="G7" s="15" t="s">
        <v>157</v>
      </c>
      <c r="H7" s="16">
        <v>1682212</v>
      </c>
      <c r="I7" s="16">
        <v>1732156</v>
      </c>
      <c r="J7" s="16">
        <v>2573262</v>
      </c>
      <c r="K7" s="16">
        <v>3414368</v>
      </c>
      <c r="L7" s="16">
        <v>4255473</v>
      </c>
      <c r="M7" s="15" t="s">
        <v>158</v>
      </c>
      <c r="N7" s="15" t="s">
        <v>159</v>
      </c>
      <c r="O7" s="15" t="s">
        <v>160</v>
      </c>
      <c r="P7" s="15" t="s">
        <v>161</v>
      </c>
      <c r="Q7" s="16">
        <v>1015041</v>
      </c>
      <c r="R7" s="16">
        <v>1139427</v>
      </c>
      <c r="S7" s="15" t="s">
        <v>162</v>
      </c>
      <c r="T7" s="15" t="s">
        <v>163</v>
      </c>
      <c r="U7" s="15" t="s">
        <v>164</v>
      </c>
      <c r="V7" s="15" t="s">
        <v>165</v>
      </c>
      <c r="W7" s="16">
        <v>113782</v>
      </c>
      <c r="X7" s="16">
        <v>1304952</v>
      </c>
      <c r="Y7" s="16">
        <v>1472084</v>
      </c>
      <c r="Z7" s="16">
        <v>2661404</v>
      </c>
      <c r="AA7">
        <v>6.9676027145923025E-2</v>
      </c>
      <c r="AB7">
        <v>3.625032595893396E-2</v>
      </c>
      <c r="AC7">
        <v>0.22632729520456898</v>
      </c>
    </row>
    <row r="8" spans="2:29" x14ac:dyDescent="0.3">
      <c r="B8" s="15" t="s">
        <v>18</v>
      </c>
      <c r="C8" s="15" t="s">
        <v>166</v>
      </c>
      <c r="D8" s="15" t="s">
        <v>167</v>
      </c>
      <c r="E8" s="15" t="s">
        <v>168</v>
      </c>
      <c r="F8" s="15" t="s">
        <v>169</v>
      </c>
      <c r="G8" s="15" t="s">
        <v>170</v>
      </c>
      <c r="H8" s="15" t="s">
        <v>171</v>
      </c>
      <c r="I8" s="15" t="s">
        <v>172</v>
      </c>
      <c r="J8" s="15" t="s">
        <v>173</v>
      </c>
      <c r="K8" s="16">
        <v>1068242</v>
      </c>
      <c r="L8" s="16">
        <v>1284329</v>
      </c>
      <c r="M8" s="15" t="s">
        <v>174</v>
      </c>
      <c r="N8" s="15" t="s">
        <v>175</v>
      </c>
      <c r="O8" s="15" t="s">
        <v>176</v>
      </c>
      <c r="P8" s="15" t="s">
        <v>177</v>
      </c>
      <c r="Q8" s="15" t="s">
        <v>178</v>
      </c>
      <c r="R8" s="15" t="s">
        <v>179</v>
      </c>
      <c r="S8" s="15" t="s">
        <v>180</v>
      </c>
      <c r="T8" s="15" t="s">
        <v>181</v>
      </c>
      <c r="U8" s="15" t="s">
        <v>182</v>
      </c>
      <c r="V8" s="15" t="s">
        <v>183</v>
      </c>
      <c r="W8" s="15" t="s">
        <v>184</v>
      </c>
      <c r="X8" s="15" t="s">
        <v>185</v>
      </c>
      <c r="Y8" s="16">
        <v>1049395</v>
      </c>
      <c r="Z8" s="16">
        <v>2229737</v>
      </c>
      <c r="AA8">
        <v>4.5555440300178995E-2</v>
      </c>
      <c r="AB8">
        <v>5.8856434521671996E-2</v>
      </c>
      <c r="AC8">
        <v>6.3579873817378008E-2</v>
      </c>
    </row>
    <row r="9" spans="2:29" x14ac:dyDescent="0.3">
      <c r="B9" s="15" t="s">
        <v>16</v>
      </c>
      <c r="C9" s="15" t="s">
        <v>186</v>
      </c>
      <c r="D9" s="15" t="s">
        <v>187</v>
      </c>
      <c r="E9" s="15" t="s">
        <v>188</v>
      </c>
      <c r="F9" s="15" t="s">
        <v>189</v>
      </c>
      <c r="G9" s="15" t="s">
        <v>190</v>
      </c>
      <c r="H9" s="15" t="s">
        <v>191</v>
      </c>
      <c r="I9" s="15" t="s">
        <v>192</v>
      </c>
      <c r="J9" s="16">
        <v>1061494</v>
      </c>
      <c r="K9" s="16">
        <v>137668</v>
      </c>
      <c r="L9" s="16">
        <v>1691867</v>
      </c>
      <c r="M9" s="15" t="s">
        <v>193</v>
      </c>
      <c r="N9" s="15" t="s">
        <v>194</v>
      </c>
      <c r="O9" s="15" t="s">
        <v>195</v>
      </c>
      <c r="P9" s="15" t="s">
        <v>196</v>
      </c>
      <c r="Q9" s="15" t="s">
        <v>197</v>
      </c>
      <c r="R9" s="15" t="s">
        <v>198</v>
      </c>
      <c r="S9" s="15" t="s">
        <v>199</v>
      </c>
      <c r="T9" s="15" t="s">
        <v>200</v>
      </c>
      <c r="U9" s="15" t="s">
        <v>201</v>
      </c>
      <c r="V9" s="15" t="s">
        <v>202</v>
      </c>
      <c r="W9" s="15" t="s">
        <v>203</v>
      </c>
      <c r="X9" s="15" t="s">
        <v>204</v>
      </c>
      <c r="Y9" s="16">
        <v>105806</v>
      </c>
      <c r="Z9" s="16">
        <v>2733589</v>
      </c>
      <c r="AA9">
        <v>3.2741339000937009E-2</v>
      </c>
      <c r="AB9">
        <v>5.1396664899714062E-2</v>
      </c>
      <c r="AC9">
        <v>0.12537981873837795</v>
      </c>
    </row>
    <row r="10" spans="2:29" ht="28.8" x14ac:dyDescent="0.3">
      <c r="B10" s="15" t="s">
        <v>14</v>
      </c>
      <c r="C10" s="15" t="s">
        <v>205</v>
      </c>
      <c r="D10" s="15" t="s">
        <v>206</v>
      </c>
      <c r="E10" s="15" t="s">
        <v>207</v>
      </c>
      <c r="F10" s="15" t="s">
        <v>208</v>
      </c>
      <c r="G10" s="15" t="s">
        <v>209</v>
      </c>
      <c r="H10" s="15" t="s">
        <v>210</v>
      </c>
      <c r="I10" s="15" t="s">
        <v>211</v>
      </c>
      <c r="J10" s="15" t="s">
        <v>212</v>
      </c>
      <c r="K10" s="15" t="s">
        <v>213</v>
      </c>
      <c r="L10" s="15" t="s">
        <v>214</v>
      </c>
      <c r="M10" s="15" t="s">
        <v>215</v>
      </c>
      <c r="N10" s="15" t="s">
        <v>216</v>
      </c>
      <c r="O10" s="15" t="s">
        <v>217</v>
      </c>
      <c r="P10" s="15" t="s">
        <v>218</v>
      </c>
      <c r="Q10" s="15" t="s">
        <v>219</v>
      </c>
      <c r="R10" s="15" t="s">
        <v>220</v>
      </c>
      <c r="S10" s="15" t="s">
        <v>221</v>
      </c>
      <c r="T10" s="15" t="s">
        <v>222</v>
      </c>
      <c r="U10" s="15" t="s">
        <v>223</v>
      </c>
      <c r="V10" s="15" t="s">
        <v>224</v>
      </c>
      <c r="W10" s="15" t="s">
        <v>225</v>
      </c>
      <c r="X10" s="15" t="s">
        <v>226</v>
      </c>
      <c r="Y10" s="15" t="s">
        <v>227</v>
      </c>
      <c r="Z10" s="15" t="s">
        <v>228</v>
      </c>
      <c r="AA10">
        <v>7.4650618306330019E-3</v>
      </c>
      <c r="AB10">
        <v>2.4545658525082947E-2</v>
      </c>
      <c r="AC10">
        <v>0.11422946931056699</v>
      </c>
    </row>
    <row r="11" spans="2:29" x14ac:dyDescent="0.3">
      <c r="T11" t="s">
        <v>18</v>
      </c>
      <c r="U11" t="s">
        <v>16</v>
      </c>
      <c r="V11" t="s">
        <v>26</v>
      </c>
      <c r="W11" t="s">
        <v>14</v>
      </c>
      <c r="X11" t="s">
        <v>20</v>
      </c>
      <c r="Y11" t="s">
        <v>0</v>
      </c>
      <c r="Z11" t="s">
        <v>15</v>
      </c>
      <c r="AA11" t="s">
        <v>27</v>
      </c>
    </row>
    <row r="14" spans="2:29" x14ac:dyDescent="0.3">
      <c r="W14" s="15" t="s">
        <v>19</v>
      </c>
    </row>
    <row r="15" spans="2:29" x14ac:dyDescent="0.3">
      <c r="W15" s="15" t="s">
        <v>0</v>
      </c>
    </row>
    <row r="16" spans="2:29" x14ac:dyDescent="0.3">
      <c r="W16" s="15" t="s">
        <v>17</v>
      </c>
    </row>
    <row r="17" spans="23:23" x14ac:dyDescent="0.3">
      <c r="W17" s="15" t="s">
        <v>15</v>
      </c>
    </row>
    <row r="18" spans="23:23" x14ac:dyDescent="0.3">
      <c r="W18" s="15" t="s">
        <v>20</v>
      </c>
    </row>
    <row r="19" spans="23:23" x14ac:dyDescent="0.3">
      <c r="W19" s="15" t="s">
        <v>18</v>
      </c>
    </row>
    <row r="20" spans="23:23" x14ac:dyDescent="0.3">
      <c r="W20" s="15" t="s">
        <v>16</v>
      </c>
    </row>
    <row r="21" spans="23:23" ht="28.8" x14ac:dyDescent="0.3">
      <c r="W21" s="1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F1</vt:lpstr>
      <vt:lpstr>th</vt:lpstr>
      <vt:lpstr>Sheet1</vt:lpstr>
      <vt:lpstr>max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gioele verze</dc:creator>
  <cp:lastModifiedBy>gioele verze</cp:lastModifiedBy>
  <dcterms:created xsi:type="dcterms:W3CDTF">2015-06-05T18:17:20Z</dcterms:created>
  <dcterms:modified xsi:type="dcterms:W3CDTF">2023-04-04T16:57:20Z</dcterms:modified>
</cp:coreProperties>
</file>