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ioel\OneDrive\Desktop\TESI_GIOELE_VERZE\RESULT\SKAB\"/>
    </mc:Choice>
  </mc:AlternateContent>
  <xr:revisionPtr revIDLastSave="0" documentId="13_ncr:1_{5E15B08B-0EC2-4162-A4EF-A2E676536B0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original" sheetId="1" r:id="rId1"/>
    <sheet name="F1" sheetId="2" r:id="rId2"/>
    <sheet name="soglie" sheetId="6" r:id="rId3"/>
    <sheet name="max" sheetId="4" r:id="rId4"/>
    <sheet name="Windo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6" l="1"/>
  <c r="F30" i="6"/>
  <c r="G30" i="6"/>
  <c r="H30" i="6"/>
  <c r="I30" i="6"/>
  <c r="J30" i="6"/>
  <c r="K30" i="6"/>
  <c r="D30" i="6"/>
  <c r="E29" i="6"/>
  <c r="F29" i="6"/>
  <c r="G29" i="6"/>
  <c r="H29" i="6"/>
  <c r="I29" i="6"/>
  <c r="J29" i="6"/>
  <c r="K29" i="6"/>
  <c r="D29" i="6"/>
  <c r="E28" i="6"/>
  <c r="F28" i="6"/>
  <c r="G28" i="6"/>
  <c r="H28" i="6"/>
  <c r="I28" i="6"/>
  <c r="J28" i="6"/>
  <c r="K28" i="6"/>
  <c r="D28" i="6"/>
  <c r="L3" i="2" a="1"/>
  <c r="L3" i="2" s="1"/>
  <c r="L4" i="2" a="1"/>
  <c r="L4" i="2"/>
  <c r="L5" i="2" a="1"/>
  <c r="L5" i="2" s="1"/>
  <c r="L7" i="2" a="1"/>
  <c r="L7" i="2" s="1"/>
  <c r="L8" i="2" a="1"/>
  <c r="L8" i="2"/>
  <c r="L9" i="2" a="1"/>
  <c r="L9" i="2" s="1"/>
  <c r="L10" i="2" a="1"/>
  <c r="L10" i="2"/>
  <c r="L12" i="2" a="1"/>
  <c r="L12" i="2" s="1"/>
  <c r="L13" i="2" a="1"/>
  <c r="L13" i="2" s="1"/>
  <c r="L14" i="2" a="1"/>
  <c r="L14" i="2" s="1"/>
  <c r="L15" i="2" a="1"/>
  <c r="L15" i="2" s="1"/>
  <c r="L17" i="2" a="1"/>
  <c r="L17" i="2" s="1"/>
  <c r="L2" i="2" a="1"/>
  <c r="L2" i="2" s="1"/>
  <c r="I17" i="6"/>
  <c r="J17" i="6"/>
  <c r="E18" i="6"/>
  <c r="E17" i="6" s="1"/>
  <c r="F18" i="6"/>
  <c r="F17" i="6" s="1"/>
  <c r="G18" i="6"/>
  <c r="G17" i="6" s="1"/>
  <c r="H18" i="6"/>
  <c r="H17" i="6" s="1"/>
  <c r="I18" i="6"/>
  <c r="J18" i="6"/>
  <c r="K18" i="6"/>
  <c r="K17" i="6" s="1"/>
  <c r="E21" i="6"/>
  <c r="F21" i="6"/>
  <c r="I21" i="6"/>
  <c r="E22" i="6"/>
  <c r="F22" i="6"/>
  <c r="G22" i="6"/>
  <c r="G21" i="6" s="1"/>
  <c r="H22" i="6"/>
  <c r="H21" i="6" s="1"/>
  <c r="I22" i="6"/>
  <c r="J22" i="6"/>
  <c r="J21" i="6" s="1"/>
  <c r="K22" i="6"/>
  <c r="K21" i="6" s="1"/>
  <c r="E26" i="6"/>
  <c r="E25" i="6" s="1"/>
  <c r="F26" i="6"/>
  <c r="F25" i="6" s="1"/>
  <c r="G26" i="6"/>
  <c r="G25" i="6" s="1"/>
  <c r="H26" i="6"/>
  <c r="H25" i="6" s="1"/>
  <c r="I26" i="6"/>
  <c r="I25" i="6" s="1"/>
  <c r="J26" i="6"/>
  <c r="J25" i="6" s="1"/>
  <c r="K26" i="6"/>
  <c r="K25" i="6" s="1"/>
  <c r="D26" i="6"/>
  <c r="D25" i="6" s="1"/>
  <c r="D22" i="6"/>
  <c r="D21" i="6" s="1"/>
  <c r="D18" i="6"/>
  <c r="D17" i="6" s="1"/>
  <c r="E18" i="2"/>
  <c r="F18" i="2"/>
  <c r="G18" i="2"/>
  <c r="H18" i="2"/>
  <c r="I18" i="2"/>
  <c r="J18" i="2"/>
  <c r="K18" i="2"/>
  <c r="D18" i="2"/>
  <c r="K16" i="2"/>
  <c r="J16" i="2"/>
  <c r="I16" i="2"/>
  <c r="H16" i="2"/>
  <c r="G16" i="2"/>
  <c r="F16" i="2"/>
  <c r="E16" i="2"/>
  <c r="D16" i="2"/>
  <c r="E11" i="2"/>
  <c r="F11" i="2"/>
  <c r="G11" i="2"/>
  <c r="H11" i="2"/>
  <c r="I11" i="2"/>
  <c r="J11" i="2"/>
  <c r="K11" i="2"/>
  <c r="D11" i="2"/>
  <c r="E6" i="2"/>
  <c r="F6" i="2"/>
  <c r="F19" i="2" s="1"/>
  <c r="G6" i="2"/>
  <c r="G19" i="2" s="1"/>
  <c r="H6" i="2"/>
  <c r="H19" i="2" s="1"/>
  <c r="I6" i="2"/>
  <c r="I19" i="2" s="1"/>
  <c r="J6" i="2"/>
  <c r="K6" i="2"/>
  <c r="D6" i="2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4" i="1"/>
  <c r="K5" i="1"/>
  <c r="K6" i="1"/>
  <c r="K7" i="1"/>
  <c r="K8" i="1"/>
  <c r="K9" i="1"/>
  <c r="K10" i="1"/>
  <c r="K11" i="1"/>
  <c r="K12" i="1"/>
  <c r="K13" i="1"/>
  <c r="K14" i="1"/>
  <c r="K15" i="1"/>
  <c r="J4" i="1"/>
  <c r="J5" i="1"/>
  <c r="J6" i="1"/>
  <c r="J7" i="1"/>
  <c r="J8" i="1"/>
  <c r="J9" i="1"/>
  <c r="J10" i="1"/>
  <c r="J11" i="1"/>
  <c r="J12" i="1"/>
  <c r="J13" i="1"/>
  <c r="J14" i="1"/>
  <c r="J15" i="1"/>
  <c r="K3" i="1"/>
  <c r="J3" i="1"/>
  <c r="K19" i="2" l="1"/>
  <c r="K20" i="2" s="1"/>
  <c r="J19" i="2"/>
  <c r="J20" i="2" s="1"/>
  <c r="F20" i="2"/>
  <c r="E19" i="2"/>
  <c r="E20" i="2" s="1"/>
  <c r="D19" i="2"/>
  <c r="H20" i="2"/>
  <c r="I20" i="2"/>
  <c r="G20" i="2"/>
  <c r="D2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<sst xmlns="http://schemas.openxmlformats.org/spreadsheetml/2006/main" count="453" uniqueCount="61">
  <si>
    <t>th_factor</t>
  </si>
  <si>
    <t>method</t>
  </si>
  <si>
    <t>F1</t>
  </si>
  <si>
    <t>precision</t>
  </si>
  <si>
    <t>recall</t>
  </si>
  <si>
    <t>TP</t>
  </si>
  <si>
    <t>TN</t>
  </si>
  <si>
    <t>FP</t>
  </si>
  <si>
    <t>FN</t>
  </si>
  <si>
    <t>IQR</t>
  </si>
  <si>
    <t>MAD</t>
  </si>
  <si>
    <t>STD</t>
  </si>
  <si>
    <t>CONV-AE</t>
  </si>
  <si>
    <t>DENSE-AE</t>
  </si>
  <si>
    <t>LSTM</t>
  </si>
  <si>
    <t>LSTM-AE</t>
  </si>
  <si>
    <t>MAX</t>
  </si>
  <si>
    <t>VAE</t>
  </si>
  <si>
    <t>REENC</t>
  </si>
  <si>
    <t>USAD</t>
  </si>
  <si>
    <t>ELM</t>
  </si>
  <si>
    <t>FAR</t>
  </si>
  <si>
    <t>MAR</t>
  </si>
  <si>
    <t>DATASET</t>
  </si>
  <si>
    <t>Threshol Method</t>
  </si>
  <si>
    <t>Th factor</t>
  </si>
  <si>
    <t>VAE+ReEnc</t>
  </si>
  <si>
    <t>ELM-MI</t>
  </si>
  <si>
    <t>maxF1</t>
  </si>
  <si>
    <t>minF1</t>
  </si>
  <si>
    <t>DELTA</t>
  </si>
  <si>
    <t>SKAB</t>
  </si>
  <si>
    <t>MODEL</t>
  </si>
  <si>
    <t>VAE+ISOF</t>
  </si>
  <si>
    <t>VAE+KNN</t>
  </si>
  <si>
    <t>-</t>
  </si>
  <si>
    <t>PRECISION</t>
  </si>
  <si>
    <t>RECALL</t>
  </si>
  <si>
    <t>SEPARATED_TRAINING</t>
  </si>
  <si>
    <t>WINDOWS</t>
  </si>
  <si>
    <t>METHOD</t>
  </si>
  <si>
    <t>yes</t>
  </si>
  <si>
    <t>AE</t>
  </si>
  <si>
    <t>VAE+REENC</t>
  </si>
  <si>
    <t>21.82%</t>
  </si>
  <si>
    <t>36.02%</t>
  </si>
  <si>
    <t>14.93%</t>
  </si>
  <si>
    <t>ISOF</t>
  </si>
  <si>
    <t>DELTA Tot</t>
  </si>
  <si>
    <t>mean:</t>
  </si>
  <si>
    <t>std:</t>
  </si>
  <si>
    <t>median:</t>
  </si>
  <si>
    <t>var:</t>
  </si>
  <si>
    <t>Q3:</t>
  </si>
  <si>
    <t>IQR:</t>
  </si>
  <si>
    <t>telemanom</t>
  </si>
  <si>
    <t>z</t>
  </si>
  <si>
    <t>exa</t>
  </si>
  <si>
    <t>skab</t>
  </si>
  <si>
    <t>median/mean</t>
  </si>
  <si>
    <t>var/std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</si>
</sst>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0" fontId="0" fillId="2" borderId="0" xfId="0" applyFill="1"/>
    <xf numFmtId="164" fontId="0" fillId="2" borderId="0" xfId="0" applyNumberFormat="1" applyFill="1"/>
    <xf numFmtId="164" fontId="0" fillId="2" borderId="0" xfId="0" applyNumberFormat="1" applyFill="1" applyAlignment="1">
      <alignment horizontal="right" wrapText="1"/>
    </xf>
    <xf numFmtId="10" fontId="0" fillId="0" borderId="0" xfId="0" applyNumberForma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10" fontId="3" fillId="2" borderId="4" xfId="0" applyNumberFormat="1" applyFont="1" applyFill="1" applyBorder="1" applyAlignment="1">
      <alignment horizontal="right" wrapText="1"/>
    </xf>
    <xf numFmtId="10" fontId="3" fillId="2" borderId="5" xfId="0" applyNumberFormat="1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10" fontId="3" fillId="2" borderId="6" xfId="0" applyNumberFormat="1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wrapText="1"/>
    </xf>
    <xf numFmtId="10" fontId="4" fillId="2" borderId="6" xfId="0" applyNumberFormat="1" applyFont="1" applyFill="1" applyBorder="1" applyAlignment="1">
      <alignment horizontal="right" wrapText="1"/>
    </xf>
    <xf numFmtId="0" fontId="5" fillId="0" borderId="0" xfId="0" applyFont="1"/>
    <xf numFmtId="164" fontId="0" fillId="0" borderId="0" xfId="0" applyNumberFormat="1"/>
    <xf numFmtId="164" fontId="0" fillId="3" borderId="0" xfId="0" applyNumberFormat="1" applyFill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0" fillId="2" borderId="7" xfId="0" applyFill="1" applyBorder="1"/>
    <xf numFmtId="0" fontId="0" fillId="2" borderId="8" xfId="0" applyFill="1" applyBorder="1"/>
    <xf numFmtId="10" fontId="0" fillId="2" borderId="8" xfId="0" applyNumberFormat="1" applyFill="1" applyBorder="1"/>
    <xf numFmtId="10" fontId="0" fillId="2" borderId="9" xfId="0" applyNumberFormat="1" applyFill="1" applyBorder="1"/>
    <xf numFmtId="0" fontId="0" fillId="2" borderId="10" xfId="0" applyFill="1" applyBorder="1"/>
  </cellXfs>
  <cellStyles count="2">
    <cellStyle name="Normal" xfId="0" builtinId="0"/>
    <cellStyle name="Percent" xfId="1" builtinId="5"/>
  </cellStyles>
  <dxfs count="3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555608643579747E-2"/>
          <c:y val="0.23363140531803273"/>
          <c:w val="0.93888888888888888"/>
          <c:h val="0.68270930419411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max!$A$2</c:f>
              <c:strCache>
                <c:ptCount val="1"/>
                <c:pt idx="0">
                  <c:v>CONV-AE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(max!$B$1,max!$E$1,max!$F$1)</c:f>
              <c:strCache>
                <c:ptCount val="3"/>
                <c:pt idx="0">
                  <c:v>F1</c:v>
                </c:pt>
                <c:pt idx="1">
                  <c:v>FAR</c:v>
                </c:pt>
                <c:pt idx="2">
                  <c:v>MAR</c:v>
                </c:pt>
              </c:strCache>
            </c:strRef>
          </c:cat>
          <c:val>
            <c:numRef>
              <c:f>(max!$B$2,max!$E$2,max!$F$2)</c:f>
              <c:numCache>
                <c:formatCode>0.00%</c:formatCode>
                <c:ptCount val="3"/>
                <c:pt idx="0" formatCode="0.00000">
                  <c:v>0.820863335648232</c:v>
                </c:pt>
                <c:pt idx="1">
                  <c:v>0.14399699222992732</c:v>
                </c:pt>
                <c:pt idx="2">
                  <c:v>0.11464164629819443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5-4FA1-A7A0-82A8621FAF53}"/>
            </c:ext>
          </c:extLst>
        </c:ser>
        <c:ser>
          <c:idx val="1"/>
          <c:order val="1"/>
          <c:tx>
            <c:strRef>
              <c:f>max!$A$3</c:f>
              <c:strCache>
                <c:ptCount val="1"/>
                <c:pt idx="0">
                  <c:v>VAE+ReEnc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(max!$B$3,max!$E$3,max!$F$3)</c:f>
              <c:numCache>
                <c:formatCode>0.00%</c:formatCode>
                <c:ptCount val="3"/>
                <c:pt idx="0" formatCode="0.00000">
                  <c:v>0.78875286082755103</c:v>
                </c:pt>
                <c:pt idx="1">
                  <c:v>0.16659704235942852</c:v>
                </c:pt>
                <c:pt idx="2">
                  <c:v>0.1440510920129307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05-4FA1-A7A0-82A8621FAF53}"/>
            </c:ext>
          </c:extLst>
        </c:ser>
        <c:ser>
          <c:idx val="2"/>
          <c:order val="2"/>
          <c:tx>
            <c:strRef>
              <c:f>max!$A$4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(max!$B$4,max!$E$4,max!$F$4)</c:f>
              <c:numCache>
                <c:formatCode>0.00%</c:formatCode>
                <c:ptCount val="3"/>
                <c:pt idx="0" formatCode="0.00000">
                  <c:v>0.78643800794815699</c:v>
                </c:pt>
                <c:pt idx="1">
                  <c:v>0.17816860222240788</c:v>
                </c:pt>
                <c:pt idx="2">
                  <c:v>0.13403768824410628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05-4FA1-A7A0-82A8621FAF53}"/>
            </c:ext>
          </c:extLst>
        </c:ser>
        <c:ser>
          <c:idx val="3"/>
          <c:order val="3"/>
          <c:tx>
            <c:strRef>
              <c:f>max!$A$5</c:f>
              <c:strCache>
                <c:ptCount val="1"/>
                <c:pt idx="0">
                  <c:v>VAE+KNN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(max!$B$5,max!$E$5,max!$F$5)</c:f>
              <c:numCache>
                <c:formatCode>0.00%</c:formatCode>
                <c:ptCount val="3"/>
                <c:pt idx="0" formatCode="0.00000">
                  <c:v>0.78110000000000002</c:v>
                </c:pt>
                <c:pt idx="1">
                  <c:v>0.17649999999999999</c:v>
                </c:pt>
                <c:pt idx="2">
                  <c:v>0.14560000000000001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05-4FA1-A7A0-82A8621FAF53}"/>
            </c:ext>
          </c:extLst>
        </c:ser>
        <c:ser>
          <c:idx val="4"/>
          <c:order val="4"/>
          <c:tx>
            <c:strRef>
              <c:f>max!$A$6</c:f>
              <c:strCache>
                <c:ptCount val="1"/>
                <c:pt idx="0">
                  <c:v>VAE+ISOF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(max!$B$6,max!$E$6,max!$F$6)</c:f>
              <c:numCache>
                <c:formatCode>0.00%</c:formatCode>
                <c:ptCount val="3"/>
                <c:pt idx="0" formatCode="0.00000">
                  <c:v>0.77470000000000006</c:v>
                </c:pt>
                <c:pt idx="1">
                  <c:v>0.23449999999999999</c:v>
                </c:pt>
                <c:pt idx="2">
                  <c:v>8.6699999999999999E-2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05-4FA1-A7A0-82A8621FAF53}"/>
            </c:ext>
          </c:extLst>
        </c:ser>
        <c:ser>
          <c:idx val="5"/>
          <c:order val="5"/>
          <c:tx>
            <c:strRef>
              <c:f>max!$A$7</c:f>
              <c:strCache>
                <c:ptCount val="1"/>
                <c:pt idx="0">
                  <c:v>USAD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(max!$B$7,max!$E$7,max!$F$7)</c:f>
              <c:numCache>
                <c:formatCode>0.00%</c:formatCode>
                <c:ptCount val="3"/>
                <c:pt idx="0" formatCode="0.00000">
                  <c:v>0.76219808721024396</c:v>
                </c:pt>
                <c:pt idx="1">
                  <c:v>0.26764976188486922</c:v>
                </c:pt>
                <c:pt idx="2">
                  <c:v>7.31688086414886E-2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05-4FA1-A7A0-82A8621FAF53}"/>
            </c:ext>
          </c:extLst>
        </c:ser>
        <c:ser>
          <c:idx val="6"/>
          <c:order val="6"/>
          <c:tx>
            <c:strRef>
              <c:f>max!$A$8</c:f>
              <c:strCache>
                <c:ptCount val="1"/>
                <c:pt idx="0">
                  <c:v>LSTM-AE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(max!$B$8,max!$E$8,max!$F$8)</c:f>
              <c:numCache>
                <c:formatCode>0.00%</c:formatCode>
                <c:ptCount val="3"/>
                <c:pt idx="0" formatCode="0.00000">
                  <c:v>0.75371441118348803</c:v>
                </c:pt>
                <c:pt idx="1">
                  <c:v>0.18151056896983875</c:v>
                </c:pt>
                <c:pt idx="2">
                  <c:v>0.1880469920365844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05-4FA1-A7A0-82A8621FAF53}"/>
            </c:ext>
          </c:extLst>
        </c:ser>
        <c:ser>
          <c:idx val="7"/>
          <c:order val="7"/>
          <c:tx>
            <c:strRef>
              <c:f>max!$A$9</c:f>
              <c:strCache>
                <c:ptCount val="1"/>
                <c:pt idx="0">
                  <c:v>ELM-MI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(max!$B$9,max!$E$9,max!$F$9)</c:f>
              <c:numCache>
                <c:formatCode>0.00%</c:formatCode>
                <c:ptCount val="3"/>
                <c:pt idx="0" formatCode="0.00000">
                  <c:v>0.73019474380790295</c:v>
                </c:pt>
                <c:pt idx="1">
                  <c:v>0.31184727211964242</c:v>
                </c:pt>
                <c:pt idx="2">
                  <c:v>8.6493731766932119E-2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05-4FA1-A7A0-82A8621FAF53}"/>
            </c:ext>
          </c:extLst>
        </c:ser>
        <c:ser>
          <c:idx val="8"/>
          <c:order val="8"/>
          <c:tx>
            <c:strRef>
              <c:f>max!$A$10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(max!$B$10,max!$E$10,max!$F$10)</c:f>
              <c:numCache>
                <c:formatCode>0.00%</c:formatCode>
                <c:ptCount val="3"/>
                <c:pt idx="0" formatCode="0.00000">
                  <c:v>0.72991662385901102</c:v>
                </c:pt>
                <c:pt idx="1">
                  <c:v>0.14153229175369705</c:v>
                </c:pt>
                <c:pt idx="2">
                  <c:v>0.27178112433966728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05-4FA1-A7A0-82A8621FAF53}"/>
            </c:ext>
          </c:extLst>
        </c:ser>
        <c:ser>
          <c:idx val="9"/>
          <c:order val="9"/>
          <c:tx>
            <c:strRef>
              <c:f>max!$A$11</c:f>
              <c:strCache>
                <c:ptCount val="1"/>
                <c:pt idx="0">
                  <c:v>DENSE-AE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(max!$B$11,max!$E$11,max!$F$11)</c:f>
              <c:numCache>
                <c:formatCode>0.00%</c:formatCode>
                <c:ptCount val="3"/>
                <c:pt idx="0" formatCode="0.00000">
                  <c:v>0.69240608590278696</c:v>
                </c:pt>
                <c:pt idx="1">
                  <c:v>0.2815606984710502</c:v>
                </c:pt>
                <c:pt idx="2">
                  <c:v>0.18907198612315698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05-4FA1-A7A0-82A8621FAF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95375359"/>
        <c:axId val="1799420511"/>
        <c:extLst>
          <c:ext xmlns:c15="http://schemas.microsoft.com/office/drawing/2012/chart" uri="{02D57815-91ED-43cb-92C2-25804820EDAC}">
            <c15:filteredB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max!$A$16</c15:sqref>
                        </c15:formulaRef>
                      </c:ext>
                    </c:extLst>
                    <c:strCache>
                      <c:ptCount val="1"/>
                      <c:pt idx="0">
                        <c:v>ISOF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(max!$B$16,max!$E$16,max!$F$16)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 formatCode="0.00000">
                        <c:v>0.5</c:v>
                      </c:pt>
                      <c:pt idx="1">
                        <c:v>0.154</c:v>
                      </c:pt>
                      <c:pt idx="2">
                        <c:v>0.40329999999999999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E0-4B0B-9D5A-CB886EF4FF85}"/>
                  </c:ext>
                </c:extLst>
              </c15:ser>
            </c15:filteredBarSeries>
          </c:ext>
        </c:extLst>
      </c:barChart>
      <c:catAx>
        <c:axId val="189537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9420511"/>
        <c:crosses val="autoZero"/>
        <c:auto val="1"/>
        <c:lblAlgn val="ctr"/>
        <c:lblOffset val="100"/>
        <c:noMultiLvlLbl val="0"/>
      </c:catAx>
      <c:valAx>
        <c:axId val="1799420511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189537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Window!$D$3</c:f>
              <c:strCache>
                <c:ptCount val="1"/>
                <c:pt idx="0">
                  <c:v>AE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Window!$E$31:$E$35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Window!$G$3:$G$7</c:f>
              <c:numCache>
                <c:formatCode>General</c:formatCode>
                <c:ptCount val="5"/>
                <c:pt idx="0">
                  <c:v>0.74590000000000001</c:v>
                </c:pt>
                <c:pt idx="1">
                  <c:v>0.74680000000000002</c:v>
                </c:pt>
                <c:pt idx="2">
                  <c:v>0.75180000000000002</c:v>
                </c:pt>
                <c:pt idx="3">
                  <c:v>0.73229999999999995</c:v>
                </c:pt>
                <c:pt idx="4">
                  <c:v>0.70469999999999999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A-44B9-B109-FB8F210AF588}"/>
            </c:ext>
          </c:extLst>
        </c:ser>
        <c:ser>
          <c:idx val="1"/>
          <c:order val="1"/>
          <c:tx>
            <c:strRef>
              <c:f>Window!$D$8</c:f>
              <c:strCache>
                <c:ptCount val="1"/>
                <c:pt idx="0">
                  <c:v>VAE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Window!$E$31:$E$35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Window!$G$8:$G$12</c:f>
              <c:numCache>
                <c:formatCode>General</c:formatCode>
                <c:ptCount val="5"/>
                <c:pt idx="0">
                  <c:v>0.71630000000000005</c:v>
                </c:pt>
                <c:pt idx="1">
                  <c:v>0.77729999999999999</c:v>
                </c:pt>
                <c:pt idx="2">
                  <c:v>0.78100000000000003</c:v>
                </c:pt>
                <c:pt idx="3">
                  <c:v>0.78090000000000004</c:v>
                </c:pt>
                <c:pt idx="4">
                  <c:v>0.7571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A-44B9-B109-FB8F210AF588}"/>
            </c:ext>
          </c:extLst>
        </c:ser>
        <c:ser>
          <c:idx val="2"/>
          <c:order val="2"/>
          <c:tx>
            <c:strRef>
              <c:f>Window!$D$13</c:f>
              <c:strCache>
                <c:ptCount val="1"/>
                <c:pt idx="0">
                  <c:v>VAE+ISOF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Window!$E$31:$E$35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Window!$G$13:$G$17</c:f>
              <c:numCache>
                <c:formatCode>General</c:formatCode>
                <c:ptCount val="5"/>
                <c:pt idx="0">
                  <c:v>0.77110000000000001</c:v>
                </c:pt>
                <c:pt idx="1">
                  <c:v>0.77059999999999995</c:v>
                </c:pt>
                <c:pt idx="2">
                  <c:v>0.77470000000000006</c:v>
                </c:pt>
                <c:pt idx="3">
                  <c:v>0.76839999999999997</c:v>
                </c:pt>
                <c:pt idx="4">
                  <c:v>0.74739999999999995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A-44B9-B109-FB8F210AF588}"/>
            </c:ext>
          </c:extLst>
        </c:ser>
        <c:ser>
          <c:idx val="3"/>
          <c:order val="3"/>
          <c:tx>
            <c:strRef>
              <c:f>Window!$D$18</c:f>
              <c:strCache>
                <c:ptCount val="1"/>
                <c:pt idx="0">
                  <c:v>VAE+KNN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Window!$E$31:$E$35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Window!$G$18:$G$22</c:f>
              <c:numCache>
                <c:formatCode>General</c:formatCode>
                <c:ptCount val="5"/>
                <c:pt idx="0">
                  <c:v>0.78110000000000002</c:v>
                </c:pt>
                <c:pt idx="1">
                  <c:v>0.77959999999999996</c:v>
                </c:pt>
                <c:pt idx="2">
                  <c:v>0.77280000000000004</c:v>
                </c:pt>
                <c:pt idx="3">
                  <c:v>0.7651</c:v>
                </c:pt>
                <c:pt idx="4">
                  <c:v>0.61770000000000003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2A-44B9-B109-FB8F210AF588}"/>
            </c:ext>
          </c:extLst>
        </c:ser>
        <c:ser>
          <c:idx val="4"/>
          <c:order val="4"/>
          <c:tx>
            <c:strRef>
              <c:f>Window!$D$23</c:f>
              <c:strCache>
                <c:ptCount val="1"/>
                <c:pt idx="0">
                  <c:v>VAE+REENC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Window!$E$31:$E$35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Window!$G$23:$G$27</c:f>
              <c:numCache>
                <c:formatCode>General</c:formatCode>
                <c:ptCount val="5"/>
                <c:pt idx="0">
                  <c:v>0.74709999999999999</c:v>
                </c:pt>
                <c:pt idx="1">
                  <c:v>0.78879999999999995</c:v>
                </c:pt>
                <c:pt idx="2">
                  <c:v>0.7651</c:v>
                </c:pt>
                <c:pt idx="3">
                  <c:v>0.76910000000000001</c:v>
                </c:pt>
                <c:pt idx="4">
                  <c:v>0.62019999999999997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2A-44B9-B109-FB8F210AF588}"/>
            </c:ext>
          </c:extLst>
        </c:ser>
        <c:ser>
          <c:idx val="5"/>
          <c:order val="5"/>
          <c:tx>
            <c:strRef>
              <c:f>Window!$D$31</c:f>
              <c:strCache>
                <c:ptCount val="1"/>
                <c:pt idx="0">
                  <c:v>USAD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Window!$E$31:$E$35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Window!$G$31:$G$35</c:f>
              <c:numCache>
                <c:formatCode>General</c:formatCode>
                <c:ptCount val="5"/>
                <c:pt idx="0">
                  <c:v>0.75029999999999997</c:v>
                </c:pt>
                <c:pt idx="1">
                  <c:v>0.75549999999999995</c:v>
                </c:pt>
                <c:pt idx="2">
                  <c:v>0.75560000000000005</c:v>
                </c:pt>
                <c:pt idx="3">
                  <c:v>0.75760000000000005</c:v>
                </c:pt>
                <c:pt idx="4">
                  <c:v>0.74319999999999997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2A-44B9-B109-FB8F210AF588}"/>
            </c:ext>
          </c:extLst>
        </c:ser>
        <c:ser>
          <c:idx val="6"/>
          <c:order val="6"/>
          <c:tx>
            <c:strRef>
              <c:f>Window!$D$37</c:f>
              <c:strCache>
                <c:ptCount val="1"/>
                <c:pt idx="0">
                  <c:v>DENSE-AE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Window!$E$31:$E$35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Window!$G$36:$G$40</c:f>
              <c:numCache>
                <c:formatCode>General</c:formatCode>
                <c:ptCount val="5"/>
                <c:pt idx="0">
                  <c:v>0.65059999999999996</c:v>
                </c:pt>
                <c:pt idx="1">
                  <c:v>0.66469999999999996</c:v>
                </c:pt>
                <c:pt idx="2">
                  <c:v>0.67079999999999995</c:v>
                </c:pt>
                <c:pt idx="3">
                  <c:v>0.66910000000000003</c:v>
                </c:pt>
                <c:pt idx="4">
                  <c:v>0.64570000000000005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2A-44B9-B109-FB8F210AF588}"/>
            </c:ext>
          </c:extLst>
        </c:ser>
        <c:ser>
          <c:idx val="7"/>
          <c:order val="7"/>
          <c:tx>
            <c:strRef>
              <c:f>Window!$D$41</c:f>
              <c:strCache>
                <c:ptCount val="1"/>
                <c:pt idx="0">
                  <c:v>LSTM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Window!$E$31:$E$35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Window!$G$41:$G$45</c:f>
              <c:numCache>
                <c:formatCode>General</c:formatCode>
                <c:ptCount val="5"/>
                <c:pt idx="0">
                  <c:v>0.71930000000000005</c:v>
                </c:pt>
                <c:pt idx="1">
                  <c:v>0.7238</c:v>
                </c:pt>
                <c:pt idx="2">
                  <c:v>0.72009999999999996</c:v>
                </c:pt>
                <c:pt idx="3">
                  <c:v>0.71760000000000002</c:v>
                </c:pt>
                <c:pt idx="4">
                  <c:v>0.67889999999999995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2A-44B9-B109-FB8F210AF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506975"/>
        <c:axId val="708788399"/>
      </c:lineChart>
      <c:catAx>
        <c:axId val="69750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788399"/>
        <c:crosses val="autoZero"/>
        <c:auto val="1"/>
        <c:lblAlgn val="ctr"/>
        <c:lblOffset val="100"/>
        <c:noMultiLvlLbl val="0"/>
      </c:catAx>
      <c:valAx>
        <c:axId val="708788399"/>
        <c:scaling>
          <c:orientation val="minMax"/>
          <c:min val="0.5500000000000000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750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Window!$D$3</c:f>
              <c:strCache>
                <c:ptCount val="1"/>
                <c:pt idx="0">
                  <c:v>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Window!$E$3:$E$7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Window!$J$3:$J$7</c:f>
              <c:numCache>
                <c:formatCode>0.00%</c:formatCode>
                <c:ptCount val="5"/>
                <c:pt idx="0">
                  <c:v>0.1148</c:v>
                </c:pt>
                <c:pt idx="1">
                  <c:v>0.19600000000000001</c:v>
                </c:pt>
                <c:pt idx="2">
                  <c:v>0.15479999999999999</c:v>
                </c:pt>
                <c:pt idx="3">
                  <c:v>0.30830000000000002</c:v>
                </c:pt>
                <c:pt idx="4">
                  <c:v>0.37090000000000001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C-4000-8EC7-7C27F347FB15}"/>
            </c:ext>
          </c:extLst>
        </c:ser>
        <c:ser>
          <c:idx val="1"/>
          <c:order val="1"/>
          <c:tx>
            <c:strRef>
              <c:f>Window!$D$8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Window!$E$3:$E$7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Window!$J$8:$J$12</c:f>
              <c:numCache>
                <c:formatCode>0.00%</c:formatCode>
                <c:ptCount val="5"/>
                <c:pt idx="0">
                  <c:v>0.1283</c:v>
                </c:pt>
                <c:pt idx="1">
                  <c:v>0.15709999999999999</c:v>
                </c:pt>
                <c:pt idx="2">
                  <c:v>0.158</c:v>
                </c:pt>
                <c:pt idx="3">
                  <c:v>0.21940000000000001</c:v>
                </c:pt>
                <c:pt idx="4">
                  <c:v>0.29799999999999999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C-4000-8EC7-7C27F347FB15}"/>
            </c:ext>
          </c:extLst>
        </c:ser>
        <c:ser>
          <c:idx val="2"/>
          <c:order val="2"/>
          <c:tx>
            <c:strRef>
              <c:f>Window!$D$13</c:f>
              <c:strCache>
                <c:ptCount val="1"/>
                <c:pt idx="0">
                  <c:v>VAE+ISOF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Window!$J$13:$J$17</c:f>
              <c:numCache>
                <c:formatCode>0.00%</c:formatCode>
                <c:ptCount val="5"/>
                <c:pt idx="0">
                  <c:v>0.22220000000000001</c:v>
                </c:pt>
                <c:pt idx="1">
                  <c:v>0.24149999999999999</c:v>
                </c:pt>
                <c:pt idx="2">
                  <c:v>0.23449999999999999</c:v>
                </c:pt>
                <c:pt idx="3">
                  <c:v>0.24859999999999999</c:v>
                </c:pt>
                <c:pt idx="4">
                  <c:v>0.2833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8C-4000-8EC7-7C27F347FB15}"/>
            </c:ext>
          </c:extLst>
        </c:ser>
        <c:ser>
          <c:idx val="3"/>
          <c:order val="3"/>
          <c:tx>
            <c:strRef>
              <c:f>Window!$D$18</c:f>
              <c:strCache>
                <c:ptCount val="1"/>
                <c:pt idx="0">
                  <c:v>VAE+KNN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Window!$J$18:$J$22</c:f>
              <c:numCache>
                <c:formatCode>0.00%</c:formatCode>
                <c:ptCount val="5"/>
                <c:pt idx="0">
                  <c:v>0.17649999999999999</c:v>
                </c:pt>
                <c:pt idx="1">
                  <c:v>0.20610000000000001</c:v>
                </c:pt>
                <c:pt idx="2">
                  <c:v>0.21679999999999999</c:v>
                </c:pt>
                <c:pt idx="3">
                  <c:v>0.21</c:v>
                </c:pt>
                <c:pt idx="4">
                  <c:v>0.10680000000000001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8C-4000-8EC7-7C27F347FB15}"/>
            </c:ext>
          </c:extLst>
        </c:ser>
        <c:ser>
          <c:idx val="4"/>
          <c:order val="4"/>
          <c:tx>
            <c:strRef>
              <c:f>Window!$D$23</c:f>
              <c:strCache>
                <c:ptCount val="1"/>
                <c:pt idx="0">
                  <c:v>VAE+REENC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Window!$J$23:$J$27</c:f>
              <c:numCache>
                <c:formatCode>0.00%</c:formatCode>
                <c:ptCount val="5"/>
                <c:pt idx="0">
                  <c:v>0.15559999999999999</c:v>
                </c:pt>
                <c:pt idx="1">
                  <c:v>0.1666</c:v>
                </c:pt>
                <c:pt idx="2">
                  <c:v>0.1862</c:v>
                </c:pt>
                <c:pt idx="3">
                  <c:v>0.1996</c:v>
                </c:pt>
                <c:pt idx="4">
                  <c:v>0.49059999999999998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8C-4000-8EC7-7C27F347FB15}"/>
            </c:ext>
          </c:extLst>
        </c:ser>
        <c:ser>
          <c:idx val="5"/>
          <c:order val="5"/>
          <c:tx>
            <c:strRef>
              <c:f>Window!$D$31</c:f>
              <c:strCache>
                <c:ptCount val="1"/>
                <c:pt idx="0">
                  <c:v>USAD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Window!$J$31:$J$35</c:f>
              <c:numCache>
                <c:formatCode>0.00%</c:formatCode>
                <c:ptCount val="5"/>
                <c:pt idx="0" formatCode="General">
                  <c:v>0</c:v>
                </c:pt>
                <c:pt idx="1">
                  <c:v>0.21110000000000001</c:v>
                </c:pt>
                <c:pt idx="2">
                  <c:v>0.21929999999999999</c:v>
                </c:pt>
                <c:pt idx="3">
                  <c:v>0.27639999999999998</c:v>
                </c:pt>
                <c:pt idx="4">
                  <c:v>0.2873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8C-4000-8EC7-7C27F347FB15}"/>
            </c:ext>
          </c:extLst>
        </c:ser>
        <c:ser>
          <c:idx val="6"/>
          <c:order val="6"/>
          <c:tx>
            <c:strRef>
              <c:f>Window!$D$36</c:f>
              <c:strCache>
                <c:ptCount val="1"/>
                <c:pt idx="0">
                  <c:v>DENSE-AE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Window!$J$36:$J$40</c:f>
              <c:numCache>
                <c:formatCode>General</c:formatCode>
                <c:ptCount val="5"/>
                <c:pt idx="0" formatCode="0.00%">
                  <c:v>0.47199999999999998</c:v>
                </c:pt>
                <c:pt idx="1">
                  <c:v>0</c:v>
                </c:pt>
                <c:pt idx="2" formatCode="0.00%">
                  <c:v>0.35370000000000001</c:v>
                </c:pt>
                <c:pt idx="3" formatCode="0.00%">
                  <c:v>0.34250000000000003</c:v>
                </c:pt>
                <c:pt idx="4" formatCode="0.00%">
                  <c:v>0.37209999999999999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8C-4000-8EC7-7C27F347FB15}"/>
            </c:ext>
          </c:extLst>
        </c:ser>
        <c:ser>
          <c:idx val="7"/>
          <c:order val="7"/>
          <c:tx>
            <c:strRef>
              <c:f>Window!$D$42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Window!$J$41:$J$45</c:f>
              <c:numCache>
                <c:formatCode>0.00%</c:formatCode>
                <c:ptCount val="5"/>
                <c:pt idx="0">
                  <c:v>0.22509999999999999</c:v>
                </c:pt>
                <c:pt idx="1">
                  <c:v>0.1076</c:v>
                </c:pt>
                <c:pt idx="2">
                  <c:v>0.2273</c:v>
                </c:pt>
                <c:pt idx="3">
                  <c:v>0.2828</c:v>
                </c:pt>
                <c:pt idx="4">
                  <c:v>0.39450000000000002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8C-4000-8EC7-7C27F347F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6013872"/>
        <c:axId val="1705152944"/>
      </c:barChart>
      <c:catAx>
        <c:axId val="17860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05152944"/>
        <c:crosses val="autoZero"/>
        <c:auto val="1"/>
        <c:lblAlgn val="ctr"/>
        <c:lblOffset val="100"/>
        <c:noMultiLvlLbl val="0"/>
      </c:catAx>
      <c:valAx>
        <c:axId val="17051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601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Window!$D$3</c:f>
              <c:strCache>
                <c:ptCount val="1"/>
                <c:pt idx="0">
                  <c:v>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Window!$E$3:$E$7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Window!$K$3:$K$7</c:f>
              <c:numCache>
                <c:formatCode>0.00%</c:formatCode>
                <c:ptCount val="5"/>
                <c:pt idx="0">
                  <c:v>0.27629999999999999</c:v>
                </c:pt>
                <c:pt idx="1">
                  <c:v>0.1888</c:v>
                </c:pt>
                <c:pt idx="2">
                  <c:v>0.22159999999999999</c:v>
                </c:pt>
                <c:pt idx="3">
                  <c:v>8.6300000000000002E-2</c:v>
                </c:pt>
                <c:pt idx="4">
                  <c:v>7.51E-2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B-403D-80D2-E6C5E6CECD1E}"/>
            </c:ext>
          </c:extLst>
        </c:ser>
        <c:ser>
          <c:idx val="1"/>
          <c:order val="1"/>
          <c:tx>
            <c:strRef>
              <c:f>Window!$D$8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Window!$K$8:$K$12</c:f>
              <c:numCache>
                <c:formatCode>0.00%</c:formatCode>
                <c:ptCount val="5"/>
                <c:pt idx="0">
                  <c:v>0.30690000000000001</c:v>
                </c:pt>
                <c:pt idx="1">
                  <c:v>0.1757</c:v>
                </c:pt>
                <c:pt idx="2">
                  <c:v>0.16819999999999999</c:v>
                </c:pt>
                <c:pt idx="3">
                  <c:v>9.0800000000000006E-2</c:v>
                </c:pt>
                <c:pt idx="4">
                  <c:v>4.8099999999999997E-2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B-403D-80D2-E6C5E6CECD1E}"/>
            </c:ext>
          </c:extLst>
        </c:ser>
        <c:ser>
          <c:idx val="2"/>
          <c:order val="2"/>
          <c:tx>
            <c:strRef>
              <c:f>Window!$D$13</c:f>
              <c:strCache>
                <c:ptCount val="1"/>
                <c:pt idx="0">
                  <c:v>VAE+ISOF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Window!$K$13:$K$17</c:f>
              <c:numCache>
                <c:formatCode>0.00%</c:formatCode>
                <c:ptCount val="5"/>
                <c:pt idx="0">
                  <c:v>0.10929999999999999</c:v>
                </c:pt>
                <c:pt idx="1">
                  <c:v>8.7599999999999997E-2</c:v>
                </c:pt>
                <c:pt idx="2">
                  <c:v>8.6699999999999999E-2</c:v>
                </c:pt>
                <c:pt idx="3">
                  <c:v>8.3199999999999996E-2</c:v>
                </c:pt>
                <c:pt idx="4">
                  <c:v>8.43E-2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6B-403D-80D2-E6C5E6CECD1E}"/>
            </c:ext>
          </c:extLst>
        </c:ser>
        <c:ser>
          <c:idx val="3"/>
          <c:order val="3"/>
          <c:tx>
            <c:strRef>
              <c:f>Window!$D$18</c:f>
              <c:strCache>
                <c:ptCount val="1"/>
                <c:pt idx="0">
                  <c:v>VAE+KNN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Window!$K$18:$K$22</c:f>
              <c:numCache>
                <c:formatCode>0.00%</c:formatCode>
                <c:ptCount val="5"/>
                <c:pt idx="0">
                  <c:v>0.14560000000000001</c:v>
                </c:pt>
                <c:pt idx="1">
                  <c:v>0.11269999999999999</c:v>
                </c:pt>
                <c:pt idx="2">
                  <c:v>0.10680000000000001</c:v>
                </c:pt>
                <c:pt idx="3">
                  <c:v>0.13469999999999999</c:v>
                </c:pt>
                <c:pt idx="4">
                  <c:v>0.46310000000000001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6B-403D-80D2-E6C5E6CECD1E}"/>
            </c:ext>
          </c:extLst>
        </c:ser>
        <c:ser>
          <c:idx val="4"/>
          <c:order val="4"/>
          <c:tx>
            <c:strRef>
              <c:f>Window!$D$23</c:f>
              <c:strCache>
                <c:ptCount val="1"/>
                <c:pt idx="0">
                  <c:v>VAE+REENC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Window!$K$23:$K$27</c:f>
              <c:numCache>
                <c:formatCode>0.00%</c:formatCode>
                <c:ptCount val="5"/>
                <c:pt idx="0">
                  <c:v>0.2286</c:v>
                </c:pt>
                <c:pt idx="1">
                  <c:v>0.14410000000000001</c:v>
                </c:pt>
                <c:pt idx="2">
                  <c:v>0.16270000000000001</c:v>
                </c:pt>
                <c:pt idx="3">
                  <c:v>0.1399</c:v>
                </c:pt>
                <c:pt idx="4">
                  <c:v>0.1343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6B-403D-80D2-E6C5E6CECD1E}"/>
            </c:ext>
          </c:extLst>
        </c:ser>
        <c:ser>
          <c:idx val="5"/>
          <c:order val="5"/>
          <c:tx>
            <c:strRef>
              <c:f>Window!$D$31</c:f>
              <c:strCache>
                <c:ptCount val="1"/>
                <c:pt idx="0">
                  <c:v>USAD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Window!$K$31:$K$35</c:f>
              <c:numCache>
                <c:formatCode>0.00%</c:formatCode>
                <c:ptCount val="5"/>
                <c:pt idx="0">
                  <c:v>0.1166</c:v>
                </c:pt>
                <c:pt idx="1">
                  <c:v>0.1202</c:v>
                </c:pt>
                <c:pt idx="2">
                  <c:v>0.1153</c:v>
                </c:pt>
                <c:pt idx="3">
                  <c:v>7.2099999999999997E-2</c:v>
                </c:pt>
                <c:pt idx="4">
                  <c:v>6.3600000000000004E-2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6B-403D-80D2-E6C5E6CECD1E}"/>
            </c:ext>
          </c:extLst>
        </c:ser>
        <c:ser>
          <c:idx val="6"/>
          <c:order val="6"/>
          <c:tx>
            <c:strRef>
              <c:f>Window!$D$36</c:f>
              <c:strCache>
                <c:ptCount val="1"/>
                <c:pt idx="0">
                  <c:v>DENSE-AE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Window!$K$36:$K$40</c:f>
              <c:numCache>
                <c:formatCode>General</c:formatCode>
                <c:ptCount val="5"/>
                <c:pt idx="0" formatCode="0.00%">
                  <c:v>9.0200000000000002E-2</c:v>
                </c:pt>
                <c:pt idx="1">
                  <c:v>0</c:v>
                </c:pt>
                <c:pt idx="2" formatCode="0.00%">
                  <c:v>0.15840000000000001</c:v>
                </c:pt>
                <c:pt idx="3" formatCode="0.00%">
                  <c:v>0.17019999999999999</c:v>
                </c:pt>
                <c:pt idx="4" formatCode="0.00%">
                  <c:v>0.15720000000000001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6B-403D-80D2-E6C5E6CECD1E}"/>
            </c:ext>
          </c:extLst>
        </c:ser>
        <c:ser>
          <c:idx val="7"/>
          <c:order val="7"/>
          <c:tx>
            <c:strRef>
              <c:f>Window!$D$41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Window!$K$41:$K$45</c:f>
              <c:numCache>
                <c:formatCode>0.00%</c:formatCode>
                <c:ptCount val="5"/>
                <c:pt idx="0">
                  <c:v>0.20119999999999999</c:v>
                </c:pt>
                <c:pt idx="1">
                  <c:v>0.31759999999999999</c:v>
                </c:pt>
                <c:pt idx="2">
                  <c:v>0.19600000000000001</c:v>
                </c:pt>
                <c:pt idx="3">
                  <c:v>0.1414</c:v>
                </c:pt>
                <c:pt idx="4">
                  <c:v>0.1125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6B-403D-80D2-E6C5E6CEC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8344400"/>
        <c:axId val="1705146704"/>
      </c:barChart>
      <c:catAx>
        <c:axId val="207834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05146704"/>
        <c:crosses val="autoZero"/>
        <c:auto val="1"/>
        <c:lblAlgn val="ctr"/>
        <c:lblOffset val="100"/>
        <c:noMultiLvlLbl val="0"/>
      </c:catAx>
      <c:valAx>
        <c:axId val="17051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834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12</xdr:row>
      <xdr:rowOff>68580</xdr:rowOff>
    </xdr:from>
    <xdr:to>
      <xdr:col>12</xdr:col>
      <xdr:colOff>190500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0084A7-BF67-3074-1942-7F43C6559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129540</xdr:colOff>
      <xdr:row>1</xdr:row>
      <xdr:rowOff>15240</xdr:rowOff>
    </xdr:from>
    <xdr:to>
      <xdr:col>23</xdr:col>
      <xdr:colOff>137160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055F1-C4C5-655A-8015-A47366326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129540</xdr:colOff>
      <xdr:row>15</xdr:row>
      <xdr:rowOff>102870</xdr:rowOff>
    </xdr:from>
    <xdr:to>
      <xdr:col>18</xdr:col>
      <xdr:colOff>434340</xdr:colOff>
      <xdr:row>29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1A7C75-2946-402F-54CE-AD0A84FB1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144780</xdr:colOff>
      <xdr:row>30</xdr:row>
      <xdr:rowOff>41910</xdr:rowOff>
    </xdr:from>
    <xdr:to>
      <xdr:col>18</xdr:col>
      <xdr:colOff>449580</xdr:colOff>
      <xdr:row>44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D0C021-CC8C-C7FF-68A1-B69416060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opLeftCell="A55" zoomScaleNormal="100" workbookViewId="0">
      <selection activeCell="O68" sqref="O68"/>
    </sheetView>
  </sheetViews>
  <sheetFormatPr defaultRowHeight="14.4" x14ac:dyDescent="0.3"/>
  <cols>
    <col min="10" max="10" width="14" customWidth="1"/>
  </cols>
  <sheetData>
    <row r="1" spans="1:11" x14ac:dyDescent="0.3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21</v>
      </c>
      <c r="K2" t="s">
        <v>22</v>
      </c>
    </row>
    <row r="3" spans="1:11" x14ac:dyDescent="0.3">
      <c r="B3" t="s">
        <v>16</v>
      </c>
      <c r="C3">
        <v>0.808428433441848</v>
      </c>
      <c r="D3">
        <v>0.73994760969220696</v>
      </c>
      <c r="E3">
        <v>0.89087755262950397</v>
      </c>
      <c r="F3">
        <v>11299</v>
      </c>
      <c r="G3">
        <v>19967</v>
      </c>
      <c r="H3">
        <v>3971</v>
      </c>
      <c r="I3">
        <v>1384</v>
      </c>
      <c r="J3" s="2">
        <f>H3/(H3+G3)</f>
        <v>0.16588687442559946</v>
      </c>
      <c r="K3" s="2">
        <f>I3/(I3+F3)</f>
        <v>0.10912244737049594</v>
      </c>
    </row>
    <row r="4" spans="1:11" x14ac:dyDescent="0.3">
      <c r="A4">
        <v>0.5</v>
      </c>
      <c r="B4" t="s">
        <v>9</v>
      </c>
      <c r="C4">
        <v>0.787137832858817</v>
      </c>
      <c r="D4">
        <v>0.68425343582576204</v>
      </c>
      <c r="E4">
        <v>0.92643696286367505</v>
      </c>
      <c r="F4">
        <v>11750</v>
      </c>
      <c r="G4">
        <v>18516</v>
      </c>
      <c r="H4">
        <v>5422</v>
      </c>
      <c r="I4">
        <v>933</v>
      </c>
      <c r="J4" s="2">
        <f t="shared" ref="J4:J15" si="0">H4/(H4+G4)</f>
        <v>0.22650179630712675</v>
      </c>
      <c r="K4" s="2">
        <f t="shared" ref="K4:K15" si="1">I4/(I4+F4)</f>
        <v>7.3563037136324214E-2</v>
      </c>
    </row>
    <row r="5" spans="1:11" x14ac:dyDescent="0.3">
      <c r="A5">
        <v>0.5</v>
      </c>
      <c r="B5" t="s">
        <v>10</v>
      </c>
      <c r="C5">
        <v>0.75058362125315103</v>
      </c>
      <c r="D5">
        <v>0.62008845916478095</v>
      </c>
      <c r="E5">
        <v>0.950642592446582</v>
      </c>
      <c r="F5">
        <v>12057</v>
      </c>
      <c r="G5">
        <v>16551</v>
      </c>
      <c r="H5">
        <v>7387</v>
      </c>
      <c r="I5">
        <v>626</v>
      </c>
      <c r="J5" s="2">
        <f t="shared" si="0"/>
        <v>0.30858885454089729</v>
      </c>
      <c r="K5" s="2">
        <f t="shared" si="1"/>
        <v>4.9357407553417963E-2</v>
      </c>
    </row>
    <row r="6" spans="1:11" x14ac:dyDescent="0.3">
      <c r="A6">
        <v>0.5</v>
      </c>
      <c r="B6" t="s">
        <v>11</v>
      </c>
      <c r="C6">
        <v>0.75792133944084605</v>
      </c>
      <c r="D6">
        <v>0.63230023192072504</v>
      </c>
      <c r="E6">
        <v>0.94583300480958699</v>
      </c>
      <c r="F6">
        <v>11996</v>
      </c>
      <c r="G6">
        <v>16962</v>
      </c>
      <c r="H6">
        <v>6976</v>
      </c>
      <c r="I6">
        <v>687</v>
      </c>
      <c r="J6" s="2">
        <f t="shared" si="0"/>
        <v>0.29141950037597125</v>
      </c>
      <c r="K6" s="2">
        <f t="shared" si="1"/>
        <v>5.4166995190412362E-2</v>
      </c>
    </row>
    <row r="7" spans="1:11" x14ac:dyDescent="0.3">
      <c r="A7">
        <v>1</v>
      </c>
      <c r="B7" t="s">
        <v>9</v>
      </c>
      <c r="C7">
        <v>0.80301504046684502</v>
      </c>
      <c r="D7">
        <v>0.71768285111138697</v>
      </c>
      <c r="E7">
        <v>0.91137743436095497</v>
      </c>
      <c r="F7">
        <v>11559</v>
      </c>
      <c r="G7">
        <v>19391</v>
      </c>
      <c r="H7">
        <v>4547</v>
      </c>
      <c r="I7">
        <v>1124</v>
      </c>
      <c r="J7" s="2">
        <f t="shared" si="0"/>
        <v>0.18994903500710167</v>
      </c>
      <c r="K7" s="2">
        <f t="shared" si="1"/>
        <v>8.8622565639044387E-2</v>
      </c>
    </row>
    <row r="8" spans="1:11" x14ac:dyDescent="0.3">
      <c r="A8">
        <v>1</v>
      </c>
      <c r="B8" t="s">
        <v>10</v>
      </c>
      <c r="C8">
        <v>0.77204615634649698</v>
      </c>
      <c r="D8">
        <v>0.65678575378829696</v>
      </c>
      <c r="E8">
        <v>0.93637152093353304</v>
      </c>
      <c r="F8">
        <v>11876</v>
      </c>
      <c r="G8">
        <v>17732</v>
      </c>
      <c r="H8">
        <v>6206</v>
      </c>
      <c r="I8">
        <v>807</v>
      </c>
      <c r="J8" s="2">
        <f t="shared" si="0"/>
        <v>0.25925307043194923</v>
      </c>
      <c r="K8" s="2">
        <f t="shared" si="1"/>
        <v>6.3628479066466931E-2</v>
      </c>
    </row>
    <row r="9" spans="1:11" x14ac:dyDescent="0.3">
      <c r="A9">
        <v>1</v>
      </c>
      <c r="B9" t="s">
        <v>11</v>
      </c>
      <c r="C9">
        <v>0.77699074226600295</v>
      </c>
      <c r="D9">
        <v>0.66734578381437404</v>
      </c>
      <c r="E9">
        <v>0.92974848222029405</v>
      </c>
      <c r="F9">
        <v>11792</v>
      </c>
      <c r="G9">
        <v>18060</v>
      </c>
      <c r="H9">
        <v>5878</v>
      </c>
      <c r="I9">
        <v>891</v>
      </c>
      <c r="J9" s="2">
        <f t="shared" si="0"/>
        <v>0.24555100676748268</v>
      </c>
      <c r="K9" s="2">
        <f t="shared" si="1"/>
        <v>7.0251517779705119E-2</v>
      </c>
    </row>
    <row r="10" spans="1:11" x14ac:dyDescent="0.3">
      <c r="A10">
        <v>1.5</v>
      </c>
      <c r="B10" t="s">
        <v>9</v>
      </c>
      <c r="C10">
        <v>0.81383301775570704</v>
      </c>
      <c r="D10">
        <v>0.74405539587143898</v>
      </c>
      <c r="E10">
        <v>0.898052511235512</v>
      </c>
      <c r="F10">
        <v>11390</v>
      </c>
      <c r="G10">
        <v>20020</v>
      </c>
      <c r="H10">
        <v>3918</v>
      </c>
      <c r="I10">
        <v>1293</v>
      </c>
      <c r="J10" s="2">
        <f t="shared" si="0"/>
        <v>0.16367282145542653</v>
      </c>
      <c r="K10" s="2">
        <f t="shared" si="1"/>
        <v>0.10194748876448789</v>
      </c>
    </row>
    <row r="11" spans="1:11" x14ac:dyDescent="0.3">
      <c r="A11">
        <v>1.5</v>
      </c>
      <c r="B11" t="s">
        <v>10</v>
      </c>
      <c r="C11">
        <v>0.78861761239265804</v>
      </c>
      <c r="D11">
        <v>0.68827886197977795</v>
      </c>
      <c r="E11">
        <v>0.92320428920602304</v>
      </c>
      <c r="F11">
        <v>11709</v>
      </c>
      <c r="G11">
        <v>18635</v>
      </c>
      <c r="H11">
        <v>5303</v>
      </c>
      <c r="I11">
        <v>974</v>
      </c>
      <c r="J11" s="2">
        <f t="shared" si="0"/>
        <v>0.22153062077032334</v>
      </c>
      <c r="K11" s="2">
        <f t="shared" si="1"/>
        <v>7.6795710793976193E-2</v>
      </c>
    </row>
    <row r="12" spans="1:11" x14ac:dyDescent="0.3">
      <c r="A12">
        <v>1.5</v>
      </c>
      <c r="B12" t="s">
        <v>11</v>
      </c>
      <c r="C12">
        <v>0.792838874680306</v>
      </c>
      <c r="D12">
        <v>0.698533830068501</v>
      </c>
      <c r="E12">
        <v>0.91658125049278505</v>
      </c>
      <c r="F12">
        <v>11625</v>
      </c>
      <c r="G12">
        <v>18921</v>
      </c>
      <c r="H12">
        <v>5017</v>
      </c>
      <c r="I12">
        <v>1058</v>
      </c>
      <c r="J12" s="2">
        <f t="shared" si="0"/>
        <v>0.209583089648258</v>
      </c>
      <c r="K12" s="2">
        <f t="shared" si="1"/>
        <v>8.3418749507214382E-2</v>
      </c>
    </row>
    <row r="13" spans="1:11" x14ac:dyDescent="0.3">
      <c r="A13">
        <v>2</v>
      </c>
      <c r="B13" t="s">
        <v>9</v>
      </c>
      <c r="C13">
        <v>0.820863335648232</v>
      </c>
      <c r="D13">
        <v>0.76512673753066196</v>
      </c>
      <c r="E13">
        <v>0.88535835370180505</v>
      </c>
      <c r="F13">
        <v>11229</v>
      </c>
      <c r="G13">
        <v>20491</v>
      </c>
      <c r="H13">
        <v>3447</v>
      </c>
      <c r="I13">
        <v>1454</v>
      </c>
      <c r="J13" s="2">
        <f t="shared" si="0"/>
        <v>0.14399699222992732</v>
      </c>
      <c r="K13" s="2">
        <f t="shared" si="1"/>
        <v>0.11464164629819443</v>
      </c>
    </row>
    <row r="14" spans="1:11" x14ac:dyDescent="0.3">
      <c r="A14">
        <v>2</v>
      </c>
      <c r="B14" t="s">
        <v>10</v>
      </c>
      <c r="C14">
        <v>0.80066410708726699</v>
      </c>
      <c r="D14">
        <v>0.71321173280749295</v>
      </c>
      <c r="E14">
        <v>0.91256011984546204</v>
      </c>
      <c r="F14">
        <v>11574</v>
      </c>
      <c r="G14">
        <v>19284</v>
      </c>
      <c r="H14">
        <v>4654</v>
      </c>
      <c r="I14">
        <v>1109</v>
      </c>
      <c r="J14" s="2">
        <f t="shared" si="0"/>
        <v>0.19441891553179047</v>
      </c>
      <c r="K14" s="2">
        <f t="shared" si="1"/>
        <v>8.7439880154537575E-2</v>
      </c>
    </row>
    <row r="15" spans="1:11" x14ac:dyDescent="0.3">
      <c r="A15">
        <v>2</v>
      </c>
      <c r="B15" t="s">
        <v>11</v>
      </c>
      <c r="C15">
        <v>0.80434019242924304</v>
      </c>
      <c r="D15">
        <v>0.72510288065843598</v>
      </c>
      <c r="E15">
        <v>0.90301979027043999</v>
      </c>
      <c r="F15">
        <v>11453</v>
      </c>
      <c r="G15">
        <v>19596</v>
      </c>
      <c r="H15">
        <v>4342</v>
      </c>
      <c r="I15">
        <v>1230</v>
      </c>
      <c r="J15" s="2">
        <f t="shared" si="0"/>
        <v>0.1813852452168101</v>
      </c>
      <c r="K15" s="2">
        <f t="shared" si="1"/>
        <v>9.6980209729559258E-2</v>
      </c>
    </row>
    <row r="16" spans="1:11" x14ac:dyDescent="0.3">
      <c r="A16" s="22" t="s">
        <v>13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21</v>
      </c>
      <c r="K17" t="s">
        <v>22</v>
      </c>
    </row>
    <row r="18" spans="1:11" x14ac:dyDescent="0.3">
      <c r="B18" t="s">
        <v>16</v>
      </c>
      <c r="C18">
        <v>0.670814479638009</v>
      </c>
      <c r="D18">
        <v>0.55765111540671797</v>
      </c>
      <c r="E18">
        <v>0.84159899077505296</v>
      </c>
      <c r="F18">
        <v>10674</v>
      </c>
      <c r="G18">
        <v>15471</v>
      </c>
      <c r="H18">
        <v>8467</v>
      </c>
      <c r="I18">
        <v>2009</v>
      </c>
      <c r="J18" s="2">
        <f>H18/(H18+G18)</f>
        <v>0.35370540563121394</v>
      </c>
      <c r="K18" s="2">
        <f>I18/(I18+F18)</f>
        <v>0.15840100922494679</v>
      </c>
    </row>
    <row r="19" spans="1:11" x14ac:dyDescent="0.3">
      <c r="A19">
        <v>0.5</v>
      </c>
      <c r="B19" t="s">
        <v>9</v>
      </c>
      <c r="C19">
        <v>0.66974510528260001</v>
      </c>
      <c r="D19">
        <v>0.54936619362658401</v>
      </c>
      <c r="E19">
        <v>0.85768351336434601</v>
      </c>
      <c r="F19">
        <v>10878</v>
      </c>
      <c r="G19">
        <v>15015</v>
      </c>
      <c r="H19">
        <v>8923</v>
      </c>
      <c r="I19">
        <v>1805</v>
      </c>
      <c r="J19" s="2">
        <f t="shared" ref="J19:J30" si="2">H19/(H19+G19)</f>
        <v>0.3727546160915699</v>
      </c>
      <c r="K19" s="2">
        <f t="shared" ref="K19:K30" si="3">I19/(I19+F19)</f>
        <v>0.14231648663565402</v>
      </c>
    </row>
    <row r="20" spans="1:11" x14ac:dyDescent="0.3">
      <c r="A20">
        <v>0.5</v>
      </c>
      <c r="B20" t="s">
        <v>10</v>
      </c>
      <c r="C20">
        <v>0.65770997659703501</v>
      </c>
      <c r="D20">
        <v>0.51906238599051402</v>
      </c>
      <c r="E20">
        <v>0.89742174564377497</v>
      </c>
      <c r="F20">
        <v>11382</v>
      </c>
      <c r="G20">
        <v>13392</v>
      </c>
      <c r="H20">
        <v>10546</v>
      </c>
      <c r="I20">
        <v>1301</v>
      </c>
      <c r="J20" s="2">
        <f t="shared" si="2"/>
        <v>0.44055476648007352</v>
      </c>
      <c r="K20" s="2">
        <f t="shared" si="3"/>
        <v>0.10257825435622486</v>
      </c>
    </row>
    <row r="21" spans="1:11" x14ac:dyDescent="0.3">
      <c r="A21">
        <v>0.5</v>
      </c>
      <c r="B21" t="s">
        <v>11</v>
      </c>
      <c r="C21">
        <v>0.65747312918272105</v>
      </c>
      <c r="D21">
        <v>0.51969405514335398</v>
      </c>
      <c r="E21">
        <v>0.89466214617992501</v>
      </c>
      <c r="F21">
        <v>11347</v>
      </c>
      <c r="G21">
        <v>13451</v>
      </c>
      <c r="H21">
        <v>10487</v>
      </c>
      <c r="I21">
        <v>1336</v>
      </c>
      <c r="J21" s="2">
        <f t="shared" si="2"/>
        <v>0.43809006600384326</v>
      </c>
      <c r="K21" s="2">
        <f t="shared" si="3"/>
        <v>0.10533785382007411</v>
      </c>
    </row>
    <row r="22" spans="1:11" x14ac:dyDescent="0.3">
      <c r="A22">
        <v>1</v>
      </c>
      <c r="B22" t="s">
        <v>9</v>
      </c>
      <c r="C22">
        <v>0.68078311136661196</v>
      </c>
      <c r="D22">
        <v>0.57214945243719095</v>
      </c>
      <c r="E22">
        <v>0.84033745959157902</v>
      </c>
      <c r="F22">
        <v>10658</v>
      </c>
      <c r="G22">
        <v>15968</v>
      </c>
      <c r="H22">
        <v>7970</v>
      </c>
      <c r="I22">
        <v>2025</v>
      </c>
      <c r="J22" s="2">
        <f t="shared" si="2"/>
        <v>0.33294343721279973</v>
      </c>
      <c r="K22" s="2">
        <f t="shared" si="3"/>
        <v>0.15966254040842073</v>
      </c>
    </row>
    <row r="23" spans="1:11" x14ac:dyDescent="0.3">
      <c r="A23">
        <v>1</v>
      </c>
      <c r="B23" t="s">
        <v>10</v>
      </c>
      <c r="C23">
        <v>0.66519745071177505</v>
      </c>
      <c r="D23">
        <v>0.53448193347690798</v>
      </c>
      <c r="E23">
        <v>0.88054876606481103</v>
      </c>
      <c r="F23">
        <v>11168</v>
      </c>
      <c r="G23">
        <v>14211</v>
      </c>
      <c r="H23">
        <v>9727</v>
      </c>
      <c r="I23">
        <v>1515</v>
      </c>
      <c r="J23" s="2">
        <f t="shared" si="2"/>
        <v>0.40634138190325009</v>
      </c>
      <c r="K23" s="2">
        <f t="shared" si="3"/>
        <v>0.11945123393518883</v>
      </c>
    </row>
    <row r="24" spans="1:11" x14ac:dyDescent="0.3">
      <c r="A24">
        <v>1</v>
      </c>
      <c r="B24" t="s">
        <v>11</v>
      </c>
      <c r="C24">
        <v>0.662108091967751</v>
      </c>
      <c r="D24">
        <v>0.53284952179554901</v>
      </c>
      <c r="E24">
        <v>0.874162264448474</v>
      </c>
      <c r="F24">
        <v>11087</v>
      </c>
      <c r="G24">
        <v>14218</v>
      </c>
      <c r="H24">
        <v>9720</v>
      </c>
      <c r="I24">
        <v>1596</v>
      </c>
      <c r="J24" s="2">
        <f t="shared" si="2"/>
        <v>0.40604895981284989</v>
      </c>
      <c r="K24" s="2">
        <f t="shared" si="3"/>
        <v>0.12583773555152566</v>
      </c>
    </row>
    <row r="25" spans="1:11" x14ac:dyDescent="0.3">
      <c r="A25">
        <v>1.5</v>
      </c>
      <c r="B25" t="s">
        <v>9</v>
      </c>
      <c r="C25">
        <v>0.68843742820571696</v>
      </c>
      <c r="D25">
        <v>0.58967727426065397</v>
      </c>
      <c r="E25">
        <v>0.82693369076716805</v>
      </c>
      <c r="F25">
        <v>10488</v>
      </c>
      <c r="G25">
        <v>16640</v>
      </c>
      <c r="H25">
        <v>7298</v>
      </c>
      <c r="I25">
        <v>2195</v>
      </c>
      <c r="J25" s="2">
        <f t="shared" si="2"/>
        <v>0.30487091653438048</v>
      </c>
      <c r="K25" s="2">
        <f t="shared" si="3"/>
        <v>0.17306630923283134</v>
      </c>
    </row>
    <row r="26" spans="1:11" x14ac:dyDescent="0.3">
      <c r="A26">
        <v>1.5</v>
      </c>
      <c r="B26" t="s">
        <v>10</v>
      </c>
      <c r="C26">
        <v>0.67139392823157396</v>
      </c>
      <c r="D26">
        <v>0.54971348145169396</v>
      </c>
      <c r="E26">
        <v>0.86225656390443906</v>
      </c>
      <c r="F26">
        <v>10936</v>
      </c>
      <c r="G26">
        <v>14980</v>
      </c>
      <c r="H26">
        <v>8958</v>
      </c>
      <c r="I26">
        <v>1747</v>
      </c>
      <c r="J26" s="2">
        <f t="shared" si="2"/>
        <v>0.37421672654357091</v>
      </c>
      <c r="K26" s="2">
        <f t="shared" si="3"/>
        <v>0.137743436095561</v>
      </c>
    </row>
    <row r="27" spans="1:11" x14ac:dyDescent="0.3">
      <c r="A27">
        <v>1.5</v>
      </c>
      <c r="B27" t="s">
        <v>11</v>
      </c>
      <c r="C27">
        <v>0.66811958990729903</v>
      </c>
      <c r="D27">
        <v>0.54702186479014803</v>
      </c>
      <c r="E27">
        <v>0.85807774185918095</v>
      </c>
      <c r="F27">
        <v>10883</v>
      </c>
      <c r="G27">
        <v>14926</v>
      </c>
      <c r="H27">
        <v>9012</v>
      </c>
      <c r="I27">
        <v>1800</v>
      </c>
      <c r="J27" s="2">
        <f t="shared" si="2"/>
        <v>0.37647255409808672</v>
      </c>
      <c r="K27" s="2">
        <f t="shared" si="3"/>
        <v>0.14192225814081841</v>
      </c>
    </row>
    <row r="28" spans="1:11" x14ac:dyDescent="0.3">
      <c r="A28">
        <v>2</v>
      </c>
      <c r="B28" t="s">
        <v>9</v>
      </c>
      <c r="C28">
        <v>0.69240608590278696</v>
      </c>
      <c r="D28">
        <v>0.60411160058737101</v>
      </c>
      <c r="E28">
        <v>0.81092801387684299</v>
      </c>
      <c r="F28">
        <v>10285</v>
      </c>
      <c r="G28">
        <v>17198</v>
      </c>
      <c r="H28">
        <v>6740</v>
      </c>
      <c r="I28">
        <v>2398</v>
      </c>
      <c r="J28" s="2">
        <f t="shared" si="2"/>
        <v>0.2815606984710502</v>
      </c>
      <c r="K28" s="2">
        <f t="shared" si="3"/>
        <v>0.18907198612315698</v>
      </c>
    </row>
    <row r="29" spans="1:11" x14ac:dyDescent="0.3">
      <c r="A29">
        <v>2</v>
      </c>
      <c r="B29" t="s">
        <v>10</v>
      </c>
      <c r="C29">
        <v>0.67785298284275097</v>
      </c>
      <c r="D29">
        <v>0.56419662509170898</v>
      </c>
      <c r="E29">
        <v>0.84885279508002798</v>
      </c>
      <c r="F29">
        <v>10766</v>
      </c>
      <c r="G29">
        <v>15622</v>
      </c>
      <c r="H29">
        <v>8316</v>
      </c>
      <c r="I29">
        <v>1917</v>
      </c>
      <c r="J29" s="2">
        <f t="shared" si="2"/>
        <v>0.34739744339543821</v>
      </c>
      <c r="K29" s="2">
        <f t="shared" si="3"/>
        <v>0.15114720491997161</v>
      </c>
    </row>
    <row r="30" spans="1:11" x14ac:dyDescent="0.3">
      <c r="A30">
        <v>2</v>
      </c>
      <c r="B30" t="s">
        <v>11</v>
      </c>
      <c r="C30">
        <v>0.67425767488676402</v>
      </c>
      <c r="D30">
        <v>0.56088753990266305</v>
      </c>
      <c r="E30">
        <v>0.84506820152960604</v>
      </c>
      <c r="F30">
        <v>10718</v>
      </c>
      <c r="G30">
        <v>15547</v>
      </c>
      <c r="H30">
        <v>8391</v>
      </c>
      <c r="I30">
        <v>1965</v>
      </c>
      <c r="J30" s="2">
        <f t="shared" si="2"/>
        <v>0.35053053722115463</v>
      </c>
      <c r="K30" s="2">
        <f t="shared" si="3"/>
        <v>0.15493179847039343</v>
      </c>
    </row>
    <row r="31" spans="1:11" x14ac:dyDescent="0.3">
      <c r="A31" s="22" t="s">
        <v>14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21</v>
      </c>
      <c r="K32" t="s">
        <v>22</v>
      </c>
    </row>
    <row r="33" spans="1:11" x14ac:dyDescent="0.3">
      <c r="B33" t="s">
        <v>16</v>
      </c>
      <c r="C33">
        <v>0.72384377352178597</v>
      </c>
      <c r="D33">
        <v>0.77063484996883602</v>
      </c>
      <c r="E33">
        <v>0.68240952456043502</v>
      </c>
      <c r="F33">
        <v>8655</v>
      </c>
      <c r="G33">
        <v>21362</v>
      </c>
      <c r="H33">
        <v>2576</v>
      </c>
      <c r="I33">
        <v>4028</v>
      </c>
      <c r="J33" s="2">
        <f>H33/(H33+G33)</f>
        <v>0.10761132926727379</v>
      </c>
      <c r="K33" s="2">
        <f>I33/(I33+F33)</f>
        <v>0.31759047543956476</v>
      </c>
    </row>
    <row r="34" spans="1:11" x14ac:dyDescent="0.3">
      <c r="A34">
        <v>0.5</v>
      </c>
      <c r="B34" t="s">
        <v>9</v>
      </c>
      <c r="C34">
        <v>0.720524646872297</v>
      </c>
      <c r="D34">
        <v>0.66348131926471499</v>
      </c>
      <c r="E34">
        <v>0.78829929827327905</v>
      </c>
      <c r="F34">
        <v>9998</v>
      </c>
      <c r="G34">
        <v>18867</v>
      </c>
      <c r="H34">
        <v>5071</v>
      </c>
      <c r="I34">
        <v>2685</v>
      </c>
      <c r="J34" s="2">
        <f t="shared" ref="J34:J45" si="4">H34/(H34+G34)</f>
        <v>0.21183891720277384</v>
      </c>
      <c r="K34" s="2">
        <f t="shared" ref="K34:K45" si="5">I34/(I34+F34)</f>
        <v>0.21170070172672081</v>
      </c>
    </row>
    <row r="35" spans="1:11" x14ac:dyDescent="0.3">
      <c r="A35">
        <v>0.5</v>
      </c>
      <c r="B35" t="s">
        <v>10</v>
      </c>
      <c r="C35">
        <v>0.68299746591046195</v>
      </c>
      <c r="D35">
        <v>0.55313950647446797</v>
      </c>
      <c r="E35">
        <v>0.89253331230781296</v>
      </c>
      <c r="F35">
        <v>11320</v>
      </c>
      <c r="G35">
        <v>14793</v>
      </c>
      <c r="H35">
        <v>9145</v>
      </c>
      <c r="I35">
        <v>1363</v>
      </c>
      <c r="J35" s="2">
        <f t="shared" si="4"/>
        <v>0.38202857381569055</v>
      </c>
      <c r="K35" s="2">
        <f t="shared" si="5"/>
        <v>0.1074666876921864</v>
      </c>
    </row>
    <row r="36" spans="1:11" x14ac:dyDescent="0.3">
      <c r="A36">
        <v>0.5</v>
      </c>
      <c r="B36" t="s">
        <v>11</v>
      </c>
      <c r="C36">
        <v>0.697379570061195</v>
      </c>
      <c r="D36">
        <v>0.57924095506203699</v>
      </c>
      <c r="E36">
        <v>0.87605456122368497</v>
      </c>
      <c r="F36">
        <v>11111</v>
      </c>
      <c r="G36">
        <v>15867</v>
      </c>
      <c r="H36">
        <v>8071</v>
      </c>
      <c r="I36">
        <v>1572</v>
      </c>
      <c r="J36" s="2">
        <f t="shared" si="4"/>
        <v>0.33716267023143121</v>
      </c>
      <c r="K36" s="2">
        <f t="shared" si="5"/>
        <v>0.12394543877631475</v>
      </c>
    </row>
    <row r="37" spans="1:11" x14ac:dyDescent="0.3">
      <c r="A37">
        <v>1</v>
      </c>
      <c r="B37" t="s">
        <v>9</v>
      </c>
      <c r="C37">
        <v>0.72782131661441996</v>
      </c>
      <c r="D37">
        <v>0.723455636052037</v>
      </c>
      <c r="E37">
        <v>0.73224000630765596</v>
      </c>
      <c r="F37">
        <v>9287</v>
      </c>
      <c r="G37">
        <v>20388</v>
      </c>
      <c r="H37">
        <v>3550</v>
      </c>
      <c r="I37">
        <v>3396</v>
      </c>
      <c r="J37" s="2">
        <f t="shared" si="4"/>
        <v>0.14829977441724454</v>
      </c>
      <c r="K37" s="2">
        <f t="shared" si="5"/>
        <v>0.2677599936923441</v>
      </c>
    </row>
    <row r="38" spans="1:11" x14ac:dyDescent="0.3">
      <c r="A38">
        <v>1</v>
      </c>
      <c r="B38" t="s">
        <v>10</v>
      </c>
      <c r="C38">
        <v>0.70879743880477497</v>
      </c>
      <c r="D38">
        <v>0.61417095301392799</v>
      </c>
      <c r="E38">
        <v>0.83789324292359801</v>
      </c>
      <c r="F38">
        <v>10627</v>
      </c>
      <c r="G38">
        <v>17262</v>
      </c>
      <c r="H38">
        <v>6676</v>
      </c>
      <c r="I38">
        <v>2056</v>
      </c>
      <c r="J38" s="2">
        <f t="shared" si="4"/>
        <v>0.27888712507310554</v>
      </c>
      <c r="K38" s="2">
        <f t="shared" si="5"/>
        <v>0.16210675707640149</v>
      </c>
    </row>
    <row r="39" spans="1:11" x14ac:dyDescent="0.3">
      <c r="A39">
        <v>1</v>
      </c>
      <c r="B39" t="s">
        <v>11</v>
      </c>
      <c r="C39">
        <v>0.72057502246181404</v>
      </c>
      <c r="D39">
        <v>0.64140264533989499</v>
      </c>
      <c r="E39">
        <v>0.82204525743120704</v>
      </c>
      <c r="F39">
        <v>10426</v>
      </c>
      <c r="G39">
        <v>18109</v>
      </c>
      <c r="H39">
        <v>5829</v>
      </c>
      <c r="I39">
        <v>2257</v>
      </c>
      <c r="J39" s="2">
        <f t="shared" si="4"/>
        <v>0.24350405213468126</v>
      </c>
      <c r="K39" s="2">
        <f t="shared" si="5"/>
        <v>0.17795474256879287</v>
      </c>
    </row>
    <row r="40" spans="1:11" x14ac:dyDescent="0.3">
      <c r="A40">
        <v>1.5</v>
      </c>
      <c r="B40" t="s">
        <v>9</v>
      </c>
      <c r="C40">
        <v>0.72261806130902995</v>
      </c>
      <c r="D40">
        <v>0.761281312734572</v>
      </c>
      <c r="E40">
        <v>0.68769218639123197</v>
      </c>
      <c r="F40">
        <v>8722</v>
      </c>
      <c r="G40">
        <v>21203</v>
      </c>
      <c r="H40">
        <v>2735</v>
      </c>
      <c r="I40">
        <v>3961</v>
      </c>
      <c r="J40" s="2">
        <f t="shared" si="4"/>
        <v>0.11425348817779263</v>
      </c>
      <c r="K40" s="2">
        <f t="shared" si="5"/>
        <v>0.31230781360876764</v>
      </c>
    </row>
    <row r="41" spans="1:11" x14ac:dyDescent="0.3">
      <c r="A41">
        <v>1.5</v>
      </c>
      <c r="B41" t="s">
        <v>10</v>
      </c>
      <c r="C41">
        <v>0.71853032828465802</v>
      </c>
      <c r="D41">
        <v>0.66476701307408603</v>
      </c>
      <c r="E41">
        <v>0.78175510525900804</v>
      </c>
      <c r="F41">
        <v>9915</v>
      </c>
      <c r="G41">
        <v>18938</v>
      </c>
      <c r="H41">
        <v>5000</v>
      </c>
      <c r="I41">
        <v>2768</v>
      </c>
      <c r="J41" s="2">
        <f t="shared" si="4"/>
        <v>0.20887292171442895</v>
      </c>
      <c r="K41" s="2">
        <f t="shared" si="5"/>
        <v>0.21824489474099187</v>
      </c>
    </row>
    <row r="42" spans="1:11" x14ac:dyDescent="0.3">
      <c r="A42">
        <v>1.5</v>
      </c>
      <c r="B42" t="s">
        <v>11</v>
      </c>
      <c r="C42">
        <v>0.72913714669252006</v>
      </c>
      <c r="D42">
        <v>0.69168730102582199</v>
      </c>
      <c r="E42">
        <v>0.77087439880154496</v>
      </c>
      <c r="F42">
        <v>9777</v>
      </c>
      <c r="G42">
        <v>19580</v>
      </c>
      <c r="H42">
        <v>4358</v>
      </c>
      <c r="I42">
        <v>2906</v>
      </c>
      <c r="J42" s="2">
        <f t="shared" si="4"/>
        <v>0.18205363856629628</v>
      </c>
      <c r="K42" s="2">
        <f t="shared" si="5"/>
        <v>0.22912560119845463</v>
      </c>
    </row>
    <row r="43" spans="1:11" x14ac:dyDescent="0.3">
      <c r="A43">
        <v>2</v>
      </c>
      <c r="B43" t="s">
        <v>9</v>
      </c>
      <c r="C43">
        <v>0.71464852998148998</v>
      </c>
      <c r="D43">
        <v>0.78697383390216102</v>
      </c>
      <c r="E43">
        <v>0.65449814712607401</v>
      </c>
      <c r="F43">
        <v>8301</v>
      </c>
      <c r="G43">
        <v>21691</v>
      </c>
      <c r="H43">
        <v>2247</v>
      </c>
      <c r="I43">
        <v>4382</v>
      </c>
      <c r="J43" s="2">
        <f t="shared" si="4"/>
        <v>9.3867491018464366E-2</v>
      </c>
      <c r="K43" s="2">
        <f t="shared" si="5"/>
        <v>0.34550185287392571</v>
      </c>
    </row>
    <row r="44" spans="1:11" x14ac:dyDescent="0.3">
      <c r="A44">
        <v>2</v>
      </c>
      <c r="B44" t="s">
        <v>10</v>
      </c>
      <c r="C44">
        <v>0.72314161169617697</v>
      </c>
      <c r="D44">
        <v>0.70793051359516601</v>
      </c>
      <c r="E44">
        <v>0.73902073641882804</v>
      </c>
      <c r="F44">
        <v>9373</v>
      </c>
      <c r="G44">
        <v>20071</v>
      </c>
      <c r="H44">
        <v>3867</v>
      </c>
      <c r="I44">
        <v>3310</v>
      </c>
      <c r="J44" s="2">
        <f t="shared" si="4"/>
        <v>0.16154231765393934</v>
      </c>
      <c r="K44" s="2">
        <f t="shared" si="5"/>
        <v>0.26097926358117163</v>
      </c>
    </row>
    <row r="45" spans="1:11" x14ac:dyDescent="0.3">
      <c r="A45">
        <v>2</v>
      </c>
      <c r="B45" t="s">
        <v>11</v>
      </c>
      <c r="C45">
        <v>0.72991662385901102</v>
      </c>
      <c r="D45">
        <v>0.73162230671736295</v>
      </c>
      <c r="E45">
        <v>0.72821887566033205</v>
      </c>
      <c r="F45">
        <v>9236</v>
      </c>
      <c r="G45">
        <v>20550</v>
      </c>
      <c r="H45">
        <v>3388</v>
      </c>
      <c r="I45">
        <v>3447</v>
      </c>
      <c r="J45" s="2">
        <f t="shared" si="4"/>
        <v>0.14153229175369705</v>
      </c>
      <c r="K45" s="2">
        <f t="shared" si="5"/>
        <v>0.27178112433966728</v>
      </c>
    </row>
    <row r="46" spans="1:11" x14ac:dyDescent="0.3">
      <c r="A46" s="22" t="s">
        <v>15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21</v>
      </c>
      <c r="K47" t="s">
        <v>22</v>
      </c>
    </row>
    <row r="48" spans="1:11" x14ac:dyDescent="0.3">
      <c r="B48" t="s">
        <v>16</v>
      </c>
      <c r="C48">
        <v>0.75183732531129799</v>
      </c>
      <c r="D48">
        <v>0.72705847694800396</v>
      </c>
      <c r="E48">
        <v>0.77836474020342195</v>
      </c>
      <c r="F48">
        <v>9872</v>
      </c>
      <c r="G48">
        <v>20232</v>
      </c>
      <c r="H48">
        <v>3706</v>
      </c>
      <c r="I48">
        <v>2811</v>
      </c>
      <c r="J48" s="2">
        <f>H48/(H48+G48)</f>
        <v>0.15481660957473473</v>
      </c>
      <c r="K48" s="2">
        <f>I48/(I48+F48)</f>
        <v>0.22163525979657811</v>
      </c>
    </row>
    <row r="49" spans="1:11" x14ac:dyDescent="0.3">
      <c r="A49">
        <v>0.5</v>
      </c>
      <c r="B49" t="s">
        <v>9</v>
      </c>
      <c r="C49">
        <v>0.735970561177553</v>
      </c>
      <c r="D49">
        <v>0.64802592103684098</v>
      </c>
      <c r="E49">
        <v>0.85153354884490995</v>
      </c>
      <c r="F49">
        <v>10800</v>
      </c>
      <c r="G49">
        <v>18072</v>
      </c>
      <c r="H49">
        <v>5866</v>
      </c>
      <c r="I49">
        <v>1883</v>
      </c>
      <c r="J49" s="2">
        <f t="shared" ref="J49:J60" si="6">H49/(H49+G49)</f>
        <v>0.24504971175536802</v>
      </c>
      <c r="K49" s="2">
        <f t="shared" ref="K49:K60" si="7">I49/(I49+F49)</f>
        <v>0.1484664511550895</v>
      </c>
    </row>
    <row r="50" spans="1:11" x14ac:dyDescent="0.3">
      <c r="A50">
        <v>0.5</v>
      </c>
      <c r="B50" t="s">
        <v>10</v>
      </c>
      <c r="C50">
        <v>0.68229524863199997</v>
      </c>
      <c r="D50">
        <v>0.54956647398843905</v>
      </c>
      <c r="E50">
        <v>0.89955057951588702</v>
      </c>
      <c r="F50">
        <v>11409</v>
      </c>
      <c r="G50">
        <v>14587</v>
      </c>
      <c r="H50">
        <v>9351</v>
      </c>
      <c r="I50">
        <v>1274</v>
      </c>
      <c r="J50" s="2">
        <f t="shared" si="6"/>
        <v>0.390634138190325</v>
      </c>
      <c r="K50" s="2">
        <f t="shared" si="7"/>
        <v>0.10044942048411259</v>
      </c>
    </row>
    <row r="51" spans="1:11" x14ac:dyDescent="0.3">
      <c r="A51">
        <v>0.5</v>
      </c>
      <c r="B51" t="s">
        <v>11</v>
      </c>
      <c r="C51">
        <v>0.69092785382584099</v>
      </c>
      <c r="D51">
        <v>0.56168574812475303</v>
      </c>
      <c r="E51">
        <v>0.89742174564377497</v>
      </c>
      <c r="F51">
        <v>11382</v>
      </c>
      <c r="G51">
        <v>15056</v>
      </c>
      <c r="H51">
        <v>8882</v>
      </c>
      <c r="I51">
        <v>1301</v>
      </c>
      <c r="J51" s="2">
        <f t="shared" si="6"/>
        <v>0.37104185813351159</v>
      </c>
      <c r="K51" s="2">
        <f t="shared" si="7"/>
        <v>0.10257825435622486</v>
      </c>
    </row>
    <row r="52" spans="1:11" x14ac:dyDescent="0.3">
      <c r="A52">
        <v>1</v>
      </c>
      <c r="B52" t="s">
        <v>9</v>
      </c>
      <c r="C52">
        <v>0.74608036170057601</v>
      </c>
      <c r="D52">
        <v>0.69395645391033001</v>
      </c>
      <c r="E52">
        <v>0.80667034613261801</v>
      </c>
      <c r="F52">
        <v>10231</v>
      </c>
      <c r="G52">
        <v>19426</v>
      </c>
      <c r="H52">
        <v>4512</v>
      </c>
      <c r="I52">
        <v>2452</v>
      </c>
      <c r="J52" s="2">
        <f t="shared" si="6"/>
        <v>0.18848692455510069</v>
      </c>
      <c r="K52" s="2">
        <f t="shared" si="7"/>
        <v>0.19332965386738155</v>
      </c>
    </row>
    <row r="53" spans="1:11" x14ac:dyDescent="0.3">
      <c r="A53">
        <v>1</v>
      </c>
      <c r="B53" t="s">
        <v>10</v>
      </c>
      <c r="C53">
        <v>0.71708954742075004</v>
      </c>
      <c r="D53">
        <v>0.60710576660289695</v>
      </c>
      <c r="E53">
        <v>0.87573917842781601</v>
      </c>
      <c r="F53">
        <v>11107</v>
      </c>
      <c r="G53">
        <v>16750</v>
      </c>
      <c r="H53">
        <v>7188</v>
      </c>
      <c r="I53">
        <v>1576</v>
      </c>
      <c r="J53" s="2">
        <f t="shared" si="6"/>
        <v>0.30027571225666305</v>
      </c>
      <c r="K53" s="2">
        <f t="shared" si="7"/>
        <v>0.12426082157218324</v>
      </c>
    </row>
    <row r="54" spans="1:11" x14ac:dyDescent="0.3">
      <c r="A54">
        <v>1</v>
      </c>
      <c r="B54" t="s">
        <v>11</v>
      </c>
      <c r="C54">
        <v>0.725086811242874</v>
      </c>
      <c r="D54">
        <v>0.62024323264025105</v>
      </c>
      <c r="E54">
        <v>0.87258535046913099</v>
      </c>
      <c r="F54">
        <v>11067</v>
      </c>
      <c r="G54">
        <v>17162</v>
      </c>
      <c r="H54">
        <v>6776</v>
      </c>
      <c r="I54">
        <v>1616</v>
      </c>
      <c r="J54" s="2">
        <f t="shared" si="6"/>
        <v>0.28306458350739411</v>
      </c>
      <c r="K54" s="2">
        <f t="shared" si="7"/>
        <v>0.12741464953086809</v>
      </c>
    </row>
    <row r="55" spans="1:11" x14ac:dyDescent="0.3">
      <c r="A55">
        <v>1.5</v>
      </c>
      <c r="B55" t="s">
        <v>9</v>
      </c>
      <c r="C55">
        <v>0.74055936029383596</v>
      </c>
      <c r="D55">
        <v>0.71933997324215804</v>
      </c>
      <c r="E55">
        <v>0.76306867460380001</v>
      </c>
      <c r="F55">
        <v>9678</v>
      </c>
      <c r="G55">
        <v>20162</v>
      </c>
      <c r="H55">
        <v>3776</v>
      </c>
      <c r="I55">
        <v>3005</v>
      </c>
      <c r="J55" s="2">
        <f t="shared" si="6"/>
        <v>0.15774083047873674</v>
      </c>
      <c r="K55" s="2">
        <f t="shared" si="7"/>
        <v>0.23693132539619963</v>
      </c>
    </row>
    <row r="56" spans="1:11" x14ac:dyDescent="0.3">
      <c r="A56">
        <v>1.5</v>
      </c>
      <c r="B56" t="s">
        <v>10</v>
      </c>
      <c r="C56">
        <v>0.73905128293202305</v>
      </c>
      <c r="D56">
        <v>0.65477784540474704</v>
      </c>
      <c r="E56">
        <v>0.84822202948829095</v>
      </c>
      <c r="F56">
        <v>10758</v>
      </c>
      <c r="G56">
        <v>18266</v>
      </c>
      <c r="H56">
        <v>5672</v>
      </c>
      <c r="I56">
        <v>1925</v>
      </c>
      <c r="J56" s="2">
        <f t="shared" si="6"/>
        <v>0.2369454423928482</v>
      </c>
      <c r="K56" s="2">
        <f t="shared" si="7"/>
        <v>0.15177797051170858</v>
      </c>
    </row>
    <row r="57" spans="1:11" x14ac:dyDescent="0.3">
      <c r="A57">
        <v>1.5</v>
      </c>
      <c r="B57" t="s">
        <v>11</v>
      </c>
      <c r="C57">
        <v>0.74589621161955799</v>
      </c>
      <c r="D57">
        <v>0.66839475327919995</v>
      </c>
      <c r="E57">
        <v>0.843727824647165</v>
      </c>
      <c r="F57">
        <v>10701</v>
      </c>
      <c r="G57">
        <v>18629</v>
      </c>
      <c r="H57">
        <v>5309</v>
      </c>
      <c r="I57">
        <v>1982</v>
      </c>
      <c r="J57" s="2">
        <f t="shared" si="6"/>
        <v>0.22178126827638064</v>
      </c>
      <c r="K57" s="2">
        <f t="shared" si="7"/>
        <v>0.1562721753528345</v>
      </c>
    </row>
    <row r="58" spans="1:11" x14ac:dyDescent="0.3">
      <c r="A58">
        <v>2</v>
      </c>
      <c r="B58" t="s">
        <v>9</v>
      </c>
      <c r="C58">
        <v>0.73103776578863799</v>
      </c>
      <c r="D58">
        <v>0.73564870259480997</v>
      </c>
      <c r="E58">
        <v>0.72648427028305596</v>
      </c>
      <c r="F58">
        <v>9214</v>
      </c>
      <c r="G58">
        <v>20627</v>
      </c>
      <c r="H58">
        <v>3311</v>
      </c>
      <c r="I58">
        <v>3469</v>
      </c>
      <c r="J58" s="2">
        <f t="shared" si="6"/>
        <v>0.13831564875929483</v>
      </c>
      <c r="K58" s="2">
        <f t="shared" si="7"/>
        <v>0.27351572971694393</v>
      </c>
    </row>
    <row r="59" spans="1:11" x14ac:dyDescent="0.3">
      <c r="A59">
        <v>2</v>
      </c>
      <c r="B59" t="s">
        <v>10</v>
      </c>
      <c r="C59">
        <v>0.74643525853377402</v>
      </c>
      <c r="D59">
        <v>0.68692424945324404</v>
      </c>
      <c r="E59">
        <v>0.81723566979421203</v>
      </c>
      <c r="F59">
        <v>10365</v>
      </c>
      <c r="G59">
        <v>19214</v>
      </c>
      <c r="H59">
        <v>4724</v>
      </c>
      <c r="I59">
        <v>2318</v>
      </c>
      <c r="J59" s="2">
        <f t="shared" si="6"/>
        <v>0.19734313643579246</v>
      </c>
      <c r="K59" s="2">
        <f t="shared" si="7"/>
        <v>0.18276433020578728</v>
      </c>
    </row>
    <row r="60" spans="1:11" x14ac:dyDescent="0.3">
      <c r="A60">
        <v>2</v>
      </c>
      <c r="B60" t="s">
        <v>11</v>
      </c>
      <c r="C60">
        <v>0.75371441118348803</v>
      </c>
      <c r="D60">
        <v>0.70327118759816898</v>
      </c>
      <c r="E60">
        <v>0.81195300796341496</v>
      </c>
      <c r="F60">
        <v>10298</v>
      </c>
      <c r="G60">
        <v>19593</v>
      </c>
      <c r="H60">
        <v>4345</v>
      </c>
      <c r="I60">
        <v>2385</v>
      </c>
      <c r="J60" s="2">
        <f t="shared" si="6"/>
        <v>0.18151056896983875</v>
      </c>
      <c r="K60" s="2">
        <f t="shared" si="7"/>
        <v>0.1880469920365844</v>
      </c>
    </row>
    <row r="61" spans="1:11" x14ac:dyDescent="0.3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21</v>
      </c>
      <c r="K62" t="s">
        <v>22</v>
      </c>
    </row>
    <row r="63" spans="1:11" x14ac:dyDescent="0.3">
      <c r="B63" t="s">
        <v>16</v>
      </c>
      <c r="C63">
        <v>0.78101865561148898</v>
      </c>
      <c r="D63">
        <v>0.73606362938672998</v>
      </c>
      <c r="E63">
        <v>0.83182212410312995</v>
      </c>
      <c r="F63">
        <v>10550</v>
      </c>
      <c r="G63">
        <v>20155</v>
      </c>
      <c r="H63">
        <v>3783</v>
      </c>
      <c r="I63">
        <v>2133</v>
      </c>
      <c r="J63" s="2">
        <f>H63/(H63+G63)</f>
        <v>0.15803325256913694</v>
      </c>
      <c r="K63" s="2">
        <f>I63/(I63+F63)</f>
        <v>0.16817787589686983</v>
      </c>
    </row>
    <row r="64" spans="1:11" x14ac:dyDescent="0.3">
      <c r="A64">
        <v>0.5</v>
      </c>
      <c r="B64" t="s">
        <v>9</v>
      </c>
      <c r="C64">
        <v>0.77949001451178201</v>
      </c>
      <c r="D64">
        <v>0.69376960452672298</v>
      </c>
      <c r="E64">
        <v>0.88937948434912795</v>
      </c>
      <c r="F64">
        <v>11280</v>
      </c>
      <c r="G64">
        <v>18959</v>
      </c>
      <c r="H64">
        <v>4979</v>
      </c>
      <c r="I64">
        <v>1403</v>
      </c>
      <c r="J64" s="2">
        <f t="shared" ref="J64:J75" si="8">H64/(H64+G64)</f>
        <v>0.20799565544322834</v>
      </c>
      <c r="K64" s="2">
        <f t="shared" ref="K64:K75" si="9">I64/(I64+F64)</f>
        <v>0.11062051565087125</v>
      </c>
    </row>
    <row r="65" spans="1:11" x14ac:dyDescent="0.3">
      <c r="A65">
        <v>0.5</v>
      </c>
      <c r="B65" t="s">
        <v>10</v>
      </c>
      <c r="C65">
        <v>0.75929587346131699</v>
      </c>
      <c r="D65">
        <v>0.63748326639892905</v>
      </c>
      <c r="E65">
        <v>0.93865804620357896</v>
      </c>
      <c r="F65">
        <v>11905</v>
      </c>
      <c r="G65">
        <v>17168</v>
      </c>
      <c r="H65">
        <v>6770</v>
      </c>
      <c r="I65">
        <v>778</v>
      </c>
      <c r="J65" s="2">
        <f t="shared" si="8"/>
        <v>0.28281393600133681</v>
      </c>
      <c r="K65" s="2">
        <f t="shared" si="9"/>
        <v>6.1341953796420406E-2</v>
      </c>
    </row>
    <row r="66" spans="1:11" x14ac:dyDescent="0.3">
      <c r="A66">
        <v>0.5</v>
      </c>
      <c r="B66" t="s">
        <v>11</v>
      </c>
      <c r="C66">
        <v>0.76456891533535998</v>
      </c>
      <c r="D66">
        <v>0.64811667306321596</v>
      </c>
      <c r="E66">
        <v>0.93203500749034096</v>
      </c>
      <c r="F66">
        <v>11821</v>
      </c>
      <c r="G66">
        <v>17520</v>
      </c>
      <c r="H66">
        <v>6418</v>
      </c>
      <c r="I66">
        <v>862</v>
      </c>
      <c r="J66" s="2">
        <f t="shared" si="8"/>
        <v>0.26810928231264097</v>
      </c>
      <c r="K66" s="2">
        <f t="shared" si="9"/>
        <v>6.7964992509658595E-2</v>
      </c>
    </row>
    <row r="67" spans="1:11" x14ac:dyDescent="0.3">
      <c r="A67">
        <v>1</v>
      </c>
      <c r="B67" t="s">
        <v>9</v>
      </c>
      <c r="C67">
        <v>0.78070460704607003</v>
      </c>
      <c r="D67">
        <v>0.72058431163286996</v>
      </c>
      <c r="E67">
        <v>0.85177008594181103</v>
      </c>
      <c r="F67">
        <v>10803</v>
      </c>
      <c r="G67">
        <v>19749</v>
      </c>
      <c r="H67">
        <v>4189</v>
      </c>
      <c r="I67">
        <v>1880</v>
      </c>
      <c r="J67" s="2">
        <f t="shared" si="8"/>
        <v>0.17499373381234856</v>
      </c>
      <c r="K67" s="2">
        <f t="shared" si="9"/>
        <v>0.14822991405818814</v>
      </c>
    </row>
    <row r="68" spans="1:11" x14ac:dyDescent="0.3">
      <c r="A68">
        <v>1</v>
      </c>
      <c r="B68" t="s">
        <v>10</v>
      </c>
      <c r="C68">
        <v>0.774595350696063</v>
      </c>
      <c r="D68">
        <v>0.67052989678832897</v>
      </c>
      <c r="E68">
        <v>0.91689663328865401</v>
      </c>
      <c r="F68">
        <v>11629</v>
      </c>
      <c r="G68">
        <v>18224</v>
      </c>
      <c r="H68">
        <v>5714</v>
      </c>
      <c r="I68">
        <v>1054</v>
      </c>
      <c r="J68" s="2">
        <f t="shared" si="8"/>
        <v>0.23869997493524939</v>
      </c>
      <c r="K68" s="2">
        <f t="shared" si="9"/>
        <v>8.3103366711345897E-2</v>
      </c>
    </row>
    <row r="69" spans="1:11" x14ac:dyDescent="0.3">
      <c r="A69">
        <v>1</v>
      </c>
      <c r="B69" t="s">
        <v>11</v>
      </c>
      <c r="C69">
        <v>0.77885135135135097</v>
      </c>
      <c r="D69">
        <v>0.68138558846131103</v>
      </c>
      <c r="E69">
        <v>0.90885437199400698</v>
      </c>
      <c r="F69">
        <v>11527</v>
      </c>
      <c r="G69">
        <v>18548</v>
      </c>
      <c r="H69">
        <v>5390</v>
      </c>
      <c r="I69">
        <v>1156</v>
      </c>
      <c r="J69" s="2">
        <f t="shared" si="8"/>
        <v>0.22516500960815439</v>
      </c>
      <c r="K69" s="2">
        <f t="shared" si="9"/>
        <v>9.1145628005992269E-2</v>
      </c>
    </row>
    <row r="70" spans="1:11" x14ac:dyDescent="0.3">
      <c r="A70">
        <v>1.5</v>
      </c>
      <c r="B70" t="s">
        <v>9</v>
      </c>
      <c r="C70">
        <v>0.77701819268556904</v>
      </c>
      <c r="D70">
        <v>0.73832173789578304</v>
      </c>
      <c r="E70">
        <v>0.81999526925806199</v>
      </c>
      <c r="F70">
        <v>10400</v>
      </c>
      <c r="G70">
        <v>20252</v>
      </c>
      <c r="H70">
        <v>3686</v>
      </c>
      <c r="I70">
        <v>2283</v>
      </c>
      <c r="J70" s="2">
        <f t="shared" si="8"/>
        <v>0.15398111788787702</v>
      </c>
      <c r="K70" s="2">
        <f t="shared" si="9"/>
        <v>0.18000473074193804</v>
      </c>
    </row>
    <row r="71" spans="1:11" x14ac:dyDescent="0.3">
      <c r="A71">
        <v>1.5</v>
      </c>
      <c r="B71" t="s">
        <v>10</v>
      </c>
      <c r="C71">
        <v>0.783952328159645</v>
      </c>
      <c r="D71">
        <v>0.69921512885482895</v>
      </c>
      <c r="E71">
        <v>0.89206023811401003</v>
      </c>
      <c r="F71">
        <v>11314</v>
      </c>
      <c r="G71">
        <v>19071</v>
      </c>
      <c r="H71">
        <v>4867</v>
      </c>
      <c r="I71">
        <v>1369</v>
      </c>
      <c r="J71" s="2">
        <f t="shared" si="8"/>
        <v>0.20331690199682514</v>
      </c>
      <c r="K71" s="2">
        <f t="shared" si="9"/>
        <v>0.10793976188598912</v>
      </c>
    </row>
    <row r="72" spans="1:11" x14ac:dyDescent="0.3">
      <c r="A72">
        <v>1.5</v>
      </c>
      <c r="B72" t="s">
        <v>11</v>
      </c>
      <c r="C72">
        <v>0.78453814556050905</v>
      </c>
      <c r="D72">
        <v>0.70715189873417705</v>
      </c>
      <c r="E72">
        <v>0.88094299455964598</v>
      </c>
      <c r="F72">
        <v>11173</v>
      </c>
      <c r="G72">
        <v>19311</v>
      </c>
      <c r="H72">
        <v>4627</v>
      </c>
      <c r="I72">
        <v>1510</v>
      </c>
      <c r="J72" s="2">
        <f t="shared" si="8"/>
        <v>0.19329100175453254</v>
      </c>
      <c r="K72" s="2">
        <f t="shared" si="9"/>
        <v>0.11905700544035323</v>
      </c>
    </row>
    <row r="73" spans="1:11" x14ac:dyDescent="0.3">
      <c r="A73">
        <v>2</v>
      </c>
      <c r="B73" t="s">
        <v>9</v>
      </c>
      <c r="C73">
        <v>0.77412188301987905</v>
      </c>
      <c r="D73">
        <v>0.75275625744934405</v>
      </c>
      <c r="E73">
        <v>0.79673578806276102</v>
      </c>
      <c r="F73">
        <v>10105</v>
      </c>
      <c r="G73">
        <v>20619</v>
      </c>
      <c r="H73">
        <v>3319</v>
      </c>
      <c r="I73">
        <v>2578</v>
      </c>
      <c r="J73" s="2">
        <f t="shared" si="8"/>
        <v>0.13864984543403794</v>
      </c>
      <c r="K73" s="2">
        <f t="shared" si="9"/>
        <v>0.20326421193723881</v>
      </c>
    </row>
    <row r="74" spans="1:11" x14ac:dyDescent="0.3">
      <c r="A74">
        <v>2</v>
      </c>
      <c r="B74" t="s">
        <v>10</v>
      </c>
      <c r="C74">
        <v>0.78643800794815699</v>
      </c>
      <c r="D74">
        <v>0.72029118572927597</v>
      </c>
      <c r="E74">
        <v>0.865962311755893</v>
      </c>
      <c r="F74">
        <v>10983</v>
      </c>
      <c r="G74">
        <v>19673</v>
      </c>
      <c r="H74">
        <v>4265</v>
      </c>
      <c r="I74">
        <v>1700</v>
      </c>
      <c r="J74" s="2">
        <f t="shared" si="8"/>
        <v>0.17816860222240788</v>
      </c>
      <c r="K74" s="2">
        <f t="shared" si="9"/>
        <v>0.13403768824410628</v>
      </c>
    </row>
    <row r="75" spans="1:11" x14ac:dyDescent="0.3">
      <c r="A75">
        <v>2</v>
      </c>
      <c r="B75" t="s">
        <v>11</v>
      </c>
      <c r="C75">
        <v>0.78563931815714205</v>
      </c>
      <c r="D75">
        <v>0.72611720631522603</v>
      </c>
      <c r="E75">
        <v>0.85579121658913504</v>
      </c>
      <c r="F75">
        <v>10854</v>
      </c>
      <c r="G75">
        <v>19844</v>
      </c>
      <c r="H75">
        <v>4094</v>
      </c>
      <c r="I75">
        <v>1829</v>
      </c>
      <c r="J75" s="2">
        <f t="shared" si="8"/>
        <v>0.17102514829977442</v>
      </c>
      <c r="K75" s="2">
        <f t="shared" si="9"/>
        <v>0.14420878341086493</v>
      </c>
    </row>
    <row r="76" spans="1:11" x14ac:dyDescent="0.3">
      <c r="A76" s="22" t="s">
        <v>18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21</v>
      </c>
      <c r="K77" t="s">
        <v>22</v>
      </c>
    </row>
    <row r="78" spans="1:11" x14ac:dyDescent="0.3">
      <c r="B78" t="s">
        <v>16</v>
      </c>
      <c r="C78">
        <v>0.78875286082755103</v>
      </c>
      <c r="D78">
        <v>0.73133926165454</v>
      </c>
      <c r="E78">
        <v>0.85594890798706902</v>
      </c>
      <c r="F78">
        <v>10856</v>
      </c>
      <c r="G78">
        <v>19950</v>
      </c>
      <c r="H78">
        <v>3988</v>
      </c>
      <c r="I78">
        <v>1827</v>
      </c>
      <c r="J78" s="2">
        <f>H78/(H78+G78)</f>
        <v>0.16659704235942852</v>
      </c>
      <c r="K78" s="2">
        <f>I78/(I78+F78)</f>
        <v>0.1440510920129307</v>
      </c>
    </row>
    <row r="79" spans="1:11" x14ac:dyDescent="0.3">
      <c r="A79">
        <v>0.5</v>
      </c>
      <c r="B79" t="s">
        <v>9</v>
      </c>
      <c r="C79">
        <v>0.77333333333333298</v>
      </c>
      <c r="D79">
        <v>0.67485455720749798</v>
      </c>
      <c r="E79">
        <v>0.905464006938421</v>
      </c>
      <c r="F79">
        <v>11484</v>
      </c>
      <c r="G79">
        <v>18405</v>
      </c>
      <c r="H79">
        <v>5533</v>
      </c>
      <c r="I79">
        <v>1199</v>
      </c>
      <c r="J79" s="2">
        <f t="shared" ref="J79:J90" si="10">H79/(H79+G79)</f>
        <v>0.23113877516918707</v>
      </c>
      <c r="K79" s="2">
        <f t="shared" ref="K79:K90" si="11">I79/(I79+F79)</f>
        <v>9.4535993061578491E-2</v>
      </c>
    </row>
    <row r="80" spans="1:11" x14ac:dyDescent="0.3">
      <c r="A80">
        <v>0.5</v>
      </c>
      <c r="B80" t="s">
        <v>10</v>
      </c>
      <c r="C80">
        <v>0.74499876512719199</v>
      </c>
      <c r="D80">
        <v>0.61220762088386005</v>
      </c>
      <c r="E80">
        <v>0.95135220373728602</v>
      </c>
      <c r="F80">
        <v>12066</v>
      </c>
      <c r="G80">
        <v>16295</v>
      </c>
      <c r="H80">
        <v>7643</v>
      </c>
      <c r="I80">
        <v>617</v>
      </c>
      <c r="J80" s="2">
        <f t="shared" si="10"/>
        <v>0.31928314813267605</v>
      </c>
      <c r="K80" s="2">
        <f t="shared" si="11"/>
        <v>4.8647796262713872E-2</v>
      </c>
    </row>
    <row r="81" spans="1:11" x14ac:dyDescent="0.3">
      <c r="A81">
        <v>0.5</v>
      </c>
      <c r="B81" t="s">
        <v>11</v>
      </c>
      <c r="C81">
        <v>0.75848876135820098</v>
      </c>
      <c r="D81">
        <v>0.63670913178460498</v>
      </c>
      <c r="E81">
        <v>0.93786958921390795</v>
      </c>
      <c r="F81">
        <v>11895</v>
      </c>
      <c r="G81">
        <v>17151</v>
      </c>
      <c r="H81">
        <v>6787</v>
      </c>
      <c r="I81">
        <v>788</v>
      </c>
      <c r="J81" s="2">
        <f t="shared" si="10"/>
        <v>0.28352410393516586</v>
      </c>
      <c r="K81" s="2">
        <f t="shared" si="11"/>
        <v>6.2130410786091619E-2</v>
      </c>
    </row>
    <row r="82" spans="1:11" x14ac:dyDescent="0.3">
      <c r="A82">
        <v>1</v>
      </c>
      <c r="B82" t="s">
        <v>9</v>
      </c>
      <c r="C82">
        <v>0.78083388669485798</v>
      </c>
      <c r="D82">
        <v>0.70125549278091603</v>
      </c>
      <c r="E82">
        <v>0.880785303161712</v>
      </c>
      <c r="F82">
        <v>11171</v>
      </c>
      <c r="G82">
        <v>19179</v>
      </c>
      <c r="H82">
        <v>4759</v>
      </c>
      <c r="I82">
        <v>1512</v>
      </c>
      <c r="J82" s="2">
        <f t="shared" si="10"/>
        <v>0.19880524688779347</v>
      </c>
      <c r="K82" s="2">
        <f t="shared" si="11"/>
        <v>0.11921469683828748</v>
      </c>
    </row>
    <row r="83" spans="1:11" x14ac:dyDescent="0.3">
      <c r="A83">
        <v>1</v>
      </c>
      <c r="B83" t="s">
        <v>10</v>
      </c>
      <c r="C83">
        <v>0.76113673752459599</v>
      </c>
      <c r="D83">
        <v>0.64406594606398004</v>
      </c>
      <c r="E83">
        <v>0.93022155641409698</v>
      </c>
      <c r="F83">
        <v>11798</v>
      </c>
      <c r="G83">
        <v>17418</v>
      </c>
      <c r="H83">
        <v>6520</v>
      </c>
      <c r="I83">
        <v>885</v>
      </c>
      <c r="J83" s="2">
        <f t="shared" si="10"/>
        <v>0.27237028991561535</v>
      </c>
      <c r="K83" s="2">
        <f t="shared" si="11"/>
        <v>6.9778443585902392E-2</v>
      </c>
    </row>
    <row r="84" spans="1:11" x14ac:dyDescent="0.3">
      <c r="A84">
        <v>1</v>
      </c>
      <c r="B84" t="s">
        <v>11</v>
      </c>
      <c r="C84">
        <v>0.77391854540610705</v>
      </c>
      <c r="D84">
        <v>0.66989507667473702</v>
      </c>
      <c r="E84">
        <v>0.91618702199794999</v>
      </c>
      <c r="F84">
        <v>11620</v>
      </c>
      <c r="G84">
        <v>18212</v>
      </c>
      <c r="H84">
        <v>5726</v>
      </c>
      <c r="I84">
        <v>1063</v>
      </c>
      <c r="J84" s="2">
        <f t="shared" si="10"/>
        <v>0.23920126994736401</v>
      </c>
      <c r="K84" s="2">
        <f t="shared" si="11"/>
        <v>8.3812978002049981E-2</v>
      </c>
    </row>
    <row r="85" spans="1:11" x14ac:dyDescent="0.3">
      <c r="A85">
        <v>1.5</v>
      </c>
      <c r="B85" t="s">
        <v>9</v>
      </c>
      <c r="C85">
        <v>0.78404934375672297</v>
      </c>
      <c r="D85">
        <v>0.71906860488061497</v>
      </c>
      <c r="E85">
        <v>0.86194118110856999</v>
      </c>
      <c r="F85">
        <v>10932</v>
      </c>
      <c r="G85">
        <v>19667</v>
      </c>
      <c r="H85">
        <v>4271</v>
      </c>
      <c r="I85">
        <v>1751</v>
      </c>
      <c r="J85" s="2">
        <f t="shared" si="10"/>
        <v>0.17841924972846521</v>
      </c>
      <c r="K85" s="2">
        <f t="shared" si="11"/>
        <v>0.13805881889142949</v>
      </c>
    </row>
    <row r="86" spans="1:11" x14ac:dyDescent="0.3">
      <c r="A86">
        <v>1.5</v>
      </c>
      <c r="B86" t="s">
        <v>10</v>
      </c>
      <c r="C86">
        <v>0.77130074786324698</v>
      </c>
      <c r="D86">
        <v>0.66888644391684504</v>
      </c>
      <c r="E86">
        <v>0.91074666876921795</v>
      </c>
      <c r="F86">
        <v>11551</v>
      </c>
      <c r="G86">
        <v>18220</v>
      </c>
      <c r="H86">
        <v>5718</v>
      </c>
      <c r="I86">
        <v>1132</v>
      </c>
      <c r="J86" s="2">
        <f t="shared" si="10"/>
        <v>0.23886707327262094</v>
      </c>
      <c r="K86" s="2">
        <f t="shared" si="11"/>
        <v>8.9253331230781358E-2</v>
      </c>
    </row>
    <row r="87" spans="1:11" x14ac:dyDescent="0.3">
      <c r="A87">
        <v>1.5</v>
      </c>
      <c r="B87" t="s">
        <v>11</v>
      </c>
      <c r="C87">
        <v>0.780058449372528</v>
      </c>
      <c r="D87">
        <v>0.69162297280819396</v>
      </c>
      <c r="E87">
        <v>0.89442560908302404</v>
      </c>
      <c r="F87">
        <v>11344</v>
      </c>
      <c r="G87">
        <v>18880</v>
      </c>
      <c r="H87">
        <v>5058</v>
      </c>
      <c r="I87">
        <v>1339</v>
      </c>
      <c r="J87" s="2">
        <f t="shared" si="10"/>
        <v>0.21129584760631631</v>
      </c>
      <c r="K87" s="2">
        <f t="shared" si="11"/>
        <v>0.10557439091697549</v>
      </c>
    </row>
    <row r="88" spans="1:11" x14ac:dyDescent="0.3">
      <c r="A88">
        <v>2</v>
      </c>
      <c r="B88" t="s">
        <v>9</v>
      </c>
      <c r="C88">
        <v>0.78557305016477397</v>
      </c>
      <c r="D88">
        <v>0.73336979558350901</v>
      </c>
      <c r="E88">
        <v>0.84577781282030995</v>
      </c>
      <c r="F88">
        <v>10727</v>
      </c>
      <c r="G88">
        <v>20038</v>
      </c>
      <c r="H88">
        <v>3900</v>
      </c>
      <c r="I88">
        <v>1956</v>
      </c>
      <c r="J88" s="2">
        <f t="shared" si="10"/>
        <v>0.16292087893725457</v>
      </c>
      <c r="K88" s="2">
        <f t="shared" si="11"/>
        <v>0.15422218717968936</v>
      </c>
    </row>
    <row r="89" spans="1:11" x14ac:dyDescent="0.3">
      <c r="A89">
        <v>2</v>
      </c>
      <c r="B89" t="s">
        <v>10</v>
      </c>
      <c r="C89">
        <v>0.77772450167819696</v>
      </c>
      <c r="D89">
        <v>0.68749621556161</v>
      </c>
      <c r="E89">
        <v>0.89521406607269505</v>
      </c>
      <c r="F89">
        <v>11354</v>
      </c>
      <c r="G89">
        <v>18777</v>
      </c>
      <c r="H89">
        <v>5161</v>
      </c>
      <c r="I89">
        <v>1329</v>
      </c>
      <c r="J89" s="2">
        <f t="shared" si="10"/>
        <v>0.21559862979363356</v>
      </c>
      <c r="K89" s="2">
        <f t="shared" si="11"/>
        <v>0.10478593392730426</v>
      </c>
    </row>
    <row r="90" spans="1:11" x14ac:dyDescent="0.3">
      <c r="A90">
        <v>2</v>
      </c>
      <c r="B90" t="s">
        <v>11</v>
      </c>
      <c r="C90">
        <v>0.78477171688659897</v>
      </c>
      <c r="D90">
        <v>0.71019860782936295</v>
      </c>
      <c r="E90">
        <v>0.87684301821335597</v>
      </c>
      <c r="F90">
        <v>11121</v>
      </c>
      <c r="G90">
        <v>19400</v>
      </c>
      <c r="H90">
        <v>4538</v>
      </c>
      <c r="I90">
        <v>1562</v>
      </c>
      <c r="J90" s="2">
        <f t="shared" si="10"/>
        <v>0.18957306374801572</v>
      </c>
      <c r="K90" s="2">
        <f t="shared" si="11"/>
        <v>0.12315698178664354</v>
      </c>
    </row>
    <row r="91" spans="1:11" x14ac:dyDescent="0.3">
      <c r="A91" s="22" t="s">
        <v>19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21</v>
      </c>
      <c r="K92" t="s">
        <v>22</v>
      </c>
    </row>
    <row r="93" spans="1:11" x14ac:dyDescent="0.3">
      <c r="B93" t="s">
        <v>16</v>
      </c>
      <c r="C93">
        <v>0.75758843789229702</v>
      </c>
      <c r="D93">
        <v>0.64012184508268</v>
      </c>
      <c r="E93">
        <v>0.92785618544508397</v>
      </c>
      <c r="F93">
        <v>11768</v>
      </c>
      <c r="G93">
        <v>17322</v>
      </c>
      <c r="H93">
        <v>6616</v>
      </c>
      <c r="I93">
        <v>915</v>
      </c>
      <c r="J93" s="2">
        <f>H93/(H93+G93)</f>
        <v>0.27638065001253237</v>
      </c>
      <c r="K93" s="2">
        <f>I93/(I93+F93)</f>
        <v>7.214381455491603E-2</v>
      </c>
    </row>
    <row r="94" spans="1:11" x14ac:dyDescent="0.3">
      <c r="A94">
        <v>0.5</v>
      </c>
      <c r="B94" t="s">
        <v>9</v>
      </c>
      <c r="C94">
        <v>0.71813710967588995</v>
      </c>
      <c r="D94">
        <v>0.57519813962317801</v>
      </c>
      <c r="E94">
        <v>0.95560987148151</v>
      </c>
      <c r="F94">
        <v>12120</v>
      </c>
      <c r="G94">
        <v>14987</v>
      </c>
      <c r="H94">
        <v>8951</v>
      </c>
      <c r="I94">
        <v>563</v>
      </c>
      <c r="J94" s="2">
        <f t="shared" ref="J94:J105" si="12">H94/(H94+G94)</f>
        <v>0.37392430445317071</v>
      </c>
      <c r="K94" s="2">
        <f t="shared" ref="K94:K105" si="13">I94/(I94+F94)</f>
        <v>4.4390128518489315E-2</v>
      </c>
    </row>
    <row r="95" spans="1:11" x14ac:dyDescent="0.3">
      <c r="A95">
        <v>0.5</v>
      </c>
      <c r="B95" t="s">
        <v>10</v>
      </c>
      <c r="C95">
        <v>0.647844393356236</v>
      </c>
      <c r="D95">
        <v>0.48175182481751799</v>
      </c>
      <c r="E95">
        <v>0.98872506504770097</v>
      </c>
      <c r="F95">
        <v>12540</v>
      </c>
      <c r="G95">
        <v>10448</v>
      </c>
      <c r="H95">
        <v>13490</v>
      </c>
      <c r="I95">
        <v>143</v>
      </c>
      <c r="J95" s="2">
        <f t="shared" si="12"/>
        <v>0.5635391427855293</v>
      </c>
      <c r="K95" s="2">
        <f t="shared" si="13"/>
        <v>1.1274934952298352E-2</v>
      </c>
    </row>
    <row r="96" spans="1:11" x14ac:dyDescent="0.3">
      <c r="A96">
        <v>0.5</v>
      </c>
      <c r="B96" t="s">
        <v>11</v>
      </c>
      <c r="C96">
        <v>0.66874282904441895</v>
      </c>
      <c r="D96">
        <v>0.51164151653220702</v>
      </c>
      <c r="E96">
        <v>0.96507135535756505</v>
      </c>
      <c r="F96">
        <v>12240</v>
      </c>
      <c r="G96">
        <v>12255</v>
      </c>
      <c r="H96">
        <v>11683</v>
      </c>
      <c r="I96">
        <v>443</v>
      </c>
      <c r="J96" s="2">
        <f t="shared" si="12"/>
        <v>0.48805246887793469</v>
      </c>
      <c r="K96" s="2">
        <f t="shared" si="13"/>
        <v>3.4928644642434753E-2</v>
      </c>
    </row>
    <row r="97" spans="1:11" x14ac:dyDescent="0.3">
      <c r="A97">
        <v>1</v>
      </c>
      <c r="B97" t="s">
        <v>9</v>
      </c>
      <c r="C97">
        <v>0.74218725898503701</v>
      </c>
      <c r="D97">
        <v>0.60961889316845697</v>
      </c>
      <c r="E97">
        <v>0.94843491287550197</v>
      </c>
      <c r="F97">
        <v>12029</v>
      </c>
      <c r="G97">
        <v>16235</v>
      </c>
      <c r="H97">
        <v>7703</v>
      </c>
      <c r="I97">
        <v>654</v>
      </c>
      <c r="J97" s="2">
        <f t="shared" si="12"/>
        <v>0.32178962319324922</v>
      </c>
      <c r="K97" s="2">
        <f t="shared" si="13"/>
        <v>5.1565087124497359E-2</v>
      </c>
    </row>
    <row r="98" spans="1:11" x14ac:dyDescent="0.3">
      <c r="A98">
        <v>1</v>
      </c>
      <c r="B98" t="s">
        <v>10</v>
      </c>
      <c r="C98">
        <v>0.69091110679934498</v>
      </c>
      <c r="D98">
        <v>0.53274343848850103</v>
      </c>
      <c r="E98">
        <v>0.98265394622723301</v>
      </c>
      <c r="F98">
        <v>12463</v>
      </c>
      <c r="G98">
        <v>13007</v>
      </c>
      <c r="H98">
        <v>10931</v>
      </c>
      <c r="I98">
        <v>220</v>
      </c>
      <c r="J98" s="2">
        <f t="shared" si="12"/>
        <v>0.45663798145208456</v>
      </c>
      <c r="K98" s="2">
        <f t="shared" si="13"/>
        <v>1.7346053772766695E-2</v>
      </c>
    </row>
    <row r="99" spans="1:11" x14ac:dyDescent="0.3">
      <c r="A99">
        <v>1</v>
      </c>
      <c r="B99" t="s">
        <v>11</v>
      </c>
      <c r="C99">
        <v>0.70251875981618295</v>
      </c>
      <c r="D99">
        <v>0.55656942716254199</v>
      </c>
      <c r="E99">
        <v>0.95221950642592401</v>
      </c>
      <c r="F99">
        <v>12077</v>
      </c>
      <c r="G99">
        <v>14316</v>
      </c>
      <c r="H99">
        <v>9622</v>
      </c>
      <c r="I99">
        <v>606</v>
      </c>
      <c r="J99" s="2">
        <f t="shared" si="12"/>
        <v>0.40195505054724706</v>
      </c>
      <c r="K99" s="2">
        <f t="shared" si="13"/>
        <v>4.7780493574075537E-2</v>
      </c>
    </row>
    <row r="100" spans="1:11" x14ac:dyDescent="0.3">
      <c r="A100">
        <v>1.5</v>
      </c>
      <c r="B100" t="s">
        <v>9</v>
      </c>
      <c r="C100">
        <v>0.75665037140499003</v>
      </c>
      <c r="D100">
        <v>0.63329613688293696</v>
      </c>
      <c r="E100">
        <v>0.93968304029015204</v>
      </c>
      <c r="F100">
        <v>11918</v>
      </c>
      <c r="G100">
        <v>17037</v>
      </c>
      <c r="H100">
        <v>6901</v>
      </c>
      <c r="I100">
        <v>765</v>
      </c>
      <c r="J100" s="2">
        <f t="shared" si="12"/>
        <v>0.28828640655025484</v>
      </c>
      <c r="K100" s="2">
        <f t="shared" si="13"/>
        <v>6.031695970984783E-2</v>
      </c>
    </row>
    <row r="101" spans="1:11" x14ac:dyDescent="0.3">
      <c r="A101">
        <v>1.5</v>
      </c>
      <c r="B101" t="s">
        <v>10</v>
      </c>
      <c r="C101">
        <v>0.72374948928967398</v>
      </c>
      <c r="D101">
        <v>0.57452624750961401</v>
      </c>
      <c r="E101">
        <v>0.97768666719230402</v>
      </c>
      <c r="F101">
        <v>12400</v>
      </c>
      <c r="G101">
        <v>14755</v>
      </c>
      <c r="H101">
        <v>9183</v>
      </c>
      <c r="I101">
        <v>283</v>
      </c>
      <c r="J101" s="2">
        <f t="shared" si="12"/>
        <v>0.38361600802072021</v>
      </c>
      <c r="K101" s="2">
        <f t="shared" si="13"/>
        <v>2.2313332807695339E-2</v>
      </c>
    </row>
    <row r="102" spans="1:11" x14ac:dyDescent="0.3">
      <c r="A102">
        <v>1.5</v>
      </c>
      <c r="B102" t="s">
        <v>11</v>
      </c>
      <c r="C102">
        <v>0.72853898561695596</v>
      </c>
      <c r="D102">
        <v>0.59138727755382903</v>
      </c>
      <c r="E102">
        <v>0.94851375857446896</v>
      </c>
      <c r="F102">
        <v>12030</v>
      </c>
      <c r="G102">
        <v>15626</v>
      </c>
      <c r="H102">
        <v>8312</v>
      </c>
      <c r="I102">
        <v>653</v>
      </c>
      <c r="J102" s="2">
        <f t="shared" si="12"/>
        <v>0.34723034505806666</v>
      </c>
      <c r="K102" s="2">
        <f t="shared" si="13"/>
        <v>5.1486241425530238E-2</v>
      </c>
    </row>
    <row r="103" spans="1:11" x14ac:dyDescent="0.3">
      <c r="A103">
        <v>2</v>
      </c>
      <c r="B103" t="s">
        <v>9</v>
      </c>
      <c r="C103">
        <v>0.76219808721024396</v>
      </c>
      <c r="D103">
        <v>0.64723048122453397</v>
      </c>
      <c r="E103">
        <v>0.926831191358511</v>
      </c>
      <c r="F103">
        <v>11755</v>
      </c>
      <c r="G103">
        <v>17531</v>
      </c>
      <c r="H103">
        <v>6407</v>
      </c>
      <c r="I103">
        <v>928</v>
      </c>
      <c r="J103" s="2">
        <f t="shared" si="12"/>
        <v>0.26764976188486922</v>
      </c>
      <c r="K103" s="2">
        <f t="shared" si="13"/>
        <v>7.31688086414886E-2</v>
      </c>
    </row>
    <row r="104" spans="1:11" x14ac:dyDescent="0.3">
      <c r="A104">
        <v>2</v>
      </c>
      <c r="B104" t="s">
        <v>10</v>
      </c>
      <c r="C104">
        <v>0.74292260845970604</v>
      </c>
      <c r="D104">
        <v>0.60143512642780395</v>
      </c>
      <c r="E104">
        <v>0.97145785697390197</v>
      </c>
      <c r="F104">
        <v>12321</v>
      </c>
      <c r="G104">
        <v>15773</v>
      </c>
      <c r="H104">
        <v>8165</v>
      </c>
      <c r="I104">
        <v>362</v>
      </c>
      <c r="J104" s="2">
        <f t="shared" si="12"/>
        <v>0.34108948115966248</v>
      </c>
      <c r="K104" s="2">
        <f t="shared" si="13"/>
        <v>2.8542143026097925E-2</v>
      </c>
    </row>
    <row r="105" spans="1:11" x14ac:dyDescent="0.3">
      <c r="A105">
        <v>2</v>
      </c>
      <c r="B105" t="s">
        <v>11</v>
      </c>
      <c r="C105">
        <v>0.74458040872103803</v>
      </c>
      <c r="D105">
        <v>0.61424545221624305</v>
      </c>
      <c r="E105">
        <v>0.94512339351888297</v>
      </c>
      <c r="F105">
        <v>11987</v>
      </c>
      <c r="G105">
        <v>16410</v>
      </c>
      <c r="H105">
        <v>7528</v>
      </c>
      <c r="I105">
        <v>696</v>
      </c>
      <c r="J105" s="2">
        <f t="shared" si="12"/>
        <v>0.31447907093324423</v>
      </c>
      <c r="K105" s="2">
        <f t="shared" si="13"/>
        <v>5.4876606481116454E-2</v>
      </c>
    </row>
    <row r="106" spans="1:11" x14ac:dyDescent="0.3">
      <c r="A106" s="22" t="s">
        <v>20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21</v>
      </c>
      <c r="K107" t="s">
        <v>22</v>
      </c>
    </row>
    <row r="108" spans="1:11" x14ac:dyDescent="0.3">
      <c r="B108" t="s">
        <v>16</v>
      </c>
      <c r="C108">
        <v>0.73055599556470696</v>
      </c>
      <c r="D108">
        <v>0.61063446668785004</v>
      </c>
      <c r="E108">
        <v>0.90909090909090895</v>
      </c>
      <c r="F108">
        <v>11530</v>
      </c>
      <c r="G108">
        <v>16586</v>
      </c>
      <c r="H108">
        <v>7352</v>
      </c>
      <c r="I108">
        <v>1153</v>
      </c>
      <c r="J108" s="2">
        <f>H108/(H108+G108)</f>
        <v>0.30712674408889634</v>
      </c>
      <c r="K108" s="2">
        <f>I108/(I108+F108)</f>
        <v>9.0909090909090912E-2</v>
      </c>
    </row>
    <row r="109" spans="1:11" x14ac:dyDescent="0.3">
      <c r="A109">
        <v>0.5</v>
      </c>
      <c r="B109" t="s">
        <v>9</v>
      </c>
      <c r="C109">
        <v>0.72460334777594204</v>
      </c>
      <c r="D109">
        <v>0.59918548303948804</v>
      </c>
      <c r="E109">
        <v>0.91642355909485096</v>
      </c>
      <c r="F109">
        <v>11623</v>
      </c>
      <c r="G109">
        <v>16163</v>
      </c>
      <c r="H109">
        <v>7775</v>
      </c>
      <c r="I109">
        <v>1060</v>
      </c>
      <c r="J109" s="2">
        <f t="shared" ref="J109:J120" si="14">H109/(H109+G109)</f>
        <v>0.32479739326593698</v>
      </c>
      <c r="K109" s="2">
        <f t="shared" ref="K109:K120" si="15">I109/(I109+F109)</f>
        <v>8.3576440905148625E-2</v>
      </c>
    </row>
    <row r="110" spans="1:11" x14ac:dyDescent="0.3">
      <c r="A110">
        <v>0.5</v>
      </c>
      <c r="B110" t="s">
        <v>10</v>
      </c>
      <c r="C110">
        <v>0.71001608156082097</v>
      </c>
      <c r="D110">
        <v>0.57709381473808796</v>
      </c>
      <c r="E110">
        <v>0.92249467791531903</v>
      </c>
      <c r="F110">
        <v>11700</v>
      </c>
      <c r="G110">
        <v>15364</v>
      </c>
      <c r="H110">
        <v>8574</v>
      </c>
      <c r="I110">
        <v>983</v>
      </c>
      <c r="J110" s="2">
        <f t="shared" si="14"/>
        <v>0.35817528615590277</v>
      </c>
      <c r="K110" s="2">
        <f t="shared" si="15"/>
        <v>7.7505322084680278E-2</v>
      </c>
    </row>
    <row r="111" spans="1:11" x14ac:dyDescent="0.3">
      <c r="A111">
        <v>0.5</v>
      </c>
      <c r="B111" t="s">
        <v>11</v>
      </c>
      <c r="C111">
        <v>0.71520487639688402</v>
      </c>
      <c r="D111">
        <v>0.586666666666666</v>
      </c>
      <c r="E111">
        <v>0.91587163920208103</v>
      </c>
      <c r="F111">
        <v>11616</v>
      </c>
      <c r="G111">
        <v>15754</v>
      </c>
      <c r="H111">
        <v>8184</v>
      </c>
      <c r="I111">
        <v>1067</v>
      </c>
      <c r="J111" s="2">
        <f t="shared" si="14"/>
        <v>0.34188319826217728</v>
      </c>
      <c r="K111" s="2">
        <f t="shared" si="15"/>
        <v>8.4128360797918467E-2</v>
      </c>
    </row>
    <row r="112" spans="1:11" x14ac:dyDescent="0.3">
      <c r="A112">
        <v>1</v>
      </c>
      <c r="B112" t="s">
        <v>9</v>
      </c>
      <c r="C112">
        <v>0.73019474380790295</v>
      </c>
      <c r="D112">
        <v>0.608157052123248</v>
      </c>
      <c r="E112">
        <v>0.91350626823306702</v>
      </c>
      <c r="F112">
        <v>11586</v>
      </c>
      <c r="G112">
        <v>16473</v>
      </c>
      <c r="H112">
        <v>7465</v>
      </c>
      <c r="I112">
        <v>1097</v>
      </c>
      <c r="J112" s="2">
        <f t="shared" si="14"/>
        <v>0.31184727211964242</v>
      </c>
      <c r="K112" s="2">
        <f t="shared" si="15"/>
        <v>8.6493731766932119E-2</v>
      </c>
    </row>
    <row r="113" spans="1:11" x14ac:dyDescent="0.3">
      <c r="A113">
        <v>1</v>
      </c>
      <c r="B113" t="s">
        <v>10</v>
      </c>
      <c r="C113">
        <v>0.71661438149720103</v>
      </c>
      <c r="D113">
        <v>0.58746407140335799</v>
      </c>
      <c r="E113">
        <v>0.918552392966963</v>
      </c>
      <c r="F113">
        <v>11650</v>
      </c>
      <c r="G113">
        <v>15757</v>
      </c>
      <c r="H113">
        <v>8181</v>
      </c>
      <c r="I113">
        <v>1033</v>
      </c>
      <c r="J113" s="2">
        <f t="shared" si="14"/>
        <v>0.34175787450914863</v>
      </c>
      <c r="K113" s="2">
        <f t="shared" si="15"/>
        <v>8.1447607033036343E-2</v>
      </c>
    </row>
    <row r="114" spans="1:11" x14ac:dyDescent="0.3">
      <c r="A114">
        <v>1</v>
      </c>
      <c r="B114" t="s">
        <v>11</v>
      </c>
      <c r="C114">
        <v>0.72177961071015695</v>
      </c>
      <c r="D114">
        <v>0.59775408818050002</v>
      </c>
      <c r="E114">
        <v>0.91074666876921795</v>
      </c>
      <c r="F114">
        <v>11551</v>
      </c>
      <c r="G114">
        <v>16165</v>
      </c>
      <c r="H114">
        <v>7773</v>
      </c>
      <c r="I114">
        <v>1132</v>
      </c>
      <c r="J114" s="2">
        <f t="shared" si="14"/>
        <v>0.32471384409725124</v>
      </c>
      <c r="K114" s="2">
        <f t="shared" si="15"/>
        <v>8.9253331230781358E-2</v>
      </c>
    </row>
    <row r="115" spans="1:11" x14ac:dyDescent="0.3">
      <c r="A115">
        <v>1.5</v>
      </c>
      <c r="B115" t="s">
        <v>9</v>
      </c>
      <c r="C115">
        <v>0.72305752255310896</v>
      </c>
      <c r="D115">
        <v>0.61285902214426602</v>
      </c>
      <c r="E115">
        <v>0.881573760151383</v>
      </c>
      <c r="F115">
        <v>11181</v>
      </c>
      <c r="G115">
        <v>16875</v>
      </c>
      <c r="H115">
        <v>7063</v>
      </c>
      <c r="I115">
        <v>1502</v>
      </c>
      <c r="J115" s="2">
        <f t="shared" si="14"/>
        <v>0.29505388921380232</v>
      </c>
      <c r="K115" s="2">
        <f t="shared" si="15"/>
        <v>0.11842623984861626</v>
      </c>
    </row>
    <row r="116" spans="1:11" x14ac:dyDescent="0.3">
      <c r="A116">
        <v>1.5</v>
      </c>
      <c r="B116" t="s">
        <v>10</v>
      </c>
      <c r="C116">
        <v>0.72142236564478002</v>
      </c>
      <c r="D116">
        <v>0.59478127398311498</v>
      </c>
      <c r="E116">
        <v>0.91658125049278505</v>
      </c>
      <c r="F116">
        <v>11625</v>
      </c>
      <c r="G116">
        <v>16018</v>
      </c>
      <c r="H116">
        <v>7920</v>
      </c>
      <c r="I116">
        <v>1058</v>
      </c>
      <c r="J116" s="2">
        <f t="shared" si="14"/>
        <v>0.33085470799565542</v>
      </c>
      <c r="K116" s="2">
        <f t="shared" si="15"/>
        <v>8.3418749507214382E-2</v>
      </c>
    </row>
    <row r="117" spans="1:11" x14ac:dyDescent="0.3">
      <c r="A117">
        <v>1.5</v>
      </c>
      <c r="B117" t="s">
        <v>11</v>
      </c>
      <c r="C117">
        <v>0.72708353041339502</v>
      </c>
      <c r="D117">
        <v>0.60583289542827101</v>
      </c>
      <c r="E117">
        <v>0.90901206339194196</v>
      </c>
      <c r="F117">
        <v>11529</v>
      </c>
      <c r="G117">
        <v>16437</v>
      </c>
      <c r="H117">
        <v>7501</v>
      </c>
      <c r="I117">
        <v>1154</v>
      </c>
      <c r="J117" s="2">
        <f t="shared" si="14"/>
        <v>0.31335115715598627</v>
      </c>
      <c r="K117" s="2">
        <f t="shared" si="15"/>
        <v>9.0987936608058026E-2</v>
      </c>
    </row>
    <row r="118" spans="1:11" x14ac:dyDescent="0.3">
      <c r="A118">
        <v>2</v>
      </c>
      <c r="B118" t="s">
        <v>9</v>
      </c>
      <c r="C118">
        <v>0.72249739311783101</v>
      </c>
      <c r="D118">
        <v>0.615717856151069</v>
      </c>
      <c r="E118">
        <v>0.87408341874950701</v>
      </c>
      <c r="F118">
        <v>11086</v>
      </c>
      <c r="G118">
        <v>17019</v>
      </c>
      <c r="H118">
        <v>6919</v>
      </c>
      <c r="I118">
        <v>1597</v>
      </c>
      <c r="J118" s="2">
        <f t="shared" si="14"/>
        <v>0.28903834906842679</v>
      </c>
      <c r="K118" s="2">
        <f t="shared" si="15"/>
        <v>0.12591658125049279</v>
      </c>
    </row>
    <row r="119" spans="1:11" x14ac:dyDescent="0.3">
      <c r="A119">
        <v>2</v>
      </c>
      <c r="B119" t="s">
        <v>10</v>
      </c>
      <c r="C119">
        <v>0.72508591065292105</v>
      </c>
      <c r="D119">
        <v>0.60045532157085901</v>
      </c>
      <c r="E119">
        <v>0.91500433651344304</v>
      </c>
      <c r="F119">
        <v>11605</v>
      </c>
      <c r="G119">
        <v>16216</v>
      </c>
      <c r="H119">
        <v>7722</v>
      </c>
      <c r="I119">
        <v>1078</v>
      </c>
      <c r="J119" s="2">
        <f t="shared" si="14"/>
        <v>0.32258334029576408</v>
      </c>
      <c r="K119" s="2">
        <f t="shared" si="15"/>
        <v>8.4995663486556808E-2</v>
      </c>
    </row>
    <row r="120" spans="1:11" x14ac:dyDescent="0.3">
      <c r="A120">
        <v>2</v>
      </c>
      <c r="B120" t="s">
        <v>11</v>
      </c>
      <c r="C120">
        <v>0.73070816132105398</v>
      </c>
      <c r="D120">
        <v>0.61174030945924296</v>
      </c>
      <c r="E120">
        <v>0.90711976661673099</v>
      </c>
      <c r="F120">
        <v>11505</v>
      </c>
      <c r="G120">
        <v>16636</v>
      </c>
      <c r="H120">
        <v>7302</v>
      </c>
      <c r="I120">
        <v>1178</v>
      </c>
      <c r="J120" s="2">
        <f t="shared" si="14"/>
        <v>0.30503801487175203</v>
      </c>
      <c r="K120" s="2">
        <f t="shared" si="15"/>
        <v>9.2880233383268937E-2</v>
      </c>
    </row>
  </sheetData>
  <mergeCells count="8">
    <mergeCell ref="A76:K76"/>
    <mergeCell ref="A91:K91"/>
    <mergeCell ref="A106:K106"/>
    <mergeCell ref="A1:K1"/>
    <mergeCell ref="A16:K16"/>
    <mergeCell ref="A31:K31"/>
    <mergeCell ref="A46:K46"/>
    <mergeCell ref="A61:K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D139-579E-4BFE-AC4E-E99FD0616B1E}">
  <dimension ref="A1:L20"/>
  <sheetViews>
    <sheetView workbookViewId="0">
      <selection activeCell="L16" sqref="L16"/>
    </sheetView>
  </sheetViews>
  <sheetFormatPr defaultRowHeight="14.4" x14ac:dyDescent="0.3"/>
  <cols>
    <col min="2" max="2" width="18" customWidth="1"/>
    <col min="3" max="3" width="9.77734375" customWidth="1"/>
    <col min="6" max="6" width="10.5546875" customWidth="1"/>
  </cols>
  <sheetData>
    <row r="1" spans="1:12" x14ac:dyDescent="0.3">
      <c r="A1" t="s">
        <v>23</v>
      </c>
      <c r="B1" t="s">
        <v>24</v>
      </c>
      <c r="C1" t="s">
        <v>25</v>
      </c>
      <c r="D1" t="s">
        <v>17</v>
      </c>
      <c r="E1" t="s">
        <v>15</v>
      </c>
      <c r="F1" t="s">
        <v>26</v>
      </c>
      <c r="G1" t="s">
        <v>13</v>
      </c>
      <c r="H1" t="s">
        <v>19</v>
      </c>
      <c r="I1" t="s">
        <v>12</v>
      </c>
      <c r="J1" t="s">
        <v>14</v>
      </c>
      <c r="K1" t="s">
        <v>27</v>
      </c>
    </row>
    <row r="2" spans="1:12" x14ac:dyDescent="0.3">
      <c r="A2" s="23" t="s">
        <v>31</v>
      </c>
      <c r="B2" s="23" t="s">
        <v>9</v>
      </c>
      <c r="C2">
        <v>0.5</v>
      </c>
      <c r="D2" s="19">
        <v>0.77949001451178201</v>
      </c>
      <c r="E2" s="19">
        <v>0.735970561177553</v>
      </c>
      <c r="F2" s="19">
        <v>0.77333333333333298</v>
      </c>
      <c r="G2" s="19">
        <v>0.66974510528260001</v>
      </c>
      <c r="H2" s="19">
        <v>0.71813710967588995</v>
      </c>
      <c r="I2" s="19">
        <v>0.787137832858817</v>
      </c>
      <c r="J2" s="19">
        <v>0.720524646872297</v>
      </c>
      <c r="K2" s="19">
        <v>0.72460334777594204</v>
      </c>
      <c r="L2" cm="1">
        <f t="array" ref="L2">SUM(D2:K2-$D$19:$K$19)/8</f>
        <v>-1.9506952801538746E-2</v>
      </c>
    </row>
    <row r="3" spans="1:12" x14ac:dyDescent="0.3">
      <c r="A3" s="23"/>
      <c r="B3" s="23"/>
      <c r="C3">
        <v>1</v>
      </c>
      <c r="D3" s="19">
        <v>0.78070460704607003</v>
      </c>
      <c r="E3" s="19">
        <v>0.74608036170057601</v>
      </c>
      <c r="F3" s="19">
        <v>0.78083388669485798</v>
      </c>
      <c r="G3" s="19">
        <v>0.68078311136661196</v>
      </c>
      <c r="H3" s="19">
        <v>0.74218725898503701</v>
      </c>
      <c r="I3" s="19">
        <v>0.80301504046684502</v>
      </c>
      <c r="J3" s="19">
        <v>0.72782131661441996</v>
      </c>
      <c r="K3" s="19">
        <v>0.73019474380790295</v>
      </c>
      <c r="L3" cm="1">
        <f t="array" ref="L3">SUM(D3:K3-$D$19:$K$19)/8</f>
        <v>-9.1721559022753807E-3</v>
      </c>
    </row>
    <row r="4" spans="1:12" x14ac:dyDescent="0.3">
      <c r="A4" s="23"/>
      <c r="B4" s="23"/>
      <c r="C4">
        <v>1.5</v>
      </c>
      <c r="D4" s="19">
        <v>0.77701819268556904</v>
      </c>
      <c r="E4" s="19">
        <v>0.74055936029383596</v>
      </c>
      <c r="F4" s="19">
        <v>0.78404934375672297</v>
      </c>
      <c r="G4" s="19">
        <v>0.68843742820571696</v>
      </c>
      <c r="H4" s="19">
        <v>0.75665037140499003</v>
      </c>
      <c r="I4" s="19">
        <v>0.81383301775570704</v>
      </c>
      <c r="J4" s="19">
        <v>0.72261806130902995</v>
      </c>
      <c r="K4" s="19">
        <v>0.72305752255310896</v>
      </c>
      <c r="L4" cm="1">
        <f t="array" ref="L4">SUM(D4:K4-$D$19:$K$19)/8</f>
        <v>-7.3467844919803821E-3</v>
      </c>
    </row>
    <row r="5" spans="1:12" x14ac:dyDescent="0.3">
      <c r="A5" s="23"/>
      <c r="B5" s="23"/>
      <c r="C5">
        <v>2</v>
      </c>
      <c r="D5" s="19">
        <v>0.77412188301987905</v>
      </c>
      <c r="E5" s="19">
        <v>0.73103776578863799</v>
      </c>
      <c r="F5" s="19">
        <v>0.78557305016477397</v>
      </c>
      <c r="G5" s="20">
        <v>0.69240608590278696</v>
      </c>
      <c r="H5" s="20">
        <v>0.76219808721024396</v>
      </c>
      <c r="I5" s="20">
        <v>0.820863335648232</v>
      </c>
      <c r="J5" s="19">
        <v>0.71464852998148998</v>
      </c>
      <c r="K5" s="19">
        <v>0.72249739311783101</v>
      </c>
      <c r="L5" cm="1">
        <f t="array" ref="L5">SUM(D5:K5-$D$19:$K$19)/8</f>
        <v>-7.706430383331131E-3</v>
      </c>
    </row>
    <row r="6" spans="1:12" x14ac:dyDescent="0.3">
      <c r="A6" s="23"/>
      <c r="B6" s="23"/>
      <c r="C6" t="s">
        <v>30</v>
      </c>
      <c r="D6" s="19">
        <f>MAX(D2:D5)-MIN(D2:D5)</f>
        <v>6.5827240261909781E-3</v>
      </c>
      <c r="E6" s="19">
        <f t="shared" ref="E6:K6" si="0">MAX(E2:E5)-MIN(E2:E5)</f>
        <v>1.5042595911938017E-2</v>
      </c>
      <c r="F6" s="19">
        <f t="shared" si="0"/>
        <v>1.2239716831440983E-2</v>
      </c>
      <c r="G6" s="19">
        <f t="shared" si="0"/>
        <v>2.2660980620186955E-2</v>
      </c>
      <c r="H6" s="19">
        <f t="shared" si="0"/>
        <v>4.4060977534354007E-2</v>
      </c>
      <c r="I6" s="19">
        <f t="shared" si="0"/>
        <v>3.3725502789414996E-2</v>
      </c>
      <c r="J6" s="19">
        <f t="shared" si="0"/>
        <v>1.3172786632929978E-2</v>
      </c>
      <c r="K6" s="19">
        <f t="shared" si="0"/>
        <v>7.6973506900719357E-3</v>
      </c>
    </row>
    <row r="7" spans="1:12" x14ac:dyDescent="0.3">
      <c r="A7" s="23"/>
      <c r="B7" s="23" t="s">
        <v>10</v>
      </c>
      <c r="C7">
        <v>0.5</v>
      </c>
      <c r="D7" s="19">
        <v>0.75929587346131699</v>
      </c>
      <c r="E7" s="19">
        <v>0.68229524863199997</v>
      </c>
      <c r="F7" s="19">
        <v>0.74499876512719199</v>
      </c>
      <c r="G7" s="19">
        <v>0.65770997659703501</v>
      </c>
      <c r="H7" s="19">
        <v>0.647844393356236</v>
      </c>
      <c r="I7" s="19">
        <v>0.75058362125315103</v>
      </c>
      <c r="J7" s="19">
        <v>0.68299746591046195</v>
      </c>
      <c r="K7" s="19">
        <v>0.71001608156082097</v>
      </c>
      <c r="L7" cm="1">
        <f t="array" ref="L7">SUM(D7:K7-$D$19:$K$19)/8</f>
        <v>-5.3657018500288756E-2</v>
      </c>
    </row>
    <row r="8" spans="1:12" x14ac:dyDescent="0.3">
      <c r="A8" s="23"/>
      <c r="B8" s="23"/>
      <c r="C8">
        <v>1</v>
      </c>
      <c r="D8" s="19">
        <v>0.774595350696063</v>
      </c>
      <c r="E8" s="19">
        <v>0.71708954742075004</v>
      </c>
      <c r="F8" s="19">
        <v>0.76113673752459599</v>
      </c>
      <c r="G8" s="19">
        <v>0.66519745071177505</v>
      </c>
      <c r="H8" s="19">
        <v>0.69091110679934498</v>
      </c>
      <c r="I8" s="19">
        <v>0.77204615634649698</v>
      </c>
      <c r="J8" s="19">
        <v>0.70879743880477497</v>
      </c>
      <c r="K8" s="19">
        <v>0.71661438149720103</v>
      </c>
      <c r="L8" cm="1">
        <f t="array" ref="L8">SUM(D8:K8-$D$19:$K$19)/8</f>
        <v>-3.2326175512440242E-2</v>
      </c>
    </row>
    <row r="9" spans="1:12" x14ac:dyDescent="0.3">
      <c r="A9" s="23"/>
      <c r="B9" s="23"/>
      <c r="C9">
        <v>1.5</v>
      </c>
      <c r="D9" s="19">
        <v>0.783952328159645</v>
      </c>
      <c r="E9" s="19">
        <v>0.73905128293202305</v>
      </c>
      <c r="F9" s="19">
        <v>0.77130074786324698</v>
      </c>
      <c r="G9" s="19">
        <v>0.67139392823157396</v>
      </c>
      <c r="H9" s="19">
        <v>0.72374948928967398</v>
      </c>
      <c r="I9" s="19">
        <v>0.78861761239265804</v>
      </c>
      <c r="J9" s="19">
        <v>0.71853032828465802</v>
      </c>
      <c r="K9" s="19">
        <v>0.72142236564478002</v>
      </c>
      <c r="L9" cm="1">
        <f t="array" ref="L9">SUM(D9:K9-$D$19:$K$19)/8</f>
        <v>-1.8372436387783117E-2</v>
      </c>
    </row>
    <row r="10" spans="1:12" x14ac:dyDescent="0.3">
      <c r="A10" s="23"/>
      <c r="B10" s="23"/>
      <c r="C10">
        <v>2</v>
      </c>
      <c r="D10" s="19">
        <v>0.78643800794815699</v>
      </c>
      <c r="E10" s="19">
        <v>0.74643525853377402</v>
      </c>
      <c r="F10" s="19">
        <v>0.77772450167819696</v>
      </c>
      <c r="G10" s="19">
        <v>0.67785298284275097</v>
      </c>
      <c r="H10" s="19">
        <v>0.74292260845970604</v>
      </c>
      <c r="I10" s="19">
        <v>0.80066410708726699</v>
      </c>
      <c r="J10" s="19">
        <v>0.72314161169617697</v>
      </c>
      <c r="K10" s="19">
        <v>0.72508591065292105</v>
      </c>
      <c r="L10" cm="1">
        <f t="array" ref="L10">SUM(D10:K10-$D$19:$K$19)/8</f>
        <v>-1.0591573125196749E-2</v>
      </c>
    </row>
    <row r="11" spans="1:12" x14ac:dyDescent="0.3">
      <c r="A11" s="23"/>
      <c r="B11" s="23"/>
      <c r="C11" t="s">
        <v>30</v>
      </c>
      <c r="D11" s="19">
        <f>MAX(D7:D10)-MIN(D7:D10)</f>
        <v>2.7142134486839997E-2</v>
      </c>
      <c r="E11" s="19">
        <f t="shared" ref="E11:K11" si="1">MAX(E7:E10)-MIN(E7:E10)</f>
        <v>6.4140009901774042E-2</v>
      </c>
      <c r="F11" s="19">
        <f t="shared" si="1"/>
        <v>3.2725736551004969E-2</v>
      </c>
      <c r="G11" s="19">
        <f t="shared" si="1"/>
        <v>2.0143006245715966E-2</v>
      </c>
      <c r="H11" s="19">
        <f t="shared" si="1"/>
        <v>9.5078215103470032E-2</v>
      </c>
      <c r="I11" s="19">
        <f t="shared" si="1"/>
        <v>5.0080485834115951E-2</v>
      </c>
      <c r="J11" s="19">
        <f t="shared" si="1"/>
        <v>4.0144145785715013E-2</v>
      </c>
      <c r="K11" s="19">
        <f t="shared" si="1"/>
        <v>1.5069829092100084E-2</v>
      </c>
    </row>
    <row r="12" spans="1:12" x14ac:dyDescent="0.3">
      <c r="A12" s="23"/>
      <c r="B12" s="23" t="s">
        <v>11</v>
      </c>
      <c r="C12">
        <v>0.5</v>
      </c>
      <c r="D12" s="19">
        <v>0.76456891533535998</v>
      </c>
      <c r="E12" s="19">
        <v>0.69092785382584099</v>
      </c>
      <c r="F12" s="19">
        <v>0.75848876135820098</v>
      </c>
      <c r="G12" s="19">
        <v>0.65747312918272105</v>
      </c>
      <c r="H12" s="19">
        <v>0.66874282904441895</v>
      </c>
      <c r="I12" s="19">
        <v>0.75792133944084605</v>
      </c>
      <c r="J12" s="19">
        <v>0.697379570061195</v>
      </c>
      <c r="K12" s="19">
        <v>0.71520487639688402</v>
      </c>
      <c r="L12" cm="1">
        <f t="array" ref="L12">SUM(D12:K12-$D$19:$K$19)/8</f>
        <v>-4.4286287406882119E-2</v>
      </c>
    </row>
    <row r="13" spans="1:12" x14ac:dyDescent="0.3">
      <c r="A13" s="23"/>
      <c r="B13" s="23"/>
      <c r="C13">
        <v>1</v>
      </c>
      <c r="D13" s="19">
        <v>0.77885135135135097</v>
      </c>
      <c r="E13" s="19">
        <v>0.725086811242874</v>
      </c>
      <c r="F13" s="19">
        <v>0.77391854540610705</v>
      </c>
      <c r="G13" s="19">
        <v>0.662108091967751</v>
      </c>
      <c r="H13" s="19">
        <v>0.70251875981618295</v>
      </c>
      <c r="I13" s="19">
        <v>0.77699074226600295</v>
      </c>
      <c r="J13" s="19">
        <v>0.72057502246181404</v>
      </c>
      <c r="K13" s="19">
        <v>0.72177961071015695</v>
      </c>
      <c r="L13" cm="1">
        <f t="array" ref="L13">SUM(D13:K13-$D$19:$K$19)/8</f>
        <v>-2.5396079834785507E-2</v>
      </c>
    </row>
    <row r="14" spans="1:12" x14ac:dyDescent="0.3">
      <c r="A14" s="23"/>
      <c r="B14" s="23"/>
      <c r="C14">
        <v>1.5</v>
      </c>
      <c r="D14" s="19">
        <v>0.78453814556050905</v>
      </c>
      <c r="E14" s="19">
        <v>0.74589621161955799</v>
      </c>
      <c r="F14" s="19">
        <v>0.780058449372528</v>
      </c>
      <c r="G14" s="19">
        <v>0.66811958990729903</v>
      </c>
      <c r="H14" s="19">
        <v>0.72853898561695596</v>
      </c>
      <c r="I14" s="19">
        <v>0.792838874680306</v>
      </c>
      <c r="J14" s="19">
        <v>0.72913714669252006</v>
      </c>
      <c r="K14" s="19">
        <v>0.72708353041339502</v>
      </c>
      <c r="L14" cm="1">
        <f t="array" ref="L14">SUM(D14:K14-$D$19:$K$19)/8</f>
        <v>-1.3598330004681608E-2</v>
      </c>
    </row>
    <row r="15" spans="1:12" x14ac:dyDescent="0.3">
      <c r="A15" s="23"/>
      <c r="B15" s="23"/>
      <c r="C15">
        <v>2</v>
      </c>
      <c r="D15" s="19">
        <v>0.78563931815714205</v>
      </c>
      <c r="E15" s="20">
        <v>0.75371441118348803</v>
      </c>
      <c r="F15" s="19">
        <v>0.78477171688659897</v>
      </c>
      <c r="G15" s="19">
        <v>0.67425767488676402</v>
      </c>
      <c r="H15" s="19">
        <v>0.74458040872103803</v>
      </c>
      <c r="I15" s="19">
        <v>0.80434019242924304</v>
      </c>
      <c r="J15" s="20">
        <v>0.72991662385901102</v>
      </c>
      <c r="K15" s="20">
        <v>0.73070816132105398</v>
      </c>
      <c r="L15" cm="1">
        <f t="array" ref="L15">SUM(D15:K15-$D$19:$K$19)/8</f>
        <v>-7.1336333070231017E-3</v>
      </c>
    </row>
    <row r="16" spans="1:12" x14ac:dyDescent="0.3">
      <c r="A16" s="23"/>
      <c r="B16" s="23"/>
      <c r="C16" t="s">
        <v>30</v>
      </c>
      <c r="D16" s="19">
        <f>MAX(D12:D15)-MIN(D12:D15)</f>
        <v>2.1070402821782075E-2</v>
      </c>
      <c r="E16" s="19">
        <f t="shared" ref="E16" si="2">MAX(E12:E15)-MIN(E12:E15)</f>
        <v>6.2786557357647044E-2</v>
      </c>
      <c r="F16" s="19">
        <f t="shared" ref="F16" si="3">MAX(F12:F15)-MIN(F12:F15)</f>
        <v>2.6282955528397989E-2</v>
      </c>
      <c r="G16" s="19">
        <f t="shared" ref="G16" si="4">MAX(G12:G15)-MIN(G12:G15)</f>
        <v>1.6784545704042975E-2</v>
      </c>
      <c r="H16" s="19">
        <f t="shared" ref="H16" si="5">MAX(H12:H15)-MIN(H12:H15)</f>
        <v>7.5837579676619082E-2</v>
      </c>
      <c r="I16" s="19">
        <f t="shared" ref="I16" si="6">MAX(I12:I15)-MIN(I12:I15)</f>
        <v>4.6418852988396986E-2</v>
      </c>
      <c r="J16" s="19">
        <f t="shared" ref="J16" si="7">MAX(J12:J15)-MIN(J12:J15)</f>
        <v>3.2537053797816018E-2</v>
      </c>
      <c r="K16" s="19">
        <f t="shared" ref="K16" si="8">MAX(K12:K15)-MIN(K12:K15)</f>
        <v>1.5503284924169969E-2</v>
      </c>
    </row>
    <row r="17" spans="1:12" x14ac:dyDescent="0.3">
      <c r="A17" s="23"/>
      <c r="B17" s="1" t="s">
        <v>16</v>
      </c>
      <c r="D17" s="19">
        <v>0.78101865561148898</v>
      </c>
      <c r="E17" s="19">
        <v>0.75183732531129799</v>
      </c>
      <c r="F17" s="20">
        <v>0.78875286082755103</v>
      </c>
      <c r="G17" s="19">
        <v>0.670814479638009</v>
      </c>
      <c r="H17" s="19">
        <v>0.75758843789229702</v>
      </c>
      <c r="I17" s="19">
        <v>0.808428433441848</v>
      </c>
      <c r="J17" s="19">
        <v>0.72384377352178597</v>
      </c>
      <c r="K17" s="19">
        <v>0.73055599556470696</v>
      </c>
      <c r="L17" cm="1">
        <f t="array" ref="L17">SUM(D17:K17-$D$19:$K$19)/8</f>
        <v>-6.5197015114423773E-3</v>
      </c>
    </row>
    <row r="18" spans="1:12" x14ac:dyDescent="0.3">
      <c r="A18" s="23"/>
      <c r="C18" t="s">
        <v>29</v>
      </c>
      <c r="D18" s="19">
        <f>MIN(D2:D5,D7:D10,D12:D15)</f>
        <v>0.75929587346131699</v>
      </c>
      <c r="E18" s="19">
        <f t="shared" ref="E18:K18" si="9">MIN(E2:E5,E7:E10,E12:E15)</f>
        <v>0.68229524863199997</v>
      </c>
      <c r="F18" s="19">
        <f t="shared" si="9"/>
        <v>0.74499876512719199</v>
      </c>
      <c r="G18" s="19">
        <f t="shared" si="9"/>
        <v>0.65747312918272105</v>
      </c>
      <c r="H18" s="19">
        <f t="shared" si="9"/>
        <v>0.647844393356236</v>
      </c>
      <c r="I18" s="19">
        <f t="shared" si="9"/>
        <v>0.75058362125315103</v>
      </c>
      <c r="J18" s="19">
        <f t="shared" si="9"/>
        <v>0.68299746591046195</v>
      </c>
      <c r="K18" s="19">
        <f t="shared" si="9"/>
        <v>0.71001608156082097</v>
      </c>
    </row>
    <row r="19" spans="1:12" x14ac:dyDescent="0.3">
      <c r="A19" s="23"/>
      <c r="C19" t="s">
        <v>28</v>
      </c>
      <c r="D19" s="19">
        <f t="shared" ref="D19:K19" si="10">MAX(D2:D17)</f>
        <v>0.78643800794815699</v>
      </c>
      <c r="E19" s="19">
        <f t="shared" si="10"/>
        <v>0.75371441118348803</v>
      </c>
      <c r="F19" s="19">
        <f t="shared" si="10"/>
        <v>0.78875286082755103</v>
      </c>
      <c r="G19" s="19">
        <f t="shared" si="10"/>
        <v>0.69240608590278696</v>
      </c>
      <c r="H19" s="19">
        <f t="shared" si="10"/>
        <v>0.76219808721024396</v>
      </c>
      <c r="I19" s="19">
        <f t="shared" si="10"/>
        <v>0.820863335648232</v>
      </c>
      <c r="J19" s="19">
        <f t="shared" si="10"/>
        <v>0.72991662385901102</v>
      </c>
      <c r="K19" s="19">
        <f t="shared" si="10"/>
        <v>0.73070816132105398</v>
      </c>
    </row>
    <row r="20" spans="1:12" x14ac:dyDescent="0.3">
      <c r="A20" s="23"/>
      <c r="C20" t="s">
        <v>48</v>
      </c>
      <c r="D20" s="19">
        <f>D19-D18</f>
        <v>2.7142134486839997E-2</v>
      </c>
      <c r="E20" s="19">
        <f>E19-E18</f>
        <v>7.1419162551488058E-2</v>
      </c>
      <c r="F20" s="19">
        <f t="shared" ref="F20:K20" si="11">F19-F18</f>
        <v>4.3754095700359041E-2</v>
      </c>
      <c r="G20" s="19">
        <f t="shared" si="11"/>
        <v>3.4932956720065911E-2</v>
      </c>
      <c r="H20" s="19">
        <f t="shared" si="11"/>
        <v>0.11435369385400795</v>
      </c>
      <c r="I20" s="19">
        <f t="shared" si="11"/>
        <v>7.0279714395080961E-2</v>
      </c>
      <c r="J20" s="19">
        <f>J19-J18</f>
        <v>4.6919157948549062E-2</v>
      </c>
      <c r="K20" s="19">
        <f t="shared" si="11"/>
        <v>2.0692079760233018E-2</v>
      </c>
    </row>
  </sheetData>
  <mergeCells count="4">
    <mergeCell ref="A2:A20"/>
    <mergeCell ref="B12:B16"/>
    <mergeCell ref="B2:B6"/>
    <mergeCell ref="B7:B11"/>
  </mergeCells>
  <conditionalFormatting sqref="D2:D17">
    <cfRule type="cellIs" dxfId="2" priority="4" operator="equal">
      <formula>$D$19</formula>
    </cfRule>
  </conditionalFormatting>
  <conditionalFormatting sqref="F2:K17">
    <cfRule type="cellIs" dxfId="1" priority="3" operator="equal">
      <formula>$D$19</formula>
    </cfRule>
  </conditionalFormatting>
  <conditionalFormatting sqref="E2:E17">
    <cfRule type="cellIs" dxfId="0" priority="1" operator="equal">
      <formula>$D$19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D78D-B5F0-41E9-84D8-1F6B48D39C80}">
  <dimension ref="B2:O47"/>
  <sheetViews>
    <sheetView topLeftCell="A7" workbookViewId="0">
      <selection activeCell="D21" sqref="D21:K21"/>
    </sheetView>
  </sheetViews>
  <sheetFormatPr defaultRowHeight="14.4" x14ac:dyDescent="0.3"/>
  <cols>
    <col min="3" max="3" width="15" customWidth="1"/>
    <col min="4" max="11" width="9.44140625" bestFit="1" customWidth="1"/>
  </cols>
  <sheetData>
    <row r="2" spans="2:15" x14ac:dyDescent="0.3">
      <c r="B2" t="s">
        <v>1</v>
      </c>
      <c r="C2" t="s">
        <v>0</v>
      </c>
      <c r="D2" t="s">
        <v>17</v>
      </c>
      <c r="E2" t="s">
        <v>15</v>
      </c>
      <c r="F2" t="s">
        <v>26</v>
      </c>
      <c r="G2" t="s">
        <v>13</v>
      </c>
      <c r="H2" t="s">
        <v>19</v>
      </c>
      <c r="I2" t="s">
        <v>12</v>
      </c>
      <c r="J2" t="s">
        <v>14</v>
      </c>
      <c r="K2" t="s">
        <v>27</v>
      </c>
    </row>
    <row r="3" spans="2:15" x14ac:dyDescent="0.3">
      <c r="B3" s="22" t="s">
        <v>9</v>
      </c>
      <c r="C3">
        <v>0.5</v>
      </c>
      <c r="D3" s="19">
        <v>4.19077511923093E-2</v>
      </c>
      <c r="E3" s="19">
        <v>4.7678569332519301E-2</v>
      </c>
      <c r="F3" s="19">
        <v>8.5987643527032801E-4</v>
      </c>
      <c r="G3" s="19">
        <v>4.0371149781482998E-2</v>
      </c>
      <c r="H3" s="19">
        <v>5.2800911104758097E-2</v>
      </c>
      <c r="I3" s="19">
        <v>2.2045794542642199E-2</v>
      </c>
      <c r="J3" s="19">
        <v>6.8641252135513198E-2</v>
      </c>
      <c r="K3" s="19">
        <v>1.9460532422270398E-2</v>
      </c>
    </row>
    <row r="4" spans="2:15" x14ac:dyDescent="0.3">
      <c r="B4" s="22"/>
      <c r="C4">
        <v>1</v>
      </c>
      <c r="D4" s="19">
        <v>4.8712236930026798E-2</v>
      </c>
      <c r="E4" s="19">
        <v>5.4781762633843899E-2</v>
      </c>
      <c r="F4" s="19">
        <v>1.05172504029751E-3</v>
      </c>
      <c r="G4" s="19">
        <v>4.4768805112664699E-2</v>
      </c>
      <c r="H4" s="19">
        <v>5.8611437156232002E-2</v>
      </c>
      <c r="I4" s="19">
        <v>2.4721318129750199E-2</v>
      </c>
      <c r="J4" s="19">
        <v>8.4502062202356995E-2</v>
      </c>
      <c r="K4" s="19">
        <v>2.34827820882056E-2</v>
      </c>
      <c r="O4" s="19"/>
    </row>
    <row r="5" spans="2:15" x14ac:dyDescent="0.3">
      <c r="B5" s="22"/>
      <c r="C5">
        <v>1.5</v>
      </c>
      <c r="D5" s="19">
        <v>5.5516722667744399E-2</v>
      </c>
      <c r="E5" s="19">
        <v>6.1884955935168601E-2</v>
      </c>
      <c r="F5" s="19">
        <v>1.2435736453246999E-3</v>
      </c>
      <c r="G5" s="19">
        <v>4.9166460443846503E-2</v>
      </c>
      <c r="H5" s="19">
        <v>6.4421963207705907E-2</v>
      </c>
      <c r="I5" s="19">
        <v>2.7396841716858199E-2</v>
      </c>
      <c r="J5" s="19">
        <v>0.1003628722692</v>
      </c>
      <c r="K5" s="19">
        <v>2.7505031754140801E-2</v>
      </c>
    </row>
    <row r="6" spans="2:15" x14ac:dyDescent="0.3">
      <c r="B6" s="22"/>
      <c r="C6">
        <v>2</v>
      </c>
      <c r="D6" s="19">
        <v>6.2321208405461903E-2</v>
      </c>
      <c r="E6" s="19">
        <v>6.8988149236493199E-2</v>
      </c>
      <c r="F6" s="19">
        <v>1.43542225035189E-3</v>
      </c>
      <c r="G6" s="19">
        <v>5.3564115775028197E-2</v>
      </c>
      <c r="H6" s="19">
        <v>7.0232489259179798E-2</v>
      </c>
      <c r="I6" s="19">
        <v>3.00723653039662E-2</v>
      </c>
      <c r="J6" s="19">
        <v>0.11622368233604401</v>
      </c>
      <c r="K6" s="19">
        <v>3.1527281420075999E-2</v>
      </c>
    </row>
    <row r="7" spans="2:15" x14ac:dyDescent="0.3">
      <c r="B7" s="22" t="s">
        <v>10</v>
      </c>
      <c r="C7">
        <v>0.5</v>
      </c>
      <c r="D7" s="19">
        <v>3.2153266859501498E-2</v>
      </c>
      <c r="E7" s="19">
        <v>3.7657779341141097E-2</v>
      </c>
      <c r="F7" s="19">
        <v>5.5671729888415503E-4</v>
      </c>
      <c r="G7" s="19">
        <v>3.39587226505546E-2</v>
      </c>
      <c r="H7" s="19">
        <v>4.3146032010664997E-2</v>
      </c>
      <c r="I7" s="19">
        <v>1.8573821017205502E-2</v>
      </c>
      <c r="J7" s="19">
        <v>4.6665119984732502E-2</v>
      </c>
      <c r="K7" s="19">
        <v>1.45202769855134E-2</v>
      </c>
      <c r="O7" s="19"/>
    </row>
    <row r="8" spans="2:15" x14ac:dyDescent="0.3">
      <c r="B8" s="22"/>
      <c r="C8">
        <v>1</v>
      </c>
      <c r="D8" s="19">
        <v>3.6968050799115797E-2</v>
      </c>
      <c r="E8" s="19">
        <v>4.26316059454371E-2</v>
      </c>
      <c r="F8" s="19">
        <v>6.7593550125527601E-4</v>
      </c>
      <c r="G8" s="19">
        <v>3.7017872298190597E-2</v>
      </c>
      <c r="H8" s="19">
        <v>4.6720354654871302E-2</v>
      </c>
      <c r="I8" s="19">
        <v>2.0610555861757598E-2</v>
      </c>
      <c r="J8" s="19">
        <v>5.8124703485953999E-2</v>
      </c>
      <c r="K8" s="19">
        <v>1.7540775616847599E-2</v>
      </c>
    </row>
    <row r="9" spans="2:15" x14ac:dyDescent="0.3">
      <c r="B9" s="22"/>
      <c r="C9">
        <v>1.5</v>
      </c>
      <c r="D9" s="19">
        <v>4.1782834738729999E-2</v>
      </c>
      <c r="E9" s="19">
        <v>4.7605432549733102E-2</v>
      </c>
      <c r="F9" s="19">
        <v>7.95153703626397E-4</v>
      </c>
      <c r="G9" s="19">
        <v>4.0077021945826602E-2</v>
      </c>
      <c r="H9" s="19">
        <v>5.0294677299077599E-2</v>
      </c>
      <c r="I9" s="19">
        <v>2.2647290706309699E-2</v>
      </c>
      <c r="J9" s="19">
        <v>6.95842869871756E-2</v>
      </c>
      <c r="K9" s="19">
        <v>2.0561274248181799E-2</v>
      </c>
    </row>
    <row r="10" spans="2:15" x14ac:dyDescent="0.3">
      <c r="B10" s="22"/>
      <c r="C10">
        <v>2</v>
      </c>
      <c r="D10" s="19">
        <v>4.6597618678344298E-2</v>
      </c>
      <c r="E10" s="19">
        <v>5.2579259154029098E-2</v>
      </c>
      <c r="F10" s="19">
        <v>9.1437190599751896E-4</v>
      </c>
      <c r="G10" s="19">
        <v>4.3136171593462599E-2</v>
      </c>
      <c r="H10" s="19">
        <v>5.3868999943283903E-2</v>
      </c>
      <c r="I10" s="19">
        <v>2.4684025550861799E-2</v>
      </c>
      <c r="J10" s="19">
        <v>8.1043870488397105E-2</v>
      </c>
      <c r="K10" s="19">
        <v>2.3581772879515898E-2</v>
      </c>
    </row>
    <row r="11" spans="2:15" x14ac:dyDescent="0.3">
      <c r="B11" s="22" t="s">
        <v>11</v>
      </c>
      <c r="C11">
        <v>0.5</v>
      </c>
      <c r="D11" s="19">
        <v>3.3851164468334902E-2</v>
      </c>
      <c r="E11" s="19">
        <v>3.90731360103653E-2</v>
      </c>
      <c r="F11" s="19">
        <v>6.4329527330383703E-4</v>
      </c>
      <c r="G11" s="19">
        <v>3.4432661226764701E-2</v>
      </c>
      <c r="H11" s="19">
        <v>4.6196950571329297E-2</v>
      </c>
      <c r="I11" s="19">
        <v>1.9084869641417701E-2</v>
      </c>
      <c r="J11" s="19">
        <v>5.0939810204558199E-2</v>
      </c>
      <c r="K11" s="19">
        <v>1.3782127256141301E-2</v>
      </c>
      <c r="L11" s="19"/>
    </row>
    <row r="12" spans="2:15" x14ac:dyDescent="0.3">
      <c r="B12" s="22"/>
      <c r="C12">
        <v>1</v>
      </c>
      <c r="D12" s="19">
        <v>3.8752121628031599E-2</v>
      </c>
      <c r="E12" s="19">
        <v>4.4135037915747799E-2</v>
      </c>
      <c r="F12" s="19">
        <v>7.8484994755302899E-4</v>
      </c>
      <c r="G12" s="19">
        <v>3.7331968260753398E-2</v>
      </c>
      <c r="H12" s="19">
        <v>5.0640882811311502E-2</v>
      </c>
      <c r="I12" s="19">
        <v>2.12203218181473E-2</v>
      </c>
      <c r="J12" s="19">
        <v>6.2597289444094706E-2</v>
      </c>
      <c r="K12" s="19">
        <v>1.6171399215586701E-2</v>
      </c>
    </row>
    <row r="13" spans="2:15" x14ac:dyDescent="0.3">
      <c r="B13" s="22"/>
      <c r="C13">
        <v>1.5</v>
      </c>
      <c r="D13" s="19">
        <v>4.36530787877282E-2</v>
      </c>
      <c r="E13" s="19">
        <v>4.9196939821130201E-2</v>
      </c>
      <c r="F13" s="19">
        <v>9.2640462180222096E-4</v>
      </c>
      <c r="G13" s="19">
        <v>4.02312752947422E-2</v>
      </c>
      <c r="H13" s="19">
        <v>5.5084815051293701E-2</v>
      </c>
      <c r="I13" s="19">
        <v>2.3355773994876899E-2</v>
      </c>
      <c r="J13" s="19">
        <v>7.4254768683631303E-2</v>
      </c>
      <c r="K13" s="19">
        <v>1.8560671175032201E-2</v>
      </c>
    </row>
    <row r="14" spans="2:15" x14ac:dyDescent="0.3">
      <c r="B14" s="22"/>
      <c r="C14">
        <v>2</v>
      </c>
      <c r="D14" s="19">
        <v>4.8554035947424898E-2</v>
      </c>
      <c r="E14" s="19">
        <v>5.4258841726512602E-2</v>
      </c>
      <c r="F14" s="19">
        <v>1.06795929605141E-3</v>
      </c>
      <c r="G14" s="19">
        <v>4.3130582328731001E-2</v>
      </c>
      <c r="H14" s="19">
        <v>5.9528747291275899E-2</v>
      </c>
      <c r="I14" s="19">
        <v>2.5491226171606401E-2</v>
      </c>
      <c r="J14" s="19">
        <v>8.5912247923167803E-2</v>
      </c>
      <c r="K14" s="19">
        <v>2.0949943134477601E-2</v>
      </c>
    </row>
    <row r="15" spans="2:15" x14ac:dyDescent="0.3">
      <c r="B15" t="s">
        <v>16</v>
      </c>
      <c r="D15" s="19">
        <v>5.0964011637801801E-2</v>
      </c>
      <c r="E15" s="19">
        <v>5.59254799505279E-2</v>
      </c>
      <c r="F15" s="19">
        <v>1.28496328552225E-3</v>
      </c>
      <c r="G15" s="19">
        <v>4.2790242400844399E-2</v>
      </c>
      <c r="H15" s="19">
        <v>5.8567189308729999E-2</v>
      </c>
      <c r="I15" s="19">
        <v>2.6145972251393299E-2</v>
      </c>
      <c r="J15" s="19">
        <v>9.4918691793953999E-2</v>
      </c>
      <c r="K15" s="19">
        <v>1.9357647142882399E-2</v>
      </c>
    </row>
    <row r="17" spans="3:11" x14ac:dyDescent="0.3">
      <c r="C17" t="s">
        <v>53</v>
      </c>
      <c r="D17" s="19">
        <f>D4-D18</f>
        <v>3.5103265454591803E-2</v>
      </c>
      <c r="E17" s="19">
        <f t="shared" ref="E17:K17" si="0">E4-E18</f>
        <v>4.0575376031194703E-2</v>
      </c>
      <c r="F17" s="19">
        <f t="shared" si="0"/>
        <v>6.6802783024314601E-4</v>
      </c>
      <c r="G17" s="19">
        <f t="shared" si="0"/>
        <v>3.5973494450301298E-2</v>
      </c>
      <c r="H17" s="19">
        <f t="shared" si="0"/>
        <v>4.6990385053284192E-2</v>
      </c>
      <c r="I17" s="19">
        <f t="shared" si="0"/>
        <v>1.9370270955534199E-2</v>
      </c>
      <c r="J17" s="19">
        <f t="shared" si="0"/>
        <v>5.27804420686694E-2</v>
      </c>
      <c r="K17" s="19">
        <f t="shared" si="0"/>
        <v>1.5438282756335197E-2</v>
      </c>
    </row>
    <row r="18" spans="3:11" x14ac:dyDescent="0.3">
      <c r="C18" t="s">
        <v>54</v>
      </c>
      <c r="D18">
        <f>(D4-D3)/0.5</f>
        <v>1.3608971475434994E-2</v>
      </c>
      <c r="E18">
        <f t="shared" ref="E18:K18" si="1">(E4-E3)/0.5</f>
        <v>1.4206386602649196E-2</v>
      </c>
      <c r="F18">
        <f t="shared" si="1"/>
        <v>3.8369721005436399E-4</v>
      </c>
      <c r="G18">
        <f t="shared" si="1"/>
        <v>8.7953106623634009E-3</v>
      </c>
      <c r="H18">
        <f t="shared" si="1"/>
        <v>1.162105210294781E-2</v>
      </c>
      <c r="I18">
        <f t="shared" si="1"/>
        <v>5.3510471742160004E-3</v>
      </c>
      <c r="J18">
        <f t="shared" si="1"/>
        <v>3.1721620133687595E-2</v>
      </c>
      <c r="K18">
        <f t="shared" si="1"/>
        <v>8.0444993318704028E-3</v>
      </c>
    </row>
    <row r="21" spans="3:11" x14ac:dyDescent="0.3">
      <c r="C21" t="s">
        <v>51</v>
      </c>
      <c r="D21" s="19">
        <f>D8-D22</f>
        <v>2.7338482919887198E-2</v>
      </c>
      <c r="E21" s="19">
        <f t="shared" ref="E21:K21" si="2">E8-E22</f>
        <v>3.2683952736845094E-2</v>
      </c>
      <c r="F21" s="19">
        <f t="shared" si="2"/>
        <v>4.3749909651303405E-4</v>
      </c>
      <c r="G21" s="19">
        <f t="shared" si="2"/>
        <v>3.0899573002918602E-2</v>
      </c>
      <c r="H21" s="19">
        <f t="shared" si="2"/>
        <v>3.9571709366458693E-2</v>
      </c>
      <c r="I21" s="19">
        <f t="shared" si="2"/>
        <v>1.6537086172653405E-2</v>
      </c>
      <c r="J21" s="19">
        <f t="shared" si="2"/>
        <v>3.5205536483511005E-2</v>
      </c>
      <c r="K21" s="19">
        <f t="shared" si="2"/>
        <v>1.1499778354179202E-2</v>
      </c>
    </row>
    <row r="22" spans="3:11" x14ac:dyDescent="0.3">
      <c r="C22" t="s">
        <v>52</v>
      </c>
      <c r="D22">
        <f>(D8-D7)/0.5</f>
        <v>9.6295678792285982E-3</v>
      </c>
      <c r="E22">
        <f t="shared" ref="E22:K22" si="3">(E8-E7)/0.5</f>
        <v>9.9476532085920055E-3</v>
      </c>
      <c r="F22">
        <f t="shared" si="3"/>
        <v>2.3843640474224197E-4</v>
      </c>
      <c r="G22">
        <f t="shared" si="3"/>
        <v>6.118299295271995E-3</v>
      </c>
      <c r="H22">
        <f t="shared" si="3"/>
        <v>7.1486452884126084E-3</v>
      </c>
      <c r="I22">
        <f t="shared" si="3"/>
        <v>4.0734696891041935E-3</v>
      </c>
      <c r="J22">
        <f t="shared" si="3"/>
        <v>2.2919167002442994E-2</v>
      </c>
      <c r="K22">
        <f t="shared" si="3"/>
        <v>6.0409972626683968E-3</v>
      </c>
    </row>
    <row r="25" spans="3:11" x14ac:dyDescent="0.3">
      <c r="C25" t="s">
        <v>49</v>
      </c>
      <c r="D25" s="19">
        <f>D12-D26</f>
        <v>2.8950207308638204E-2</v>
      </c>
      <c r="E25" s="19">
        <f t="shared" ref="E25:K25" si="4">E12-E26</f>
        <v>3.4011234104982802E-2</v>
      </c>
      <c r="F25" s="19">
        <f t="shared" si="4"/>
        <v>5.0174059905464506E-4</v>
      </c>
      <c r="G25" s="19">
        <f t="shared" si="4"/>
        <v>3.1533354192776003E-2</v>
      </c>
      <c r="H25" s="19">
        <f t="shared" si="4"/>
        <v>4.1753018331347092E-2</v>
      </c>
      <c r="I25" s="19">
        <f t="shared" si="4"/>
        <v>1.6949417464688102E-2</v>
      </c>
      <c r="J25" s="19">
        <f t="shared" si="4"/>
        <v>3.9282330965021692E-2</v>
      </c>
      <c r="K25" s="19">
        <f t="shared" si="4"/>
        <v>1.1392855296695901E-2</v>
      </c>
    </row>
    <row r="26" spans="3:11" x14ac:dyDescent="0.3">
      <c r="C26" t="s">
        <v>50</v>
      </c>
      <c r="D26">
        <f>(D12-D11)/0.5</f>
        <v>9.8019143193933955E-3</v>
      </c>
      <c r="E26">
        <f t="shared" ref="E26:K26" si="5">(E12-E11)/0.5</f>
        <v>1.0123803810764997E-2</v>
      </c>
      <c r="F26">
        <f t="shared" si="5"/>
        <v>2.8310934849838394E-4</v>
      </c>
      <c r="G26">
        <f t="shared" si="5"/>
        <v>5.7986140679773951E-3</v>
      </c>
      <c r="H26">
        <f t="shared" si="5"/>
        <v>8.8878644799644108E-3</v>
      </c>
      <c r="I26">
        <f t="shared" si="5"/>
        <v>4.2709043534591984E-3</v>
      </c>
      <c r="J26">
        <f t="shared" si="5"/>
        <v>2.3314958479073014E-2</v>
      </c>
      <c r="K26">
        <f t="shared" si="5"/>
        <v>4.7785439188907999E-3</v>
      </c>
    </row>
    <row r="28" spans="3:11" x14ac:dyDescent="0.3">
      <c r="D28" s="21">
        <f>(D15-D25)/D26</f>
        <v>2.2458678592617969</v>
      </c>
      <c r="E28" s="21">
        <f t="shared" ref="E28:K28" si="6">(E15-E25)/E26</f>
        <v>2.1646256935800068</v>
      </c>
      <c r="F28" s="21">
        <f t="shared" si="6"/>
        <v>2.7665023801645172</v>
      </c>
      <c r="G28" s="21">
        <f t="shared" si="6"/>
        <v>1.9413066770961862</v>
      </c>
      <c r="H28" s="21">
        <f t="shared" si="6"/>
        <v>1.8918122587587243</v>
      </c>
      <c r="I28" s="21">
        <f t="shared" si="6"/>
        <v>2.1533038498641375</v>
      </c>
      <c r="J28" s="21">
        <f t="shared" si="6"/>
        <v>2.3862946562341194</v>
      </c>
      <c r="K28" s="21">
        <f t="shared" si="6"/>
        <v>1.6667821791277568</v>
      </c>
    </row>
    <row r="29" spans="3:11" x14ac:dyDescent="0.3">
      <c r="C29" t="s">
        <v>59</v>
      </c>
      <c r="D29">
        <f>D21/D25</f>
        <v>0.94432770820711542</v>
      </c>
      <c r="E29">
        <f t="shared" ref="E29:K29" si="7">E21/E25</f>
        <v>0.96097520707302841</v>
      </c>
      <c r="F29">
        <f t="shared" si="7"/>
        <v>0.87196271806058412</v>
      </c>
      <c r="G29">
        <f t="shared" si="7"/>
        <v>0.97990124406103951</v>
      </c>
      <c r="H29">
        <f t="shared" si="7"/>
        <v>0.94775685562232215</v>
      </c>
      <c r="I29">
        <f t="shared" si="7"/>
        <v>0.97567283401369187</v>
      </c>
      <c r="J29">
        <f t="shared" si="7"/>
        <v>0.89621811177292909</v>
      </c>
      <c r="K29">
        <f t="shared" si="7"/>
        <v>1.0093850974754599</v>
      </c>
    </row>
    <row r="30" spans="3:11" x14ac:dyDescent="0.3">
      <c r="C30" t="s">
        <v>60</v>
      </c>
      <c r="D30">
        <f>D22/D26</f>
        <v>0.98241706318287192</v>
      </c>
      <c r="E30">
        <f t="shared" ref="E30:K30" si="8">E22/E26</f>
        <v>0.98260035403040058</v>
      </c>
      <c r="F30">
        <f t="shared" si="8"/>
        <v>0.84220604514443653</v>
      </c>
      <c r="G30">
        <f t="shared" si="8"/>
        <v>1.0551313164744052</v>
      </c>
      <c r="H30">
        <f t="shared" si="8"/>
        <v>0.80431528906944283</v>
      </c>
      <c r="I30">
        <f t="shared" si="8"/>
        <v>0.95377216439064161</v>
      </c>
      <c r="J30">
        <f t="shared" si="8"/>
        <v>0.98302413976052017</v>
      </c>
      <c r="K30">
        <f t="shared" si="8"/>
        <v>1.2641920562426554</v>
      </c>
    </row>
    <row r="36" spans="3:5" x14ac:dyDescent="0.3">
      <c r="C36" t="s">
        <v>55</v>
      </c>
    </row>
    <row r="38" spans="3:5" x14ac:dyDescent="0.3">
      <c r="C38" t="s">
        <v>56</v>
      </c>
      <c r="D38" t="s">
        <v>57</v>
      </c>
      <c r="E38" t="s">
        <v>58</v>
      </c>
    </row>
    <row r="39" spans="3:5" x14ac:dyDescent="0.3">
      <c r="C39">
        <v>1.5</v>
      </c>
      <c r="D39">
        <v>0.46110000000000001</v>
      </c>
      <c r="E39">
        <v>0.65</v>
      </c>
    </row>
    <row r="40" spans="3:5" x14ac:dyDescent="0.3">
      <c r="C40">
        <v>2</v>
      </c>
      <c r="D40">
        <v>0.44829999999999998</v>
      </c>
      <c r="E40">
        <v>0.52</v>
      </c>
    </row>
    <row r="41" spans="3:5" x14ac:dyDescent="0.3">
      <c r="C41">
        <v>2.5</v>
      </c>
      <c r="D41">
        <v>0.42570000000000002</v>
      </c>
      <c r="E41">
        <v>0.38</v>
      </c>
    </row>
    <row r="42" spans="3:5" x14ac:dyDescent="0.3">
      <c r="C42">
        <v>3</v>
      </c>
      <c r="D42">
        <v>0.40039999999999998</v>
      </c>
    </row>
    <row r="43" spans="3:5" x14ac:dyDescent="0.3">
      <c r="C43">
        <v>3.5</v>
      </c>
      <c r="D43">
        <v>0.30420000000000003</v>
      </c>
    </row>
    <row r="44" spans="3:5" x14ac:dyDescent="0.3">
      <c r="C44">
        <v>4</v>
      </c>
      <c r="D44">
        <v>0.20549999999999999</v>
      </c>
      <c r="E44">
        <v>4.8000000000000001E-2</v>
      </c>
    </row>
    <row r="45" spans="3:5" x14ac:dyDescent="0.3">
      <c r="C45">
        <v>6</v>
      </c>
      <c r="D45">
        <v>7.1599999999999997E-2</v>
      </c>
      <c r="E45">
        <v>0</v>
      </c>
    </row>
    <row r="46" spans="3:5" x14ac:dyDescent="0.3">
      <c r="C46">
        <v>8</v>
      </c>
      <c r="D46">
        <v>0</v>
      </c>
      <c r="E46">
        <v>0</v>
      </c>
    </row>
    <row r="47" spans="3:5" x14ac:dyDescent="0.3">
      <c r="C47">
        <v>10</v>
      </c>
      <c r="D47">
        <v>0</v>
      </c>
      <c r="E47">
        <v>0</v>
      </c>
    </row>
  </sheetData>
  <mergeCells count="3">
    <mergeCell ref="B3:B6"/>
    <mergeCell ref="B7:B10"/>
    <mergeCell ref="B11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41B5-AA92-4023-9EE2-4243759D78D4}">
  <dimension ref="A1:R16"/>
  <sheetViews>
    <sheetView workbookViewId="0">
      <selection activeCell="M7" sqref="M7"/>
    </sheetView>
  </sheetViews>
  <sheetFormatPr defaultRowHeight="14.4" x14ac:dyDescent="0.3"/>
  <cols>
    <col min="1" max="1" width="13.5546875" customWidth="1"/>
    <col min="2" max="4" width="9.44140625" bestFit="1" customWidth="1"/>
  </cols>
  <sheetData>
    <row r="1" spans="1:18" x14ac:dyDescent="0.3">
      <c r="A1" t="s">
        <v>32</v>
      </c>
      <c r="B1" s="3" t="s">
        <v>2</v>
      </c>
      <c r="C1" s="3" t="s">
        <v>36</v>
      </c>
      <c r="D1" s="3" t="s">
        <v>37</v>
      </c>
      <c r="E1" s="3" t="s">
        <v>21</v>
      </c>
      <c r="F1" s="3" t="s">
        <v>22</v>
      </c>
    </row>
    <row r="2" spans="1:18" x14ac:dyDescent="0.3">
      <c r="A2" s="3" t="s">
        <v>12</v>
      </c>
      <c r="B2" s="4">
        <v>0.820863335648232</v>
      </c>
      <c r="C2" s="4">
        <v>0.76512673753066196</v>
      </c>
      <c r="D2" s="4">
        <v>0.88535835370180505</v>
      </c>
      <c r="E2" s="2">
        <v>0.14399699222992732</v>
      </c>
      <c r="F2" s="2">
        <v>0.11464164629819443</v>
      </c>
      <c r="G2" s="3" t="s">
        <v>9</v>
      </c>
      <c r="H2" s="3">
        <v>2</v>
      </c>
      <c r="K2" s="3"/>
      <c r="Q2" s="3"/>
      <c r="R2" s="3"/>
    </row>
    <row r="3" spans="1:18" x14ac:dyDescent="0.3">
      <c r="A3" s="3" t="s">
        <v>26</v>
      </c>
      <c r="B3" s="4">
        <v>0.78875286082755103</v>
      </c>
      <c r="C3" s="4">
        <v>0.73133926165454</v>
      </c>
      <c r="D3" s="4">
        <v>0.85594890798706902</v>
      </c>
      <c r="E3" s="2">
        <v>0.16659704235942852</v>
      </c>
      <c r="F3" s="2">
        <v>0.1440510920129307</v>
      </c>
      <c r="G3" s="3" t="s">
        <v>16</v>
      </c>
      <c r="H3" s="3"/>
    </row>
    <row r="4" spans="1:18" x14ac:dyDescent="0.3">
      <c r="A4" s="3" t="s">
        <v>17</v>
      </c>
      <c r="B4" s="4">
        <v>0.78643800794815699</v>
      </c>
      <c r="C4" s="4">
        <v>0.72029118572927597</v>
      </c>
      <c r="D4" s="4">
        <v>0.865962311755893</v>
      </c>
      <c r="E4" s="2">
        <v>0.17816860222240788</v>
      </c>
      <c r="F4" s="2">
        <v>0.13403768824410628</v>
      </c>
      <c r="G4" s="3" t="s">
        <v>10</v>
      </c>
      <c r="H4" s="3">
        <v>2</v>
      </c>
    </row>
    <row r="5" spans="1:18" x14ac:dyDescent="0.3">
      <c r="A5" s="3" t="s">
        <v>34</v>
      </c>
      <c r="B5" s="5">
        <v>0.78110000000000002</v>
      </c>
      <c r="C5" s="5">
        <v>0.71950000000000003</v>
      </c>
      <c r="D5" s="5">
        <v>0.85440000000000005</v>
      </c>
      <c r="E5" s="2">
        <v>0.17649999999999999</v>
      </c>
      <c r="F5" s="2">
        <v>0.14560000000000001</v>
      </c>
      <c r="G5" s="3" t="s">
        <v>35</v>
      </c>
      <c r="H5" s="3"/>
    </row>
    <row r="6" spans="1:18" x14ac:dyDescent="0.3">
      <c r="A6" s="3" t="s">
        <v>33</v>
      </c>
      <c r="B6" s="5">
        <v>0.77470000000000006</v>
      </c>
      <c r="C6" s="5">
        <v>0.67330000000000001</v>
      </c>
      <c r="D6" s="5">
        <v>0.9133</v>
      </c>
      <c r="E6" s="2">
        <v>0.23449999999999999</v>
      </c>
      <c r="F6" s="2">
        <v>8.6699999999999999E-2</v>
      </c>
      <c r="G6" s="3" t="s">
        <v>35</v>
      </c>
      <c r="H6" s="3"/>
    </row>
    <row r="7" spans="1:18" x14ac:dyDescent="0.3">
      <c r="A7" s="3" t="s">
        <v>19</v>
      </c>
      <c r="B7" s="4">
        <v>0.76219808721024396</v>
      </c>
      <c r="C7" s="4">
        <v>0.64723048122453397</v>
      </c>
      <c r="D7" s="4">
        <v>0.926831191358511</v>
      </c>
      <c r="E7" s="2">
        <v>0.26764976188486922</v>
      </c>
      <c r="F7" s="2">
        <v>7.31688086414886E-2</v>
      </c>
      <c r="G7" s="3" t="s">
        <v>9</v>
      </c>
      <c r="H7" s="3">
        <v>2</v>
      </c>
    </row>
    <row r="8" spans="1:18" x14ac:dyDescent="0.3">
      <c r="A8" s="3" t="s">
        <v>15</v>
      </c>
      <c r="B8" s="4">
        <v>0.75371441118348803</v>
      </c>
      <c r="C8" s="4">
        <v>0.70327118759816898</v>
      </c>
      <c r="D8" s="4">
        <v>0.81195300796341496</v>
      </c>
      <c r="E8" s="2">
        <v>0.18151056896983875</v>
      </c>
      <c r="F8" s="2">
        <v>0.1880469920365844</v>
      </c>
      <c r="G8" s="3" t="s">
        <v>11</v>
      </c>
      <c r="H8" s="3">
        <v>2</v>
      </c>
    </row>
    <row r="9" spans="1:18" x14ac:dyDescent="0.3">
      <c r="A9" s="3" t="s">
        <v>27</v>
      </c>
      <c r="B9" s="4">
        <v>0.73019474380790295</v>
      </c>
      <c r="C9" s="4">
        <v>0.608157052123248</v>
      </c>
      <c r="D9" s="4">
        <v>0.91350626823306702</v>
      </c>
      <c r="E9" s="2">
        <v>0.31184727211964242</v>
      </c>
      <c r="F9" s="2">
        <v>8.6493731766932119E-2</v>
      </c>
      <c r="G9" s="3" t="s">
        <v>9</v>
      </c>
      <c r="H9" s="3">
        <v>1</v>
      </c>
    </row>
    <row r="10" spans="1:18" x14ac:dyDescent="0.3">
      <c r="A10" s="3" t="s">
        <v>14</v>
      </c>
      <c r="B10" s="4">
        <v>0.72991662385901102</v>
      </c>
      <c r="C10" s="4">
        <v>0.73162230671736295</v>
      </c>
      <c r="D10" s="4">
        <v>0.72821887566033205</v>
      </c>
      <c r="E10" s="2">
        <v>0.14153229175369705</v>
      </c>
      <c r="F10" s="2">
        <v>0.27178112433966728</v>
      </c>
      <c r="G10" s="3" t="s">
        <v>11</v>
      </c>
      <c r="H10" s="3">
        <v>2</v>
      </c>
    </row>
    <row r="11" spans="1:18" x14ac:dyDescent="0.3">
      <c r="A11" s="3" t="s">
        <v>13</v>
      </c>
      <c r="B11" s="4">
        <v>0.69240608590278696</v>
      </c>
      <c r="C11" s="4">
        <v>0.60411160058737101</v>
      </c>
      <c r="D11" s="4">
        <v>0.81092801387684299</v>
      </c>
      <c r="E11" s="2">
        <v>0.2815606984710502</v>
      </c>
      <c r="F11" s="2">
        <v>0.18907198612315698</v>
      </c>
      <c r="G11" s="3" t="s">
        <v>9</v>
      </c>
      <c r="H11" s="3">
        <v>2</v>
      </c>
    </row>
    <row r="13" spans="1:18" x14ac:dyDescent="0.3">
      <c r="E13" s="18"/>
    </row>
    <row r="16" spans="1:18" x14ac:dyDescent="0.3">
      <c r="A16" s="3" t="s">
        <v>47</v>
      </c>
      <c r="B16" s="4">
        <v>0.5</v>
      </c>
      <c r="E16" s="2">
        <v>0.154</v>
      </c>
      <c r="F16" s="6">
        <v>0.40329999999999999</v>
      </c>
    </row>
  </sheetData>
  <sortState xmlns:xlrd2="http://schemas.microsoft.com/office/spreadsheetml/2017/richdata2" ref="A2:H13">
    <sortCondition descending="1" ref="B2:B13"/>
  </sortState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49A4-6E10-45F4-A7A3-8140AB8E0C94}">
  <dimension ref="B1:K52"/>
  <sheetViews>
    <sheetView tabSelected="1" topLeftCell="A7" zoomScaleNormal="100" workbookViewId="0">
      <selection activeCell="G22" sqref="G22:K22"/>
    </sheetView>
  </sheetViews>
  <sheetFormatPr defaultRowHeight="14.4" x14ac:dyDescent="0.3"/>
  <cols>
    <col min="4" max="4" width="15" customWidth="1"/>
    <col min="6" max="6" width="0" hidden="1" customWidth="1"/>
  </cols>
  <sheetData>
    <row r="1" spans="2:11" ht="15" thickBot="1" x14ac:dyDescent="0.35"/>
    <row r="2" spans="2:11" ht="43.8" thickBot="1" x14ac:dyDescent="0.35">
      <c r="B2" s="7" t="s">
        <v>23</v>
      </c>
      <c r="C2" s="8" t="s">
        <v>38</v>
      </c>
      <c r="D2" s="8" t="s">
        <v>32</v>
      </c>
      <c r="E2" s="8" t="s">
        <v>39</v>
      </c>
      <c r="F2" s="8" t="s">
        <v>40</v>
      </c>
      <c r="G2" s="8" t="s">
        <v>2</v>
      </c>
      <c r="H2" s="8" t="s">
        <v>36</v>
      </c>
      <c r="I2" s="8" t="s">
        <v>37</v>
      </c>
      <c r="J2" s="8" t="s">
        <v>21</v>
      </c>
      <c r="K2" s="8" t="s">
        <v>22</v>
      </c>
    </row>
    <row r="3" spans="2:11" ht="15" thickBot="1" x14ac:dyDescent="0.35">
      <c r="B3" s="9" t="s">
        <v>31</v>
      </c>
      <c r="C3" s="10" t="s">
        <v>41</v>
      </c>
      <c r="D3" s="10" t="s">
        <v>42</v>
      </c>
      <c r="E3" s="11">
        <v>3</v>
      </c>
      <c r="F3" s="10" t="s">
        <v>16</v>
      </c>
      <c r="G3" s="11">
        <v>0.74590000000000001</v>
      </c>
      <c r="H3" s="11">
        <v>0.73719999999999997</v>
      </c>
      <c r="I3" s="11">
        <v>0.76970000000000005</v>
      </c>
      <c r="J3" s="12">
        <v>0.1148</v>
      </c>
      <c r="K3" s="13">
        <v>0.27629999999999999</v>
      </c>
    </row>
    <row r="4" spans="2:11" ht="15" thickBot="1" x14ac:dyDescent="0.35">
      <c r="B4" s="9" t="s">
        <v>31</v>
      </c>
      <c r="C4" s="10" t="s">
        <v>41</v>
      </c>
      <c r="D4" s="10" t="s">
        <v>42</v>
      </c>
      <c r="E4" s="11">
        <v>6</v>
      </c>
      <c r="F4" s="10" t="s">
        <v>16</v>
      </c>
      <c r="G4" s="11">
        <v>0.74680000000000002</v>
      </c>
      <c r="H4" s="11">
        <v>0.68789999999999996</v>
      </c>
      <c r="I4" s="11">
        <v>0.81120000000000003</v>
      </c>
      <c r="J4" s="12">
        <v>0.19600000000000001</v>
      </c>
      <c r="K4" s="12">
        <v>0.1888</v>
      </c>
    </row>
    <row r="5" spans="2:11" ht="15" thickBot="1" x14ac:dyDescent="0.35">
      <c r="B5" s="9" t="s">
        <v>31</v>
      </c>
      <c r="C5" s="10" t="s">
        <v>41</v>
      </c>
      <c r="D5" s="10" t="s">
        <v>42</v>
      </c>
      <c r="E5" s="11">
        <v>12</v>
      </c>
      <c r="F5" s="10" t="s">
        <v>16</v>
      </c>
      <c r="G5" s="14">
        <v>0.75180000000000002</v>
      </c>
      <c r="H5" s="14">
        <v>0.72709999999999997</v>
      </c>
      <c r="I5" s="14">
        <v>0.77839999999999998</v>
      </c>
      <c r="J5" s="15">
        <v>0.15479999999999999</v>
      </c>
      <c r="K5" s="15">
        <v>0.22159999999999999</v>
      </c>
    </row>
    <row r="6" spans="2:11" ht="15" thickBot="1" x14ac:dyDescent="0.35">
      <c r="B6" s="9" t="s">
        <v>31</v>
      </c>
      <c r="C6" s="10" t="s">
        <v>41</v>
      </c>
      <c r="D6" s="10" t="s">
        <v>42</v>
      </c>
      <c r="E6" s="11">
        <v>24</v>
      </c>
      <c r="F6" s="10" t="s">
        <v>16</v>
      </c>
      <c r="G6" s="11">
        <v>0.73229999999999995</v>
      </c>
      <c r="H6" s="11">
        <v>0.6109</v>
      </c>
      <c r="I6" s="11">
        <v>0.91369999999999996</v>
      </c>
      <c r="J6" s="12">
        <v>0.30830000000000002</v>
      </c>
      <c r="K6" s="12">
        <v>8.6300000000000002E-2</v>
      </c>
    </row>
    <row r="7" spans="2:11" ht="15" thickBot="1" x14ac:dyDescent="0.35">
      <c r="B7" s="9" t="s">
        <v>31</v>
      </c>
      <c r="C7" s="10" t="s">
        <v>41</v>
      </c>
      <c r="D7" s="10" t="s">
        <v>42</v>
      </c>
      <c r="E7" s="11">
        <v>48</v>
      </c>
      <c r="F7" s="10" t="s">
        <v>16</v>
      </c>
      <c r="G7" s="11">
        <v>0.70469999999999999</v>
      </c>
      <c r="H7" s="11">
        <v>0.56920000000000004</v>
      </c>
      <c r="I7" s="11">
        <v>0.92479999999999996</v>
      </c>
      <c r="J7" s="12">
        <v>0.37090000000000001</v>
      </c>
      <c r="K7" s="12">
        <v>7.51E-2</v>
      </c>
    </row>
    <row r="8" spans="2:11" ht="15" thickBot="1" x14ac:dyDescent="0.35">
      <c r="B8" s="9" t="s">
        <v>31</v>
      </c>
      <c r="C8" s="10" t="s">
        <v>41</v>
      </c>
      <c r="D8" s="10" t="s">
        <v>17</v>
      </c>
      <c r="E8" s="11">
        <v>3</v>
      </c>
      <c r="F8" s="10" t="s">
        <v>16</v>
      </c>
      <c r="G8" s="11">
        <v>0.71630000000000005</v>
      </c>
      <c r="H8" s="11">
        <v>0.74109999999999998</v>
      </c>
      <c r="I8" s="11">
        <v>0.69310000000000005</v>
      </c>
      <c r="J8" s="12">
        <v>0.1283</v>
      </c>
      <c r="K8" s="12">
        <v>0.30690000000000001</v>
      </c>
    </row>
    <row r="9" spans="2:11" ht="15" thickBot="1" x14ac:dyDescent="0.35">
      <c r="B9" s="9" t="s">
        <v>31</v>
      </c>
      <c r="C9" s="10" t="s">
        <v>41</v>
      </c>
      <c r="D9" s="10" t="s">
        <v>17</v>
      </c>
      <c r="E9" s="11">
        <v>6</v>
      </c>
      <c r="F9" s="10" t="s">
        <v>16</v>
      </c>
      <c r="G9" s="11">
        <v>0.77729999999999999</v>
      </c>
      <c r="H9" s="11">
        <v>0.73550000000000004</v>
      </c>
      <c r="I9" s="11">
        <v>0.82430000000000003</v>
      </c>
      <c r="J9" s="12">
        <v>0.15709999999999999</v>
      </c>
      <c r="K9" s="12">
        <v>0.1757</v>
      </c>
    </row>
    <row r="10" spans="2:11" ht="15" thickBot="1" x14ac:dyDescent="0.35">
      <c r="B10" s="9" t="s">
        <v>31</v>
      </c>
      <c r="C10" s="10" t="s">
        <v>41</v>
      </c>
      <c r="D10" s="10" t="s">
        <v>17</v>
      </c>
      <c r="E10" s="11">
        <v>12</v>
      </c>
      <c r="F10" s="10" t="s">
        <v>16</v>
      </c>
      <c r="G10" s="11">
        <v>0.78100000000000003</v>
      </c>
      <c r="H10" s="11">
        <v>0.73606400000000005</v>
      </c>
      <c r="I10" s="11">
        <v>0.83182199999999995</v>
      </c>
      <c r="J10" s="12">
        <v>0.158</v>
      </c>
      <c r="K10" s="12">
        <v>0.16819999999999999</v>
      </c>
    </row>
    <row r="11" spans="2:11" ht="15" thickBot="1" x14ac:dyDescent="0.35">
      <c r="B11" s="9" t="s">
        <v>31</v>
      </c>
      <c r="C11" s="10" t="s">
        <v>41</v>
      </c>
      <c r="D11" s="10" t="s">
        <v>17</v>
      </c>
      <c r="E11" s="11">
        <v>24</v>
      </c>
      <c r="F11" s="10" t="s">
        <v>16</v>
      </c>
      <c r="G11" s="11">
        <v>0.78090000000000004</v>
      </c>
      <c r="H11" s="11">
        <v>0.68420000000000003</v>
      </c>
      <c r="I11" s="11">
        <v>0.90949999999999998</v>
      </c>
      <c r="J11" s="12">
        <v>0.21940000000000001</v>
      </c>
      <c r="K11" s="12">
        <v>9.0800000000000006E-2</v>
      </c>
    </row>
    <row r="12" spans="2:11" ht="15" thickBot="1" x14ac:dyDescent="0.35">
      <c r="B12" s="9" t="s">
        <v>31</v>
      </c>
      <c r="C12" s="10" t="s">
        <v>41</v>
      </c>
      <c r="D12" s="10" t="s">
        <v>17</v>
      </c>
      <c r="E12" s="11">
        <v>48</v>
      </c>
      <c r="F12" s="10" t="s">
        <v>16</v>
      </c>
      <c r="G12" s="11">
        <v>0.7571</v>
      </c>
      <c r="H12" s="11">
        <v>0.62860000000000005</v>
      </c>
      <c r="I12" s="11">
        <v>0.95189999999999997</v>
      </c>
      <c r="J12" s="12">
        <v>0.29799999999999999</v>
      </c>
      <c r="K12" s="12">
        <v>4.8099999999999997E-2</v>
      </c>
    </row>
    <row r="13" spans="2:11" ht="15" thickBot="1" x14ac:dyDescent="0.35">
      <c r="B13" s="9" t="s">
        <v>31</v>
      </c>
      <c r="C13" s="10" t="s">
        <v>41</v>
      </c>
      <c r="D13" s="10" t="s">
        <v>33</v>
      </c>
      <c r="E13" s="11">
        <v>3</v>
      </c>
      <c r="F13" s="10"/>
      <c r="G13" s="11">
        <v>0.77110000000000001</v>
      </c>
      <c r="H13" s="11">
        <v>0.67979999999999996</v>
      </c>
      <c r="I13" s="11">
        <v>0.89070000000000005</v>
      </c>
      <c r="J13" s="12">
        <v>0.22220000000000001</v>
      </c>
      <c r="K13" s="12">
        <v>0.10929999999999999</v>
      </c>
    </row>
    <row r="14" spans="2:11" ht="15" thickBot="1" x14ac:dyDescent="0.35">
      <c r="B14" s="9" t="s">
        <v>31</v>
      </c>
      <c r="C14" s="10" t="s">
        <v>41</v>
      </c>
      <c r="D14" s="10" t="s">
        <v>33</v>
      </c>
      <c r="E14" s="11">
        <v>6</v>
      </c>
      <c r="F14" s="10"/>
      <c r="G14" s="11">
        <v>0.77059999999999995</v>
      </c>
      <c r="H14" s="11">
        <v>0.66690000000000005</v>
      </c>
      <c r="I14" s="11">
        <v>0.91239999999999999</v>
      </c>
      <c r="J14" s="12">
        <v>0.24149999999999999</v>
      </c>
      <c r="K14" s="12">
        <v>8.7599999999999997E-2</v>
      </c>
    </row>
    <row r="15" spans="2:11" ht="15" thickBot="1" x14ac:dyDescent="0.35">
      <c r="B15" s="9" t="s">
        <v>31</v>
      </c>
      <c r="C15" s="10" t="s">
        <v>41</v>
      </c>
      <c r="D15" s="10" t="s">
        <v>33</v>
      </c>
      <c r="E15" s="11">
        <v>12</v>
      </c>
      <c r="F15" s="10"/>
      <c r="G15" s="11">
        <v>0.77470000000000006</v>
      </c>
      <c r="H15" s="11">
        <v>0.67330000000000001</v>
      </c>
      <c r="I15" s="11">
        <v>0.9133</v>
      </c>
      <c r="J15" s="12">
        <v>0.23449999999999999</v>
      </c>
      <c r="K15" s="12">
        <v>8.6699999999999999E-2</v>
      </c>
    </row>
    <row r="16" spans="2:11" ht="15" thickBot="1" x14ac:dyDescent="0.35">
      <c r="B16" s="9" t="s">
        <v>31</v>
      </c>
      <c r="C16" s="10" t="s">
        <v>41</v>
      </c>
      <c r="D16" s="10" t="s">
        <v>33</v>
      </c>
      <c r="E16" s="11">
        <v>24</v>
      </c>
      <c r="F16" s="10"/>
      <c r="G16" s="11">
        <v>0.76839999999999997</v>
      </c>
      <c r="H16" s="11">
        <v>0.66139999999999999</v>
      </c>
      <c r="I16" s="11">
        <v>0.91679999999999995</v>
      </c>
      <c r="J16" s="12">
        <v>0.24859999999999999</v>
      </c>
      <c r="K16" s="12">
        <v>8.3199999999999996E-2</v>
      </c>
    </row>
    <row r="17" spans="2:11" ht="15" thickBot="1" x14ac:dyDescent="0.35">
      <c r="B17" s="9" t="s">
        <v>31</v>
      </c>
      <c r="C17" s="10" t="s">
        <v>41</v>
      </c>
      <c r="D17" s="10" t="s">
        <v>33</v>
      </c>
      <c r="E17" s="11">
        <v>48</v>
      </c>
      <c r="F17" s="10"/>
      <c r="G17" s="11">
        <v>0.74739999999999995</v>
      </c>
      <c r="H17" s="11">
        <v>0.63129999999999997</v>
      </c>
      <c r="I17" s="11">
        <v>0.91569999999999996</v>
      </c>
      <c r="J17" s="12">
        <v>0.2833</v>
      </c>
      <c r="K17" s="12">
        <v>8.43E-2</v>
      </c>
    </row>
    <row r="18" spans="2:11" ht="15" thickBot="1" x14ac:dyDescent="0.35">
      <c r="B18" s="9" t="s">
        <v>31</v>
      </c>
      <c r="C18" s="10" t="s">
        <v>41</v>
      </c>
      <c r="D18" s="10" t="s">
        <v>34</v>
      </c>
      <c r="E18" s="11">
        <v>3</v>
      </c>
      <c r="F18" s="10"/>
      <c r="G18" s="11">
        <v>0.78110000000000002</v>
      </c>
      <c r="H18" s="11">
        <v>0.71950000000000003</v>
      </c>
      <c r="I18" s="11">
        <v>0.85440000000000005</v>
      </c>
      <c r="J18" s="12">
        <v>0.17649999999999999</v>
      </c>
      <c r="K18" s="12">
        <v>0.14560000000000001</v>
      </c>
    </row>
    <row r="19" spans="2:11" ht="15" thickBot="1" x14ac:dyDescent="0.35">
      <c r="B19" s="9" t="s">
        <v>31</v>
      </c>
      <c r="C19" s="10" t="s">
        <v>41</v>
      </c>
      <c r="D19" s="10" t="s">
        <v>34</v>
      </c>
      <c r="E19" s="11">
        <v>6</v>
      </c>
      <c r="F19" s="10"/>
      <c r="G19" s="11">
        <v>0.77959999999999996</v>
      </c>
      <c r="H19" s="11">
        <v>0.69520000000000004</v>
      </c>
      <c r="I19" s="11">
        <v>0.88729999999999998</v>
      </c>
      <c r="J19" s="12">
        <v>0.20610000000000001</v>
      </c>
      <c r="K19" s="12">
        <v>0.11269999999999999</v>
      </c>
    </row>
    <row r="20" spans="2:11" ht="15" thickBot="1" x14ac:dyDescent="0.35">
      <c r="B20" s="9" t="s">
        <v>31</v>
      </c>
      <c r="C20" s="10" t="s">
        <v>41</v>
      </c>
      <c r="D20" s="10" t="s">
        <v>34</v>
      </c>
      <c r="E20" s="11">
        <v>12</v>
      </c>
      <c r="F20" s="10"/>
      <c r="G20" s="11">
        <v>0.77280000000000004</v>
      </c>
      <c r="H20" s="11">
        <v>0.68359999999999999</v>
      </c>
      <c r="I20" s="11">
        <v>0.89139999999999997</v>
      </c>
      <c r="J20" s="12">
        <v>0.21679999999999999</v>
      </c>
      <c r="K20" s="12">
        <v>0.10680000000000001</v>
      </c>
    </row>
    <row r="21" spans="2:11" ht="15" thickBot="1" x14ac:dyDescent="0.35">
      <c r="B21" s="9" t="s">
        <v>31</v>
      </c>
      <c r="C21" s="10" t="s">
        <v>41</v>
      </c>
      <c r="D21" s="10" t="s">
        <v>34</v>
      </c>
      <c r="E21" s="11">
        <v>24</v>
      </c>
      <c r="F21" s="10"/>
      <c r="G21" s="11">
        <v>0.7651</v>
      </c>
      <c r="H21" s="11">
        <v>0.68579999999999997</v>
      </c>
      <c r="I21" s="11">
        <v>0.86529999999999996</v>
      </c>
      <c r="J21" s="12">
        <v>0.21</v>
      </c>
      <c r="K21" s="12">
        <v>0.13469999999999999</v>
      </c>
    </row>
    <row r="22" spans="2:11" ht="15" thickBot="1" x14ac:dyDescent="0.35">
      <c r="B22" s="24" t="s">
        <v>31</v>
      </c>
      <c r="C22" s="25" t="s">
        <v>41</v>
      </c>
      <c r="D22" s="25" t="s">
        <v>34</v>
      </c>
      <c r="E22" s="26">
        <v>48</v>
      </c>
      <c r="F22" s="25"/>
      <c r="G22" s="31">
        <v>0.61770000000000003</v>
      </c>
      <c r="H22" s="28">
        <v>0.53690000000000004</v>
      </c>
      <c r="I22" s="28">
        <v>0.72709999999999997</v>
      </c>
      <c r="J22" s="29">
        <v>0.10680000000000001</v>
      </c>
      <c r="K22" s="30">
        <v>0.46310000000000001</v>
      </c>
    </row>
    <row r="23" spans="2:11" ht="15" thickBot="1" x14ac:dyDescent="0.35">
      <c r="B23" s="9" t="s">
        <v>31</v>
      </c>
      <c r="C23" s="10" t="s">
        <v>41</v>
      </c>
      <c r="D23" s="10" t="s">
        <v>43</v>
      </c>
      <c r="E23" s="11">
        <v>3</v>
      </c>
      <c r="F23" s="10" t="s">
        <v>16</v>
      </c>
      <c r="G23" s="11">
        <v>0.74709999999999999</v>
      </c>
      <c r="H23" s="11">
        <v>0.72430000000000005</v>
      </c>
      <c r="I23" s="11">
        <v>0.77139999999999997</v>
      </c>
      <c r="J23" s="12">
        <v>0.15559999999999999</v>
      </c>
      <c r="K23" s="12">
        <v>0.2286</v>
      </c>
    </row>
    <row r="24" spans="2:11" ht="15" thickBot="1" x14ac:dyDescent="0.35">
      <c r="B24" s="9" t="s">
        <v>31</v>
      </c>
      <c r="C24" s="10" t="s">
        <v>41</v>
      </c>
      <c r="D24" s="10" t="s">
        <v>43</v>
      </c>
      <c r="E24" s="11">
        <v>6</v>
      </c>
      <c r="F24" s="10" t="s">
        <v>16</v>
      </c>
      <c r="G24" s="14">
        <v>0.78879999999999995</v>
      </c>
      <c r="H24" s="14">
        <v>0.73129999999999995</v>
      </c>
      <c r="I24" s="14">
        <v>0.85589999999999999</v>
      </c>
      <c r="J24" s="15">
        <v>0.1666</v>
      </c>
      <c r="K24" s="15">
        <v>0.14410000000000001</v>
      </c>
    </row>
    <row r="25" spans="2:11" ht="15" thickBot="1" x14ac:dyDescent="0.35">
      <c r="B25" s="9" t="s">
        <v>31</v>
      </c>
      <c r="C25" s="10" t="s">
        <v>41</v>
      </c>
      <c r="D25" s="10" t="s">
        <v>43</v>
      </c>
      <c r="E25" s="11">
        <v>12</v>
      </c>
      <c r="F25" s="10" t="s">
        <v>16</v>
      </c>
      <c r="G25" s="11">
        <v>0.7651</v>
      </c>
      <c r="H25" s="11">
        <v>0.70430000000000004</v>
      </c>
      <c r="I25" s="11">
        <v>0.83730000000000004</v>
      </c>
      <c r="J25" s="12">
        <v>0.1862</v>
      </c>
      <c r="K25" s="12">
        <v>0.16270000000000001</v>
      </c>
    </row>
    <row r="26" spans="2:11" ht="15" thickBot="1" x14ac:dyDescent="0.35">
      <c r="B26" s="9" t="s">
        <v>31</v>
      </c>
      <c r="C26" s="10" t="s">
        <v>41</v>
      </c>
      <c r="D26" s="10" t="s">
        <v>43</v>
      </c>
      <c r="E26" s="11">
        <v>24</v>
      </c>
      <c r="F26" s="10" t="s">
        <v>16</v>
      </c>
      <c r="G26" s="11">
        <v>0.76910000000000001</v>
      </c>
      <c r="H26" s="11">
        <v>0.69550000000000001</v>
      </c>
      <c r="I26" s="11">
        <v>0.86009999999999998</v>
      </c>
      <c r="J26" s="12">
        <v>0.1996</v>
      </c>
      <c r="K26" s="12">
        <v>0.1399</v>
      </c>
    </row>
    <row r="27" spans="2:11" ht="15" thickBot="1" x14ac:dyDescent="0.35">
      <c r="B27" s="24" t="s">
        <v>31</v>
      </c>
      <c r="C27" s="25" t="s">
        <v>41</v>
      </c>
      <c r="D27" s="25" t="s">
        <v>43</v>
      </c>
      <c r="E27" s="26">
        <v>48</v>
      </c>
      <c r="F27" s="25" t="s">
        <v>16</v>
      </c>
      <c r="G27" s="27">
        <v>0.62019999999999997</v>
      </c>
      <c r="H27" s="28">
        <v>0.86570000000000003</v>
      </c>
      <c r="I27" s="28">
        <v>0.48320000000000002</v>
      </c>
      <c r="J27" s="29">
        <v>0.49059999999999998</v>
      </c>
      <c r="K27" s="30">
        <v>0.1343</v>
      </c>
    </row>
    <row r="28" spans="2:11" ht="15" thickBot="1" x14ac:dyDescent="0.35">
      <c r="B28" s="9" t="s">
        <v>31</v>
      </c>
      <c r="C28" s="10" t="s">
        <v>41</v>
      </c>
      <c r="D28" s="10" t="s">
        <v>12</v>
      </c>
      <c r="E28" s="11">
        <v>8</v>
      </c>
      <c r="F28" s="10" t="s">
        <v>16</v>
      </c>
      <c r="G28" s="14">
        <v>0.80840000000000001</v>
      </c>
      <c r="H28" s="14">
        <v>0.7399</v>
      </c>
      <c r="I28" s="14">
        <v>0.89080000000000004</v>
      </c>
      <c r="J28" s="15">
        <v>0.16589999999999999</v>
      </c>
      <c r="K28" s="15">
        <v>0.1091</v>
      </c>
    </row>
    <row r="29" spans="2:11" ht="15" thickBot="1" x14ac:dyDescent="0.35">
      <c r="B29" s="9" t="s">
        <v>31</v>
      </c>
      <c r="C29" s="10" t="s">
        <v>41</v>
      </c>
      <c r="D29" s="10" t="s">
        <v>12</v>
      </c>
      <c r="E29" s="11">
        <v>24</v>
      </c>
      <c r="F29" s="10" t="s">
        <v>16</v>
      </c>
      <c r="G29" s="11">
        <v>0.79179999999999995</v>
      </c>
      <c r="H29" s="11">
        <v>0.69340000000000002</v>
      </c>
      <c r="I29" s="11">
        <v>0.92279999999999995</v>
      </c>
      <c r="J29" s="12">
        <v>0.2162</v>
      </c>
      <c r="K29" s="12">
        <v>7.7200000000000005E-2</v>
      </c>
    </row>
    <row r="30" spans="2:11" ht="15" thickBot="1" x14ac:dyDescent="0.35">
      <c r="B30" s="9" t="s">
        <v>31</v>
      </c>
      <c r="C30" s="10" t="s">
        <v>41</v>
      </c>
      <c r="D30" s="10" t="s">
        <v>12</v>
      </c>
      <c r="E30" s="11">
        <v>48</v>
      </c>
      <c r="F30" s="10" t="s">
        <v>16</v>
      </c>
      <c r="G30" s="11">
        <v>0.76459999999999995</v>
      </c>
      <c r="H30" s="11">
        <v>0.63380000000000003</v>
      </c>
      <c r="I30" s="11">
        <v>0.96389999999999998</v>
      </c>
      <c r="J30" s="12">
        <v>0.2949</v>
      </c>
      <c r="K30" s="12">
        <v>3.6499999999999998E-2</v>
      </c>
    </row>
    <row r="31" spans="2:11" ht="15" thickBot="1" x14ac:dyDescent="0.35">
      <c r="B31" s="9" t="s">
        <v>31</v>
      </c>
      <c r="C31" s="10" t="s">
        <v>41</v>
      </c>
      <c r="D31" s="10" t="s">
        <v>19</v>
      </c>
      <c r="E31" s="11">
        <v>3</v>
      </c>
      <c r="F31" s="10" t="s">
        <v>16</v>
      </c>
      <c r="G31" s="16">
        <v>0.75029999999999997</v>
      </c>
      <c r="H31" s="11">
        <v>0.65210000000000001</v>
      </c>
      <c r="I31" s="11">
        <v>0.88339999999999996</v>
      </c>
      <c r="J31" s="11" t="s">
        <v>44</v>
      </c>
      <c r="K31" s="12">
        <v>0.1166</v>
      </c>
    </row>
    <row r="32" spans="2:11" ht="15" thickBot="1" x14ac:dyDescent="0.35">
      <c r="B32" s="9" t="s">
        <v>31</v>
      </c>
      <c r="C32" s="10" t="s">
        <v>41</v>
      </c>
      <c r="D32" s="10" t="s">
        <v>19</v>
      </c>
      <c r="E32" s="11">
        <v>6</v>
      </c>
      <c r="F32" s="10" t="s">
        <v>16</v>
      </c>
      <c r="G32" s="11">
        <v>0.75549999999999995</v>
      </c>
      <c r="H32" s="11">
        <v>0.66120000000000001</v>
      </c>
      <c r="I32" s="11">
        <v>0.88119999999999998</v>
      </c>
      <c r="J32" s="12">
        <v>0.21110000000000001</v>
      </c>
      <c r="K32" s="12">
        <v>0.1202</v>
      </c>
    </row>
    <row r="33" spans="2:11" ht="15" thickBot="1" x14ac:dyDescent="0.35">
      <c r="B33" s="9" t="s">
        <v>31</v>
      </c>
      <c r="C33" s="10" t="s">
        <v>41</v>
      </c>
      <c r="D33" s="10" t="s">
        <v>19</v>
      </c>
      <c r="E33" s="11">
        <v>12</v>
      </c>
      <c r="F33" s="10" t="s">
        <v>16</v>
      </c>
      <c r="G33" s="11">
        <v>0.75560000000000005</v>
      </c>
      <c r="H33" s="16">
        <v>0.65359999999999996</v>
      </c>
      <c r="I33" s="16">
        <v>0.89529999999999998</v>
      </c>
      <c r="J33" s="17">
        <v>0.21929999999999999</v>
      </c>
      <c r="K33" s="17">
        <v>0.1153</v>
      </c>
    </row>
    <row r="34" spans="2:11" ht="15" thickBot="1" x14ac:dyDescent="0.35">
      <c r="B34" s="9" t="s">
        <v>31</v>
      </c>
      <c r="C34" s="10" t="s">
        <v>41</v>
      </c>
      <c r="D34" s="10" t="s">
        <v>19</v>
      </c>
      <c r="E34" s="11">
        <v>24</v>
      </c>
      <c r="F34" s="10" t="s">
        <v>16</v>
      </c>
      <c r="G34" s="14">
        <v>0.75760000000000005</v>
      </c>
      <c r="H34" s="14">
        <v>0.6401</v>
      </c>
      <c r="I34" s="14">
        <v>0.92779999999999996</v>
      </c>
      <c r="J34" s="15">
        <v>0.27639999999999998</v>
      </c>
      <c r="K34" s="15">
        <v>7.2099999999999997E-2</v>
      </c>
    </row>
    <row r="35" spans="2:11" ht="15" thickBot="1" x14ac:dyDescent="0.35">
      <c r="B35" s="9" t="s">
        <v>31</v>
      </c>
      <c r="C35" s="10" t="s">
        <v>41</v>
      </c>
      <c r="D35" s="10" t="s">
        <v>19</v>
      </c>
      <c r="E35" s="11">
        <v>48</v>
      </c>
      <c r="F35" s="10" t="s">
        <v>16</v>
      </c>
      <c r="G35" s="11">
        <v>0.74319999999999997</v>
      </c>
      <c r="H35" s="11">
        <v>0.61229999999999996</v>
      </c>
      <c r="I35" s="11">
        <v>0.94520000000000004</v>
      </c>
      <c r="J35" s="12">
        <v>0.2873</v>
      </c>
      <c r="K35" s="12">
        <v>6.3600000000000004E-2</v>
      </c>
    </row>
    <row r="36" spans="2:11" ht="15" thickBot="1" x14ac:dyDescent="0.35">
      <c r="B36" s="9" t="s">
        <v>31</v>
      </c>
      <c r="C36" s="10" t="s">
        <v>41</v>
      </c>
      <c r="D36" s="10" t="s">
        <v>13</v>
      </c>
      <c r="E36" s="11">
        <v>3</v>
      </c>
      <c r="F36" s="10" t="s">
        <v>16</v>
      </c>
      <c r="G36" s="11">
        <v>0.65059999999999996</v>
      </c>
      <c r="H36" s="11">
        <v>0.50629999999999997</v>
      </c>
      <c r="I36" s="11">
        <v>0.90980000000000005</v>
      </c>
      <c r="J36" s="12">
        <v>0.47199999999999998</v>
      </c>
      <c r="K36" s="12">
        <v>9.0200000000000002E-2</v>
      </c>
    </row>
    <row r="37" spans="2:11" ht="15" thickBot="1" x14ac:dyDescent="0.35">
      <c r="B37" s="9" t="s">
        <v>31</v>
      </c>
      <c r="C37" s="10" t="s">
        <v>41</v>
      </c>
      <c r="D37" s="10" t="s">
        <v>13</v>
      </c>
      <c r="E37" s="11">
        <v>6</v>
      </c>
      <c r="F37" s="10" t="s">
        <v>16</v>
      </c>
      <c r="G37" s="14">
        <v>0.66469999999999996</v>
      </c>
      <c r="H37" s="14">
        <v>0.54320000000000002</v>
      </c>
      <c r="I37" s="14">
        <v>0.85629999999999995</v>
      </c>
      <c r="J37" s="14" t="s">
        <v>45</v>
      </c>
      <c r="K37" s="14" t="s">
        <v>46</v>
      </c>
    </row>
    <row r="38" spans="2:11" ht="15" thickBot="1" x14ac:dyDescent="0.35">
      <c r="B38" s="9" t="s">
        <v>31</v>
      </c>
      <c r="C38" s="10" t="s">
        <v>41</v>
      </c>
      <c r="D38" s="10" t="s">
        <v>13</v>
      </c>
      <c r="E38" s="11">
        <v>12</v>
      </c>
      <c r="F38" s="10" t="s">
        <v>16</v>
      </c>
      <c r="G38" s="14">
        <v>0.67079999999999995</v>
      </c>
      <c r="H38" s="14">
        <v>0.55759999999999998</v>
      </c>
      <c r="I38" s="14">
        <v>0.84150000000000003</v>
      </c>
      <c r="J38" s="15">
        <v>0.35370000000000001</v>
      </c>
      <c r="K38" s="15">
        <v>0.15840000000000001</v>
      </c>
    </row>
    <row r="39" spans="2:11" ht="15" thickBot="1" x14ac:dyDescent="0.35">
      <c r="B39" s="9" t="s">
        <v>31</v>
      </c>
      <c r="C39" s="10" t="s">
        <v>41</v>
      </c>
      <c r="D39" s="10" t="s">
        <v>13</v>
      </c>
      <c r="E39" s="11">
        <v>24</v>
      </c>
      <c r="F39" s="10" t="s">
        <v>16</v>
      </c>
      <c r="G39" s="16">
        <v>0.66910000000000003</v>
      </c>
      <c r="H39" s="16">
        <v>0.56259999999999999</v>
      </c>
      <c r="I39" s="16">
        <v>0.82540000000000002</v>
      </c>
      <c r="J39" s="17">
        <v>0.34250000000000003</v>
      </c>
      <c r="K39" s="17">
        <v>0.17019999999999999</v>
      </c>
    </row>
    <row r="40" spans="2:11" ht="15" thickBot="1" x14ac:dyDescent="0.35">
      <c r="B40" s="9" t="s">
        <v>31</v>
      </c>
      <c r="C40" s="10" t="s">
        <v>41</v>
      </c>
      <c r="D40" s="10" t="s">
        <v>13</v>
      </c>
      <c r="E40" s="11">
        <v>48</v>
      </c>
      <c r="F40" s="10" t="s">
        <v>16</v>
      </c>
      <c r="G40" s="11">
        <v>0.64570000000000005</v>
      </c>
      <c r="H40" s="11">
        <v>0.52349999999999997</v>
      </c>
      <c r="I40" s="11">
        <v>0.84230000000000005</v>
      </c>
      <c r="J40" s="12">
        <v>0.37209999999999999</v>
      </c>
      <c r="K40" s="12">
        <v>0.15720000000000001</v>
      </c>
    </row>
    <row r="41" spans="2:11" ht="15" thickBot="1" x14ac:dyDescent="0.35">
      <c r="B41" s="9" t="s">
        <v>31</v>
      </c>
      <c r="C41" s="10" t="s">
        <v>41</v>
      </c>
      <c r="D41" s="10" t="s">
        <v>14</v>
      </c>
      <c r="E41" s="11">
        <v>3</v>
      </c>
      <c r="F41" s="10" t="s">
        <v>16</v>
      </c>
      <c r="G41" s="11">
        <v>0.71930000000000005</v>
      </c>
      <c r="H41" s="11">
        <v>0.65510000000000002</v>
      </c>
      <c r="I41" s="11">
        <v>0.79890000000000005</v>
      </c>
      <c r="J41" s="12">
        <v>0.22509999999999999</v>
      </c>
      <c r="K41" s="12">
        <v>0.20119999999999999</v>
      </c>
    </row>
    <row r="42" spans="2:11" ht="15" thickBot="1" x14ac:dyDescent="0.35">
      <c r="B42" s="9" t="s">
        <v>31</v>
      </c>
      <c r="C42" s="10" t="s">
        <v>41</v>
      </c>
      <c r="D42" s="10" t="s">
        <v>14</v>
      </c>
      <c r="E42" s="11">
        <v>6</v>
      </c>
      <c r="F42" s="10" t="s">
        <v>16</v>
      </c>
      <c r="G42" s="14">
        <v>0.7238</v>
      </c>
      <c r="H42" s="14">
        <v>0.77059999999999995</v>
      </c>
      <c r="I42" s="14">
        <v>0.68240000000000001</v>
      </c>
      <c r="J42" s="15">
        <v>0.1076</v>
      </c>
      <c r="K42" s="15">
        <v>0.31759999999999999</v>
      </c>
    </row>
    <row r="43" spans="2:11" ht="15" thickBot="1" x14ac:dyDescent="0.35">
      <c r="B43" s="9" t="s">
        <v>31</v>
      </c>
      <c r="C43" s="10" t="s">
        <v>41</v>
      </c>
      <c r="D43" s="10" t="s">
        <v>14</v>
      </c>
      <c r="E43" s="11">
        <v>12</v>
      </c>
      <c r="F43" s="10" t="s">
        <v>16</v>
      </c>
      <c r="G43" s="16">
        <v>0.72009999999999996</v>
      </c>
      <c r="H43" s="16">
        <v>0.65210000000000001</v>
      </c>
      <c r="I43" s="16">
        <v>0.80389999999999995</v>
      </c>
      <c r="J43" s="17">
        <v>0.2273</v>
      </c>
      <c r="K43" s="17">
        <v>0.19600000000000001</v>
      </c>
    </row>
    <row r="44" spans="2:11" ht="15" thickBot="1" x14ac:dyDescent="0.35">
      <c r="B44" s="9" t="s">
        <v>31</v>
      </c>
      <c r="C44" s="10" t="s">
        <v>41</v>
      </c>
      <c r="D44" s="10" t="s">
        <v>14</v>
      </c>
      <c r="E44" s="11">
        <v>24</v>
      </c>
      <c r="F44" s="10" t="s">
        <v>16</v>
      </c>
      <c r="G44" s="16">
        <v>0.71760000000000002</v>
      </c>
      <c r="H44" s="16">
        <v>0.61660000000000004</v>
      </c>
      <c r="I44" s="16">
        <v>0.85809999999999997</v>
      </c>
      <c r="J44" s="17">
        <v>0.2828</v>
      </c>
      <c r="K44" s="17">
        <v>0.1414</v>
      </c>
    </row>
    <row r="45" spans="2:11" ht="15" thickBot="1" x14ac:dyDescent="0.35">
      <c r="B45" s="9" t="s">
        <v>31</v>
      </c>
      <c r="C45" s="10" t="s">
        <v>41</v>
      </c>
      <c r="D45" s="10" t="s">
        <v>14</v>
      </c>
      <c r="E45" s="11">
        <v>48</v>
      </c>
      <c r="F45" s="10" t="s">
        <v>16</v>
      </c>
      <c r="G45" s="11">
        <v>0.67889999999999995</v>
      </c>
      <c r="H45" s="11">
        <v>0.55669999999999997</v>
      </c>
      <c r="I45" s="11">
        <v>0.88729999999999998</v>
      </c>
      <c r="J45" s="12">
        <v>0.39450000000000002</v>
      </c>
      <c r="K45" s="12">
        <v>0.1125</v>
      </c>
    </row>
    <row r="50" spans="4:11" x14ac:dyDescent="0.3">
      <c r="D50" t="s">
        <v>34</v>
      </c>
      <c r="E50">
        <v>48</v>
      </c>
      <c r="G50">
        <v>0.76449999999999996</v>
      </c>
      <c r="H50">
        <v>0.66679999999999995</v>
      </c>
      <c r="I50">
        <v>0.87190000000000001</v>
      </c>
      <c r="J50">
        <v>0.23710000000000001</v>
      </c>
      <c r="K50">
        <v>0.1042</v>
      </c>
    </row>
    <row r="52" spans="4:11" x14ac:dyDescent="0.3">
      <c r="D52" t="s">
        <v>43</v>
      </c>
      <c r="E52">
        <v>48</v>
      </c>
      <c r="F52" t="s">
        <v>16</v>
      </c>
      <c r="G52">
        <v>0.72060000000000002</v>
      </c>
      <c r="H52">
        <v>0.61719999999999997</v>
      </c>
      <c r="I52">
        <v>0.86570000000000003</v>
      </c>
      <c r="J52">
        <v>0.29060000000000002</v>
      </c>
      <c r="K52">
        <v>0.1343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F1</vt:lpstr>
      <vt:lpstr>soglie</vt:lpstr>
      <vt:lpstr>max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gioele verze</dc:creator>
  <cp:lastModifiedBy>gioele verze</cp:lastModifiedBy>
  <dcterms:created xsi:type="dcterms:W3CDTF">2015-06-05T18:17:20Z</dcterms:created>
  <dcterms:modified xsi:type="dcterms:W3CDTF">2023-04-05T21:49:53Z</dcterms:modified>
</cp:coreProperties>
</file>