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ht\"/>
    </mc:Choice>
  </mc:AlternateContent>
  <bookViews>
    <workbookView xWindow="0" yWindow="0" windowWidth="19200" windowHeight="11745"/>
  </bookViews>
  <sheets>
    <sheet name="Bivari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F11" i="1" l="1"/>
  <c r="E6" i="1" l="1"/>
  <c r="F6" i="1" s="1"/>
  <c r="D148" i="1" l="1"/>
  <c r="C148" i="1"/>
  <c r="E147" i="1"/>
  <c r="F147" i="1" s="1"/>
  <c r="E146" i="1"/>
  <c r="F146" i="1" s="1"/>
  <c r="E145" i="1"/>
  <c r="F145" i="1" s="1"/>
  <c r="E144" i="1"/>
  <c r="D141" i="1"/>
  <c r="C141" i="1"/>
  <c r="E140" i="1"/>
  <c r="E139" i="1"/>
  <c r="F139" i="1" s="1"/>
  <c r="E138" i="1"/>
  <c r="F138" i="1" s="1"/>
  <c r="E137" i="1"/>
  <c r="D132" i="1"/>
  <c r="C132" i="1"/>
  <c r="E131" i="1"/>
  <c r="F131" i="1" s="1"/>
  <c r="E130" i="1"/>
  <c r="E129" i="1"/>
  <c r="F129" i="1" s="1"/>
  <c r="D126" i="1"/>
  <c r="C126" i="1"/>
  <c r="E125" i="1"/>
  <c r="E124" i="1"/>
  <c r="F124" i="1" s="1"/>
  <c r="E123" i="1"/>
  <c r="F123" i="1" s="1"/>
  <c r="D118" i="1"/>
  <c r="C118" i="1"/>
  <c r="E117" i="1"/>
  <c r="F117" i="1" s="1"/>
  <c r="E116" i="1"/>
  <c r="D113" i="1"/>
  <c r="C113" i="1"/>
  <c r="E112" i="1"/>
  <c r="E111" i="1"/>
  <c r="F111" i="1" s="1"/>
  <c r="D106" i="1"/>
  <c r="C106" i="1"/>
  <c r="E105" i="1"/>
  <c r="E104" i="1"/>
  <c r="F104" i="1" s="1"/>
  <c r="D101" i="1"/>
  <c r="C101" i="1"/>
  <c r="E100" i="1"/>
  <c r="F100" i="1" s="1"/>
  <c r="E99" i="1"/>
  <c r="D94" i="1"/>
  <c r="C94" i="1"/>
  <c r="E93" i="1"/>
  <c r="F93" i="1" s="1"/>
  <c r="E92" i="1"/>
  <c r="E91" i="1"/>
  <c r="F91" i="1" s="1"/>
  <c r="D88" i="1"/>
  <c r="C88" i="1"/>
  <c r="E87" i="1"/>
  <c r="E86" i="1"/>
  <c r="F86" i="1" s="1"/>
  <c r="E85" i="1"/>
  <c r="F85" i="1" s="1"/>
  <c r="D80" i="1"/>
  <c r="C80" i="1"/>
  <c r="E79" i="1"/>
  <c r="F79" i="1" s="1"/>
  <c r="E78" i="1"/>
  <c r="E77" i="1"/>
  <c r="E76" i="1"/>
  <c r="F76" i="1" s="1"/>
  <c r="D73" i="1"/>
  <c r="C73" i="1"/>
  <c r="E72" i="1"/>
  <c r="F72" i="1" s="1"/>
  <c r="E71" i="1"/>
  <c r="F71" i="1" s="1"/>
  <c r="E70" i="1"/>
  <c r="E69" i="1"/>
  <c r="D64" i="1"/>
  <c r="C64" i="1"/>
  <c r="E63" i="1"/>
  <c r="E62" i="1"/>
  <c r="F62" i="1" s="1"/>
  <c r="E61" i="1"/>
  <c r="F61" i="1" s="1"/>
  <c r="E60" i="1"/>
  <c r="D57" i="1"/>
  <c r="C57" i="1"/>
  <c r="E56" i="1"/>
  <c r="E55" i="1"/>
  <c r="F55" i="1" s="1"/>
  <c r="E54" i="1"/>
  <c r="F54" i="1" s="1"/>
  <c r="E53" i="1"/>
  <c r="D48" i="1"/>
  <c r="C48" i="1"/>
  <c r="E47" i="1"/>
  <c r="F47" i="1" s="1"/>
  <c r="E46" i="1"/>
  <c r="F46" i="1" s="1"/>
  <c r="D43" i="1"/>
  <c r="C43" i="1"/>
  <c r="E42" i="1"/>
  <c r="E41" i="1"/>
  <c r="F41" i="1" s="1"/>
  <c r="D36" i="1"/>
  <c r="C36" i="1"/>
  <c r="E35" i="1"/>
  <c r="E34" i="1"/>
  <c r="F34" i="1" s="1"/>
  <c r="D31" i="1"/>
  <c r="C31" i="1"/>
  <c r="E30" i="1"/>
  <c r="E29" i="1"/>
  <c r="D24" i="1"/>
  <c r="C24" i="1"/>
  <c r="E23" i="1"/>
  <c r="F23" i="1" s="1"/>
  <c r="E22" i="1"/>
  <c r="D19" i="1"/>
  <c r="C19" i="1"/>
  <c r="E18" i="1"/>
  <c r="F18" i="1" s="1"/>
  <c r="E17" i="1"/>
  <c r="F17" i="1" s="1"/>
  <c r="D12" i="1"/>
  <c r="I11" i="1" s="1"/>
  <c r="C12" i="1"/>
  <c r="H11" i="1" s="1"/>
  <c r="D7" i="1"/>
  <c r="C7" i="1"/>
  <c r="E5" i="1"/>
  <c r="E101" i="1" l="1"/>
  <c r="F101" i="1" s="1"/>
  <c r="E31" i="1"/>
  <c r="F31" i="1" s="1"/>
  <c r="E148" i="1"/>
  <c r="F148" i="1" s="1"/>
  <c r="E118" i="1"/>
  <c r="E141" i="1"/>
  <c r="F141" i="1" s="1"/>
  <c r="F99" i="1"/>
  <c r="J11" i="1"/>
  <c r="K11" i="1" s="1"/>
  <c r="F137" i="1"/>
  <c r="E73" i="1"/>
  <c r="F73" i="1" s="1"/>
  <c r="E57" i="1"/>
  <c r="F57" i="1" s="1"/>
  <c r="E64" i="1"/>
  <c r="F64" i="1" s="1"/>
  <c r="F118" i="1"/>
  <c r="F53" i="1"/>
  <c r="E80" i="1"/>
  <c r="F80" i="1" s="1"/>
  <c r="E36" i="1"/>
  <c r="F36" i="1" s="1"/>
  <c r="E12" i="1"/>
  <c r="G23" i="1" s="1"/>
  <c r="I131" i="1"/>
  <c r="H130" i="1"/>
  <c r="E24" i="1"/>
  <c r="F24" i="1" s="1"/>
  <c r="F22" i="1"/>
  <c r="H91" i="1"/>
  <c r="H47" i="1"/>
  <c r="H105" i="1"/>
  <c r="H10" i="1"/>
  <c r="I116" i="1"/>
  <c r="I130" i="1"/>
  <c r="J130" i="1" s="1"/>
  <c r="K130" i="1" s="1"/>
  <c r="I10" i="1"/>
  <c r="I60" i="1"/>
  <c r="H35" i="1"/>
  <c r="H77" i="1"/>
  <c r="I92" i="1"/>
  <c r="H147" i="1"/>
  <c r="I78" i="1"/>
  <c r="H23" i="1"/>
  <c r="H63" i="1"/>
  <c r="H129" i="1"/>
  <c r="I144" i="1"/>
  <c r="H140" i="1"/>
  <c r="H6" i="1"/>
  <c r="I140" i="1"/>
  <c r="I6" i="1"/>
  <c r="H55" i="1"/>
  <c r="H125" i="1"/>
  <c r="H5" i="1"/>
  <c r="H41" i="1"/>
  <c r="H111" i="1"/>
  <c r="H139" i="1"/>
  <c r="H29" i="1"/>
  <c r="H87" i="1"/>
  <c r="H69" i="1"/>
  <c r="I5" i="1"/>
  <c r="F10" i="1"/>
  <c r="H22" i="1"/>
  <c r="I23" i="1"/>
  <c r="F30" i="1"/>
  <c r="I41" i="1"/>
  <c r="H46" i="1"/>
  <c r="I47" i="1"/>
  <c r="H54" i="1"/>
  <c r="I55" i="1"/>
  <c r="F60" i="1"/>
  <c r="H62" i="1"/>
  <c r="I63" i="1"/>
  <c r="F70" i="1"/>
  <c r="H72" i="1"/>
  <c r="F78" i="1"/>
  <c r="I91" i="1"/>
  <c r="H100" i="1"/>
  <c r="I111" i="1"/>
  <c r="F116" i="1"/>
  <c r="I129" i="1"/>
  <c r="H138" i="1"/>
  <c r="I139" i="1"/>
  <c r="F144" i="1"/>
  <c r="H146" i="1"/>
  <c r="I147" i="1"/>
  <c r="I22" i="1"/>
  <c r="F29" i="1"/>
  <c r="F35" i="1"/>
  <c r="I46" i="1"/>
  <c r="H53" i="1"/>
  <c r="I54" i="1"/>
  <c r="H61" i="1"/>
  <c r="I62" i="1"/>
  <c r="F69" i="1"/>
  <c r="H71" i="1"/>
  <c r="I72" i="1"/>
  <c r="F77" i="1"/>
  <c r="H79" i="1"/>
  <c r="F87" i="1"/>
  <c r="E88" i="1"/>
  <c r="F88" i="1" s="1"/>
  <c r="H99" i="1"/>
  <c r="I100" i="1"/>
  <c r="F105" i="1"/>
  <c r="E106" i="1"/>
  <c r="F106" i="1" s="1"/>
  <c r="H117" i="1"/>
  <c r="F125" i="1"/>
  <c r="E126" i="1"/>
  <c r="F126" i="1" s="1"/>
  <c r="H137" i="1"/>
  <c r="I138" i="1"/>
  <c r="H145" i="1"/>
  <c r="I146" i="1"/>
  <c r="E19" i="1"/>
  <c r="F19" i="1" s="1"/>
  <c r="H30" i="1"/>
  <c r="E43" i="1"/>
  <c r="F43" i="1" s="1"/>
  <c r="I53" i="1"/>
  <c r="H60" i="1"/>
  <c r="I61" i="1"/>
  <c r="H70" i="1"/>
  <c r="I71" i="1"/>
  <c r="H78" i="1"/>
  <c r="I79" i="1"/>
  <c r="I99" i="1"/>
  <c r="H116" i="1"/>
  <c r="I117" i="1"/>
  <c r="I137" i="1"/>
  <c r="H144" i="1"/>
  <c r="I145" i="1"/>
  <c r="I30" i="1"/>
  <c r="E48" i="1"/>
  <c r="F48" i="1" s="1"/>
  <c r="I70" i="1"/>
  <c r="E94" i="1"/>
  <c r="F94" i="1" s="1"/>
  <c r="E132" i="1"/>
  <c r="F132" i="1" s="1"/>
  <c r="E7" i="1"/>
  <c r="H18" i="1"/>
  <c r="I29" i="1"/>
  <c r="I35" i="1"/>
  <c r="F42" i="1"/>
  <c r="F56" i="1"/>
  <c r="I69" i="1"/>
  <c r="H76" i="1"/>
  <c r="I77" i="1"/>
  <c r="H86" i="1"/>
  <c r="I87" i="1"/>
  <c r="F92" i="1"/>
  <c r="H104" i="1"/>
  <c r="I105" i="1"/>
  <c r="F112" i="1"/>
  <c r="E113" i="1"/>
  <c r="F113" i="1" s="1"/>
  <c r="H124" i="1"/>
  <c r="I125" i="1"/>
  <c r="F130" i="1"/>
  <c r="F140" i="1"/>
  <c r="F5" i="1"/>
  <c r="H17" i="1"/>
  <c r="I18" i="1"/>
  <c r="H34" i="1"/>
  <c r="F63" i="1"/>
  <c r="I76" i="1"/>
  <c r="H85" i="1"/>
  <c r="I86" i="1"/>
  <c r="H93" i="1"/>
  <c r="I104" i="1"/>
  <c r="H123" i="1"/>
  <c r="I124" i="1"/>
  <c r="H131" i="1"/>
  <c r="I17" i="1"/>
  <c r="I34" i="1"/>
  <c r="H42" i="1"/>
  <c r="H56" i="1"/>
  <c r="I85" i="1"/>
  <c r="H92" i="1"/>
  <c r="I93" i="1"/>
  <c r="H112" i="1"/>
  <c r="I123" i="1"/>
  <c r="I42" i="1"/>
  <c r="I56" i="1"/>
  <c r="I112" i="1"/>
  <c r="G76" i="1" l="1"/>
  <c r="G116" i="1"/>
  <c r="G78" i="1"/>
  <c r="J47" i="1"/>
  <c r="K47" i="1" s="1"/>
  <c r="G130" i="1"/>
  <c r="G117" i="1"/>
  <c r="G146" i="1"/>
  <c r="G144" i="1"/>
  <c r="G61" i="1"/>
  <c r="G131" i="1"/>
  <c r="G129" i="1"/>
  <c r="G34" i="1"/>
  <c r="F12" i="1"/>
  <c r="G105" i="1"/>
  <c r="J91" i="1"/>
  <c r="K91" i="1" s="1"/>
  <c r="G79" i="1"/>
  <c r="G46" i="1"/>
  <c r="G47" i="1"/>
  <c r="G77" i="1"/>
  <c r="G35" i="1"/>
  <c r="G63" i="1"/>
  <c r="G91" i="1"/>
  <c r="G147" i="1"/>
  <c r="G92" i="1"/>
  <c r="G22" i="1"/>
  <c r="G60" i="1"/>
  <c r="G10" i="1"/>
  <c r="G145" i="1"/>
  <c r="G62" i="1"/>
  <c r="G93" i="1"/>
  <c r="G104" i="1"/>
  <c r="G11" i="1"/>
  <c r="J63" i="1"/>
  <c r="J35" i="1"/>
  <c r="K35" i="1" s="1"/>
  <c r="J23" i="1"/>
  <c r="K23" i="1" s="1"/>
  <c r="J147" i="1"/>
  <c r="K147" i="1" s="1"/>
  <c r="J10" i="1"/>
  <c r="K10" i="1" s="1"/>
  <c r="J77" i="1"/>
  <c r="K77" i="1" s="1"/>
  <c r="J129" i="1"/>
  <c r="K129" i="1" s="1"/>
  <c r="J105" i="1"/>
  <c r="K105" i="1" s="1"/>
  <c r="J140" i="1"/>
  <c r="K140" i="1" s="1"/>
  <c r="J69" i="1"/>
  <c r="K69" i="1" s="1"/>
  <c r="J5" i="1"/>
  <c r="K5" i="1" s="1"/>
  <c r="J6" i="1"/>
  <c r="K6" i="1" s="1"/>
  <c r="G41" i="1"/>
  <c r="G6" i="1"/>
  <c r="J125" i="1"/>
  <c r="K125" i="1" s="1"/>
  <c r="J55" i="1"/>
  <c r="K55" i="1" s="1"/>
  <c r="J29" i="1"/>
  <c r="K29" i="1" s="1"/>
  <c r="G123" i="1"/>
  <c r="J111" i="1"/>
  <c r="K111" i="1" s="1"/>
  <c r="J41" i="1"/>
  <c r="K41" i="1" s="1"/>
  <c r="G55" i="1"/>
  <c r="G53" i="1"/>
  <c r="F7" i="1"/>
  <c r="G140" i="1"/>
  <c r="G29" i="1"/>
  <c r="J87" i="1"/>
  <c r="K87" i="1" s="1"/>
  <c r="G70" i="1"/>
  <c r="G5" i="1"/>
  <c r="J112" i="1"/>
  <c r="K112" i="1" s="1"/>
  <c r="J42" i="1"/>
  <c r="K42" i="1" s="1"/>
  <c r="J76" i="1"/>
  <c r="K76" i="1" s="1"/>
  <c r="G125" i="1"/>
  <c r="G111" i="1"/>
  <c r="G71" i="1"/>
  <c r="J93" i="1"/>
  <c r="K93" i="1" s="1"/>
  <c r="J17" i="1"/>
  <c r="K17" i="1" s="1"/>
  <c r="J18" i="1"/>
  <c r="K18" i="1" s="1"/>
  <c r="J78" i="1"/>
  <c r="K78" i="1" s="1"/>
  <c r="J139" i="1"/>
  <c r="K139" i="1" s="1"/>
  <c r="J79" i="1"/>
  <c r="K79" i="1" s="1"/>
  <c r="J61" i="1"/>
  <c r="K61" i="1" s="1"/>
  <c r="J62" i="1"/>
  <c r="K62" i="1" s="1"/>
  <c r="J92" i="1"/>
  <c r="K92" i="1" s="1"/>
  <c r="J30" i="1"/>
  <c r="K30" i="1" s="1"/>
  <c r="J100" i="1"/>
  <c r="K100" i="1" s="1"/>
  <c r="G87" i="1"/>
  <c r="J131" i="1"/>
  <c r="K131" i="1" s="1"/>
  <c r="J104" i="1"/>
  <c r="K104" i="1" s="1"/>
  <c r="G138" i="1"/>
  <c r="G100" i="1"/>
  <c r="G72" i="1"/>
  <c r="G54" i="1"/>
  <c r="G139" i="1"/>
  <c r="G124" i="1"/>
  <c r="G86" i="1"/>
  <c r="G18" i="1"/>
  <c r="G137" i="1"/>
  <c r="J144" i="1"/>
  <c r="K144" i="1" s="1"/>
  <c r="J70" i="1"/>
  <c r="K70" i="1" s="1"/>
  <c r="J137" i="1"/>
  <c r="K137" i="1" s="1"/>
  <c r="G30" i="1"/>
  <c r="J146" i="1"/>
  <c r="K146" i="1" s="1"/>
  <c r="G99" i="1"/>
  <c r="J22" i="1"/>
  <c r="K22" i="1" s="1"/>
  <c r="G85" i="1"/>
  <c r="G42" i="1"/>
  <c r="K63" i="1"/>
  <c r="G56" i="1"/>
  <c r="J56" i="1"/>
  <c r="K56" i="1" s="1"/>
  <c r="J85" i="1"/>
  <c r="K85" i="1" s="1"/>
  <c r="G69" i="1"/>
  <c r="J54" i="1"/>
  <c r="K54" i="1" s="1"/>
  <c r="J99" i="1"/>
  <c r="K99" i="1" s="1"/>
  <c r="J71" i="1"/>
  <c r="K71" i="1" s="1"/>
  <c r="J53" i="1"/>
  <c r="K53" i="1" s="1"/>
  <c r="J123" i="1"/>
  <c r="K123" i="1" s="1"/>
  <c r="J34" i="1"/>
  <c r="K34" i="1" s="1"/>
  <c r="J86" i="1"/>
  <c r="K86" i="1" s="1"/>
  <c r="J116" i="1"/>
  <c r="K116" i="1" s="1"/>
  <c r="J60" i="1"/>
  <c r="K60" i="1" s="1"/>
  <c r="J138" i="1"/>
  <c r="K138" i="1" s="1"/>
  <c r="J72" i="1"/>
  <c r="K72" i="1" s="1"/>
  <c r="J124" i="1"/>
  <c r="K124" i="1" s="1"/>
  <c r="J145" i="1"/>
  <c r="K145" i="1" s="1"/>
  <c r="J117" i="1"/>
  <c r="K117" i="1" s="1"/>
  <c r="J46" i="1"/>
  <c r="K46" i="1" s="1"/>
  <c r="G17" i="1"/>
  <c r="G112" i="1"/>
  <c r="K24" i="1" l="1"/>
  <c r="K12" i="1"/>
  <c r="K132" i="1"/>
  <c r="K36" i="1"/>
  <c r="K106" i="1"/>
  <c r="K94" i="1"/>
  <c r="K57" i="1"/>
  <c r="K7" i="1"/>
  <c r="K19" i="1"/>
  <c r="K113" i="1"/>
  <c r="K43" i="1"/>
  <c r="K126" i="1"/>
  <c r="K141" i="1"/>
  <c r="K148" i="1"/>
  <c r="K88" i="1"/>
  <c r="K80" i="1"/>
  <c r="K101" i="1"/>
  <c r="K48" i="1"/>
  <c r="K64" i="1"/>
  <c r="K73" i="1"/>
  <c r="K118" i="1"/>
  <c r="K31" i="1"/>
</calcChain>
</file>

<file path=xl/sharedStrings.xml><?xml version="1.0" encoding="utf-8"?>
<sst xmlns="http://schemas.openxmlformats.org/spreadsheetml/2006/main" count="222" uniqueCount="18">
  <si>
    <t>Número de Deudores Buenos</t>
  </si>
  <si>
    <t>Número de Deudores Malos</t>
  </si>
  <si>
    <t>Número Total de Deudores</t>
  </si>
  <si>
    <t>% Deudores Malos</t>
  </si>
  <si>
    <t>Distribución de Deudores</t>
  </si>
  <si>
    <t>Distribución de Buenos</t>
  </si>
  <si>
    <t>Distribución de Malos</t>
  </si>
  <si>
    <t>WOE</t>
  </si>
  <si>
    <t>IV</t>
  </si>
  <si>
    <t>perfil</t>
  </si>
  <si>
    <t>5.Propietario</t>
  </si>
  <si>
    <t>Otros / Null / NA</t>
  </si>
  <si>
    <t>linea_total_1m</t>
  </si>
  <si>
    <t>Linea Mayor a cero</t>
  </si>
  <si>
    <t>Si linea</t>
  </si>
  <si>
    <t>Cero linea_activa</t>
  </si>
  <si>
    <t>Menor linea_activa, Igual linea_activa, Mayor linea_activa</t>
  </si>
  <si>
    <t>linea_activa_var1m12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</si>
</sst>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 * #,##0.0000_ ;_ * \-#,##0.0000_ ;_ * &quot;-&quot;??_ ;_ @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2" fillId="6" borderId="1" xfId="1" applyNumberFormat="1" applyFont="1" applyFill="1" applyBorder="1" applyAlignment="1">
      <alignment horizontal="center" vertical="center" wrapText="1"/>
    </xf>
    <xf numFmtId="10" fontId="2" fillId="6" borderId="1" xfId="2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165" fontId="0" fillId="3" borderId="1" xfId="2" applyNumberFormat="1" applyFont="1" applyFill="1" applyBorder="1" applyAlignment="1">
      <alignment vertical="center"/>
    </xf>
    <xf numFmtId="164" fontId="0" fillId="3" borderId="1" xfId="1" applyNumberFormat="1" applyFont="1" applyFill="1" applyBorder="1" applyAlignment="1">
      <alignment vertical="center"/>
    </xf>
    <xf numFmtId="10" fontId="0" fillId="3" borderId="1" xfId="2" applyNumberFormat="1" applyFont="1" applyFill="1" applyBorder="1"/>
    <xf numFmtId="10" fontId="0" fillId="3" borderId="1" xfId="2" applyNumberFormat="1" applyFont="1" applyFill="1" applyBorder="1" applyAlignment="1">
      <alignment vertical="center"/>
    </xf>
    <xf numFmtId="0" fontId="0" fillId="3" borderId="0" xfId="0" applyFill="1" applyAlignment="1">
      <alignment horizontal="left"/>
    </xf>
    <xf numFmtId="0" fontId="0" fillId="3" borderId="2" xfId="0" applyFill="1" applyBorder="1"/>
    <xf numFmtId="165" fontId="0" fillId="3" borderId="1" xfId="2" applyNumberFormat="1" applyFont="1" applyFill="1" applyBorder="1"/>
    <xf numFmtId="0" fontId="0" fillId="3" borderId="0" xfId="0" applyFill="1" applyBorder="1"/>
    <xf numFmtId="165" fontId="0" fillId="3" borderId="0" xfId="2" applyNumberFormat="1" applyFont="1" applyFill="1" applyBorder="1"/>
    <xf numFmtId="10" fontId="0" fillId="3" borderId="0" xfId="2" applyNumberFormat="1" applyFont="1" applyFill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52"/>
  <sheetViews>
    <sheetView tabSelected="1" zoomScale="160" zoomScaleNormal="160" workbookViewId="0">
      <selection activeCell="H9" sqref="H9"/>
    </sheetView>
  </sheetViews>
  <sheetFormatPr baseColWidth="10" defaultRowHeight="15" x14ac:dyDescent="0.25"/>
  <cols>
    <col min="1" max="1" width="2.140625" style="2" customWidth="1"/>
    <col min="2" max="2" width="52.42578125" style="2" customWidth="1"/>
    <col min="3" max="4" width="11.140625" style="2" bestFit="1" customWidth="1"/>
    <col min="5" max="6" width="9.7109375" style="2" bestFit="1" customWidth="1"/>
    <col min="7" max="9" width="12" style="2" customWidth="1"/>
    <col min="10" max="10" width="8.85546875" style="2" bestFit="1" customWidth="1"/>
    <col min="11" max="11" width="7.5703125" style="2" bestFit="1" customWidth="1"/>
    <col min="12" max="16384" width="11.42578125" style="2"/>
  </cols>
  <sheetData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ht="45" x14ac:dyDescent="0.25">
      <c r="B4" s="3" t="s">
        <v>17</v>
      </c>
      <c r="C4" s="4" t="s">
        <v>0</v>
      </c>
      <c r="D4" s="4" t="s">
        <v>1</v>
      </c>
      <c r="E4" s="4" t="s">
        <v>2</v>
      </c>
      <c r="F4" s="5" t="s">
        <v>3</v>
      </c>
      <c r="G4" s="4" t="s">
        <v>4</v>
      </c>
      <c r="H4" s="4" t="s">
        <v>5</v>
      </c>
      <c r="I4" s="4" t="s">
        <v>6</v>
      </c>
      <c r="J4" s="6" t="s">
        <v>7</v>
      </c>
      <c r="K4" s="7" t="s">
        <v>8</v>
      </c>
    </row>
    <row r="5" spans="1:12" ht="17.25" customHeight="1" x14ac:dyDescent="0.25">
      <c r="B5" s="8" t="s">
        <v>15</v>
      </c>
      <c r="C5" s="9">
        <v>1678</v>
      </c>
      <c r="D5" s="9">
        <v>634</v>
      </c>
      <c r="E5" s="10">
        <f>+SUM(C5:D5)</f>
        <v>2312</v>
      </c>
      <c r="F5" s="11">
        <f>+D5/E5</f>
        <v>0.27422145328719721</v>
      </c>
      <c r="G5" s="11">
        <f>+E5/$E$7</f>
        <v>0.76556291390728481</v>
      </c>
      <c r="H5" s="11">
        <f>+C5/$C$7</f>
        <v>0.74777183600713015</v>
      </c>
      <c r="I5" s="11">
        <f>+D5/$D$7</f>
        <v>0.8170103092783505</v>
      </c>
      <c r="J5" s="12">
        <f>+LN(H5/I5)</f>
        <v>-8.855381386944261E-2</v>
      </c>
      <c r="K5" s="13">
        <f>+(H5-I5)*J5</f>
        <v>6.1313308746640234E-3</v>
      </c>
    </row>
    <row r="6" spans="1:12" ht="17.25" customHeight="1" x14ac:dyDescent="0.25">
      <c r="B6" s="8" t="s">
        <v>16</v>
      </c>
      <c r="C6" s="9">
        <v>566</v>
      </c>
      <c r="D6" s="9">
        <v>142</v>
      </c>
      <c r="E6" s="10">
        <f>+SUM(C6:D6)</f>
        <v>708</v>
      </c>
      <c r="F6" s="11">
        <f>+D6/E6</f>
        <v>0.20056497175141244</v>
      </c>
      <c r="G6" s="11">
        <f>+E6/$E$7</f>
        <v>0.23443708609271524</v>
      </c>
      <c r="H6" s="11">
        <f>+C6/$C$7</f>
        <v>0.2522281639928699</v>
      </c>
      <c r="I6" s="11">
        <f>+D6/$D$7</f>
        <v>0.18298969072164947</v>
      </c>
      <c r="J6" s="12">
        <f>+LN(H6/I6)</f>
        <v>0.32090427414255424</v>
      </c>
      <c r="K6" s="13">
        <f>+(H6-I6)*J6</f>
        <v>2.2218922007839634E-2</v>
      </c>
    </row>
    <row r="7" spans="1:12" x14ac:dyDescent="0.25">
      <c r="B7" s="15"/>
      <c r="C7" s="16">
        <f>+SUM(C5:C6)</f>
        <v>2244</v>
      </c>
      <c r="D7" s="16">
        <f>+SUM(D5:D6)</f>
        <v>776</v>
      </c>
      <c r="E7" s="16">
        <f>+SUM(E5:E6)</f>
        <v>3020</v>
      </c>
      <c r="F7" s="17">
        <f>+D7/E7</f>
        <v>0.25695364238410595</v>
      </c>
      <c r="K7" s="13">
        <f>+SUM(K5:K6)</f>
        <v>2.8350252882503656E-2</v>
      </c>
    </row>
    <row r="8" spans="1:12" x14ac:dyDescent="0.25">
      <c r="B8" s="15"/>
      <c r="C8" s="18"/>
      <c r="D8" s="18"/>
      <c r="E8" s="18"/>
      <c r="F8" s="19"/>
      <c r="K8" s="20"/>
    </row>
    <row r="9" spans="1:12" ht="45" x14ac:dyDescent="0.25">
      <c r="B9" s="3" t="s">
        <v>17</v>
      </c>
      <c r="C9" s="4" t="s">
        <v>0</v>
      </c>
      <c r="D9" s="4" t="s">
        <v>1</v>
      </c>
      <c r="E9" s="4" t="s">
        <v>2</v>
      </c>
      <c r="F9" s="5" t="s">
        <v>3</v>
      </c>
      <c r="G9" s="4" t="s">
        <v>4</v>
      </c>
      <c r="H9" s="4" t="s">
        <v>5</v>
      </c>
      <c r="I9" s="4" t="s">
        <v>6</v>
      </c>
      <c r="J9" s="6" t="s">
        <v>7</v>
      </c>
      <c r="K9" s="7" t="s">
        <v>8</v>
      </c>
    </row>
    <row r="10" spans="1:12" ht="17.25" customHeight="1" x14ac:dyDescent="0.25">
      <c r="B10" s="8" t="s">
        <v>15</v>
      </c>
      <c r="C10" s="9">
        <v>749</v>
      </c>
      <c r="D10" s="9">
        <v>236</v>
      </c>
      <c r="E10" s="10">
        <f>+SUM(C10:D10)</f>
        <v>985</v>
      </c>
      <c r="F10" s="11">
        <f>+D10/E10</f>
        <v>0.23959390862944163</v>
      </c>
      <c r="G10" s="11">
        <f>+E10/$E$12</f>
        <v>0.80737704918032782</v>
      </c>
      <c r="H10" s="11">
        <f>+C10/$C$12</f>
        <v>0.79511677282377924</v>
      </c>
      <c r="I10" s="11">
        <f>+D10/$D$12</f>
        <v>0.84892086330935257</v>
      </c>
      <c r="J10" s="12">
        <f>+LN(H10/I10)</f>
        <v>-6.5476982394116534E-2</v>
      </c>
      <c r="K10" s="13">
        <f>+(H10-I10)*J10</f>
        <v>3.522929485455338E-3</v>
      </c>
    </row>
    <row r="11" spans="1:12" ht="17.25" customHeight="1" x14ac:dyDescent="0.25">
      <c r="B11" s="8" t="s">
        <v>16</v>
      </c>
      <c r="C11" s="9">
        <v>193</v>
      </c>
      <c r="D11" s="9">
        <v>42</v>
      </c>
      <c r="E11" s="10">
        <f t="shared" ref="E11" si="0">+SUM(C11:D11)</f>
        <v>235</v>
      </c>
      <c r="F11" s="11">
        <f>+D11/E11</f>
        <v>0.17872340425531916</v>
      </c>
      <c r="G11" s="11">
        <f>+E11/$E$12</f>
        <v>0.19262295081967212</v>
      </c>
      <c r="H11" s="11">
        <f>+C11/$C$12</f>
        <v>0.20488322717622082</v>
      </c>
      <c r="I11" s="11">
        <f>+D11/$D$12</f>
        <v>0.15107913669064749</v>
      </c>
      <c r="J11" s="12">
        <f>+LN(H11/I11)</f>
        <v>0.30463640973579131</v>
      </c>
      <c r="K11" s="13">
        <f>+(H11-I11)*J11</f>
        <v>1.6390684954624708E-2</v>
      </c>
    </row>
    <row r="12" spans="1:12" x14ac:dyDescent="0.25">
      <c r="B12" s="15"/>
      <c r="C12" s="16">
        <f>+SUM(C10:C11)</f>
        <v>942</v>
      </c>
      <c r="D12" s="16">
        <f>+SUM(D10:D11)</f>
        <v>278</v>
      </c>
      <c r="E12" s="16">
        <f>+SUM(E10:E11)</f>
        <v>1220</v>
      </c>
      <c r="F12" s="17">
        <f>+D12/E12</f>
        <v>0.22786885245901639</v>
      </c>
      <c r="K12" s="13">
        <f>+SUM(K10:K11)</f>
        <v>1.9913614440080045E-2</v>
      </c>
    </row>
    <row r="13" spans="1:12" x14ac:dyDescent="0.25">
      <c r="B13" s="15"/>
      <c r="C13" s="18"/>
      <c r="D13" s="18"/>
      <c r="E13" s="18"/>
      <c r="F13" s="19"/>
      <c r="K13" s="20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6" spans="1:12" ht="45" x14ac:dyDescent="0.25">
      <c r="B16" s="3" t="s">
        <v>9</v>
      </c>
      <c r="C16" s="4" t="s">
        <v>0</v>
      </c>
      <c r="D16" s="4" t="s">
        <v>1</v>
      </c>
      <c r="E16" s="4" t="s">
        <v>2</v>
      </c>
      <c r="F16" s="5" t="s">
        <v>3</v>
      </c>
      <c r="G16" s="4" t="s">
        <v>4</v>
      </c>
      <c r="H16" s="4" t="s">
        <v>5</v>
      </c>
      <c r="I16" s="4" t="s">
        <v>6</v>
      </c>
      <c r="J16" s="6" t="s">
        <v>7</v>
      </c>
      <c r="K16" s="7" t="s">
        <v>8</v>
      </c>
    </row>
    <row r="17" spans="1:12" x14ac:dyDescent="0.25">
      <c r="B17" s="8" t="s">
        <v>10</v>
      </c>
      <c r="C17" s="9">
        <v>358</v>
      </c>
      <c r="D17" s="9">
        <v>86</v>
      </c>
      <c r="E17" s="10">
        <f>+SUM(C17:D17)</f>
        <v>444</v>
      </c>
      <c r="F17" s="11">
        <f>+D17/E17</f>
        <v>0.19369369369369369</v>
      </c>
      <c r="G17" s="11">
        <f>+E17/$E$7</f>
        <v>0.14701986754966886</v>
      </c>
      <c r="H17" s="11">
        <f>+C17/$C$7</f>
        <v>0.15953654188948307</v>
      </c>
      <c r="I17" s="11">
        <f>+D17/$D$7</f>
        <v>0.11082474226804123</v>
      </c>
      <c r="J17" s="12">
        <f>+LN(H17/I17)</f>
        <v>0.36432294368782447</v>
      </c>
      <c r="K17" s="13">
        <f>+(H17-I17)*J17</f>
        <v>1.7746826230415146E-2</v>
      </c>
    </row>
    <row r="18" spans="1:12" ht="17.25" customHeight="1" x14ac:dyDescent="0.25">
      <c r="B18" s="8" t="s">
        <v>11</v>
      </c>
      <c r="C18" s="9">
        <v>1886</v>
      </c>
      <c r="D18" s="9">
        <v>690</v>
      </c>
      <c r="E18" s="10">
        <f>+SUM(C18:D18)</f>
        <v>2576</v>
      </c>
      <c r="F18" s="11">
        <f>+D18/E18</f>
        <v>0.26785714285714285</v>
      </c>
      <c r="G18" s="11">
        <f>+E18/$E$7</f>
        <v>0.85298013245033111</v>
      </c>
      <c r="H18" s="11">
        <f>+C18/$C$7</f>
        <v>0.84046345811051693</v>
      </c>
      <c r="I18" s="11">
        <f>+D18/$D$7</f>
        <v>0.88917525773195871</v>
      </c>
      <c r="J18" s="12">
        <f>+LN(H18/I18)</f>
        <v>-5.6340880857270431E-2</v>
      </c>
      <c r="K18" s="14">
        <f>+(H18-I18)*J18</f>
        <v>2.7444656988148824E-3</v>
      </c>
    </row>
    <row r="19" spans="1:12" x14ac:dyDescent="0.25">
      <c r="B19" s="15"/>
      <c r="C19" s="16">
        <f>+SUM(C17:C18)</f>
        <v>2244</v>
      </c>
      <c r="D19" s="16">
        <f>+SUM(D17:D18)</f>
        <v>776</v>
      </c>
      <c r="E19" s="16">
        <f>+SUM(E17:E18)</f>
        <v>3020</v>
      </c>
      <c r="F19" s="17">
        <f>+D19/E19</f>
        <v>0.25695364238410595</v>
      </c>
      <c r="K19" s="13">
        <f>+SUM(K17:K18)</f>
        <v>2.0491291929230028E-2</v>
      </c>
    </row>
    <row r="20" spans="1:12" x14ac:dyDescent="0.25">
      <c r="B20" s="15"/>
      <c r="C20" s="18"/>
      <c r="D20" s="18"/>
      <c r="E20" s="18"/>
      <c r="F20" s="19"/>
      <c r="K20" s="20"/>
    </row>
    <row r="21" spans="1:12" ht="45" x14ac:dyDescent="0.25">
      <c r="B21" s="3" t="s">
        <v>9</v>
      </c>
      <c r="C21" s="4" t="s">
        <v>0</v>
      </c>
      <c r="D21" s="4" t="s">
        <v>1</v>
      </c>
      <c r="E21" s="4" t="s">
        <v>2</v>
      </c>
      <c r="F21" s="5" t="s">
        <v>3</v>
      </c>
      <c r="G21" s="4" t="s">
        <v>4</v>
      </c>
      <c r="H21" s="4" t="s">
        <v>5</v>
      </c>
      <c r="I21" s="4" t="s">
        <v>6</v>
      </c>
      <c r="J21" s="6" t="s">
        <v>7</v>
      </c>
      <c r="K21" s="7" t="s">
        <v>8</v>
      </c>
    </row>
    <row r="22" spans="1:12" x14ac:dyDescent="0.25">
      <c r="B22" s="8" t="s">
        <v>10</v>
      </c>
      <c r="C22" s="9">
        <v>122</v>
      </c>
      <c r="D22" s="9">
        <v>15</v>
      </c>
      <c r="E22" s="10">
        <f>+SUM(C22:D22)</f>
        <v>137</v>
      </c>
      <c r="F22" s="11">
        <f>+D22/E22</f>
        <v>0.10948905109489052</v>
      </c>
      <c r="G22" s="11">
        <f>+E22/$E$12</f>
        <v>0.11229508196721312</v>
      </c>
      <c r="H22" s="11">
        <f>+C22/$C$12</f>
        <v>0.12951167728237792</v>
      </c>
      <c r="I22" s="11">
        <f>+D22/$D$12</f>
        <v>5.3956834532374098E-2</v>
      </c>
      <c r="J22" s="12">
        <f>+LN(H22/I22)</f>
        <v>0.87558668274532059</v>
      </c>
      <c r="K22" s="13">
        <f>+(H22-I22)*J22</f>
        <v>6.6154814128820183E-2</v>
      </c>
    </row>
    <row r="23" spans="1:12" ht="17.25" customHeight="1" x14ac:dyDescent="0.25">
      <c r="B23" s="8" t="s">
        <v>11</v>
      </c>
      <c r="C23" s="9">
        <v>857</v>
      </c>
      <c r="D23" s="9">
        <v>226</v>
      </c>
      <c r="E23" s="10">
        <f>+SUM(C23:D23)</f>
        <v>1083</v>
      </c>
      <c r="F23" s="11">
        <f>+D23/E23</f>
        <v>0.20867959372114497</v>
      </c>
      <c r="G23" s="11">
        <f>+E23/$E$12</f>
        <v>0.88770491803278684</v>
      </c>
      <c r="H23" s="11">
        <f>+C23/$C$12</f>
        <v>0.90976645435244163</v>
      </c>
      <c r="I23" s="11">
        <f>+D23/$D$12</f>
        <v>0.81294964028776984</v>
      </c>
      <c r="J23" s="12">
        <f>+LN(H23/I23)</f>
        <v>0.11251875843976789</v>
      </c>
      <c r="K23" s="14">
        <f>+(H23-I23)*J23</f>
        <v>1.0893707714650728E-2</v>
      </c>
    </row>
    <row r="24" spans="1:12" x14ac:dyDescent="0.25">
      <c r="B24" s="15"/>
      <c r="C24" s="16">
        <f>+SUM(C22:C23)</f>
        <v>979</v>
      </c>
      <c r="D24" s="16">
        <f>+SUM(D22:D23)</f>
        <v>241</v>
      </c>
      <c r="E24" s="16">
        <f>+SUM(E22:E23)</f>
        <v>1220</v>
      </c>
      <c r="F24" s="17">
        <f>+D24/E24</f>
        <v>0.19754098360655736</v>
      </c>
      <c r="K24" s="13">
        <f>+SUM(K22:K23)</f>
        <v>7.7048521843470913E-2</v>
      </c>
    </row>
    <row r="25" spans="1:12" x14ac:dyDescent="0.25">
      <c r="B25" s="15"/>
      <c r="C25" s="18"/>
      <c r="D25" s="18"/>
      <c r="E25" s="18"/>
      <c r="F25" s="19"/>
      <c r="K25" s="20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8" spans="1:12" ht="45" x14ac:dyDescent="0.25">
      <c r="B28" s="3" t="s">
        <v>12</v>
      </c>
      <c r="C28" s="4" t="s">
        <v>0</v>
      </c>
      <c r="D28" s="4" t="s">
        <v>1</v>
      </c>
      <c r="E28" s="4" t="s">
        <v>2</v>
      </c>
      <c r="F28" s="5" t="s">
        <v>3</v>
      </c>
      <c r="G28" s="4" t="s">
        <v>4</v>
      </c>
      <c r="H28" s="4" t="s">
        <v>5</v>
      </c>
      <c r="I28" s="4" t="s">
        <v>6</v>
      </c>
      <c r="J28" s="6" t="s">
        <v>7</v>
      </c>
      <c r="K28" s="7" t="s">
        <v>8</v>
      </c>
    </row>
    <row r="29" spans="1:12" x14ac:dyDescent="0.25">
      <c r="B29" s="8" t="s">
        <v>13</v>
      </c>
      <c r="C29" s="9">
        <v>471</v>
      </c>
      <c r="D29" s="9">
        <v>103</v>
      </c>
      <c r="E29" s="10">
        <f>+SUM(C29:D29)</f>
        <v>574</v>
      </c>
      <c r="F29" s="11">
        <f>+D29/E29</f>
        <v>0.17944250871080139</v>
      </c>
      <c r="G29" s="11">
        <f>+E29/$E$7</f>
        <v>0.1900662251655629</v>
      </c>
      <c r="H29" s="11">
        <f>+C29/$C$7</f>
        <v>0.20989304812834225</v>
      </c>
      <c r="I29" s="11">
        <f>+D29/$D$7</f>
        <v>0.1327319587628866</v>
      </c>
      <c r="J29" s="12">
        <f>+LN(H29/I29)</f>
        <v>0.45826635932741383</v>
      </c>
      <c r="K29" s="14">
        <f>+(H29-I29)*J29</f>
        <v>3.5360331505244591E-2</v>
      </c>
    </row>
    <row r="30" spans="1:12" x14ac:dyDescent="0.25">
      <c r="B30" s="8" t="s">
        <v>14</v>
      </c>
      <c r="C30" s="9">
        <v>1773</v>
      </c>
      <c r="D30" s="9">
        <v>673</v>
      </c>
      <c r="E30" s="10">
        <f t="shared" ref="E30" si="1">+SUM(C30:D30)</f>
        <v>2446</v>
      </c>
      <c r="F30" s="11">
        <f>+D30/E30</f>
        <v>0.2751430907604252</v>
      </c>
      <c r="G30" s="11">
        <f>+E30/$E$7</f>
        <v>0.80993377483443707</v>
      </c>
      <c r="H30" s="11">
        <f>+C30/$C$7</f>
        <v>0.7901069518716578</v>
      </c>
      <c r="I30" s="11">
        <f>+D30/$D$7</f>
        <v>0.86726804123711343</v>
      </c>
      <c r="J30" s="12">
        <f>+LN(H30/I30)</f>
        <v>-9.3179770029888101E-2</v>
      </c>
      <c r="K30" s="14">
        <f>+(H30-I30)*J30</f>
        <v>7.1898525623287999E-3</v>
      </c>
    </row>
    <row r="31" spans="1:12" x14ac:dyDescent="0.25">
      <c r="B31" s="21"/>
      <c r="C31" s="16">
        <f>+SUM(C29:C30)</f>
        <v>2244</v>
      </c>
      <c r="D31" s="16">
        <f>+SUM(D29:D30)</f>
        <v>776</v>
      </c>
      <c r="E31" s="16">
        <f>+SUM(E29:E30)</f>
        <v>3020</v>
      </c>
      <c r="F31" s="17">
        <f>+D31/E31</f>
        <v>0.25695364238410595</v>
      </c>
      <c r="K31" s="13">
        <f>+SUM(K29:K30)</f>
        <v>4.2550184067573389E-2</v>
      </c>
    </row>
    <row r="32" spans="1:12" x14ac:dyDescent="0.25">
      <c r="B32" s="15"/>
      <c r="C32" s="18"/>
      <c r="D32" s="18"/>
      <c r="E32" s="18"/>
      <c r="F32" s="18"/>
      <c r="K32" s="20"/>
    </row>
    <row r="33" spans="1:12" ht="45" x14ac:dyDescent="0.25">
      <c r="B33" s="3" t="s">
        <v>12</v>
      </c>
      <c r="C33" s="4" t="s">
        <v>0</v>
      </c>
      <c r="D33" s="4" t="s">
        <v>1</v>
      </c>
      <c r="E33" s="4" t="s">
        <v>2</v>
      </c>
      <c r="F33" s="5" t="s">
        <v>3</v>
      </c>
      <c r="G33" s="4" t="s">
        <v>4</v>
      </c>
      <c r="H33" s="4" t="s">
        <v>5</v>
      </c>
      <c r="I33" s="4" t="s">
        <v>6</v>
      </c>
      <c r="J33" s="6" t="s">
        <v>7</v>
      </c>
      <c r="K33" s="7" t="s">
        <v>8</v>
      </c>
    </row>
    <row r="34" spans="1:12" x14ac:dyDescent="0.25">
      <c r="B34" s="8" t="s">
        <v>13</v>
      </c>
      <c r="C34" s="9">
        <v>163</v>
      </c>
      <c r="D34" s="9">
        <v>26</v>
      </c>
      <c r="E34" s="10">
        <f>+SUM(C34:D34)</f>
        <v>189</v>
      </c>
      <c r="F34" s="11">
        <f>+D34/E34</f>
        <v>0.13756613756613756</v>
      </c>
      <c r="G34" s="11">
        <f>+E34/$E$12</f>
        <v>0.15491803278688523</v>
      </c>
      <c r="H34" s="11">
        <f>+C34/$C$12</f>
        <v>0.17303609341825901</v>
      </c>
      <c r="I34" s="11">
        <f>+D34/$D$12</f>
        <v>9.3525179856115109E-2</v>
      </c>
      <c r="J34" s="12">
        <f>+LN(H34/I34)</f>
        <v>0.61526950189955421</v>
      </c>
      <c r="K34" s="14">
        <f>+(H34-I34)*J34</f>
        <v>4.8920640182958788E-2</v>
      </c>
    </row>
    <row r="35" spans="1:12" x14ac:dyDescent="0.25">
      <c r="B35" s="8" t="s">
        <v>14</v>
      </c>
      <c r="C35" s="9">
        <v>816</v>
      </c>
      <c r="D35" s="9">
        <v>215</v>
      </c>
      <c r="E35" s="10">
        <f t="shared" ref="E35" si="2">+SUM(C35:D35)</f>
        <v>1031</v>
      </c>
      <c r="F35" s="11">
        <f t="shared" ref="F35" si="3">+D35/E35</f>
        <v>0.20853540252182348</v>
      </c>
      <c r="G35" s="11">
        <f t="shared" ref="G35" si="4">+E35/$E$12</f>
        <v>0.84508196721311479</v>
      </c>
      <c r="H35" s="11">
        <f t="shared" ref="H35" si="5">+C35/$C$12</f>
        <v>0.86624203821656054</v>
      </c>
      <c r="I35" s="11">
        <f t="shared" ref="I35" si="6">+D35/$D$12</f>
        <v>0.77338129496402874</v>
      </c>
      <c r="J35" s="12">
        <f t="shared" ref="J35" si="7">+LN(H35/I35)</f>
        <v>0.11339216595071824</v>
      </c>
      <c r="K35" s="14">
        <f t="shared" ref="K35" si="8">+(H35-I35)*J35</f>
        <v>1.0529680809198125E-2</v>
      </c>
    </row>
    <row r="36" spans="1:12" x14ac:dyDescent="0.25">
      <c r="B36" s="15"/>
      <c r="C36" s="16">
        <f>+SUM(C34:C35)</f>
        <v>979</v>
      </c>
      <c r="D36" s="16">
        <f>+SUM(D34:D35)</f>
        <v>241</v>
      </c>
      <c r="E36" s="16">
        <f>+SUM(E34:E35)</f>
        <v>1220</v>
      </c>
      <c r="F36" s="17">
        <f>+D36/E36</f>
        <v>0.19754098360655736</v>
      </c>
      <c r="K36" s="13">
        <f>+SUM(K34:K35)</f>
        <v>5.9450320992156913E-2</v>
      </c>
    </row>
    <row r="37" spans="1:12" x14ac:dyDescent="0.25">
      <c r="B37" s="15"/>
      <c r="C37" s="18"/>
      <c r="D37" s="18"/>
      <c r="E37" s="18"/>
      <c r="F37" s="19"/>
      <c r="K37" s="20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40" spans="1:12" ht="45" x14ac:dyDescent="0.25">
      <c r="B40" s="3" t="s">
        <v>17</v>
      </c>
      <c r="C40" s="4" t="s">
        <v>0</v>
      </c>
      <c r="D40" s="4" t="s">
        <v>1</v>
      </c>
      <c r="E40" s="4" t="s">
        <v>2</v>
      </c>
      <c r="F40" s="5" t="s">
        <v>3</v>
      </c>
      <c r="G40" s="4" t="s">
        <v>4</v>
      </c>
      <c r="H40" s="4" t="s">
        <v>5</v>
      </c>
      <c r="I40" s="4" t="s">
        <v>6</v>
      </c>
      <c r="J40" s="6" t="s">
        <v>7</v>
      </c>
      <c r="K40" s="7" t="s">
        <v>8</v>
      </c>
    </row>
    <row r="41" spans="1:12" x14ac:dyDescent="0.25">
      <c r="B41" s="8" t="s">
        <v>15</v>
      </c>
      <c r="C41" s="9">
        <v>1678</v>
      </c>
      <c r="D41" s="9">
        <v>634</v>
      </c>
      <c r="E41" s="10">
        <f>+SUM(C41:D41)</f>
        <v>2312</v>
      </c>
      <c r="F41" s="11">
        <f>+D41/E41</f>
        <v>0.27422145328719721</v>
      </c>
      <c r="G41" s="11">
        <f>+E41/$E$7</f>
        <v>0.76556291390728481</v>
      </c>
      <c r="H41" s="11">
        <f>+C41/$C$7</f>
        <v>0.74777183600713015</v>
      </c>
      <c r="I41" s="11">
        <f>+D41/$D$7</f>
        <v>0.8170103092783505</v>
      </c>
      <c r="J41" s="12">
        <f>+LN(H41/I41)</f>
        <v>-8.855381386944261E-2</v>
      </c>
      <c r="K41" s="14">
        <f>+(H41-I41)*J41</f>
        <v>6.1313308746640234E-3</v>
      </c>
    </row>
    <row r="42" spans="1:12" x14ac:dyDescent="0.25">
      <c r="B42" s="8" t="s">
        <v>16</v>
      </c>
      <c r="C42" s="9">
        <v>566</v>
      </c>
      <c r="D42" s="9">
        <v>142</v>
      </c>
      <c r="E42" s="10">
        <f t="shared" ref="E42" si="9">+SUM(C42:D42)</f>
        <v>708</v>
      </c>
      <c r="F42" s="11">
        <f t="shared" ref="F42" si="10">+D42/E42</f>
        <v>0.20056497175141244</v>
      </c>
      <c r="G42" s="11">
        <f>+E42/$E$7</f>
        <v>0.23443708609271524</v>
      </c>
      <c r="H42" s="11">
        <f>+C42/$C$7</f>
        <v>0.2522281639928699</v>
      </c>
      <c r="I42" s="11">
        <f>+D42/$D$7</f>
        <v>0.18298969072164947</v>
      </c>
      <c r="J42" s="12">
        <f t="shared" ref="J42" si="11">+LN(H42/I42)</f>
        <v>0.32090427414255424</v>
      </c>
      <c r="K42" s="14">
        <f t="shared" ref="K42" si="12">+(H42-I42)*J42</f>
        <v>2.2218922007839634E-2</v>
      </c>
    </row>
    <row r="43" spans="1:12" x14ac:dyDescent="0.25">
      <c r="B43" s="15"/>
      <c r="C43" s="16">
        <f>+SUM(C41:C42)</f>
        <v>2244</v>
      </c>
      <c r="D43" s="16">
        <f>+SUM(D41:D42)</f>
        <v>776</v>
      </c>
      <c r="E43" s="16">
        <f>+SUM(E41:E42)</f>
        <v>3020</v>
      </c>
      <c r="F43" s="17">
        <f>+D43/E43</f>
        <v>0.25695364238410595</v>
      </c>
      <c r="K43" s="13">
        <f>+SUM(K41:K42)</f>
        <v>2.8350252882503656E-2</v>
      </c>
    </row>
    <row r="44" spans="1:12" x14ac:dyDescent="0.25">
      <c r="B44" s="15"/>
      <c r="C44" s="18"/>
      <c r="D44" s="18"/>
      <c r="E44" s="18"/>
      <c r="F44" s="19"/>
      <c r="K44" s="20"/>
    </row>
    <row r="45" spans="1:12" ht="45" x14ac:dyDescent="0.25">
      <c r="B45" s="3" t="s">
        <v>17</v>
      </c>
      <c r="C45" s="4" t="s">
        <v>0</v>
      </c>
      <c r="D45" s="4" t="s">
        <v>1</v>
      </c>
      <c r="E45" s="4" t="s">
        <v>2</v>
      </c>
      <c r="F45" s="5" t="s">
        <v>3</v>
      </c>
      <c r="G45" s="4" t="s">
        <v>4</v>
      </c>
      <c r="H45" s="4" t="s">
        <v>5</v>
      </c>
      <c r="I45" s="4" t="s">
        <v>6</v>
      </c>
      <c r="J45" s="6" t="s">
        <v>7</v>
      </c>
      <c r="K45" s="7" t="s">
        <v>8</v>
      </c>
    </row>
    <row r="46" spans="1:12" x14ac:dyDescent="0.25">
      <c r="B46" s="8" t="s">
        <v>15</v>
      </c>
      <c r="C46" s="9">
        <v>749</v>
      </c>
      <c r="D46" s="9">
        <v>236</v>
      </c>
      <c r="E46" s="10">
        <f>+SUM(C46:D46)</f>
        <v>985</v>
      </c>
      <c r="F46" s="11">
        <f>+D46/E46</f>
        <v>0.23959390862944163</v>
      </c>
      <c r="G46" s="11">
        <f>+E46/$E$12</f>
        <v>0.80737704918032782</v>
      </c>
      <c r="H46" s="11">
        <f>+C46/$C$12</f>
        <v>0.79511677282377924</v>
      </c>
      <c r="I46" s="11">
        <f>+D46/$D$12</f>
        <v>0.84892086330935257</v>
      </c>
      <c r="J46" s="12">
        <f>+LN(H46/I46)</f>
        <v>-6.5476982394116534E-2</v>
      </c>
      <c r="K46" s="14">
        <f>+(H46-I46)*J46</f>
        <v>3.522929485455338E-3</v>
      </c>
    </row>
    <row r="47" spans="1:12" x14ac:dyDescent="0.25">
      <c r="B47" s="8" t="s">
        <v>16</v>
      </c>
      <c r="C47" s="9">
        <v>193</v>
      </c>
      <c r="D47" s="9">
        <v>42</v>
      </c>
      <c r="E47" s="10">
        <f t="shared" ref="E47" si="13">+SUM(C47:D47)</f>
        <v>235</v>
      </c>
      <c r="F47" s="11">
        <f t="shared" ref="F47" si="14">+D47/E47</f>
        <v>0.17872340425531916</v>
      </c>
      <c r="G47" s="11">
        <f>+E47/$E$12</f>
        <v>0.19262295081967212</v>
      </c>
      <c r="H47" s="11">
        <f>+C47/$C$12</f>
        <v>0.20488322717622082</v>
      </c>
      <c r="I47" s="11">
        <f>+D47/$D$12</f>
        <v>0.15107913669064749</v>
      </c>
      <c r="J47" s="12">
        <f t="shared" ref="J47" si="15">+LN(H47/I47)</f>
        <v>0.30463640973579131</v>
      </c>
      <c r="K47" s="14">
        <f t="shared" ref="K47" si="16">+(H47-I47)*J47</f>
        <v>1.6390684954624708E-2</v>
      </c>
    </row>
    <row r="48" spans="1:12" x14ac:dyDescent="0.25">
      <c r="B48" s="15"/>
      <c r="C48" s="16">
        <f>+SUM(C46:C47)</f>
        <v>942</v>
      </c>
      <c r="D48" s="16">
        <f>+SUM(D46:D47)</f>
        <v>278</v>
      </c>
      <c r="E48" s="16">
        <f>+SUM(E46:E47)</f>
        <v>1220</v>
      </c>
      <c r="F48" s="17">
        <f>+D48/E48</f>
        <v>0.22786885245901639</v>
      </c>
      <c r="K48" s="13">
        <f>+SUM(K46:K47)</f>
        <v>1.9913614440080045E-2</v>
      </c>
    </row>
    <row r="49" spans="1:12" x14ac:dyDescent="0.25">
      <c r="B49" s="15"/>
      <c r="C49" s="18"/>
      <c r="D49" s="18"/>
      <c r="E49" s="18"/>
      <c r="F49" s="19"/>
      <c r="K49" s="20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2" spans="1:12" ht="45" x14ac:dyDescent="0.25">
      <c r="B52" s="3"/>
      <c r="C52" s="4" t="s">
        <v>0</v>
      </c>
      <c r="D52" s="4" t="s">
        <v>1</v>
      </c>
      <c r="E52" s="4" t="s">
        <v>2</v>
      </c>
      <c r="F52" s="5" t="s">
        <v>3</v>
      </c>
      <c r="G52" s="4" t="s">
        <v>4</v>
      </c>
      <c r="H52" s="4" t="s">
        <v>5</v>
      </c>
      <c r="I52" s="4" t="s">
        <v>6</v>
      </c>
      <c r="J52" s="6" t="s">
        <v>7</v>
      </c>
      <c r="K52" s="7" t="s">
        <v>8</v>
      </c>
    </row>
    <row r="53" spans="1:12" x14ac:dyDescent="0.25">
      <c r="B53" s="8"/>
      <c r="C53" s="9">
        <v>33396</v>
      </c>
      <c r="D53" s="9">
        <v>8100</v>
      </c>
      <c r="E53" s="10">
        <f>+SUM(C53:D53)</f>
        <v>41496</v>
      </c>
      <c r="F53" s="11">
        <f>+D53/E53</f>
        <v>0.19519953730480047</v>
      </c>
      <c r="G53" s="11">
        <f>+E53/$E$7</f>
        <v>13.740397350993378</v>
      </c>
      <c r="H53" s="11">
        <f>+C53/$C$7</f>
        <v>14.882352941176471</v>
      </c>
      <c r="I53" s="11">
        <f>+D53/$D$7</f>
        <v>10.438144329896907</v>
      </c>
      <c r="J53" s="12">
        <f>+LN(H53/I53)</f>
        <v>0.35470932419399281</v>
      </c>
      <c r="K53" s="14">
        <f>+(H53-I53)*J53</f>
        <v>1.5764022330840972</v>
      </c>
    </row>
    <row r="54" spans="1:12" x14ac:dyDescent="0.25">
      <c r="B54" s="8"/>
      <c r="C54" s="9">
        <v>21736</v>
      </c>
      <c r="D54" s="9">
        <v>3396</v>
      </c>
      <c r="E54" s="10">
        <f t="shared" ref="E54:E55" si="17">+SUM(C54:D54)</f>
        <v>25132</v>
      </c>
      <c r="F54" s="11">
        <f t="shared" ref="F54:F55" si="18">+D54/E54</f>
        <v>0.13512653191150725</v>
      </c>
      <c r="G54" s="11">
        <f t="shared" ref="G54:G55" si="19">+E54/$E$7</f>
        <v>8.321854304635762</v>
      </c>
      <c r="H54" s="11">
        <f t="shared" ref="H54:H55" si="20">+C54/$C$7</f>
        <v>9.6862745098039209</v>
      </c>
      <c r="I54" s="11">
        <f t="shared" ref="I54:I55" si="21">+D54/$D$7</f>
        <v>4.3762886597938149</v>
      </c>
      <c r="J54" s="12">
        <f t="shared" ref="J54:J55" si="22">+LN(H54/I54)</f>
        <v>0.7945088572155774</v>
      </c>
      <c r="K54" s="14">
        <f t="shared" ref="K54:K55" si="23">+(H54-I54)*J54</f>
        <v>4.218830789522416</v>
      </c>
    </row>
    <row r="55" spans="1:12" x14ac:dyDescent="0.25">
      <c r="B55" s="8"/>
      <c r="C55" s="9">
        <v>14677</v>
      </c>
      <c r="D55" s="9">
        <v>1729</v>
      </c>
      <c r="E55" s="10">
        <f t="shared" si="17"/>
        <v>16406</v>
      </c>
      <c r="F55" s="11">
        <f t="shared" si="18"/>
        <v>0.10538827258320127</v>
      </c>
      <c r="G55" s="11">
        <f t="shared" si="19"/>
        <v>5.4324503311258274</v>
      </c>
      <c r="H55" s="11">
        <f t="shared" si="20"/>
        <v>6.5405525846702322</v>
      </c>
      <c r="I55" s="11">
        <f t="shared" si="21"/>
        <v>2.2280927835051547</v>
      </c>
      <c r="J55" s="12">
        <f t="shared" si="22"/>
        <v>1.0768756894685401</v>
      </c>
      <c r="K55" s="14">
        <f t="shared" si="23"/>
        <v>4.6439831216850065</v>
      </c>
    </row>
    <row r="56" spans="1:12" x14ac:dyDescent="0.25">
      <c r="B56" s="8"/>
      <c r="C56" s="9">
        <v>146645</v>
      </c>
      <c r="D56" s="9">
        <v>54597</v>
      </c>
      <c r="E56" s="10">
        <f>+SUM(C56:D56)</f>
        <v>201242</v>
      </c>
      <c r="F56" s="11">
        <f>+D56/E56</f>
        <v>0.27130022559903</v>
      </c>
      <c r="G56" s="11">
        <f>+E56/$E$7</f>
        <v>66.636423841059596</v>
      </c>
      <c r="H56" s="11">
        <f>+C56/$C$7</f>
        <v>65.349821746880565</v>
      </c>
      <c r="I56" s="11">
        <f>+D56/$D$7</f>
        <v>70.356958762886592</v>
      </c>
      <c r="J56" s="12">
        <f>+LN(H56/I56)</f>
        <v>-7.3826982587026052E-2</v>
      </c>
      <c r="K56" s="14">
        <f>+(H56-I56)*J56</f>
        <v>0.36966181729153053</v>
      </c>
    </row>
    <row r="57" spans="1:12" x14ac:dyDescent="0.25">
      <c r="B57" s="15"/>
      <c r="C57" s="16">
        <f>+SUM(C53:C56)</f>
        <v>216454</v>
      </c>
      <c r="D57" s="16">
        <f>+SUM(D53:D56)</f>
        <v>67822</v>
      </c>
      <c r="E57" s="16">
        <f>+SUM(E53:E56)</f>
        <v>284276</v>
      </c>
      <c r="F57" s="17">
        <f>+D57/E57</f>
        <v>0.23857800166035825</v>
      </c>
      <c r="K57" s="13">
        <f>+SUM(K53:K56)</f>
        <v>10.808877961583052</v>
      </c>
    </row>
    <row r="58" spans="1:12" x14ac:dyDescent="0.25">
      <c r="B58" s="15"/>
      <c r="C58" s="18"/>
      <c r="D58" s="18"/>
      <c r="E58" s="18"/>
      <c r="F58" s="19"/>
      <c r="K58" s="20"/>
    </row>
    <row r="59" spans="1:12" ht="45" x14ac:dyDescent="0.25">
      <c r="B59" s="3"/>
      <c r="C59" s="4" t="s">
        <v>0</v>
      </c>
      <c r="D59" s="4" t="s">
        <v>1</v>
      </c>
      <c r="E59" s="4" t="s">
        <v>2</v>
      </c>
      <c r="F59" s="5" t="s">
        <v>3</v>
      </c>
      <c r="G59" s="4" t="s">
        <v>4</v>
      </c>
      <c r="H59" s="4" t="s">
        <v>5</v>
      </c>
      <c r="I59" s="4" t="s">
        <v>6</v>
      </c>
      <c r="J59" s="6" t="s">
        <v>7</v>
      </c>
      <c r="K59" s="7" t="s">
        <v>8</v>
      </c>
    </row>
    <row r="60" spans="1:12" x14ac:dyDescent="0.25">
      <c r="B60" s="8"/>
      <c r="C60" s="9">
        <v>9988</v>
      </c>
      <c r="D60" s="9">
        <v>3357</v>
      </c>
      <c r="E60" s="10">
        <f>+SUM(C60:D60)</f>
        <v>13345</v>
      </c>
      <c r="F60" s="11">
        <f>+D60/E60</f>
        <v>0.25155488947171223</v>
      </c>
      <c r="G60" s="11">
        <f>+E60/$E$12</f>
        <v>10.938524590163935</v>
      </c>
      <c r="H60" s="11">
        <f>+C60/$C$12</f>
        <v>10.602972399150744</v>
      </c>
      <c r="I60" s="11">
        <f>+D60/$D$12</f>
        <v>12.075539568345324</v>
      </c>
      <c r="J60" s="12">
        <f>+LN(H60/I60)</f>
        <v>-0.13004750646609695</v>
      </c>
      <c r="K60" s="14">
        <f>+(H60-I60)*J60</f>
        <v>0.19150368845759419</v>
      </c>
    </row>
    <row r="61" spans="1:12" x14ac:dyDescent="0.25">
      <c r="B61" s="8"/>
      <c r="C61" s="9">
        <v>6830</v>
      </c>
      <c r="D61" s="9">
        <v>1561</v>
      </c>
      <c r="E61" s="10">
        <f t="shared" ref="E61:E63" si="24">+SUM(C61:D61)</f>
        <v>8391</v>
      </c>
      <c r="F61" s="11">
        <f t="shared" ref="F61:F63" si="25">+D61/E61</f>
        <v>0.18603265403408414</v>
      </c>
      <c r="G61" s="11">
        <f t="shared" ref="G61:G63" si="26">+E61/$E$12</f>
        <v>6.8778688524590166</v>
      </c>
      <c r="H61" s="11">
        <f t="shared" ref="H61:H63" si="27">+C61/$C$12</f>
        <v>7.2505307855626331</v>
      </c>
      <c r="I61" s="11">
        <f t="shared" ref="I61:I63" si="28">+D61/$D$12</f>
        <v>5.6151079136690649</v>
      </c>
      <c r="J61" s="12">
        <f t="shared" ref="J61:J63" si="29">+LN(H61/I61)</f>
        <v>0.25561387116367773</v>
      </c>
      <c r="K61" s="14">
        <f t="shared" ref="K61:K63" si="30">+(H61-I61)*J61</f>
        <v>0.41803677127433436</v>
      </c>
    </row>
    <row r="62" spans="1:12" x14ac:dyDescent="0.25">
      <c r="B62" s="8"/>
      <c r="C62" s="9">
        <v>4786</v>
      </c>
      <c r="D62" s="9">
        <v>822</v>
      </c>
      <c r="E62" s="10">
        <f t="shared" si="24"/>
        <v>5608</v>
      </c>
      <c r="F62" s="11">
        <f t="shared" si="25"/>
        <v>0.14657631954350928</v>
      </c>
      <c r="G62" s="11">
        <f t="shared" si="26"/>
        <v>4.5967213114754095</v>
      </c>
      <c r="H62" s="11">
        <f t="shared" si="27"/>
        <v>5.0806794055201703</v>
      </c>
      <c r="I62" s="11">
        <f t="shared" si="28"/>
        <v>2.9568345323741005</v>
      </c>
      <c r="J62" s="12">
        <f t="shared" si="29"/>
        <v>0.54132571252641293</v>
      </c>
      <c r="K62" s="14">
        <f t="shared" si="30"/>
        <v>1.1496918392513653</v>
      </c>
    </row>
    <row r="63" spans="1:12" x14ac:dyDescent="0.25">
      <c r="B63" s="8"/>
      <c r="C63" s="9">
        <v>59586</v>
      </c>
      <c r="D63" s="9">
        <v>29810</v>
      </c>
      <c r="E63" s="10">
        <f t="shared" si="24"/>
        <v>89396</v>
      </c>
      <c r="F63" s="11">
        <f t="shared" si="25"/>
        <v>0.33346011007203902</v>
      </c>
      <c r="G63" s="11">
        <f t="shared" si="26"/>
        <v>73.275409836065577</v>
      </c>
      <c r="H63" s="11">
        <f t="shared" si="27"/>
        <v>63.254777070063696</v>
      </c>
      <c r="I63" s="11">
        <f t="shared" si="28"/>
        <v>107.23021582733813</v>
      </c>
      <c r="J63" s="12">
        <f t="shared" si="29"/>
        <v>-0.52780742142642956</v>
      </c>
      <c r="K63" s="14">
        <f t="shared" si="30"/>
        <v>23.210562936572892</v>
      </c>
    </row>
    <row r="64" spans="1:12" x14ac:dyDescent="0.25">
      <c r="B64" s="15"/>
      <c r="C64" s="16">
        <f>+SUM(C60:C63)</f>
        <v>81190</v>
      </c>
      <c r="D64" s="16">
        <f>+SUM(D60:D63)</f>
        <v>35550</v>
      </c>
      <c r="E64" s="16">
        <f>+SUM(E60:E63)</f>
        <v>116740</v>
      </c>
      <c r="F64" s="17">
        <f>+D64/E64</f>
        <v>0.30452287133801609</v>
      </c>
      <c r="K64" s="13">
        <f>+SUM(K60:K63)</f>
        <v>24.969795235556184</v>
      </c>
    </row>
    <row r="65" spans="1:12" x14ac:dyDescent="0.25">
      <c r="B65" s="15"/>
      <c r="C65" s="18"/>
      <c r="D65" s="18"/>
      <c r="E65" s="18"/>
      <c r="F65" s="19"/>
      <c r="K65" s="20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8" spans="1:12" ht="45" x14ac:dyDescent="0.25">
      <c r="B68" s="3"/>
      <c r="C68" s="4" t="s">
        <v>0</v>
      </c>
      <c r="D68" s="4" t="s">
        <v>1</v>
      </c>
      <c r="E68" s="4" t="s">
        <v>2</v>
      </c>
      <c r="F68" s="5" t="s">
        <v>3</v>
      </c>
      <c r="G68" s="4" t="s">
        <v>4</v>
      </c>
      <c r="H68" s="4" t="s">
        <v>5</v>
      </c>
      <c r="I68" s="4" t="s">
        <v>6</v>
      </c>
      <c r="J68" s="6" t="s">
        <v>7</v>
      </c>
      <c r="K68" s="7" t="s">
        <v>8</v>
      </c>
    </row>
    <row r="69" spans="1:12" x14ac:dyDescent="0.25">
      <c r="B69" s="8"/>
      <c r="C69" s="9">
        <v>73253</v>
      </c>
      <c r="D69" s="9">
        <v>14344</v>
      </c>
      <c r="E69" s="10">
        <f>+SUM(C69:D69)</f>
        <v>87597</v>
      </c>
      <c r="F69" s="11">
        <f>+D69/E69</f>
        <v>0.1637499001107344</v>
      </c>
      <c r="G69" s="11">
        <f>+E69/$E$7</f>
        <v>29.005629139072848</v>
      </c>
      <c r="H69" s="11">
        <f>+C69/$C$7</f>
        <v>32.643939393939391</v>
      </c>
      <c r="I69" s="11">
        <f>+D69/$D$7</f>
        <v>18.484536082474225</v>
      </c>
      <c r="J69" s="12">
        <f>+LN(H69/I69)</f>
        <v>0.568724719927717</v>
      </c>
      <c r="K69" s="14">
        <f>+(H69-I69)*J69</f>
        <v>8.0528026826566155</v>
      </c>
    </row>
    <row r="70" spans="1:12" x14ac:dyDescent="0.25">
      <c r="B70" s="8"/>
      <c r="C70" s="9">
        <v>79101</v>
      </c>
      <c r="D70" s="9">
        <v>28109</v>
      </c>
      <c r="E70" s="10">
        <f>+SUM(C70:D70)</f>
        <v>107210</v>
      </c>
      <c r="F70" s="11">
        <f>+D70/E70</f>
        <v>0.26218636321238692</v>
      </c>
      <c r="G70" s="11">
        <f>+E70/$E$7</f>
        <v>35.5</v>
      </c>
      <c r="H70" s="11">
        <f>+C70/$C$7</f>
        <v>35.25</v>
      </c>
      <c r="I70" s="11">
        <f>+D70/$D$7</f>
        <v>36.222938144329895</v>
      </c>
      <c r="J70" s="12">
        <f>+LN(H70/I70)</f>
        <v>-2.7227039297655065E-2</v>
      </c>
      <c r="K70" s="14">
        <f>+(H70-I70)*J70</f>
        <v>2.6490225089857641E-2</v>
      </c>
    </row>
    <row r="71" spans="1:12" x14ac:dyDescent="0.25">
      <c r="B71" s="8"/>
      <c r="C71" s="9">
        <v>28721</v>
      </c>
      <c r="D71" s="9">
        <v>19872</v>
      </c>
      <c r="E71" s="10">
        <f>+SUM(C71:D71)</f>
        <v>48593</v>
      </c>
      <c r="F71" s="11">
        <f>+D71/E71</f>
        <v>0.40894779083407073</v>
      </c>
      <c r="G71" s="11">
        <f>+E71/$E$7</f>
        <v>16.090397350993378</v>
      </c>
      <c r="H71" s="11">
        <f>+C71/$C$7</f>
        <v>12.799019607843137</v>
      </c>
      <c r="I71" s="11">
        <f>+D71/$D$7</f>
        <v>25.608247422680414</v>
      </c>
      <c r="J71" s="12">
        <f>+LN(H71/I71)</f>
        <v>-0.69354588969507414</v>
      </c>
      <c r="K71" s="14">
        <f>+(H71-I71)*J71</f>
        <v>8.8837873011482102</v>
      </c>
    </row>
    <row r="72" spans="1:12" x14ac:dyDescent="0.25">
      <c r="B72" s="8"/>
      <c r="C72" s="9">
        <v>35379</v>
      </c>
      <c r="D72" s="9">
        <v>5497</v>
      </c>
      <c r="E72" s="10">
        <f>+SUM(C72:D72)</f>
        <v>40876</v>
      </c>
      <c r="F72" s="11">
        <f>+D72/E72</f>
        <v>0.13447989040023486</v>
      </c>
      <c r="G72" s="11">
        <f>+E72/$E$7</f>
        <v>13.535099337748344</v>
      </c>
      <c r="H72" s="11">
        <f>+C72/$C$7</f>
        <v>15.766042780748663</v>
      </c>
      <c r="I72" s="11">
        <f>+D72/$D$7</f>
        <v>7.0837628865979383</v>
      </c>
      <c r="J72" s="12">
        <f>+LN(H72/I72)</f>
        <v>0.80005318843805118</v>
      </c>
      <c r="K72" s="14">
        <f>+(H72-I72)*J72</f>
        <v>6.9462857122268726</v>
      </c>
    </row>
    <row r="73" spans="1:12" x14ac:dyDescent="0.25">
      <c r="B73" s="15"/>
      <c r="C73" s="16">
        <f>+SUM(C69:C72)</f>
        <v>216454</v>
      </c>
      <c r="D73" s="16">
        <f>+SUM(D69:D72)</f>
        <v>67822</v>
      </c>
      <c r="E73" s="16">
        <f>+SUM(E69:E72)</f>
        <v>284276</v>
      </c>
      <c r="F73" s="17">
        <f>+D73/E73</f>
        <v>0.23857800166035825</v>
      </c>
      <c r="K73" s="13">
        <f>+SUM(K69:K72)</f>
        <v>23.909365921121555</v>
      </c>
    </row>
    <row r="74" spans="1:12" x14ac:dyDescent="0.25">
      <c r="B74" s="15"/>
      <c r="C74" s="18"/>
      <c r="D74" s="18"/>
      <c r="E74" s="18"/>
      <c r="F74" s="19"/>
      <c r="K74" s="20"/>
    </row>
    <row r="75" spans="1:12" ht="45" x14ac:dyDescent="0.25">
      <c r="B75" s="3"/>
      <c r="C75" s="4" t="s">
        <v>0</v>
      </c>
      <c r="D75" s="4" t="s">
        <v>1</v>
      </c>
      <c r="E75" s="4" t="s">
        <v>2</v>
      </c>
      <c r="F75" s="5" t="s">
        <v>3</v>
      </c>
      <c r="G75" s="4" t="s">
        <v>4</v>
      </c>
      <c r="H75" s="4" t="s">
        <v>5</v>
      </c>
      <c r="I75" s="4" t="s">
        <v>6</v>
      </c>
      <c r="J75" s="6" t="s">
        <v>7</v>
      </c>
      <c r="K75" s="7" t="s">
        <v>8</v>
      </c>
    </row>
    <row r="76" spans="1:12" x14ac:dyDescent="0.25">
      <c r="B76" s="8"/>
      <c r="C76" s="9">
        <v>26546</v>
      </c>
      <c r="D76" s="9">
        <v>6386</v>
      </c>
      <c r="E76" s="10">
        <f>+SUM(C76:D76)</f>
        <v>32932</v>
      </c>
      <c r="F76" s="11">
        <f>+D76/E76</f>
        <v>0.1939147333900158</v>
      </c>
      <c r="G76" s="11">
        <f>+E76/$E$12</f>
        <v>26.99344262295082</v>
      </c>
      <c r="H76" s="11">
        <f>+C76/$C$12</f>
        <v>28.180467091295117</v>
      </c>
      <c r="I76" s="11">
        <f>+D76/$D$12</f>
        <v>22.971223021582734</v>
      </c>
      <c r="J76" s="12">
        <f>+LN(H76/I76)</f>
        <v>0.20438682202569436</v>
      </c>
      <c r="K76" s="14">
        <f>+(H76-I76)*J76</f>
        <v>1.0647008405647087</v>
      </c>
    </row>
    <row r="77" spans="1:12" x14ac:dyDescent="0.25">
      <c r="B77" s="8"/>
      <c r="C77" s="9">
        <v>32608</v>
      </c>
      <c r="D77" s="9">
        <v>16480</v>
      </c>
      <c r="E77" s="10">
        <f t="shared" ref="E77:E79" si="31">+SUM(C77:D77)</f>
        <v>49088</v>
      </c>
      <c r="F77" s="11">
        <f t="shared" ref="F77:F79" si="32">+D77/E77</f>
        <v>0.33572359843546284</v>
      </c>
      <c r="G77" s="11">
        <f t="shared" ref="G77:G79" si="33">+E77/$E$12</f>
        <v>40.236065573770489</v>
      </c>
      <c r="H77" s="11">
        <f t="shared" ref="H77:H79" si="34">+C77/$C$12</f>
        <v>34.615711252653931</v>
      </c>
      <c r="I77" s="11">
        <f t="shared" ref="I77:I79" si="35">+D77/$D$12</f>
        <v>59.280575539568346</v>
      </c>
      <c r="J77" s="12">
        <f t="shared" ref="J77:J79" si="36">+LN(H77/I77)</f>
        <v>-0.53797402832673735</v>
      </c>
      <c r="K77" s="14">
        <f t="shared" ref="K77:K79" si="37">+(H77-I77)*J77</f>
        <v>13.269056398563627</v>
      </c>
    </row>
    <row r="78" spans="1:12" x14ac:dyDescent="0.25">
      <c r="B78" s="8"/>
      <c r="C78" s="9">
        <v>9550</v>
      </c>
      <c r="D78" s="9">
        <v>8597</v>
      </c>
      <c r="E78" s="10">
        <f t="shared" ref="E78" si="38">+SUM(C78:D78)</f>
        <v>18147</v>
      </c>
      <c r="F78" s="11">
        <f t="shared" si="32"/>
        <v>0.47374221634429936</v>
      </c>
      <c r="G78" s="11">
        <f t="shared" si="33"/>
        <v>14.874590163934426</v>
      </c>
      <c r="H78" s="11">
        <f t="shared" si="34"/>
        <v>10.138004246284501</v>
      </c>
      <c r="I78" s="11">
        <f t="shared" si="35"/>
        <v>30.924460431654676</v>
      </c>
      <c r="J78" s="12">
        <f t="shared" si="36"/>
        <v>-1.1152563115853942</v>
      </c>
      <c r="K78" s="14">
        <f t="shared" si="37"/>
        <v>23.182226456227347</v>
      </c>
    </row>
    <row r="79" spans="1:12" x14ac:dyDescent="0.25">
      <c r="B79" s="8"/>
      <c r="C79" s="9">
        <v>12486</v>
      </c>
      <c r="D79" s="9">
        <v>4087</v>
      </c>
      <c r="E79" s="10">
        <f t="shared" si="31"/>
        <v>16573</v>
      </c>
      <c r="F79" s="11">
        <f t="shared" si="32"/>
        <v>0.24660592530018705</v>
      </c>
      <c r="G79" s="11">
        <f t="shared" si="33"/>
        <v>13.584426229508196</v>
      </c>
      <c r="H79" s="11">
        <f t="shared" si="34"/>
        <v>13.254777070063694</v>
      </c>
      <c r="I79" s="11">
        <f t="shared" si="35"/>
        <v>14.701438848920864</v>
      </c>
      <c r="J79" s="12">
        <f t="shared" si="36"/>
        <v>-0.10358734882831391</v>
      </c>
      <c r="K79" s="14">
        <f t="shared" si="37"/>
        <v>0.14985585832306675</v>
      </c>
    </row>
    <row r="80" spans="1:12" x14ac:dyDescent="0.25">
      <c r="B80" s="15"/>
      <c r="C80" s="16">
        <f>+SUM(C76:C79)</f>
        <v>81190</v>
      </c>
      <c r="D80" s="16">
        <f>+SUM(D76:D79)</f>
        <v>35550</v>
      </c>
      <c r="E80" s="16">
        <f>+SUM(E76:E79)</f>
        <v>116740</v>
      </c>
      <c r="F80" s="17">
        <f>+D80/E80</f>
        <v>0.30452287133801609</v>
      </c>
      <c r="K80" s="13">
        <f>+SUM(K76:K79)</f>
        <v>37.665839553678751</v>
      </c>
    </row>
    <row r="81" spans="1:12" x14ac:dyDescent="0.25">
      <c r="B81" s="15"/>
      <c r="C81" s="18"/>
      <c r="D81" s="18"/>
      <c r="E81" s="18"/>
      <c r="F81" s="19"/>
      <c r="K81" s="20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4" spans="1:12" ht="45" x14ac:dyDescent="0.25">
      <c r="B84" s="3"/>
      <c r="C84" s="4" t="s">
        <v>0</v>
      </c>
      <c r="D84" s="4" t="s">
        <v>1</v>
      </c>
      <c r="E84" s="4" t="s">
        <v>2</v>
      </c>
      <c r="F84" s="5" t="s">
        <v>3</v>
      </c>
      <c r="G84" s="4" t="s">
        <v>4</v>
      </c>
      <c r="H84" s="4" t="s">
        <v>5</v>
      </c>
      <c r="I84" s="4" t="s">
        <v>6</v>
      </c>
      <c r="J84" s="6" t="s">
        <v>7</v>
      </c>
      <c r="K84" s="7" t="s">
        <v>8</v>
      </c>
    </row>
    <row r="85" spans="1:12" x14ac:dyDescent="0.25">
      <c r="B85" s="8"/>
      <c r="C85" s="9">
        <v>81888</v>
      </c>
      <c r="D85" s="9">
        <v>17366</v>
      </c>
      <c r="E85" s="10">
        <f>+SUM(C85:D85)</f>
        <v>99254</v>
      </c>
      <c r="F85" s="11">
        <f>+D85/E85</f>
        <v>0.17496524069558911</v>
      </c>
      <c r="G85" s="11">
        <f>+E85/$E$7</f>
        <v>32.865562913907283</v>
      </c>
      <c r="H85" s="11">
        <f>+C85/$C$7</f>
        <v>36.491978609625669</v>
      </c>
      <c r="I85" s="11">
        <f>+D85/$D$7</f>
        <v>22.378865979381445</v>
      </c>
      <c r="J85" s="12">
        <f>+LN(H85/I85)</f>
        <v>0.4889754418795566</v>
      </c>
      <c r="K85" s="14">
        <f>+(H85-I85)*J85</f>
        <v>6.9009654846696211</v>
      </c>
    </row>
    <row r="86" spans="1:12" x14ac:dyDescent="0.25">
      <c r="B86" s="8"/>
      <c r="C86" s="9">
        <v>57433</v>
      </c>
      <c r="D86" s="9">
        <v>14132</v>
      </c>
      <c r="E86" s="10">
        <f>+SUM(C86:D86)</f>
        <v>71565</v>
      </c>
      <c r="F86" s="11">
        <f>+D86/E86</f>
        <v>0.19747083071333751</v>
      </c>
      <c r="G86" s="11">
        <f>+E86/$E$7</f>
        <v>23.69701986754967</v>
      </c>
      <c r="H86" s="11">
        <f>+C86/$C$7</f>
        <v>25.594028520499108</v>
      </c>
      <c r="I86" s="11">
        <f>+D86/$D$7</f>
        <v>18.211340206185568</v>
      </c>
      <c r="J86" s="12">
        <f>+LN(H86/I86)</f>
        <v>0.34031457506213675</v>
      </c>
      <c r="K86" s="14">
        <f>+(H86-I86)*J86</f>
        <v>2.5124364365018153</v>
      </c>
    </row>
    <row r="87" spans="1:12" x14ac:dyDescent="0.25">
      <c r="B87" s="8"/>
      <c r="C87" s="9">
        <v>77133</v>
      </c>
      <c r="D87" s="9">
        <v>36324</v>
      </c>
      <c r="E87" s="10">
        <f>+SUM(C87:D87)</f>
        <v>113457</v>
      </c>
      <c r="F87" s="11">
        <f>+D87/E87</f>
        <v>0.32015653507496233</v>
      </c>
      <c r="G87" s="11">
        <f>+E87/$E$7</f>
        <v>37.568543046357618</v>
      </c>
      <c r="H87" s="11">
        <f>+C87/$C$7</f>
        <v>34.372994652406419</v>
      </c>
      <c r="I87" s="11">
        <f>+D87/$D$7</f>
        <v>46.809278350515463</v>
      </c>
      <c r="J87" s="12">
        <f>+LN(H87/I87)</f>
        <v>-0.30881022172599676</v>
      </c>
      <c r="K87" s="14">
        <f>+(H87-I87)*J87</f>
        <v>3.8404515262604528</v>
      </c>
    </row>
    <row r="88" spans="1:12" x14ac:dyDescent="0.25">
      <c r="B88" s="15"/>
      <c r="C88" s="16">
        <f>+SUM(C85:C87)</f>
        <v>216454</v>
      </c>
      <c r="D88" s="16">
        <f>+SUM(D85:D87)</f>
        <v>67822</v>
      </c>
      <c r="E88" s="16">
        <f>+SUM(E85:E87)</f>
        <v>284276</v>
      </c>
      <c r="F88" s="17">
        <f>+D88/E88</f>
        <v>0.23857800166035825</v>
      </c>
      <c r="K88" s="13">
        <f>+SUM(K85:K87)</f>
        <v>13.25385344743189</v>
      </c>
    </row>
    <row r="89" spans="1:12" x14ac:dyDescent="0.25">
      <c r="B89" s="15"/>
      <c r="C89" s="18"/>
      <c r="D89" s="18"/>
      <c r="E89" s="18"/>
      <c r="F89" s="19"/>
      <c r="K89" s="20"/>
    </row>
    <row r="90" spans="1:12" ht="45" x14ac:dyDescent="0.25">
      <c r="B90" s="3"/>
      <c r="C90" s="4" t="s">
        <v>0</v>
      </c>
      <c r="D90" s="4" t="s">
        <v>1</v>
      </c>
      <c r="E90" s="4" t="s">
        <v>2</v>
      </c>
      <c r="F90" s="5" t="s">
        <v>3</v>
      </c>
      <c r="G90" s="4" t="s">
        <v>4</v>
      </c>
      <c r="H90" s="4" t="s">
        <v>5</v>
      </c>
      <c r="I90" s="4" t="s">
        <v>6</v>
      </c>
      <c r="J90" s="6" t="s">
        <v>7</v>
      </c>
      <c r="K90" s="7" t="s">
        <v>8</v>
      </c>
    </row>
    <row r="91" spans="1:12" x14ac:dyDescent="0.25">
      <c r="B91" s="8"/>
      <c r="C91" s="9">
        <v>35897</v>
      </c>
      <c r="D91" s="9">
        <v>10336</v>
      </c>
      <c r="E91" s="10">
        <f>+SUM(C91:D91)</f>
        <v>46233</v>
      </c>
      <c r="F91" s="11">
        <f>+D91/E91</f>
        <v>0.22356325568317004</v>
      </c>
      <c r="G91" s="11">
        <f>+E91/$E$12</f>
        <v>37.89590163934426</v>
      </c>
      <c r="H91" s="11">
        <f>+C91/$C$12</f>
        <v>38.107218683651801</v>
      </c>
      <c r="I91" s="11">
        <f>+D91/$D$12</f>
        <v>37.179856115107917</v>
      </c>
      <c r="J91" s="12">
        <f>+LN(H91/I91)</f>
        <v>2.4636618616863375E-2</v>
      </c>
      <c r="K91" s="14">
        <f>+(H91-I91)*J91</f>
        <v>2.2847077920770502E-2</v>
      </c>
    </row>
    <row r="92" spans="1:12" x14ac:dyDescent="0.25">
      <c r="B92" s="8"/>
      <c r="C92" s="9">
        <v>13097</v>
      </c>
      <c r="D92" s="9">
        <v>4159</v>
      </c>
      <c r="E92" s="10">
        <f t="shared" ref="E92:E93" si="39">+SUM(C92:D92)</f>
        <v>17256</v>
      </c>
      <c r="F92" s="11">
        <f t="shared" ref="F92:F93" si="40">+D92/E92</f>
        <v>0.24101761706073249</v>
      </c>
      <c r="G92" s="11">
        <f t="shared" ref="G92:G93" si="41">+E92/$E$12</f>
        <v>14.144262295081967</v>
      </c>
      <c r="H92" s="11">
        <f t="shared" ref="H92:H93" si="42">+C92/$C$12</f>
        <v>13.90339702760085</v>
      </c>
      <c r="I92" s="11">
        <f t="shared" ref="I92:I93" si="43">+D92/$D$12</f>
        <v>14.96043165467626</v>
      </c>
      <c r="J92" s="12">
        <f t="shared" ref="J92:J93" si="44">+LN(H92/I92)</f>
        <v>-7.3275625299234787E-2</v>
      </c>
      <c r="K92" s="14">
        <f t="shared" ref="K92:K93" si="45">+(H92-I92)*J92</f>
        <v>7.7454873261894125E-2</v>
      </c>
    </row>
    <row r="93" spans="1:12" x14ac:dyDescent="0.25">
      <c r="B93" s="8"/>
      <c r="C93" s="9">
        <v>32196</v>
      </c>
      <c r="D93" s="9">
        <v>21055</v>
      </c>
      <c r="E93" s="10">
        <f t="shared" si="39"/>
        <v>53251</v>
      </c>
      <c r="F93" s="11">
        <f t="shared" si="40"/>
        <v>0.39539163583782466</v>
      </c>
      <c r="G93" s="11">
        <f t="shared" si="41"/>
        <v>43.648360655737704</v>
      </c>
      <c r="H93" s="11">
        <f t="shared" si="42"/>
        <v>34.178343949044589</v>
      </c>
      <c r="I93" s="11">
        <f t="shared" si="43"/>
        <v>75.737410071942449</v>
      </c>
      <c r="J93" s="12">
        <f t="shared" si="44"/>
        <v>-0.79568000126812966</v>
      </c>
      <c r="K93" s="14">
        <f t="shared" si="45"/>
        <v>33.067717785369652</v>
      </c>
    </row>
    <row r="94" spans="1:12" x14ac:dyDescent="0.25">
      <c r="B94" s="15"/>
      <c r="C94" s="16">
        <f>+SUM(C91:C93)</f>
        <v>81190</v>
      </c>
      <c r="D94" s="16">
        <f>+SUM(D91:D93)</f>
        <v>35550</v>
      </c>
      <c r="E94" s="16">
        <f>+SUM(E91:E93)</f>
        <v>116740</v>
      </c>
      <c r="F94" s="17">
        <f>+D94/E94</f>
        <v>0.30452287133801609</v>
      </c>
      <c r="K94" s="13">
        <f>+SUM(K91:K93)</f>
        <v>33.168019736552317</v>
      </c>
    </row>
    <row r="95" spans="1:12" x14ac:dyDescent="0.25">
      <c r="B95" s="15"/>
      <c r="C95" s="18"/>
      <c r="D95" s="18"/>
      <c r="E95" s="18"/>
      <c r="F95" s="19"/>
      <c r="K95" s="20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8" spans="1:12" ht="45" x14ac:dyDescent="0.25">
      <c r="B98" s="3"/>
      <c r="C98" s="4" t="s">
        <v>0</v>
      </c>
      <c r="D98" s="4" t="s">
        <v>1</v>
      </c>
      <c r="E98" s="4" t="s">
        <v>2</v>
      </c>
      <c r="F98" s="5" t="s">
        <v>3</v>
      </c>
      <c r="G98" s="4" t="s">
        <v>4</v>
      </c>
      <c r="H98" s="4" t="s">
        <v>5</v>
      </c>
      <c r="I98" s="4" t="s">
        <v>6</v>
      </c>
      <c r="J98" s="6" t="s">
        <v>7</v>
      </c>
      <c r="K98" s="7" t="s">
        <v>8</v>
      </c>
    </row>
    <row r="99" spans="1:12" x14ac:dyDescent="0.25">
      <c r="B99" s="22"/>
      <c r="C99" s="9">
        <v>186609</v>
      </c>
      <c r="D99" s="9">
        <v>40136</v>
      </c>
      <c r="E99" s="10">
        <f>+SUM(C99:D99)</f>
        <v>226745</v>
      </c>
      <c r="F99" s="11">
        <f>+D99/E99</f>
        <v>0.17700941586363536</v>
      </c>
      <c r="G99" s="11">
        <f>+E99/$E$7</f>
        <v>75.081125827814574</v>
      </c>
      <c r="H99" s="11">
        <f>+C99/$C$7</f>
        <v>83.159090909090907</v>
      </c>
      <c r="I99" s="11">
        <f>+D99/$D$7</f>
        <v>51.72164948453608</v>
      </c>
      <c r="J99" s="12">
        <f>+LN(H99/I99)</f>
        <v>0.47487908512007548</v>
      </c>
      <c r="K99" s="14">
        <f>+(H99-I99)*J99</f>
        <v>14.928983422208558</v>
      </c>
    </row>
    <row r="100" spans="1:12" x14ac:dyDescent="0.25">
      <c r="B100" s="8"/>
      <c r="C100" s="9">
        <v>29845</v>
      </c>
      <c r="D100" s="9">
        <v>27686</v>
      </c>
      <c r="E100" s="10">
        <f>+SUM(C100:D100)</f>
        <v>57531</v>
      </c>
      <c r="F100" s="11">
        <f>+D100/E100</f>
        <v>0.48123620309050774</v>
      </c>
      <c r="G100" s="11">
        <f>+E100/$E$7</f>
        <v>19.05</v>
      </c>
      <c r="H100" s="11">
        <f>+C100/$C$7</f>
        <v>13.299910873440286</v>
      </c>
      <c r="I100" s="11">
        <f>+D100/$D$7</f>
        <v>35.677835051546388</v>
      </c>
      <c r="J100" s="12">
        <f>+LN(H100/I100)</f>
        <v>-0.9867722951042982</v>
      </c>
      <c r="K100" s="14">
        <f>+(H100-I100)*J100</f>
        <v>22.081915600899723</v>
      </c>
    </row>
    <row r="101" spans="1:12" x14ac:dyDescent="0.25">
      <c r="B101" s="15"/>
      <c r="C101" s="16">
        <f>+SUM(C99:C100)</f>
        <v>216454</v>
      </c>
      <c r="D101" s="16">
        <f>+SUM(D99:D100)</f>
        <v>67822</v>
      </c>
      <c r="E101" s="16">
        <f>+SUM(E99:E100)</f>
        <v>284276</v>
      </c>
      <c r="F101" s="17">
        <f>+D101/E101</f>
        <v>0.23857800166035825</v>
      </c>
      <c r="K101" s="13">
        <f>+SUM(K99:K100)</f>
        <v>37.01089902310828</v>
      </c>
    </row>
    <row r="102" spans="1:12" x14ac:dyDescent="0.25">
      <c r="B102" s="15"/>
      <c r="C102" s="18"/>
      <c r="D102" s="18"/>
      <c r="E102" s="18"/>
      <c r="F102" s="19"/>
      <c r="K102" s="20"/>
    </row>
    <row r="103" spans="1:12" ht="45" x14ac:dyDescent="0.25">
      <c r="B103" s="3"/>
      <c r="C103" s="4" t="s">
        <v>0</v>
      </c>
      <c r="D103" s="4" t="s">
        <v>1</v>
      </c>
      <c r="E103" s="4" t="s">
        <v>2</v>
      </c>
      <c r="F103" s="5" t="s">
        <v>3</v>
      </c>
      <c r="G103" s="4" t="s">
        <v>4</v>
      </c>
      <c r="H103" s="4" t="s">
        <v>5</v>
      </c>
      <c r="I103" s="4" t="s">
        <v>6</v>
      </c>
      <c r="J103" s="6" t="s">
        <v>7</v>
      </c>
      <c r="K103" s="7" t="s">
        <v>8</v>
      </c>
    </row>
    <row r="104" spans="1:12" x14ac:dyDescent="0.25">
      <c r="B104" s="22"/>
      <c r="C104" s="9">
        <v>70244</v>
      </c>
      <c r="D104" s="9">
        <v>21925</v>
      </c>
      <c r="E104" s="10">
        <f t="shared" ref="E104:E105" si="46">+SUM(C104:D104)</f>
        <v>92169</v>
      </c>
      <c r="F104" s="11">
        <f t="shared" ref="F104:F105" si="47">+D104/E104</f>
        <v>0.23787824539704239</v>
      </c>
      <c r="G104" s="11">
        <f t="shared" ref="G104:G105" si="48">+E104/$E$12</f>
        <v>75.54836065573771</v>
      </c>
      <c r="H104" s="11">
        <f t="shared" ref="H104:H105" si="49">+C104/$C$12</f>
        <v>74.569002123142255</v>
      </c>
      <c r="I104" s="11">
        <f t="shared" ref="I104:I105" si="50">+D104/$D$12</f>
        <v>78.866906474820141</v>
      </c>
      <c r="J104" s="12">
        <f t="shared" ref="J104:J105" si="51">+LN(H104/I104)</f>
        <v>-5.6036803830364475E-2</v>
      </c>
      <c r="K104" s="14">
        <f t="shared" ref="K104:K105" si="52">+(H104-I104)*J104</f>
        <v>0.2408408230366435</v>
      </c>
    </row>
    <row r="105" spans="1:12" x14ac:dyDescent="0.25">
      <c r="B105" s="8"/>
      <c r="C105" s="9">
        <v>10946</v>
      </c>
      <c r="D105" s="9">
        <v>13625</v>
      </c>
      <c r="E105" s="10">
        <f t="shared" si="46"/>
        <v>24571</v>
      </c>
      <c r="F105" s="11">
        <f t="shared" si="47"/>
        <v>0.55451548573521636</v>
      </c>
      <c r="G105" s="11">
        <f t="shared" si="48"/>
        <v>20.14016393442623</v>
      </c>
      <c r="H105" s="11">
        <f t="shared" si="49"/>
        <v>11.61995753715499</v>
      </c>
      <c r="I105" s="11">
        <f t="shared" si="50"/>
        <v>49.010791366906474</v>
      </c>
      <c r="J105" s="12">
        <f t="shared" si="51"/>
        <v>-1.4393164087133072</v>
      </c>
      <c r="K105" s="14">
        <f t="shared" si="52"/>
        <v>53.817240666633943</v>
      </c>
    </row>
    <row r="106" spans="1:12" x14ac:dyDescent="0.25">
      <c r="B106" s="15"/>
      <c r="C106" s="16">
        <f>+SUM(C104:C105)</f>
        <v>81190</v>
      </c>
      <c r="D106" s="16">
        <f>+SUM(D104:D105)</f>
        <v>35550</v>
      </c>
      <c r="E106" s="16">
        <f>+SUM(E104:E105)</f>
        <v>116740</v>
      </c>
      <c r="F106" s="17">
        <f>+D106/E106</f>
        <v>0.30452287133801609</v>
      </c>
      <c r="K106" s="13">
        <f>+SUM(K104:K105)</f>
        <v>54.058081489670585</v>
      </c>
    </row>
    <row r="107" spans="1:12" x14ac:dyDescent="0.25">
      <c r="B107" s="15"/>
      <c r="C107" s="18"/>
      <c r="D107" s="18"/>
      <c r="E107" s="18"/>
      <c r="F107" s="19"/>
      <c r="K107" s="20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10" spans="1:12" ht="45" x14ac:dyDescent="0.25">
      <c r="B110" s="3"/>
      <c r="C110" s="4" t="s">
        <v>0</v>
      </c>
      <c r="D110" s="4" t="s">
        <v>1</v>
      </c>
      <c r="E110" s="4" t="s">
        <v>2</v>
      </c>
      <c r="F110" s="5" t="s">
        <v>3</v>
      </c>
      <c r="G110" s="4" t="s">
        <v>4</v>
      </c>
      <c r="H110" s="4" t="s">
        <v>5</v>
      </c>
      <c r="I110" s="4" t="s">
        <v>6</v>
      </c>
      <c r="J110" s="6" t="s">
        <v>7</v>
      </c>
      <c r="K110" s="7" t="s">
        <v>8</v>
      </c>
    </row>
    <row r="111" spans="1:12" x14ac:dyDescent="0.25">
      <c r="B111" s="22"/>
      <c r="C111" s="9">
        <v>193896</v>
      </c>
      <c r="D111" s="9">
        <v>43574</v>
      </c>
      <c r="E111" s="10">
        <f>+SUM(C111:D111)</f>
        <v>237470</v>
      </c>
      <c r="F111" s="11">
        <f>+D111/E111</f>
        <v>0.18349265170337306</v>
      </c>
      <c r="G111" s="11">
        <f>+E111/$E$7</f>
        <v>78.632450331125824</v>
      </c>
      <c r="H111" s="11">
        <f>+C111/$C$7</f>
        <v>86.406417112299465</v>
      </c>
      <c r="I111" s="11">
        <f>+D111/$D$7</f>
        <v>56.152061855670105</v>
      </c>
      <c r="J111" s="12">
        <f>+LN(H111/I111)</f>
        <v>0.43099854418200684</v>
      </c>
      <c r="K111" s="14">
        <f>+(H111-I111)*J111</f>
        <v>13.039583070772499</v>
      </c>
    </row>
    <row r="112" spans="1:12" x14ac:dyDescent="0.25">
      <c r="B112" s="8"/>
      <c r="C112" s="9">
        <v>22558</v>
      </c>
      <c r="D112" s="9">
        <v>24248</v>
      </c>
      <c r="E112" s="10">
        <f>+SUM(C112:D112)</f>
        <v>46806</v>
      </c>
      <c r="F112" s="11">
        <f>+D112/E112</f>
        <v>0.51805324103747386</v>
      </c>
      <c r="G112" s="11">
        <f>+E112/$E$7</f>
        <v>15.498675496688742</v>
      </c>
      <c r="H112" s="11">
        <f>+C112/$C$7</f>
        <v>10.052584670231729</v>
      </c>
      <c r="I112" s="11">
        <f>+D112/$D$7</f>
        <v>31.24742268041237</v>
      </c>
      <c r="J112" s="12">
        <f>+LN(H112/I112)</f>
        <v>-1.134107115997145</v>
      </c>
      <c r="K112" s="14">
        <f>+(H112-I112)*J112</f>
        <v>24.037216609752633</v>
      </c>
    </row>
    <row r="113" spans="1:12" x14ac:dyDescent="0.25">
      <c r="B113" s="15"/>
      <c r="C113" s="16">
        <f>+SUM(C111:C112)</f>
        <v>216454</v>
      </c>
      <c r="D113" s="16">
        <f>+SUM(D111:D112)</f>
        <v>67822</v>
      </c>
      <c r="E113" s="16">
        <f>+SUM(E111:E112)</f>
        <v>284276</v>
      </c>
      <c r="F113" s="17">
        <f>+D113/E113</f>
        <v>0.23857800166035825</v>
      </c>
      <c r="K113" s="13">
        <f>+SUM(K111:K112)</f>
        <v>37.076799680525134</v>
      </c>
    </row>
    <row r="114" spans="1:12" x14ac:dyDescent="0.25">
      <c r="B114" s="15"/>
      <c r="C114" s="18"/>
      <c r="D114" s="18"/>
      <c r="E114" s="18"/>
      <c r="F114" s="19"/>
      <c r="K114" s="20"/>
    </row>
    <row r="115" spans="1:12" ht="45" x14ac:dyDescent="0.25">
      <c r="B115" s="3"/>
      <c r="C115" s="4" t="s">
        <v>0</v>
      </c>
      <c r="D115" s="4" t="s">
        <v>1</v>
      </c>
      <c r="E115" s="4" t="s">
        <v>2</v>
      </c>
      <c r="F115" s="5" t="s">
        <v>3</v>
      </c>
      <c r="G115" s="4" t="s">
        <v>4</v>
      </c>
      <c r="H115" s="4" t="s">
        <v>5</v>
      </c>
      <c r="I115" s="4" t="s">
        <v>6</v>
      </c>
      <c r="J115" s="6" t="s">
        <v>7</v>
      </c>
      <c r="K115" s="7" t="s">
        <v>8</v>
      </c>
    </row>
    <row r="116" spans="1:12" x14ac:dyDescent="0.25">
      <c r="B116" s="22"/>
      <c r="C116" s="9">
        <v>74277</v>
      </c>
      <c r="D116" s="9">
        <v>23638</v>
      </c>
      <c r="E116" s="10">
        <f>+SUM(C116:D116)</f>
        <v>97915</v>
      </c>
      <c r="F116" s="11">
        <f>+D116/E116</f>
        <v>0.24141347086758924</v>
      </c>
      <c r="G116" s="11">
        <f>+E116/$E$12</f>
        <v>80.258196721311478</v>
      </c>
      <c r="H116" s="11">
        <f>+C116/$C$12</f>
        <v>78.850318471337573</v>
      </c>
      <c r="I116" s="11">
        <f>+D116/$D$12</f>
        <v>85.02877697841727</v>
      </c>
      <c r="J116" s="12">
        <f>+LN(H116/I116)</f>
        <v>-7.5438399529008368E-2</v>
      </c>
      <c r="K116" s="14">
        <f>+(H116-I116)*J116</f>
        <v>0.4660930213304787</v>
      </c>
    </row>
    <row r="117" spans="1:12" x14ac:dyDescent="0.25">
      <c r="B117" s="8"/>
      <c r="C117" s="9">
        <v>6913</v>
      </c>
      <c r="D117" s="9">
        <v>11912</v>
      </c>
      <c r="E117" s="10">
        <f t="shared" ref="E117" si="53">+SUM(C117:D117)</f>
        <v>18825</v>
      </c>
      <c r="F117" s="11">
        <f t="shared" ref="F117" si="54">+D117/E117</f>
        <v>0.6327755644090306</v>
      </c>
      <c r="G117" s="11">
        <f t="shared" ref="G117" si="55">+E117/$E$12</f>
        <v>15.430327868852459</v>
      </c>
      <c r="H117" s="11">
        <f t="shared" ref="H117" si="56">+C117/$C$12</f>
        <v>7.3386411889596603</v>
      </c>
      <c r="I117" s="11">
        <f t="shared" ref="I117" si="57">+D117/$D$12</f>
        <v>42.848920863309353</v>
      </c>
      <c r="J117" s="12">
        <f t="shared" ref="J117" si="58">+LN(H117/I117)</f>
        <v>-1.7645267593043059</v>
      </c>
      <c r="K117" s="14">
        <f t="shared" ref="K117" si="59">+(H117-I117)*J117</f>
        <v>62.658838715769818</v>
      </c>
    </row>
    <row r="118" spans="1:12" x14ac:dyDescent="0.25">
      <c r="B118" s="15"/>
      <c r="C118" s="16">
        <f>+SUM(C116:C117)</f>
        <v>81190</v>
      </c>
      <c r="D118" s="16">
        <f>+SUM(D116:D117)</f>
        <v>35550</v>
      </c>
      <c r="E118" s="16">
        <f>+SUM(E116:E117)</f>
        <v>116740</v>
      </c>
      <c r="F118" s="17">
        <f>+D118/E118</f>
        <v>0.30452287133801609</v>
      </c>
      <c r="K118" s="13">
        <f>+SUM(K116:K117)</f>
        <v>63.124931737100297</v>
      </c>
    </row>
    <row r="119" spans="1:12" x14ac:dyDescent="0.25">
      <c r="B119" s="15"/>
      <c r="C119" s="18"/>
      <c r="D119" s="18"/>
      <c r="E119" s="18"/>
      <c r="F119" s="19"/>
      <c r="K119" s="20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2" spans="1:12" ht="45" x14ac:dyDescent="0.25">
      <c r="B122" s="3"/>
      <c r="C122" s="4" t="s">
        <v>0</v>
      </c>
      <c r="D122" s="4" t="s">
        <v>1</v>
      </c>
      <c r="E122" s="4" t="s">
        <v>2</v>
      </c>
      <c r="F122" s="5" t="s">
        <v>3</v>
      </c>
      <c r="G122" s="4" t="s">
        <v>4</v>
      </c>
      <c r="H122" s="4" t="s">
        <v>5</v>
      </c>
      <c r="I122" s="4" t="s">
        <v>6</v>
      </c>
      <c r="J122" s="6" t="s">
        <v>7</v>
      </c>
      <c r="K122" s="7" t="s">
        <v>8</v>
      </c>
    </row>
    <row r="123" spans="1:12" x14ac:dyDescent="0.25">
      <c r="B123" s="8"/>
      <c r="C123" s="9">
        <v>178352</v>
      </c>
      <c r="D123" s="9">
        <v>37612</v>
      </c>
      <c r="E123" s="10">
        <f>+SUM(C123:D123)</f>
        <v>215964</v>
      </c>
      <c r="F123" s="11">
        <f>+D123/E123</f>
        <v>0.17415865607230835</v>
      </c>
      <c r="G123" s="11">
        <f>+E123/$E$7</f>
        <v>71.511258278145689</v>
      </c>
      <c r="H123" s="11">
        <f>+C123/$C$7</f>
        <v>79.479500891265602</v>
      </c>
      <c r="I123" s="11">
        <f>+D123/$D$7</f>
        <v>48.46907216494845</v>
      </c>
      <c r="J123" s="12">
        <f>+LN(H123/I123)</f>
        <v>0.49457323077306914</v>
      </c>
      <c r="K123" s="14">
        <f>+(H123-I123)*J123</f>
        <v>15.336927922832665</v>
      </c>
    </row>
    <row r="124" spans="1:12" x14ac:dyDescent="0.25">
      <c r="B124" s="8"/>
      <c r="C124" s="9">
        <v>27823</v>
      </c>
      <c r="D124" s="9">
        <v>14657</v>
      </c>
      <c r="E124" s="10">
        <f>+SUM(C124:D124)</f>
        <v>42480</v>
      </c>
      <c r="F124" s="11">
        <f>+D124/E124</f>
        <v>0.34503295668549905</v>
      </c>
      <c r="G124" s="11">
        <f>+E124/$E$7</f>
        <v>14.066225165562914</v>
      </c>
      <c r="H124" s="11">
        <f>+C124/$C$7</f>
        <v>12.398841354723707</v>
      </c>
      <c r="I124" s="11">
        <f>+D124/$D$7</f>
        <v>18.887886597938145</v>
      </c>
      <c r="J124" s="12">
        <f>+LN(H124/I124)</f>
        <v>-0.42091776673398368</v>
      </c>
      <c r="K124" s="14">
        <f>+(H124-I124)*J124</f>
        <v>2.731354432009601</v>
      </c>
    </row>
    <row r="125" spans="1:12" x14ac:dyDescent="0.25">
      <c r="B125" s="8"/>
      <c r="C125" s="9">
        <v>10279</v>
      </c>
      <c r="D125" s="9">
        <v>15553</v>
      </c>
      <c r="E125" s="10">
        <f>+SUM(C125:D125)</f>
        <v>25832</v>
      </c>
      <c r="F125" s="11">
        <f>+D125/E125</f>
        <v>0.60208268813874266</v>
      </c>
      <c r="G125" s="11">
        <f>+E125/$E$7</f>
        <v>8.5536423841059595</v>
      </c>
      <c r="H125" s="11">
        <f>+C125/$C$7</f>
        <v>4.5806595365418898</v>
      </c>
      <c r="I125" s="11">
        <f>+D125/$D$7</f>
        <v>20.042525773195877</v>
      </c>
      <c r="J125" s="12">
        <f>+LN(H125/I125)</f>
        <v>-1.4760133134910063</v>
      </c>
      <c r="K125" s="14">
        <f>+(H125-I125)*J125</f>
        <v>22.821920416718367</v>
      </c>
    </row>
    <row r="126" spans="1:12" x14ac:dyDescent="0.25">
      <c r="B126" s="15"/>
      <c r="C126" s="16">
        <f>+SUM(C123:C125)</f>
        <v>216454</v>
      </c>
      <c r="D126" s="16">
        <f>+SUM(D123:D125)</f>
        <v>67822</v>
      </c>
      <c r="E126" s="16">
        <f>+SUM(E123:E125)</f>
        <v>284276</v>
      </c>
      <c r="F126" s="17">
        <f>+D126/E126</f>
        <v>0.23857800166035825</v>
      </c>
      <c r="K126" s="13">
        <f>+SUM(K123:K125)</f>
        <v>40.890202771560638</v>
      </c>
    </row>
    <row r="127" spans="1:12" x14ac:dyDescent="0.25">
      <c r="B127" s="15"/>
      <c r="C127" s="18"/>
      <c r="D127" s="18"/>
      <c r="E127" s="18"/>
      <c r="F127" s="19"/>
      <c r="K127" s="20"/>
    </row>
    <row r="128" spans="1:12" ht="45" x14ac:dyDescent="0.25">
      <c r="B128" s="3"/>
      <c r="C128" s="4" t="s">
        <v>0</v>
      </c>
      <c r="D128" s="4" t="s">
        <v>1</v>
      </c>
      <c r="E128" s="4" t="s">
        <v>2</v>
      </c>
      <c r="F128" s="5" t="s">
        <v>3</v>
      </c>
      <c r="G128" s="4" t="s">
        <v>4</v>
      </c>
      <c r="H128" s="4" t="s">
        <v>5</v>
      </c>
      <c r="I128" s="4" t="s">
        <v>6</v>
      </c>
      <c r="J128" s="6" t="s">
        <v>7</v>
      </c>
      <c r="K128" s="7" t="s">
        <v>8</v>
      </c>
    </row>
    <row r="129" spans="1:12" x14ac:dyDescent="0.25">
      <c r="B129" s="8"/>
      <c r="C129" s="9">
        <v>71218</v>
      </c>
      <c r="D129" s="9">
        <v>22399</v>
      </c>
      <c r="E129" s="10">
        <f>+SUM(C129:D129)</f>
        <v>93617</v>
      </c>
      <c r="F129" s="11">
        <f>+D129/E129</f>
        <v>0.23926209983229541</v>
      </c>
      <c r="G129" s="11">
        <f>+E129/$E$12</f>
        <v>76.735245901639345</v>
      </c>
      <c r="H129" s="11">
        <f>+C129/$C$12</f>
        <v>75.602972399150744</v>
      </c>
      <c r="I129" s="11">
        <f>+D129/$D$12</f>
        <v>80.571942446043167</v>
      </c>
      <c r="J129" s="12">
        <f>+LN(H129/I129)</f>
        <v>-6.3654880437168673E-2</v>
      </c>
      <c r="K129" s="14">
        <f>+(H129-I129)*J129</f>
        <v>0.3162991942308096</v>
      </c>
    </row>
    <row r="130" spans="1:12" x14ac:dyDescent="0.25">
      <c r="B130" s="8"/>
      <c r="C130" s="9">
        <v>4315</v>
      </c>
      <c r="D130" s="9">
        <v>2281</v>
      </c>
      <c r="E130" s="10">
        <f t="shared" ref="E130:E131" si="60">+SUM(C130:D130)</f>
        <v>6596</v>
      </c>
      <c r="F130" s="11">
        <f t="shared" ref="F130:F131" si="61">+D130/E130</f>
        <v>0.34581564584596725</v>
      </c>
      <c r="G130" s="11">
        <f t="shared" ref="G130:G131" si="62">+E130/$E$12</f>
        <v>5.4065573770491806</v>
      </c>
      <c r="H130" s="11">
        <f t="shared" ref="H130:H131" si="63">+C130/$C$12</f>
        <v>4.5806794055201703</v>
      </c>
      <c r="I130" s="11">
        <f t="shared" ref="I130:I131" si="64">+D130/$D$12</f>
        <v>8.2050359712230208</v>
      </c>
      <c r="J130" s="12">
        <f t="shared" ref="J130:J131" si="65">+LN(H130/I130)</f>
        <v>-0.58290077965258547</v>
      </c>
      <c r="K130" s="14">
        <f t="shared" ref="K130:K131" si="66">+(H130-I130)*J130</f>
        <v>2.1126402678871585</v>
      </c>
    </row>
    <row r="131" spans="1:12" x14ac:dyDescent="0.25">
      <c r="B131" s="8"/>
      <c r="C131" s="9">
        <v>5657</v>
      </c>
      <c r="D131" s="9">
        <v>10870</v>
      </c>
      <c r="E131" s="10">
        <f t="shared" si="60"/>
        <v>16527</v>
      </c>
      <c r="F131" s="11">
        <f t="shared" si="61"/>
        <v>0.65771162340412659</v>
      </c>
      <c r="G131" s="11">
        <f t="shared" si="62"/>
        <v>13.546721311475411</v>
      </c>
      <c r="H131" s="11">
        <f t="shared" si="63"/>
        <v>6.0053078556263273</v>
      </c>
      <c r="I131" s="11">
        <f t="shared" si="64"/>
        <v>39.100719424460429</v>
      </c>
      <c r="J131" s="12">
        <f t="shared" si="65"/>
        <v>-1.8734971456578253</v>
      </c>
      <c r="K131" s="14">
        <f t="shared" si="66"/>
        <v>62.004159108581661</v>
      </c>
    </row>
    <row r="132" spans="1:12" x14ac:dyDescent="0.25">
      <c r="B132" s="15"/>
      <c r="C132" s="16">
        <f>+SUM(C129:C131)</f>
        <v>81190</v>
      </c>
      <c r="D132" s="16">
        <f>+SUM(D129:D131)</f>
        <v>35550</v>
      </c>
      <c r="E132" s="16">
        <f>+SUM(E129:E131)</f>
        <v>116740</v>
      </c>
      <c r="F132" s="17">
        <f>+D132/E132</f>
        <v>0.30452287133801609</v>
      </c>
      <c r="K132" s="13">
        <f>+SUM(K129:K131)</f>
        <v>64.433098570699627</v>
      </c>
    </row>
    <row r="133" spans="1:12" x14ac:dyDescent="0.25">
      <c r="B133" s="15"/>
      <c r="C133" s="18"/>
      <c r="D133" s="18"/>
      <c r="E133" s="18"/>
      <c r="F133" s="19"/>
      <c r="K133" s="20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6" spans="1:12" ht="45" x14ac:dyDescent="0.25">
      <c r="B136" s="23"/>
      <c r="C136" s="4" t="s">
        <v>0</v>
      </c>
      <c r="D136" s="4" t="s">
        <v>1</v>
      </c>
      <c r="E136" s="4" t="s">
        <v>2</v>
      </c>
      <c r="F136" s="5" t="s">
        <v>3</v>
      </c>
      <c r="G136" s="4" t="s">
        <v>4</v>
      </c>
      <c r="H136" s="4" t="s">
        <v>5</v>
      </c>
      <c r="I136" s="4" t="s">
        <v>6</v>
      </c>
      <c r="J136" s="6" t="s">
        <v>7</v>
      </c>
      <c r="K136" s="7" t="s">
        <v>8</v>
      </c>
    </row>
    <row r="137" spans="1:12" x14ac:dyDescent="0.25">
      <c r="B137" s="8"/>
      <c r="C137" s="9">
        <v>107522</v>
      </c>
      <c r="D137" s="9">
        <v>39287</v>
      </c>
      <c r="E137" s="10">
        <f>+SUM(C137:D137)</f>
        <v>146809</v>
      </c>
      <c r="F137" s="11">
        <f>+D137/E137</f>
        <v>0.26760620942857727</v>
      </c>
      <c r="G137" s="11">
        <f>+E137/$E$7</f>
        <v>48.612251655629137</v>
      </c>
      <c r="H137" s="11">
        <f>+C137/$C$7</f>
        <v>47.915329768270944</v>
      </c>
      <c r="I137" s="11">
        <f>+D137/$D$7</f>
        <v>50.62757731958763</v>
      </c>
      <c r="J137" s="12">
        <f>+LN(H137/I137)</f>
        <v>-5.5060944015512356E-2</v>
      </c>
      <c r="K137" s="14">
        <f>+(H137-I137)*J137</f>
        <v>0.14933891057925852</v>
      </c>
    </row>
    <row r="138" spans="1:12" x14ac:dyDescent="0.25">
      <c r="B138" s="8"/>
      <c r="C138" s="9">
        <v>44270</v>
      </c>
      <c r="D138" s="9">
        <v>13931</v>
      </c>
      <c r="E138" s="10">
        <f>+SUM(C138:D138)</f>
        <v>58201</v>
      </c>
      <c r="F138" s="11">
        <f>+D138/E138</f>
        <v>0.23936014845105755</v>
      </c>
      <c r="G138" s="11">
        <f>+E138/$E$7</f>
        <v>19.271854304635763</v>
      </c>
      <c r="H138" s="11">
        <f>+C138/$C$7</f>
        <v>19.728163992869874</v>
      </c>
      <c r="I138" s="11">
        <f>+D138/$D$7</f>
        <v>17.952319587628867</v>
      </c>
      <c r="J138" s="12">
        <f>+LN(H138/I138)</f>
        <v>9.4327927560593453E-2</v>
      </c>
      <c r="K138" s="14">
        <f>+(H138-I138)*J138</f>
        <v>0.16751172241645881</v>
      </c>
    </row>
    <row r="139" spans="1:12" x14ac:dyDescent="0.25">
      <c r="B139" s="8"/>
      <c r="C139" s="9">
        <v>32699</v>
      </c>
      <c r="D139" s="9">
        <v>8209</v>
      </c>
      <c r="E139" s="10">
        <f>+SUM(C139:D139)</f>
        <v>40908</v>
      </c>
      <c r="F139" s="11">
        <f>+D139/E139</f>
        <v>0.20066979563899481</v>
      </c>
      <c r="G139" s="11">
        <f>+E139/$E$7</f>
        <v>13.54569536423841</v>
      </c>
      <c r="H139" s="11">
        <f>+C139/$C$7</f>
        <v>14.57174688057041</v>
      </c>
      <c r="I139" s="11">
        <f>+D139/$D$7</f>
        <v>10.578608247422681</v>
      </c>
      <c r="J139" s="12">
        <f>+LN(H139/I139)</f>
        <v>0.32025063657034558</v>
      </c>
      <c r="K139" s="14">
        <f>+(H139-I139)*J139</f>
        <v>1.2788051891792001</v>
      </c>
    </row>
    <row r="140" spans="1:12" x14ac:dyDescent="0.25">
      <c r="B140" s="8"/>
      <c r="C140" s="9">
        <v>31963</v>
      </c>
      <c r="D140" s="9">
        <v>6395</v>
      </c>
      <c r="E140" s="10">
        <f>+SUM(C140:D140)</f>
        <v>38358</v>
      </c>
      <c r="F140" s="11">
        <f>+D140/E140</f>
        <v>0.16671880702852077</v>
      </c>
      <c r="G140" s="11">
        <f>+E140/$E$7</f>
        <v>12.701324503311259</v>
      </c>
      <c r="H140" s="11">
        <f>+C140/$C$7</f>
        <v>14.243761140819965</v>
      </c>
      <c r="I140" s="11">
        <f>+D140/$D$7</f>
        <v>8.2409793814432994</v>
      </c>
      <c r="J140" s="12">
        <f>+LN(H140/I140)</f>
        <v>0.54719980233680487</v>
      </c>
      <c r="K140" s="14">
        <f>+(H140-I140)*J140</f>
        <v>3.2847209922018892</v>
      </c>
    </row>
    <row r="141" spans="1:12" x14ac:dyDescent="0.25">
      <c r="B141" s="15"/>
      <c r="C141" s="16">
        <f>+SUM(C137:C140)</f>
        <v>216454</v>
      </c>
      <c r="D141" s="16">
        <f>+SUM(D137:D140)</f>
        <v>67822</v>
      </c>
      <c r="E141" s="16">
        <f>+SUM(E137:E140)</f>
        <v>284276</v>
      </c>
      <c r="F141" s="17">
        <f>+D141/E141</f>
        <v>0.23857800166035825</v>
      </c>
      <c r="K141" s="13">
        <f>+SUM(K137:K140)</f>
        <v>4.880376814376806</v>
      </c>
    </row>
    <row r="142" spans="1:12" x14ac:dyDescent="0.25">
      <c r="B142" s="15"/>
      <c r="C142" s="18"/>
      <c r="D142" s="18"/>
      <c r="E142" s="18"/>
      <c r="F142" s="19"/>
      <c r="K142" s="20"/>
    </row>
    <row r="143" spans="1:12" ht="45" x14ac:dyDescent="0.25">
      <c r="B143" s="23"/>
      <c r="C143" s="4" t="s">
        <v>0</v>
      </c>
      <c r="D143" s="4" t="s">
        <v>1</v>
      </c>
      <c r="E143" s="4" t="s">
        <v>2</v>
      </c>
      <c r="F143" s="5" t="s">
        <v>3</v>
      </c>
      <c r="G143" s="4" t="s">
        <v>4</v>
      </c>
      <c r="H143" s="4" t="s">
        <v>5</v>
      </c>
      <c r="I143" s="4" t="s">
        <v>6</v>
      </c>
      <c r="J143" s="6" t="s">
        <v>7</v>
      </c>
      <c r="K143" s="7" t="s">
        <v>8</v>
      </c>
    </row>
    <row r="144" spans="1:12" x14ac:dyDescent="0.25">
      <c r="B144" s="8"/>
      <c r="C144" s="9">
        <v>35486</v>
      </c>
      <c r="D144" s="9">
        <v>17100</v>
      </c>
      <c r="E144" s="10">
        <f>+SUM(C144:D144)</f>
        <v>52586</v>
      </c>
      <c r="F144" s="11">
        <f>+D144/E144</f>
        <v>0.32518160727189749</v>
      </c>
      <c r="G144" s="11">
        <f>+E144/$E$12</f>
        <v>43.10327868852459</v>
      </c>
      <c r="H144" s="11">
        <f>+C144/$C$12</f>
        <v>37.670912951167729</v>
      </c>
      <c r="I144" s="11">
        <f>+D144/$D$12</f>
        <v>61.510791366906474</v>
      </c>
      <c r="J144" s="12">
        <f>+LN(H144/I144)</f>
        <v>-0.49032437189295253</v>
      </c>
      <c r="K144" s="14">
        <f>+(H144-I144)*J144</f>
        <v>11.689273410201457</v>
      </c>
    </row>
    <row r="145" spans="1:12" x14ac:dyDescent="0.25">
      <c r="B145" s="8"/>
      <c r="C145" s="9">
        <v>16900</v>
      </c>
      <c r="D145" s="9">
        <v>8059</v>
      </c>
      <c r="E145" s="10">
        <f t="shared" ref="E145:E147" si="67">+SUM(C145:D145)</f>
        <v>24959</v>
      </c>
      <c r="F145" s="11">
        <f t="shared" ref="F145:F147" si="68">+D145/E145</f>
        <v>0.32288953884370369</v>
      </c>
      <c r="G145" s="11">
        <f t="shared" ref="G145:G147" si="69">+E145/$E$12</f>
        <v>20.458196721311474</v>
      </c>
      <c r="H145" s="11">
        <f t="shared" ref="H145:H147" si="70">+C145/$C$12</f>
        <v>17.940552016985137</v>
      </c>
      <c r="I145" s="11">
        <f t="shared" ref="I145:I147" si="71">+D145/$D$12</f>
        <v>28.989208633093526</v>
      </c>
      <c r="J145" s="12">
        <f t="shared" ref="J145:J147" si="72">+LN(H145/I145)</f>
        <v>-0.47986001829907249</v>
      </c>
      <c r="K145" s="14">
        <f t="shared" ref="K145:K147" si="73">+(H145-I145)*J145</f>
        <v>5.3018085659859393</v>
      </c>
    </row>
    <row r="146" spans="1:12" x14ac:dyDescent="0.25">
      <c r="B146" s="8"/>
      <c r="C146" s="9">
        <v>14541</v>
      </c>
      <c r="D146" s="9">
        <v>5587</v>
      </c>
      <c r="E146" s="10">
        <f t="shared" ref="E146" si="74">+SUM(C146:D146)</f>
        <v>20128</v>
      </c>
      <c r="F146" s="11">
        <f t="shared" si="68"/>
        <v>0.27757352941176472</v>
      </c>
      <c r="G146" s="11">
        <f t="shared" si="69"/>
        <v>16.498360655737706</v>
      </c>
      <c r="H146" s="11">
        <f t="shared" si="70"/>
        <v>15.436305732484076</v>
      </c>
      <c r="I146" s="11">
        <f t="shared" si="71"/>
        <v>20.097122302158272</v>
      </c>
      <c r="J146" s="12">
        <f t="shared" si="72"/>
        <v>-0.26385438583138904</v>
      </c>
      <c r="K146" s="14">
        <f t="shared" si="73"/>
        <v>1.2297768934641464</v>
      </c>
    </row>
    <row r="147" spans="1:12" x14ac:dyDescent="0.25">
      <c r="B147" s="8"/>
      <c r="C147" s="9">
        <v>14263</v>
      </c>
      <c r="D147" s="9">
        <v>4804</v>
      </c>
      <c r="E147" s="10">
        <f t="shared" si="67"/>
        <v>19067</v>
      </c>
      <c r="F147" s="11">
        <f t="shared" si="68"/>
        <v>0.25195363717417529</v>
      </c>
      <c r="G147" s="11">
        <f t="shared" si="69"/>
        <v>15.628688524590164</v>
      </c>
      <c r="H147" s="11">
        <f t="shared" si="70"/>
        <v>15.141188959660298</v>
      </c>
      <c r="I147" s="11">
        <f t="shared" si="71"/>
        <v>17.280575539568346</v>
      </c>
      <c r="J147" s="12">
        <f t="shared" si="72"/>
        <v>-0.1321642935621779</v>
      </c>
      <c r="K147" s="14">
        <f t="shared" si="73"/>
        <v>0.2827505159899511</v>
      </c>
    </row>
    <row r="148" spans="1:12" x14ac:dyDescent="0.25">
      <c r="B148" s="15"/>
      <c r="C148" s="16">
        <f>+SUM(C144:C147)</f>
        <v>81190</v>
      </c>
      <c r="D148" s="16">
        <f>+SUM(D144:D147)</f>
        <v>35550</v>
      </c>
      <c r="E148" s="16">
        <f>+SUM(E144:E147)</f>
        <v>116740</v>
      </c>
      <c r="F148" s="17">
        <f>+D148/E148</f>
        <v>0.30452287133801609</v>
      </c>
      <c r="K148" s="13">
        <f>+SUM(K144:K147)</f>
        <v>18.503609385641493</v>
      </c>
    </row>
    <row r="149" spans="1:12" x14ac:dyDescent="0.25">
      <c r="B149" s="15"/>
      <c r="C149" s="18"/>
      <c r="D149" s="18"/>
      <c r="E149" s="18"/>
      <c r="F149" s="19"/>
      <c r="K149" s="20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2" spans="1:12" x14ac:dyDescent="0.25">
      <c r="B152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Bivariados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2021-05-04T23:52:24Z</dcterms:created>
  <dcterms:modified xsi:type="dcterms:W3CDTF">2021-09-21T17:54:40Z</dcterms:modified>
</cp:coreProperties>
</file>