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ht\"/>
    </mc:Choice>
  </mc:AlternateContent>
  <bookViews>
    <workbookView xWindow="0" yWindow="0" windowWidth="19200" windowHeight="11745"/>
  </bookViews>
  <sheets>
    <sheet name="Bivari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14" i="1" l="1"/>
  <c r="F14" i="1" s="1"/>
  <c r="E6" i="1"/>
  <c r="F6" i="1" s="1"/>
  <c r="D156" i="1" l="1"/>
  <c r="C156" i="1"/>
  <c r="E155" i="1"/>
  <c r="F155" i="1" s="1"/>
  <c r="E154" i="1"/>
  <c r="F154" i="1" s="1"/>
  <c r="F153" i="1"/>
  <c r="E153" i="1"/>
  <c r="E152" i="1"/>
  <c r="D149" i="1"/>
  <c r="C149" i="1"/>
  <c r="E148" i="1"/>
  <c r="E147" i="1"/>
  <c r="F147" i="1" s="1"/>
  <c r="E146" i="1"/>
  <c r="F146" i="1" s="1"/>
  <c r="E145" i="1"/>
  <c r="D140" i="1"/>
  <c r="C140" i="1"/>
  <c r="E139" i="1"/>
  <c r="F139" i="1" s="1"/>
  <c r="E138" i="1"/>
  <c r="F137" i="1"/>
  <c r="E137" i="1"/>
  <c r="D134" i="1"/>
  <c r="C134" i="1"/>
  <c r="E133" i="1"/>
  <c r="E132" i="1"/>
  <c r="F132" i="1" s="1"/>
  <c r="E131" i="1"/>
  <c r="F131" i="1" s="1"/>
  <c r="D126" i="1"/>
  <c r="C126" i="1"/>
  <c r="E125" i="1"/>
  <c r="F125" i="1" s="1"/>
  <c r="E124" i="1"/>
  <c r="D121" i="1"/>
  <c r="C121" i="1"/>
  <c r="E120" i="1"/>
  <c r="E119" i="1"/>
  <c r="F119" i="1" s="1"/>
  <c r="D114" i="1"/>
  <c r="C114" i="1"/>
  <c r="E113" i="1"/>
  <c r="E112" i="1"/>
  <c r="F112" i="1" s="1"/>
  <c r="D109" i="1"/>
  <c r="C109" i="1"/>
  <c r="E108" i="1"/>
  <c r="F108" i="1" s="1"/>
  <c r="E107" i="1"/>
  <c r="E109" i="1" s="1"/>
  <c r="F109" i="1" s="1"/>
  <c r="D102" i="1"/>
  <c r="C102" i="1"/>
  <c r="E101" i="1"/>
  <c r="F101" i="1" s="1"/>
  <c r="E100" i="1"/>
  <c r="E99" i="1"/>
  <c r="F99" i="1" s="1"/>
  <c r="D96" i="1"/>
  <c r="C96" i="1"/>
  <c r="E95" i="1"/>
  <c r="E94" i="1"/>
  <c r="F94" i="1" s="1"/>
  <c r="E93" i="1"/>
  <c r="F93" i="1" s="1"/>
  <c r="D88" i="1"/>
  <c r="C88" i="1"/>
  <c r="E87" i="1"/>
  <c r="F87" i="1" s="1"/>
  <c r="E86" i="1"/>
  <c r="E85" i="1"/>
  <c r="E84" i="1"/>
  <c r="F84" i="1" s="1"/>
  <c r="D81" i="1"/>
  <c r="C81" i="1"/>
  <c r="E80" i="1"/>
  <c r="F80" i="1" s="1"/>
  <c r="E79" i="1"/>
  <c r="F79" i="1" s="1"/>
  <c r="E78" i="1"/>
  <c r="E77" i="1"/>
  <c r="D72" i="1"/>
  <c r="C72" i="1"/>
  <c r="E71" i="1"/>
  <c r="E70" i="1"/>
  <c r="F70" i="1" s="1"/>
  <c r="E69" i="1"/>
  <c r="F69" i="1" s="1"/>
  <c r="E68" i="1"/>
  <c r="D65" i="1"/>
  <c r="C65" i="1"/>
  <c r="E64" i="1"/>
  <c r="E63" i="1"/>
  <c r="F63" i="1" s="1"/>
  <c r="E62" i="1"/>
  <c r="F62" i="1" s="1"/>
  <c r="E61" i="1"/>
  <c r="D56" i="1"/>
  <c r="C56" i="1"/>
  <c r="F55" i="1"/>
  <c r="E55" i="1"/>
  <c r="E54" i="1"/>
  <c r="F53" i="1"/>
  <c r="E53" i="1"/>
  <c r="E52" i="1"/>
  <c r="F52" i="1" s="1"/>
  <c r="D49" i="1"/>
  <c r="C49" i="1"/>
  <c r="E48" i="1"/>
  <c r="F48" i="1" s="1"/>
  <c r="E47" i="1"/>
  <c r="F47" i="1" s="1"/>
  <c r="E46" i="1"/>
  <c r="E45" i="1"/>
  <c r="F45" i="1" s="1"/>
  <c r="D40" i="1"/>
  <c r="C40" i="1"/>
  <c r="E39" i="1"/>
  <c r="E38" i="1"/>
  <c r="F38" i="1" s="1"/>
  <c r="D35" i="1"/>
  <c r="C35" i="1"/>
  <c r="E34" i="1"/>
  <c r="E33" i="1"/>
  <c r="D28" i="1"/>
  <c r="C28" i="1"/>
  <c r="E27" i="1"/>
  <c r="F27" i="1" s="1"/>
  <c r="E26" i="1"/>
  <c r="D23" i="1"/>
  <c r="C23" i="1"/>
  <c r="E22" i="1"/>
  <c r="F22" i="1" s="1"/>
  <c r="E21" i="1"/>
  <c r="F21" i="1" s="1"/>
  <c r="D16" i="1"/>
  <c r="I13" i="1" s="1"/>
  <c r="C16" i="1"/>
  <c r="H13" i="1" s="1"/>
  <c r="E15" i="1"/>
  <c r="F15" i="1" s="1"/>
  <c r="E12" i="1"/>
  <c r="D9" i="1"/>
  <c r="I7" i="1" s="1"/>
  <c r="C9" i="1"/>
  <c r="H7" i="1" s="1"/>
  <c r="E8" i="1"/>
  <c r="E5" i="1"/>
  <c r="E35" i="1" l="1"/>
  <c r="F35" i="1" s="1"/>
  <c r="E156" i="1"/>
  <c r="E126" i="1"/>
  <c r="E149" i="1"/>
  <c r="F107" i="1"/>
  <c r="J13" i="1"/>
  <c r="K13" i="1" s="1"/>
  <c r="F145" i="1"/>
  <c r="E81" i="1"/>
  <c r="F81" i="1" s="1"/>
  <c r="J7" i="1"/>
  <c r="K7" i="1" s="1"/>
  <c r="E65" i="1"/>
  <c r="F65" i="1" s="1"/>
  <c r="E72" i="1"/>
  <c r="F72" i="1" s="1"/>
  <c r="F126" i="1"/>
  <c r="F61" i="1"/>
  <c r="E88" i="1"/>
  <c r="F88" i="1" s="1"/>
  <c r="E40" i="1"/>
  <c r="F40" i="1" s="1"/>
  <c r="F156" i="1"/>
  <c r="E16" i="1"/>
  <c r="G27" i="1" s="1"/>
  <c r="I139" i="1"/>
  <c r="I14" i="1"/>
  <c r="H138" i="1"/>
  <c r="H14" i="1"/>
  <c r="E28" i="1"/>
  <c r="F28" i="1" s="1"/>
  <c r="F26" i="1"/>
  <c r="H99" i="1"/>
  <c r="H53" i="1"/>
  <c r="H113" i="1"/>
  <c r="H12" i="1"/>
  <c r="I124" i="1"/>
  <c r="I138" i="1"/>
  <c r="J138" i="1" s="1"/>
  <c r="K138" i="1" s="1"/>
  <c r="I12" i="1"/>
  <c r="I68" i="1"/>
  <c r="H39" i="1"/>
  <c r="I54" i="1"/>
  <c r="H85" i="1"/>
  <c r="I100" i="1"/>
  <c r="H155" i="1"/>
  <c r="I86" i="1"/>
  <c r="H27" i="1"/>
  <c r="H71" i="1"/>
  <c r="H137" i="1"/>
  <c r="I152" i="1"/>
  <c r="H148" i="1"/>
  <c r="H6" i="1"/>
  <c r="I148" i="1"/>
  <c r="I6" i="1"/>
  <c r="H63" i="1"/>
  <c r="H133" i="1"/>
  <c r="H5" i="1"/>
  <c r="H45" i="1"/>
  <c r="H119" i="1"/>
  <c r="H147" i="1"/>
  <c r="H33" i="1"/>
  <c r="H95" i="1"/>
  <c r="H8" i="1"/>
  <c r="I8" i="1"/>
  <c r="H77" i="1"/>
  <c r="G154" i="1"/>
  <c r="G52" i="1"/>
  <c r="G55" i="1"/>
  <c r="G38" i="1"/>
  <c r="G84" i="1"/>
  <c r="G125" i="1"/>
  <c r="G139" i="1"/>
  <c r="G53" i="1"/>
  <c r="G15" i="1"/>
  <c r="G87" i="1"/>
  <c r="G113" i="1"/>
  <c r="G137" i="1"/>
  <c r="F96" i="1"/>
  <c r="F149" i="1"/>
  <c r="G69" i="1"/>
  <c r="G138" i="1"/>
  <c r="I5" i="1"/>
  <c r="F12" i="1"/>
  <c r="F16" i="1"/>
  <c r="H26" i="1"/>
  <c r="I27" i="1"/>
  <c r="F34" i="1"/>
  <c r="I45" i="1"/>
  <c r="H52" i="1"/>
  <c r="I53" i="1"/>
  <c r="J53" i="1" s="1"/>
  <c r="H62" i="1"/>
  <c r="I63" i="1"/>
  <c r="F68" i="1"/>
  <c r="H70" i="1"/>
  <c r="I71" i="1"/>
  <c r="F78" i="1"/>
  <c r="H80" i="1"/>
  <c r="F86" i="1"/>
  <c r="I99" i="1"/>
  <c r="J99" i="1" s="1"/>
  <c r="K99" i="1" s="1"/>
  <c r="H108" i="1"/>
  <c r="I119" i="1"/>
  <c r="F124" i="1"/>
  <c r="I137" i="1"/>
  <c r="H146" i="1"/>
  <c r="I147" i="1"/>
  <c r="F152" i="1"/>
  <c r="H154" i="1"/>
  <c r="I155" i="1"/>
  <c r="H15" i="1"/>
  <c r="I26" i="1"/>
  <c r="F33" i="1"/>
  <c r="F39" i="1"/>
  <c r="I52" i="1"/>
  <c r="H61" i="1"/>
  <c r="I62" i="1"/>
  <c r="H69" i="1"/>
  <c r="I70" i="1"/>
  <c r="F77" i="1"/>
  <c r="H79" i="1"/>
  <c r="I80" i="1"/>
  <c r="F85" i="1"/>
  <c r="G86" i="1"/>
  <c r="H87" i="1"/>
  <c r="F95" i="1"/>
  <c r="E96" i="1"/>
  <c r="H107" i="1"/>
  <c r="I108" i="1"/>
  <c r="F113" i="1"/>
  <c r="E114" i="1"/>
  <c r="F114" i="1" s="1"/>
  <c r="G124" i="1"/>
  <c r="H125" i="1"/>
  <c r="F133" i="1"/>
  <c r="E134" i="1"/>
  <c r="F134" i="1" s="1"/>
  <c r="H145" i="1"/>
  <c r="I146" i="1"/>
  <c r="G152" i="1"/>
  <c r="H153" i="1"/>
  <c r="I154" i="1"/>
  <c r="I15" i="1"/>
  <c r="E23" i="1"/>
  <c r="F23" i="1" s="1"/>
  <c r="H34" i="1"/>
  <c r="E49" i="1"/>
  <c r="F49" i="1" s="1"/>
  <c r="I61" i="1"/>
  <c r="H68" i="1"/>
  <c r="I69" i="1"/>
  <c r="H78" i="1"/>
  <c r="I79" i="1"/>
  <c r="H86" i="1"/>
  <c r="I87" i="1"/>
  <c r="I107" i="1"/>
  <c r="H124" i="1"/>
  <c r="I125" i="1"/>
  <c r="I145" i="1"/>
  <c r="H152" i="1"/>
  <c r="I153" i="1"/>
  <c r="I34" i="1"/>
  <c r="E56" i="1"/>
  <c r="F56" i="1" s="1"/>
  <c r="I78" i="1"/>
  <c r="E102" i="1"/>
  <c r="F102" i="1" s="1"/>
  <c r="E140" i="1"/>
  <c r="F140" i="1" s="1"/>
  <c r="F8" i="1"/>
  <c r="E9" i="1"/>
  <c r="G7" i="1" s="1"/>
  <c r="H22" i="1"/>
  <c r="I33" i="1"/>
  <c r="I39" i="1"/>
  <c r="F46" i="1"/>
  <c r="H48" i="1"/>
  <c r="F54" i="1"/>
  <c r="F64" i="1"/>
  <c r="I77" i="1"/>
  <c r="H84" i="1"/>
  <c r="I85" i="1"/>
  <c r="H94" i="1"/>
  <c r="I95" i="1"/>
  <c r="F100" i="1"/>
  <c r="H112" i="1"/>
  <c r="I113" i="1"/>
  <c r="F120" i="1"/>
  <c r="E121" i="1"/>
  <c r="F121" i="1" s="1"/>
  <c r="H132" i="1"/>
  <c r="I133" i="1"/>
  <c r="F138" i="1"/>
  <c r="F148" i="1"/>
  <c r="F5" i="1"/>
  <c r="H21" i="1"/>
  <c r="I22" i="1"/>
  <c r="H38" i="1"/>
  <c r="H47" i="1"/>
  <c r="I48" i="1"/>
  <c r="H55" i="1"/>
  <c r="F71" i="1"/>
  <c r="I84" i="1"/>
  <c r="H93" i="1"/>
  <c r="I94" i="1"/>
  <c r="H101" i="1"/>
  <c r="I112" i="1"/>
  <c r="H131" i="1"/>
  <c r="I132" i="1"/>
  <c r="H139" i="1"/>
  <c r="I21" i="1"/>
  <c r="I38" i="1"/>
  <c r="H46" i="1"/>
  <c r="I47" i="1"/>
  <c r="H54" i="1"/>
  <c r="I55" i="1"/>
  <c r="H64" i="1"/>
  <c r="I93" i="1"/>
  <c r="H100" i="1"/>
  <c r="I101" i="1"/>
  <c r="H120" i="1"/>
  <c r="I131" i="1"/>
  <c r="I46" i="1"/>
  <c r="I64" i="1"/>
  <c r="I120" i="1"/>
  <c r="G85" i="1" l="1"/>
  <c r="G39" i="1"/>
  <c r="G71" i="1"/>
  <c r="G99" i="1"/>
  <c r="J14" i="1"/>
  <c r="K14" i="1" s="1"/>
  <c r="G155" i="1"/>
  <c r="G100" i="1"/>
  <c r="G26" i="1"/>
  <c r="G68" i="1"/>
  <c r="G12" i="1"/>
  <c r="G153" i="1"/>
  <c r="G70" i="1"/>
  <c r="G54" i="1"/>
  <c r="G101" i="1"/>
  <c r="G112" i="1"/>
  <c r="G14" i="1"/>
  <c r="G13" i="1"/>
  <c r="J71" i="1"/>
  <c r="J39" i="1"/>
  <c r="J27" i="1"/>
  <c r="K27" i="1" s="1"/>
  <c r="J155" i="1"/>
  <c r="K155" i="1" s="1"/>
  <c r="J12" i="1"/>
  <c r="K12" i="1" s="1"/>
  <c r="J85" i="1"/>
  <c r="K85" i="1" s="1"/>
  <c r="J137" i="1"/>
  <c r="K137" i="1" s="1"/>
  <c r="K53" i="1"/>
  <c r="J113" i="1"/>
  <c r="K113" i="1" s="1"/>
  <c r="J148" i="1"/>
  <c r="K148" i="1" s="1"/>
  <c r="J77" i="1"/>
  <c r="K77" i="1" s="1"/>
  <c r="J5" i="1"/>
  <c r="K5" i="1" s="1"/>
  <c r="J6" i="1"/>
  <c r="K6" i="1" s="1"/>
  <c r="G45" i="1"/>
  <c r="G6" i="1"/>
  <c r="J8" i="1"/>
  <c r="K8" i="1" s="1"/>
  <c r="J133" i="1"/>
  <c r="K133" i="1" s="1"/>
  <c r="J63" i="1"/>
  <c r="K63" i="1" s="1"/>
  <c r="J33" i="1"/>
  <c r="K33" i="1" s="1"/>
  <c r="G8" i="1"/>
  <c r="G131" i="1"/>
  <c r="J119" i="1"/>
  <c r="K119" i="1" s="1"/>
  <c r="J45" i="1"/>
  <c r="K45" i="1" s="1"/>
  <c r="G63" i="1"/>
  <c r="G61" i="1"/>
  <c r="F9" i="1"/>
  <c r="G148" i="1"/>
  <c r="G33" i="1"/>
  <c r="J95" i="1"/>
  <c r="K95" i="1" s="1"/>
  <c r="G78" i="1"/>
  <c r="G5" i="1"/>
  <c r="J120" i="1"/>
  <c r="K120" i="1" s="1"/>
  <c r="J46" i="1"/>
  <c r="K46" i="1" s="1"/>
  <c r="J84" i="1"/>
  <c r="K84" i="1" s="1"/>
  <c r="G133" i="1"/>
  <c r="G119" i="1"/>
  <c r="K39" i="1"/>
  <c r="G79" i="1"/>
  <c r="J101" i="1"/>
  <c r="K101" i="1" s="1"/>
  <c r="J55" i="1"/>
  <c r="K55" i="1" s="1"/>
  <c r="J21" i="1"/>
  <c r="K21" i="1" s="1"/>
  <c r="J22" i="1"/>
  <c r="K22" i="1" s="1"/>
  <c r="J86" i="1"/>
  <c r="K86" i="1" s="1"/>
  <c r="J147" i="1"/>
  <c r="K147" i="1" s="1"/>
  <c r="J87" i="1"/>
  <c r="K87" i="1" s="1"/>
  <c r="J69" i="1"/>
  <c r="K69" i="1" s="1"/>
  <c r="J70" i="1"/>
  <c r="K70" i="1" s="1"/>
  <c r="G47" i="1"/>
  <c r="J100" i="1"/>
  <c r="K100" i="1" s="1"/>
  <c r="J34" i="1"/>
  <c r="K34" i="1" s="1"/>
  <c r="J108" i="1"/>
  <c r="K108" i="1" s="1"/>
  <c r="G95" i="1"/>
  <c r="J139" i="1"/>
  <c r="K139" i="1" s="1"/>
  <c r="J47" i="1"/>
  <c r="K47" i="1" s="1"/>
  <c r="J112" i="1"/>
  <c r="K112" i="1" s="1"/>
  <c r="G146" i="1"/>
  <c r="G108" i="1"/>
  <c r="G80" i="1"/>
  <c r="G62" i="1"/>
  <c r="G147" i="1"/>
  <c r="G132" i="1"/>
  <c r="G94" i="1"/>
  <c r="G48" i="1"/>
  <c r="G22" i="1"/>
  <c r="G145" i="1"/>
  <c r="J152" i="1"/>
  <c r="K152" i="1" s="1"/>
  <c r="J78" i="1"/>
  <c r="K78" i="1" s="1"/>
  <c r="J145" i="1"/>
  <c r="K145" i="1" s="1"/>
  <c r="G34" i="1"/>
  <c r="J154" i="1"/>
  <c r="K154" i="1" s="1"/>
  <c r="G107" i="1"/>
  <c r="J26" i="1"/>
  <c r="K26" i="1" s="1"/>
  <c r="G93" i="1"/>
  <c r="G46" i="1"/>
  <c r="K71" i="1"/>
  <c r="G64" i="1"/>
  <c r="J64" i="1"/>
  <c r="K64" i="1" s="1"/>
  <c r="J93" i="1"/>
  <c r="K93" i="1" s="1"/>
  <c r="J48" i="1"/>
  <c r="K48" i="1" s="1"/>
  <c r="G77" i="1"/>
  <c r="J62" i="1"/>
  <c r="K62" i="1" s="1"/>
  <c r="J107" i="1"/>
  <c r="K107" i="1" s="1"/>
  <c r="J79" i="1"/>
  <c r="K79" i="1" s="1"/>
  <c r="J61" i="1"/>
  <c r="K61" i="1" s="1"/>
  <c r="J54" i="1"/>
  <c r="K54" i="1" s="1"/>
  <c r="J131" i="1"/>
  <c r="K131" i="1" s="1"/>
  <c r="J38" i="1"/>
  <c r="K38" i="1" s="1"/>
  <c r="J94" i="1"/>
  <c r="K94" i="1" s="1"/>
  <c r="J124" i="1"/>
  <c r="K124" i="1" s="1"/>
  <c r="J68" i="1"/>
  <c r="K68" i="1" s="1"/>
  <c r="J146" i="1"/>
  <c r="K146" i="1" s="1"/>
  <c r="J80" i="1"/>
  <c r="K80" i="1" s="1"/>
  <c r="J132" i="1"/>
  <c r="K132" i="1" s="1"/>
  <c r="J153" i="1"/>
  <c r="K153" i="1" s="1"/>
  <c r="J125" i="1"/>
  <c r="K125" i="1" s="1"/>
  <c r="J15" i="1"/>
  <c r="K15" i="1" s="1"/>
  <c r="J52" i="1"/>
  <c r="K52" i="1" s="1"/>
  <c r="G21" i="1"/>
  <c r="G120" i="1"/>
  <c r="K28" i="1" l="1"/>
  <c r="K16" i="1"/>
  <c r="K140" i="1"/>
  <c r="K40" i="1"/>
  <c r="K114" i="1"/>
  <c r="K102" i="1"/>
  <c r="K65" i="1"/>
  <c r="K9" i="1"/>
  <c r="K23" i="1"/>
  <c r="K121" i="1"/>
  <c r="K49" i="1"/>
  <c r="K134" i="1"/>
  <c r="K149" i="1"/>
  <c r="K156" i="1"/>
  <c r="K96" i="1"/>
  <c r="K88" i="1"/>
  <c r="K109" i="1"/>
  <c r="K56" i="1"/>
  <c r="K72" i="1"/>
  <c r="K81" i="1"/>
  <c r="K126" i="1"/>
  <c r="K35" i="1"/>
</calcChain>
</file>

<file path=xl/sharedStrings.xml><?xml version="1.0" encoding="utf-8"?>
<sst xmlns="http://schemas.openxmlformats.org/spreadsheetml/2006/main" count="220" uniqueCount="20">
  <si>
    <t>Número de Deudores Buenos</t>
  </si>
  <si>
    <t>Número de Deudores Malos</t>
  </si>
  <si>
    <t>Número Total de Deudores</t>
  </si>
  <si>
    <t>% Deudores Malos</t>
  </si>
  <si>
    <t>Distribución de Deudores</t>
  </si>
  <si>
    <t>Distribución de Buenos</t>
  </si>
  <si>
    <t>Distribución de Malos</t>
  </si>
  <si>
    <t>WOE</t>
  </si>
  <si>
    <t>IV</t>
  </si>
  <si>
    <t>edad</t>
  </si>
  <si>
    <t>perfil</t>
  </si>
  <si>
    <t>5.Propietario</t>
  </si>
  <si>
    <t>Otros / Null / NA</t>
  </si>
  <si>
    <t>(-Inf,34]</t>
  </si>
  <si>
    <t>(34,44]</t>
  </si>
  <si>
    <t>(44,56]</t>
  </si>
  <si>
    <t>(56, Inf]</t>
  </si>
  <si>
    <t>linea_total_1m</t>
  </si>
  <si>
    <t>Linea Mayor a cero</t>
  </si>
  <si>
    <t>Si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</si>
</sst>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 * #,##0.0000_ ;_ * \-#,##0.000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10" fontId="2" fillId="6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165" fontId="0" fillId="3" borderId="1" xfId="2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0" fontId="0" fillId="3" borderId="1" xfId="2" applyNumberFormat="1" applyFont="1" applyFill="1" applyBorder="1"/>
    <xf numFmtId="10" fontId="0" fillId="3" borderId="1" xfId="2" applyNumberFormat="1" applyFont="1" applyFill="1" applyBorder="1" applyAlignment="1">
      <alignment vertical="center"/>
    </xf>
    <xf numFmtId="0" fontId="0" fillId="3" borderId="0" xfId="0" applyFill="1" applyAlignment="1">
      <alignment horizontal="left"/>
    </xf>
    <xf numFmtId="0" fontId="0" fillId="3" borderId="2" xfId="0" applyFill="1" applyBorder="1"/>
    <xf numFmtId="165" fontId="0" fillId="3" borderId="1" xfId="2" applyNumberFormat="1" applyFont="1" applyFill="1" applyBorder="1"/>
    <xf numFmtId="0" fontId="0" fillId="3" borderId="0" xfId="0" applyFill="1" applyBorder="1"/>
    <xf numFmtId="165" fontId="0" fillId="3" borderId="0" xfId="2" applyNumberFormat="1" applyFont="1" applyFill="1" applyBorder="1"/>
    <xf numFmtId="10" fontId="0" fillId="3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60"/>
  <sheetViews>
    <sheetView tabSelected="1" topLeftCell="A28" zoomScale="160" zoomScaleNormal="160" workbookViewId="0">
      <selection activeCell="J33" sqref="J33"/>
    </sheetView>
  </sheetViews>
  <sheetFormatPr baseColWidth="10" defaultRowHeight="15" x14ac:dyDescent="0.25"/>
  <cols>
    <col min="1" max="1" width="2.140625" style="2" customWidth="1"/>
    <col min="2" max="2" width="52.42578125" style="2" customWidth="1"/>
    <col min="3" max="4" width="11.140625" style="2" bestFit="1" customWidth="1"/>
    <col min="5" max="6" width="9.7109375" style="2" bestFit="1" customWidth="1"/>
    <col min="7" max="9" width="12" style="2" customWidth="1"/>
    <col min="10" max="10" width="8.85546875" style="2" bestFit="1" customWidth="1"/>
    <col min="11" max="11" width="7.5703125" style="2" bestFit="1" customWidth="1"/>
    <col min="12" max="16384" width="11.42578125" style="2"/>
  </cols>
  <sheetData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ht="45" x14ac:dyDescent="0.25">
      <c r="B4" s="3" t="s">
        <v>9</v>
      </c>
      <c r="C4" s="4" t="s">
        <v>0</v>
      </c>
      <c r="D4" s="4" t="s">
        <v>1</v>
      </c>
      <c r="E4" s="4" t="s">
        <v>2</v>
      </c>
      <c r="F4" s="5" t="s">
        <v>3</v>
      </c>
      <c r="G4" s="4" t="s">
        <v>4</v>
      </c>
      <c r="H4" s="4" t="s">
        <v>5</v>
      </c>
      <c r="I4" s="4" t="s">
        <v>6</v>
      </c>
      <c r="J4" s="6" t="s">
        <v>7</v>
      </c>
      <c r="K4" s="7" t="s">
        <v>8</v>
      </c>
    </row>
    <row r="5" spans="1:12" ht="17.25" customHeight="1" x14ac:dyDescent="0.25">
      <c r="B5" s="8" t="s">
        <v>13</v>
      </c>
      <c r="C5" s="9">
        <v>972</v>
      </c>
      <c r="D5" s="9">
        <v>403</v>
      </c>
      <c r="E5" s="10">
        <f>+SUM(C5:D5)</f>
        <v>1375</v>
      </c>
      <c r="F5" s="11">
        <f>+D5/E5</f>
        <v>0.29309090909090907</v>
      </c>
      <c r="G5" s="11">
        <f>+E5/$E$9</f>
        <v>0.45529801324503311</v>
      </c>
      <c r="H5" s="11">
        <f>+C5/$C$9</f>
        <v>0.43315508021390375</v>
      </c>
      <c r="I5" s="11">
        <f>+D5/$D$9</f>
        <v>0.51932989690721654</v>
      </c>
      <c r="J5" s="12">
        <f>+LN(H5/I5)</f>
        <v>-0.18144350394561215</v>
      </c>
      <c r="K5" s="13">
        <f>+(H5-I5)*J5</f>
        <v>1.5635860692705502E-2</v>
      </c>
    </row>
    <row r="6" spans="1:12" ht="17.25" customHeight="1" x14ac:dyDescent="0.25">
      <c r="B6" s="8" t="s">
        <v>14</v>
      </c>
      <c r="C6" s="9">
        <v>713</v>
      </c>
      <c r="D6" s="9">
        <v>239</v>
      </c>
      <c r="E6" s="10">
        <f>+SUM(C6:D6)</f>
        <v>952</v>
      </c>
      <c r="F6" s="11">
        <f>+D6/E6</f>
        <v>0.25105042016806722</v>
      </c>
      <c r="G6" s="11">
        <f>+E6/$E$9</f>
        <v>0.31523178807947022</v>
      </c>
      <c r="H6" s="11">
        <f>+C6/$C$9</f>
        <v>0.31773618538324422</v>
      </c>
      <c r="I6" s="11">
        <f>+D6/$D$9</f>
        <v>0.3079896907216495</v>
      </c>
      <c r="J6" s="12">
        <f>+LN(H6/I6)</f>
        <v>3.1155122023417085E-2</v>
      </c>
      <c r="K6" s="13">
        <f>+(H6-I6)*J6</f>
        <v>3.0365323048256665E-4</v>
      </c>
    </row>
    <row r="7" spans="1:12" ht="17.25" customHeight="1" x14ac:dyDescent="0.25">
      <c r="B7" s="8" t="s">
        <v>15</v>
      </c>
      <c r="C7" s="9">
        <v>427</v>
      </c>
      <c r="D7" s="9">
        <v>108</v>
      </c>
      <c r="E7" s="10">
        <f>+SUM(C7:D7)</f>
        <v>535</v>
      </c>
      <c r="F7" s="11">
        <f>+D7/E7</f>
        <v>0.20186915887850468</v>
      </c>
      <c r="G7" s="11">
        <f>+E7/$E$9</f>
        <v>0.17715231788079469</v>
      </c>
      <c r="H7" s="11">
        <f>+C7/$C$9</f>
        <v>0.19028520499108734</v>
      </c>
      <c r="I7" s="11">
        <f>+D7/$D$9</f>
        <v>0.13917525773195877</v>
      </c>
      <c r="J7" s="12">
        <f>+LN(H7/I7)</f>
        <v>0.31279003964503654</v>
      </c>
      <c r="K7" s="13">
        <f>+(H7-I7)*J7</f>
        <v>1.5986682429438553E-2</v>
      </c>
    </row>
    <row r="8" spans="1:12" ht="17.25" customHeight="1" x14ac:dyDescent="0.25">
      <c r="B8" s="8" t="s">
        <v>16</v>
      </c>
      <c r="C8" s="9">
        <v>132</v>
      </c>
      <c r="D8" s="9">
        <v>26</v>
      </c>
      <c r="E8" s="10">
        <f>+SUM(C8:D8)</f>
        <v>158</v>
      </c>
      <c r="F8" s="11">
        <f>+D8/E8</f>
        <v>0.16455696202531644</v>
      </c>
      <c r="G8" s="11">
        <f>+E8/$E$9</f>
        <v>5.2317880794701989E-2</v>
      </c>
      <c r="H8" s="11">
        <f>+C8/$C$9</f>
        <v>5.8823529411764705E-2</v>
      </c>
      <c r="I8" s="11">
        <f>+D8/$D$9</f>
        <v>3.3505154639175257E-2</v>
      </c>
      <c r="J8" s="12">
        <f>+LN(H8/I8)</f>
        <v>0.5628426381055206</v>
      </c>
      <c r="K8" s="14">
        <f>+(H8-I8)*J8</f>
        <v>1.4250260849548505E-2</v>
      </c>
    </row>
    <row r="9" spans="1:12" x14ac:dyDescent="0.25">
      <c r="B9" s="15"/>
      <c r="C9" s="16">
        <f>+SUM(C5:C8)</f>
        <v>2244</v>
      </c>
      <c r="D9" s="16">
        <f>+SUM(D5:D8)</f>
        <v>776</v>
      </c>
      <c r="E9" s="16">
        <f>+SUM(E5:E8)</f>
        <v>3020</v>
      </c>
      <c r="F9" s="17">
        <f>+D9/E9</f>
        <v>0.25695364238410595</v>
      </c>
      <c r="K9" s="13">
        <f>+SUM(K5:K8)</f>
        <v>4.6176457202175128E-2</v>
      </c>
    </row>
    <row r="10" spans="1:12" x14ac:dyDescent="0.25">
      <c r="B10" s="15"/>
      <c r="C10" s="18"/>
      <c r="D10" s="18"/>
      <c r="E10" s="18"/>
      <c r="F10" s="19"/>
      <c r="K10" s="20"/>
    </row>
    <row r="11" spans="1:12" ht="45" x14ac:dyDescent="0.25">
      <c r="B11" s="3" t="s">
        <v>9</v>
      </c>
      <c r="C11" s="4" t="s">
        <v>0</v>
      </c>
      <c r="D11" s="4" t="s">
        <v>1</v>
      </c>
      <c r="E11" s="4" t="s">
        <v>2</v>
      </c>
      <c r="F11" s="5" t="s">
        <v>3</v>
      </c>
      <c r="G11" s="4" t="s">
        <v>4</v>
      </c>
      <c r="H11" s="4" t="s">
        <v>5</v>
      </c>
      <c r="I11" s="4" t="s">
        <v>6</v>
      </c>
      <c r="J11" s="6" t="s">
        <v>7</v>
      </c>
      <c r="K11" s="7" t="s">
        <v>8</v>
      </c>
    </row>
    <row r="12" spans="1:12" ht="17.25" customHeight="1" x14ac:dyDescent="0.25">
      <c r="B12" s="8" t="s">
        <v>13</v>
      </c>
      <c r="C12" s="9">
        <v>452</v>
      </c>
      <c r="D12" s="9">
        <v>131</v>
      </c>
      <c r="E12" s="10">
        <f>+SUM(C12:D12)</f>
        <v>583</v>
      </c>
      <c r="F12" s="11">
        <f>+D12/E12</f>
        <v>0.22469982847341338</v>
      </c>
      <c r="G12" s="11">
        <f>+E12/$E$16</f>
        <v>0.47786885245901639</v>
      </c>
      <c r="H12" s="11">
        <f>+C12/$C$16</f>
        <v>0.46169560776302349</v>
      </c>
      <c r="I12" s="11">
        <f>+D12/$D$16</f>
        <v>0.54356846473029041</v>
      </c>
      <c r="J12" s="12">
        <f>+LN(H12/I12)</f>
        <v>-0.16324985240877574</v>
      </c>
      <c r="K12" s="13">
        <f>+(H12-I12)*J12</f>
        <v>1.3365731816191133E-2</v>
      </c>
    </row>
    <row r="13" spans="1:12" ht="17.25" customHeight="1" x14ac:dyDescent="0.25">
      <c r="B13" s="8" t="s">
        <v>14</v>
      </c>
      <c r="C13" s="9">
        <v>291</v>
      </c>
      <c r="D13" s="9">
        <v>67</v>
      </c>
      <c r="E13" s="10">
        <f>+SUM(C13:D13)</f>
        <v>358</v>
      </c>
      <c r="F13" s="11">
        <f>+D13/E13</f>
        <v>0.18715083798882681</v>
      </c>
      <c r="G13" s="11">
        <f>+E13/$E$16</f>
        <v>0.29344262295081969</v>
      </c>
      <c r="H13" s="11">
        <f>+C13/$C$16</f>
        <v>0.29724208375893768</v>
      </c>
      <c r="I13" s="11">
        <f>+D13/$D$16</f>
        <v>0.27800829875518673</v>
      </c>
      <c r="J13" s="12">
        <f>+LN(H13/I13)</f>
        <v>6.6895938740671054E-2</v>
      </c>
      <c r="K13" s="13">
        <f>+(H13-I13)*J13</f>
        <v>1.2866621033621609E-3</v>
      </c>
    </row>
    <row r="14" spans="1:12" ht="17.25" customHeight="1" x14ac:dyDescent="0.25">
      <c r="B14" s="8" t="s">
        <v>15</v>
      </c>
      <c r="C14" s="9">
        <v>183</v>
      </c>
      <c r="D14" s="9">
        <v>34</v>
      </c>
      <c r="E14" s="10">
        <f>+SUM(C14:D14)</f>
        <v>217</v>
      </c>
      <c r="F14" s="11">
        <f>+D14/E14</f>
        <v>0.15668202764976957</v>
      </c>
      <c r="G14" s="11">
        <f>+E14/$E$16</f>
        <v>0.1778688524590164</v>
      </c>
      <c r="H14" s="11">
        <f>+C14/$C$16</f>
        <v>0.18692543411644535</v>
      </c>
      <c r="I14" s="11">
        <f>+D14/$D$16</f>
        <v>0.14107883817427386</v>
      </c>
      <c r="J14" s="12">
        <f>+LN(H14/I14)</f>
        <v>0.28139091918540415</v>
      </c>
      <c r="K14" s="13">
        <f>+(H14-I14)*J14</f>
        <v>1.2900815773689457E-2</v>
      </c>
    </row>
    <row r="15" spans="1:12" ht="17.25" customHeight="1" x14ac:dyDescent="0.25">
      <c r="B15" s="8" t="s">
        <v>16</v>
      </c>
      <c r="C15" s="9">
        <v>53</v>
      </c>
      <c r="D15" s="9">
        <v>9</v>
      </c>
      <c r="E15" s="10">
        <f>+SUM(C15:D15)</f>
        <v>62</v>
      </c>
      <c r="F15" s="11">
        <f>+D15/E15</f>
        <v>0.14516129032258066</v>
      </c>
      <c r="G15" s="11">
        <f>+E15/$E$16</f>
        <v>5.0819672131147541E-2</v>
      </c>
      <c r="H15" s="11">
        <f>+C15/$C$16</f>
        <v>5.4136874361593465E-2</v>
      </c>
      <c r="I15" s="11">
        <f>+D15/$D$16</f>
        <v>3.7344398340248962E-2</v>
      </c>
      <c r="J15" s="12">
        <f>+LN(H15/I15)</f>
        <v>0.37133262717604709</v>
      </c>
      <c r="K15" s="14">
        <f>+(H15-I15)*J15</f>
        <v>6.2355942377966293E-3</v>
      </c>
    </row>
    <row r="16" spans="1:12" x14ac:dyDescent="0.25">
      <c r="B16" s="15"/>
      <c r="C16" s="16">
        <f>+SUM(C12:C15)</f>
        <v>979</v>
      </c>
      <c r="D16" s="16">
        <f>+SUM(D12:D15)</f>
        <v>241</v>
      </c>
      <c r="E16" s="16">
        <f>+SUM(E12:E15)</f>
        <v>1220</v>
      </c>
      <c r="F16" s="17">
        <f>+D16/E16</f>
        <v>0.19754098360655736</v>
      </c>
      <c r="K16" s="13">
        <f>+SUM(K12:K15)</f>
        <v>3.3788803931039377E-2</v>
      </c>
    </row>
    <row r="17" spans="1:12" x14ac:dyDescent="0.25">
      <c r="B17" s="15"/>
      <c r="C17" s="18"/>
      <c r="D17" s="18"/>
      <c r="E17" s="18"/>
      <c r="F17" s="19"/>
      <c r="K17" s="20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45" x14ac:dyDescent="0.25">
      <c r="B20" s="3" t="s">
        <v>10</v>
      </c>
      <c r="C20" s="4" t="s">
        <v>0</v>
      </c>
      <c r="D20" s="4" t="s">
        <v>1</v>
      </c>
      <c r="E20" s="4" t="s">
        <v>2</v>
      </c>
      <c r="F20" s="5" t="s">
        <v>3</v>
      </c>
      <c r="G20" s="4" t="s">
        <v>4</v>
      </c>
      <c r="H20" s="4" t="s">
        <v>5</v>
      </c>
      <c r="I20" s="4" t="s">
        <v>6</v>
      </c>
      <c r="J20" s="6" t="s">
        <v>7</v>
      </c>
      <c r="K20" s="7" t="s">
        <v>8</v>
      </c>
    </row>
    <row r="21" spans="1:12" x14ac:dyDescent="0.25">
      <c r="B21" s="8" t="s">
        <v>11</v>
      </c>
      <c r="C21" s="9">
        <v>358</v>
      </c>
      <c r="D21" s="9">
        <v>86</v>
      </c>
      <c r="E21" s="10">
        <f>+SUM(C21:D21)</f>
        <v>444</v>
      </c>
      <c r="F21" s="11">
        <f>+D21/E21</f>
        <v>0.19369369369369369</v>
      </c>
      <c r="G21" s="11">
        <f>+E21/$E$9</f>
        <v>0.14701986754966886</v>
      </c>
      <c r="H21" s="11">
        <f>+C21/$C$9</f>
        <v>0.15953654188948307</v>
      </c>
      <c r="I21" s="11">
        <f>+D21/$D$9</f>
        <v>0.11082474226804123</v>
      </c>
      <c r="J21" s="12">
        <f>+LN(H21/I21)</f>
        <v>0.36432294368782447</v>
      </c>
      <c r="K21" s="13">
        <f>+(H21-I21)*J21</f>
        <v>1.7746826230415146E-2</v>
      </c>
    </row>
    <row r="22" spans="1:12" ht="17.25" customHeight="1" x14ac:dyDescent="0.25">
      <c r="B22" s="8" t="s">
        <v>12</v>
      </c>
      <c r="C22" s="9">
        <v>1886</v>
      </c>
      <c r="D22" s="9">
        <v>690</v>
      </c>
      <c r="E22" s="10">
        <f>+SUM(C22:D22)</f>
        <v>2576</v>
      </c>
      <c r="F22" s="11">
        <f>+D22/E22</f>
        <v>0.26785714285714285</v>
      </c>
      <c r="G22" s="11">
        <f>+E22/$E$9</f>
        <v>0.85298013245033111</v>
      </c>
      <c r="H22" s="11">
        <f>+C22/$C$9</f>
        <v>0.84046345811051693</v>
      </c>
      <c r="I22" s="11">
        <f>+D22/$D$9</f>
        <v>0.88917525773195871</v>
      </c>
      <c r="J22" s="12">
        <f>+LN(H22/I22)</f>
        <v>-5.6340880857270431E-2</v>
      </c>
      <c r="K22" s="14">
        <f>+(H22-I22)*J22</f>
        <v>2.7444656988148824E-3</v>
      </c>
    </row>
    <row r="23" spans="1:12" x14ac:dyDescent="0.25">
      <c r="B23" s="15"/>
      <c r="C23" s="16">
        <f>+SUM(C21:C22)</f>
        <v>2244</v>
      </c>
      <c r="D23" s="16">
        <f>+SUM(D21:D22)</f>
        <v>776</v>
      </c>
      <c r="E23" s="16">
        <f>+SUM(E21:E22)</f>
        <v>3020</v>
      </c>
      <c r="F23" s="17">
        <f>+D23/E23</f>
        <v>0.25695364238410595</v>
      </c>
      <c r="K23" s="13">
        <f>+SUM(K21:K22)</f>
        <v>2.0491291929230028E-2</v>
      </c>
    </row>
    <row r="24" spans="1:12" x14ac:dyDescent="0.25">
      <c r="B24" s="15"/>
      <c r="C24" s="18"/>
      <c r="D24" s="18"/>
      <c r="E24" s="18"/>
      <c r="F24" s="19"/>
      <c r="K24" s="20"/>
    </row>
    <row r="25" spans="1:12" ht="45" x14ac:dyDescent="0.25">
      <c r="B25" s="3" t="s">
        <v>10</v>
      </c>
      <c r="C25" s="4" t="s">
        <v>0</v>
      </c>
      <c r="D25" s="4" t="s">
        <v>1</v>
      </c>
      <c r="E25" s="4" t="s">
        <v>2</v>
      </c>
      <c r="F25" s="5" t="s">
        <v>3</v>
      </c>
      <c r="G25" s="4" t="s">
        <v>4</v>
      </c>
      <c r="H25" s="4" t="s">
        <v>5</v>
      </c>
      <c r="I25" s="4" t="s">
        <v>6</v>
      </c>
      <c r="J25" s="6" t="s">
        <v>7</v>
      </c>
      <c r="K25" s="7" t="s">
        <v>8</v>
      </c>
    </row>
    <row r="26" spans="1:12" x14ac:dyDescent="0.25">
      <c r="B26" s="8" t="s">
        <v>11</v>
      </c>
      <c r="C26" s="9">
        <v>122</v>
      </c>
      <c r="D26" s="9">
        <v>15</v>
      </c>
      <c r="E26" s="10">
        <f>+SUM(C26:D26)</f>
        <v>137</v>
      </c>
      <c r="F26" s="11">
        <f>+D26/E26</f>
        <v>0.10948905109489052</v>
      </c>
      <c r="G26" s="11">
        <f>+E26/$E$16</f>
        <v>0.11229508196721312</v>
      </c>
      <c r="H26" s="11">
        <f>+C26/$C$16</f>
        <v>0.12461695607763024</v>
      </c>
      <c r="I26" s="11">
        <f>+D26/$D$16</f>
        <v>6.2240663900414939E-2</v>
      </c>
      <c r="J26" s="12">
        <f>+LN(H26/I26)</f>
        <v>0.69423613459119116</v>
      </c>
      <c r="K26" s="13">
        <f>+(H26-I26)*J26</f>
        <v>4.3303875971240705E-2</v>
      </c>
    </row>
    <row r="27" spans="1:12" ht="17.25" customHeight="1" x14ac:dyDescent="0.25">
      <c r="B27" s="8" t="s">
        <v>12</v>
      </c>
      <c r="C27" s="9">
        <v>857</v>
      </c>
      <c r="D27" s="9">
        <v>226</v>
      </c>
      <c r="E27" s="10">
        <f>+SUM(C27:D27)</f>
        <v>1083</v>
      </c>
      <c r="F27" s="11">
        <f>+D27/E27</f>
        <v>0.20867959372114497</v>
      </c>
      <c r="G27" s="11">
        <f>+E27/$E$16</f>
        <v>0.88770491803278684</v>
      </c>
      <c r="H27" s="11">
        <f>+C27/$C$16</f>
        <v>0.87538304392236976</v>
      </c>
      <c r="I27" s="11">
        <f>+D27/$D$16</f>
        <v>0.93775933609958506</v>
      </c>
      <c r="J27" s="12">
        <f>+LN(H27/I27)</f>
        <v>-6.8831789714361449E-2</v>
      </c>
      <c r="K27" s="14">
        <f>+(H27-I27)*J27</f>
        <v>4.2934718263036523E-3</v>
      </c>
    </row>
    <row r="28" spans="1:12" x14ac:dyDescent="0.25">
      <c r="B28" s="15"/>
      <c r="C28" s="16">
        <f>+SUM(C26:C27)</f>
        <v>979</v>
      </c>
      <c r="D28" s="16">
        <f>+SUM(D26:D27)</f>
        <v>241</v>
      </c>
      <c r="E28" s="16">
        <f>+SUM(E26:E27)</f>
        <v>1220</v>
      </c>
      <c r="F28" s="17">
        <f>+D28/E28</f>
        <v>0.19754098360655736</v>
      </c>
      <c r="K28" s="13">
        <f>+SUM(K26:K27)</f>
        <v>4.7597347797544355E-2</v>
      </c>
    </row>
    <row r="29" spans="1:12" x14ac:dyDescent="0.25">
      <c r="B29" s="15"/>
      <c r="C29" s="18"/>
      <c r="D29" s="18"/>
      <c r="E29" s="18"/>
      <c r="F29" s="19"/>
      <c r="K29" s="20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2" spans="1:12" ht="45" x14ac:dyDescent="0.25">
      <c r="B32" s="3" t="s">
        <v>17</v>
      </c>
      <c r="C32" s="4" t="s">
        <v>0</v>
      </c>
      <c r="D32" s="4" t="s">
        <v>1</v>
      </c>
      <c r="E32" s="4" t="s">
        <v>2</v>
      </c>
      <c r="F32" s="5" t="s">
        <v>3</v>
      </c>
      <c r="G32" s="4" t="s">
        <v>4</v>
      </c>
      <c r="H32" s="4" t="s">
        <v>5</v>
      </c>
      <c r="I32" s="4" t="s">
        <v>6</v>
      </c>
      <c r="J32" s="6" t="s">
        <v>7</v>
      </c>
      <c r="K32" s="7" t="s">
        <v>8</v>
      </c>
    </row>
    <row r="33" spans="1:12" x14ac:dyDescent="0.25">
      <c r="B33" s="8" t="s">
        <v>18</v>
      </c>
      <c r="C33" s="9">
        <v>471</v>
      </c>
      <c r="D33" s="9">
        <v>103</v>
      </c>
      <c r="E33" s="10">
        <f>+SUM(C33:D33)</f>
        <v>574</v>
      </c>
      <c r="F33" s="11">
        <f>+D33/E33</f>
        <v>0.17944250871080139</v>
      </c>
      <c r="G33" s="11">
        <f>+E33/$E$9</f>
        <v>0.1900662251655629</v>
      </c>
      <c r="H33" s="11">
        <f>+C33/$C$9</f>
        <v>0.20989304812834225</v>
      </c>
      <c r="I33" s="11">
        <f>+D33/$D$9</f>
        <v>0.1327319587628866</v>
      </c>
      <c r="J33" s="12">
        <f>+LN(H33/I33)</f>
        <v>0.45826635932741383</v>
      </c>
      <c r="K33" s="14">
        <f>+(H33-I33)*J33</f>
        <v>3.5360331505244591E-2</v>
      </c>
    </row>
    <row r="34" spans="1:12" x14ac:dyDescent="0.25">
      <c r="B34" s="8" t="s">
        <v>19</v>
      </c>
      <c r="C34" s="9">
        <v>1773</v>
      </c>
      <c r="D34" s="9">
        <v>673</v>
      </c>
      <c r="E34" s="10">
        <f t="shared" ref="E34" si="0">+SUM(C34:D34)</f>
        <v>2446</v>
      </c>
      <c r="F34" s="11">
        <f>+D34/E34</f>
        <v>0.2751430907604252</v>
      </c>
      <c r="G34" s="11">
        <f>+E34/$E$9</f>
        <v>0.80993377483443707</v>
      </c>
      <c r="H34" s="11">
        <f>+C34/$C$9</f>
        <v>0.7901069518716578</v>
      </c>
      <c r="I34" s="11">
        <f>+D34/$D$9</f>
        <v>0.86726804123711343</v>
      </c>
      <c r="J34" s="12">
        <f>+LN(H34/I34)</f>
        <v>-9.3179770029888101E-2</v>
      </c>
      <c r="K34" s="14">
        <f>+(H34-I34)*J34</f>
        <v>7.1898525623287999E-3</v>
      </c>
    </row>
    <row r="35" spans="1:12" x14ac:dyDescent="0.25">
      <c r="B35" s="21"/>
      <c r="C35" s="16">
        <f>+SUM(C33:C34)</f>
        <v>2244</v>
      </c>
      <c r="D35" s="16">
        <f>+SUM(D33:D34)</f>
        <v>776</v>
      </c>
      <c r="E35" s="16">
        <f>+SUM(E33:E34)</f>
        <v>3020</v>
      </c>
      <c r="F35" s="17">
        <f>+D35/E35</f>
        <v>0.25695364238410595</v>
      </c>
      <c r="K35" s="13">
        <f>+SUM(K33:K34)</f>
        <v>4.2550184067573389E-2</v>
      </c>
    </row>
    <row r="36" spans="1:12" x14ac:dyDescent="0.25">
      <c r="B36" s="15"/>
      <c r="C36" s="18"/>
      <c r="D36" s="18"/>
      <c r="E36" s="18"/>
      <c r="F36" s="18"/>
      <c r="K36" s="20"/>
    </row>
    <row r="37" spans="1:12" ht="45" x14ac:dyDescent="0.25">
      <c r="B37" s="3" t="s">
        <v>17</v>
      </c>
      <c r="C37" s="4" t="s">
        <v>0</v>
      </c>
      <c r="D37" s="4" t="s">
        <v>1</v>
      </c>
      <c r="E37" s="4" t="s">
        <v>2</v>
      </c>
      <c r="F37" s="5" t="s">
        <v>3</v>
      </c>
      <c r="G37" s="4" t="s">
        <v>4</v>
      </c>
      <c r="H37" s="4" t="s">
        <v>5</v>
      </c>
      <c r="I37" s="4" t="s">
        <v>6</v>
      </c>
      <c r="J37" s="6" t="s">
        <v>7</v>
      </c>
      <c r="K37" s="7" t="s">
        <v>8</v>
      </c>
    </row>
    <row r="38" spans="1:12" x14ac:dyDescent="0.25">
      <c r="B38" s="8" t="s">
        <v>18</v>
      </c>
      <c r="C38" s="9">
        <v>163</v>
      </c>
      <c r="D38" s="9">
        <v>26</v>
      </c>
      <c r="E38" s="10">
        <f>+SUM(C38:D38)</f>
        <v>189</v>
      </c>
      <c r="F38" s="11">
        <f>+D38/E38</f>
        <v>0.13756613756613756</v>
      </c>
      <c r="G38" s="11">
        <f>+E38/$E$16</f>
        <v>0.15491803278688523</v>
      </c>
      <c r="H38" s="11">
        <f>+C38/$C$16</f>
        <v>0.16649642492339123</v>
      </c>
      <c r="I38" s="11">
        <f>+D38/$D$16</f>
        <v>0.1078838174273859</v>
      </c>
      <c r="J38" s="12">
        <f>+LN(H38/I38)</f>
        <v>0.43391895374542494</v>
      </c>
      <c r="K38" s="14">
        <f>+(H38-I38)*J38</f>
        <v>2.5433121320957885E-2</v>
      </c>
    </row>
    <row r="39" spans="1:12" x14ac:dyDescent="0.25">
      <c r="B39" s="8" t="s">
        <v>19</v>
      </c>
      <c r="C39" s="9">
        <v>816</v>
      </c>
      <c r="D39" s="9">
        <v>215</v>
      </c>
      <c r="E39" s="10">
        <f t="shared" ref="E39" si="1">+SUM(C39:D39)</f>
        <v>1031</v>
      </c>
      <c r="F39" s="11">
        <f t="shared" ref="F39" si="2">+D39/E39</f>
        <v>0.20853540252182348</v>
      </c>
      <c r="G39" s="11">
        <f t="shared" ref="G39" si="3">+E39/$E$16</f>
        <v>0.84508196721311479</v>
      </c>
      <c r="H39" s="11">
        <f t="shared" ref="H39" si="4">+C39/$C$16</f>
        <v>0.83350357507660877</v>
      </c>
      <c r="I39" s="11">
        <f t="shared" ref="I39" si="5">+D39/$D$16</f>
        <v>0.89211618257261416</v>
      </c>
      <c r="J39" s="12">
        <f t="shared" ref="J39" si="6">+LN(H39/I39)</f>
        <v>-6.7958382203411202E-2</v>
      </c>
      <c r="K39" s="14">
        <f t="shared" ref="K39" si="7">+(H39-I39)*J39</f>
        <v>3.9832179821520583E-3</v>
      </c>
    </row>
    <row r="40" spans="1:12" x14ac:dyDescent="0.25">
      <c r="B40" s="15"/>
      <c r="C40" s="16">
        <f>+SUM(C38:C39)</f>
        <v>979</v>
      </c>
      <c r="D40" s="16">
        <f>+SUM(D38:D39)</f>
        <v>241</v>
      </c>
      <c r="E40" s="16">
        <f>+SUM(E38:E39)</f>
        <v>1220</v>
      </c>
      <c r="F40" s="17">
        <f>+D40/E40</f>
        <v>0.19754098360655736</v>
      </c>
      <c r="K40" s="13">
        <f>+SUM(K38:K39)</f>
        <v>2.9416339303109943E-2</v>
      </c>
    </row>
    <row r="41" spans="1:12" x14ac:dyDescent="0.25">
      <c r="B41" s="15"/>
      <c r="C41" s="18"/>
      <c r="D41" s="18"/>
      <c r="E41" s="18"/>
      <c r="F41" s="19"/>
      <c r="K41" s="20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4" spans="1:12" ht="45" x14ac:dyDescent="0.25">
      <c r="B44" s="3"/>
      <c r="C44" s="4" t="s">
        <v>0</v>
      </c>
      <c r="D44" s="4" t="s">
        <v>1</v>
      </c>
      <c r="E44" s="4" t="s">
        <v>2</v>
      </c>
      <c r="F44" s="5" t="s">
        <v>3</v>
      </c>
      <c r="G44" s="4" t="s">
        <v>4</v>
      </c>
      <c r="H44" s="4" t="s">
        <v>5</v>
      </c>
      <c r="I44" s="4" t="s">
        <v>6</v>
      </c>
      <c r="J44" s="6" t="s">
        <v>7</v>
      </c>
      <c r="K44" s="7" t="s">
        <v>8</v>
      </c>
    </row>
    <row r="45" spans="1:12" x14ac:dyDescent="0.25">
      <c r="B45" s="8"/>
      <c r="C45" s="9">
        <v>43595</v>
      </c>
      <c r="D45" s="9">
        <v>6107</v>
      </c>
      <c r="E45" s="10">
        <f>+SUM(C45:D45)</f>
        <v>49702</v>
      </c>
      <c r="F45" s="11">
        <f>+D45/E45</f>
        <v>0.12287231902136735</v>
      </c>
      <c r="G45" s="11">
        <f>+E45/$E$9</f>
        <v>16.457615894039733</v>
      </c>
      <c r="H45" s="11">
        <f>+C45/$C$9</f>
        <v>19.427361853832441</v>
      </c>
      <c r="I45" s="11">
        <f>+D45/$D$9</f>
        <v>7.8698453608247423</v>
      </c>
      <c r="J45" s="12">
        <f>+LN(H45/I45)</f>
        <v>0.90364406417941245</v>
      </c>
      <c r="K45" s="14">
        <f>+(H45-I45)*J45</f>
        <v>10.443881175562067</v>
      </c>
    </row>
    <row r="46" spans="1:12" x14ac:dyDescent="0.25">
      <c r="B46" s="8"/>
      <c r="C46" s="9">
        <v>13480</v>
      </c>
      <c r="D46" s="9">
        <v>2943</v>
      </c>
      <c r="E46" s="10">
        <f t="shared" ref="E46:E47" si="8">+SUM(C46:D46)</f>
        <v>16423</v>
      </c>
      <c r="F46" s="11">
        <f t="shared" ref="F46:F47" si="9">+D46/E46</f>
        <v>0.1791999025756561</v>
      </c>
      <c r="G46" s="11">
        <f t="shared" ref="G46:G47" si="10">+E46/$E$9</f>
        <v>5.4380794701986757</v>
      </c>
      <c r="H46" s="11">
        <f t="shared" ref="H46:H47" si="11">+C46/$C$9</f>
        <v>6.0071301247771833</v>
      </c>
      <c r="I46" s="11">
        <f t="shared" ref="I46:I47" si="12">+D46/$D$9</f>
        <v>3.7925257731958761</v>
      </c>
      <c r="J46" s="12">
        <f t="shared" ref="J46:J47" si="13">+LN(H46/I46)</f>
        <v>0.45991488977345701</v>
      </c>
      <c r="K46" s="14">
        <f t="shared" ref="K46:K47" si="14">+(H46-I46)*J46</f>
        <v>1.0185295162493351</v>
      </c>
    </row>
    <row r="47" spans="1:12" x14ac:dyDescent="0.25">
      <c r="B47" s="8"/>
      <c r="C47" s="9">
        <v>12734</v>
      </c>
      <c r="D47" s="9">
        <v>4175</v>
      </c>
      <c r="E47" s="10">
        <f t="shared" si="8"/>
        <v>16909</v>
      </c>
      <c r="F47" s="11">
        <f t="shared" si="9"/>
        <v>0.24690992962327754</v>
      </c>
      <c r="G47" s="11">
        <f t="shared" si="10"/>
        <v>5.5990066225165567</v>
      </c>
      <c r="H47" s="11">
        <f t="shared" si="11"/>
        <v>5.6746880570409983</v>
      </c>
      <c r="I47" s="11">
        <f t="shared" si="12"/>
        <v>5.3801546391752577</v>
      </c>
      <c r="J47" s="12">
        <f t="shared" si="13"/>
        <v>5.3298476832646643E-2</v>
      </c>
      <c r="K47" s="14">
        <f t="shared" si="14"/>
        <v>1.5698182548557409E-2</v>
      </c>
    </row>
    <row r="48" spans="1:12" x14ac:dyDescent="0.25">
      <c r="B48" s="8"/>
      <c r="C48" s="9">
        <v>146645</v>
      </c>
      <c r="D48" s="9">
        <v>54597</v>
      </c>
      <c r="E48" s="10">
        <f>+SUM(C48:D48)</f>
        <v>201242</v>
      </c>
      <c r="F48" s="11">
        <f>+D48/E48</f>
        <v>0.27130022559903</v>
      </c>
      <c r="G48" s="11">
        <f>+E48/$E$9</f>
        <v>66.636423841059596</v>
      </c>
      <c r="H48" s="11">
        <f>+C48/$C$9</f>
        <v>65.349821746880565</v>
      </c>
      <c r="I48" s="11">
        <f>+D48/$D$9</f>
        <v>70.356958762886592</v>
      </c>
      <c r="J48" s="12">
        <f>+LN(H48/I48)</f>
        <v>-7.3826982587026052E-2</v>
      </c>
      <c r="K48" s="14">
        <f>+(H48-I48)*J48</f>
        <v>0.36966181729153053</v>
      </c>
    </row>
    <row r="49" spans="1:12" x14ac:dyDescent="0.25">
      <c r="B49" s="15"/>
      <c r="C49" s="16">
        <f>+SUM(C45:C48)</f>
        <v>216454</v>
      </c>
      <c r="D49" s="16">
        <f>+SUM(D45:D48)</f>
        <v>67822</v>
      </c>
      <c r="E49" s="16">
        <f>+SUM(E45:E48)</f>
        <v>284276</v>
      </c>
      <c r="F49" s="17">
        <f>+D49/E49</f>
        <v>0.23857800166035825</v>
      </c>
      <c r="K49" s="13">
        <f>+SUM(K45:K48)</f>
        <v>11.847770691651492</v>
      </c>
    </row>
    <row r="50" spans="1:12" x14ac:dyDescent="0.25">
      <c r="B50" s="15"/>
      <c r="C50" s="18"/>
      <c r="D50" s="18"/>
      <c r="E50" s="18"/>
      <c r="F50" s="19"/>
      <c r="K50" s="20"/>
    </row>
    <row r="51" spans="1:12" ht="45" x14ac:dyDescent="0.25">
      <c r="B51" s="3"/>
      <c r="C51" s="4" t="s">
        <v>0</v>
      </c>
      <c r="D51" s="4" t="s">
        <v>1</v>
      </c>
      <c r="E51" s="4" t="s">
        <v>2</v>
      </c>
      <c r="F51" s="5" t="s">
        <v>3</v>
      </c>
      <c r="G51" s="4" t="s">
        <v>4</v>
      </c>
      <c r="H51" s="4" t="s">
        <v>5</v>
      </c>
      <c r="I51" s="4" t="s">
        <v>6</v>
      </c>
      <c r="J51" s="6" t="s">
        <v>7</v>
      </c>
      <c r="K51" s="7" t="s">
        <v>8</v>
      </c>
    </row>
    <row r="52" spans="1:12" x14ac:dyDescent="0.25">
      <c r="B52" s="8"/>
      <c r="C52" s="9">
        <v>12174</v>
      </c>
      <c r="D52" s="9">
        <v>2631</v>
      </c>
      <c r="E52" s="10">
        <f>+SUM(C52:D52)</f>
        <v>14805</v>
      </c>
      <c r="F52" s="11">
        <f>+D52/E52</f>
        <v>0.17771023302938196</v>
      </c>
      <c r="G52" s="11">
        <f>+E52/$E$16</f>
        <v>12.135245901639344</v>
      </c>
      <c r="H52" s="11">
        <f>+C52/$C$16</f>
        <v>12.435137895812053</v>
      </c>
      <c r="I52" s="11">
        <f>+D52/$D$16</f>
        <v>10.91701244813278</v>
      </c>
      <c r="J52" s="12">
        <f>+LN(H52/I52)</f>
        <v>0.13020381897372166</v>
      </c>
      <c r="K52" s="14">
        <f>+(H52-I52)*J52</f>
        <v>0.19766573096903217</v>
      </c>
    </row>
    <row r="53" spans="1:12" x14ac:dyDescent="0.25">
      <c r="B53" s="8"/>
      <c r="C53" s="9">
        <v>5177</v>
      </c>
      <c r="D53" s="9">
        <v>1380</v>
      </c>
      <c r="E53" s="10">
        <f t="shared" ref="E53:E55" si="15">+SUM(C53:D53)</f>
        <v>6557</v>
      </c>
      <c r="F53" s="11">
        <f t="shared" ref="F53:F55" si="16">+D53/E53</f>
        <v>0.21046210157084033</v>
      </c>
      <c r="G53" s="11">
        <f t="shared" ref="G53:G55" si="17">+E53/$E$16</f>
        <v>5.3745901639344265</v>
      </c>
      <c r="H53" s="11">
        <f t="shared" ref="H53:H55" si="18">+C53/$C$16</f>
        <v>5.288049029622063</v>
      </c>
      <c r="I53" s="11">
        <f t="shared" ref="I53:I55" si="19">+D53/$D$16</f>
        <v>5.7261410788381744</v>
      </c>
      <c r="J53" s="12">
        <f t="shared" ref="J53:J55" si="20">+LN(H53/I53)</f>
        <v>-7.9592470289204451E-2</v>
      </c>
      <c r="K53" s="14">
        <f t="shared" ref="K53:K55" si="21">+(H53-I53)*J53</f>
        <v>3.4868828411170033E-2</v>
      </c>
    </row>
    <row r="54" spans="1:12" x14ac:dyDescent="0.25">
      <c r="B54" s="8"/>
      <c r="C54" s="9">
        <v>4253</v>
      </c>
      <c r="D54" s="9">
        <v>1729</v>
      </c>
      <c r="E54" s="10">
        <f t="shared" ref="E54" si="22">+SUM(C54:D54)</f>
        <v>5982</v>
      </c>
      <c r="F54" s="11">
        <f t="shared" si="16"/>
        <v>0.28903376797057839</v>
      </c>
      <c r="G54" s="11">
        <f t="shared" si="17"/>
        <v>4.9032786885245905</v>
      </c>
      <c r="H54" s="11">
        <f t="shared" si="18"/>
        <v>4.3442288049029623</v>
      </c>
      <c r="I54" s="11">
        <f t="shared" si="19"/>
        <v>7.1742738589211621</v>
      </c>
      <c r="J54" s="12">
        <f t="shared" si="20"/>
        <v>-0.50165329946951243</v>
      </c>
      <c r="K54" s="14">
        <f t="shared" si="21"/>
        <v>1.4197014389956044</v>
      </c>
    </row>
    <row r="55" spans="1:12" x14ac:dyDescent="0.25">
      <c r="B55" s="8"/>
      <c r="C55" s="9">
        <v>59586</v>
      </c>
      <c r="D55" s="9">
        <v>29810</v>
      </c>
      <c r="E55" s="10">
        <f t="shared" si="15"/>
        <v>89396</v>
      </c>
      <c r="F55" s="11">
        <f t="shared" si="16"/>
        <v>0.33346011007203902</v>
      </c>
      <c r="G55" s="11">
        <f t="shared" si="17"/>
        <v>73.275409836065577</v>
      </c>
      <c r="H55" s="11">
        <f t="shared" si="18"/>
        <v>60.86414708886619</v>
      </c>
      <c r="I55" s="11">
        <f t="shared" si="19"/>
        <v>123.69294605809128</v>
      </c>
      <c r="J55" s="12">
        <f t="shared" si="20"/>
        <v>-0.70915796958055899</v>
      </c>
      <c r="K55" s="14">
        <f t="shared" si="21"/>
        <v>44.555543508200785</v>
      </c>
    </row>
    <row r="56" spans="1:12" x14ac:dyDescent="0.25">
      <c r="B56" s="15"/>
      <c r="C56" s="16">
        <f>+SUM(C52:C55)</f>
        <v>81190</v>
      </c>
      <c r="D56" s="16">
        <f>+SUM(D52:D55)</f>
        <v>35550</v>
      </c>
      <c r="E56" s="16">
        <f>+SUM(E52:E55)</f>
        <v>116740</v>
      </c>
      <c r="F56" s="17">
        <f>+D56/E56</f>
        <v>0.30452287133801609</v>
      </c>
      <c r="K56" s="13">
        <f>+SUM(K52:K55)</f>
        <v>46.207779506576593</v>
      </c>
    </row>
    <row r="57" spans="1:12" x14ac:dyDescent="0.25">
      <c r="B57" s="15"/>
      <c r="C57" s="18"/>
      <c r="D57" s="18"/>
      <c r="E57" s="18"/>
      <c r="F57" s="19"/>
      <c r="K57" s="20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60" spans="1:12" ht="45" x14ac:dyDescent="0.25">
      <c r="B60" s="3"/>
      <c r="C60" s="4" t="s">
        <v>0</v>
      </c>
      <c r="D60" s="4" t="s">
        <v>1</v>
      </c>
      <c r="E60" s="4" t="s">
        <v>2</v>
      </c>
      <c r="F60" s="5" t="s">
        <v>3</v>
      </c>
      <c r="G60" s="4" t="s">
        <v>4</v>
      </c>
      <c r="H60" s="4" t="s">
        <v>5</v>
      </c>
      <c r="I60" s="4" t="s">
        <v>6</v>
      </c>
      <c r="J60" s="6" t="s">
        <v>7</v>
      </c>
      <c r="K60" s="7" t="s">
        <v>8</v>
      </c>
    </row>
    <row r="61" spans="1:12" x14ac:dyDescent="0.25">
      <c r="B61" s="8"/>
      <c r="C61" s="9">
        <v>33396</v>
      </c>
      <c r="D61" s="9">
        <v>8100</v>
      </c>
      <c r="E61" s="10">
        <f>+SUM(C61:D61)</f>
        <v>41496</v>
      </c>
      <c r="F61" s="11">
        <f>+D61/E61</f>
        <v>0.19519953730480047</v>
      </c>
      <c r="G61" s="11">
        <f>+E61/$E$9</f>
        <v>13.740397350993378</v>
      </c>
      <c r="H61" s="11">
        <f>+C61/$C$9</f>
        <v>14.882352941176471</v>
      </c>
      <c r="I61" s="11">
        <f>+D61/$D$9</f>
        <v>10.438144329896907</v>
      </c>
      <c r="J61" s="12">
        <f>+LN(H61/I61)</f>
        <v>0.35470932419399281</v>
      </c>
      <c r="K61" s="14">
        <f>+(H61-I61)*J61</f>
        <v>1.5764022330840972</v>
      </c>
    </row>
    <row r="62" spans="1:12" x14ac:dyDescent="0.25">
      <c r="B62" s="8"/>
      <c r="C62" s="9">
        <v>21736</v>
      </c>
      <c r="D62" s="9">
        <v>3396</v>
      </c>
      <c r="E62" s="10">
        <f t="shared" ref="E62:E63" si="23">+SUM(C62:D62)</f>
        <v>25132</v>
      </c>
      <c r="F62" s="11">
        <f t="shared" ref="F62:F63" si="24">+D62/E62</f>
        <v>0.13512653191150725</v>
      </c>
      <c r="G62" s="11">
        <f t="shared" ref="G62:G63" si="25">+E62/$E$9</f>
        <v>8.321854304635762</v>
      </c>
      <c r="H62" s="11">
        <f t="shared" ref="H62:H63" si="26">+C62/$C$9</f>
        <v>9.6862745098039209</v>
      </c>
      <c r="I62" s="11">
        <f t="shared" ref="I62:I63" si="27">+D62/$D$9</f>
        <v>4.3762886597938149</v>
      </c>
      <c r="J62" s="12">
        <f t="shared" ref="J62:J63" si="28">+LN(H62/I62)</f>
        <v>0.7945088572155774</v>
      </c>
      <c r="K62" s="14">
        <f t="shared" ref="K62:K63" si="29">+(H62-I62)*J62</f>
        <v>4.218830789522416</v>
      </c>
    </row>
    <row r="63" spans="1:12" x14ac:dyDescent="0.25">
      <c r="B63" s="8"/>
      <c r="C63" s="9">
        <v>14677</v>
      </c>
      <c r="D63" s="9">
        <v>1729</v>
      </c>
      <c r="E63" s="10">
        <f t="shared" si="23"/>
        <v>16406</v>
      </c>
      <c r="F63" s="11">
        <f t="shared" si="24"/>
        <v>0.10538827258320127</v>
      </c>
      <c r="G63" s="11">
        <f t="shared" si="25"/>
        <v>5.4324503311258274</v>
      </c>
      <c r="H63" s="11">
        <f t="shared" si="26"/>
        <v>6.5405525846702322</v>
      </c>
      <c r="I63" s="11">
        <f t="shared" si="27"/>
        <v>2.2280927835051547</v>
      </c>
      <c r="J63" s="12">
        <f t="shared" si="28"/>
        <v>1.0768756894685401</v>
      </c>
      <c r="K63" s="14">
        <f t="shared" si="29"/>
        <v>4.6439831216850065</v>
      </c>
    </row>
    <row r="64" spans="1:12" x14ac:dyDescent="0.25">
      <c r="B64" s="8"/>
      <c r="C64" s="9">
        <v>146645</v>
      </c>
      <c r="D64" s="9">
        <v>54597</v>
      </c>
      <c r="E64" s="10">
        <f>+SUM(C64:D64)</f>
        <v>201242</v>
      </c>
      <c r="F64" s="11">
        <f>+D64/E64</f>
        <v>0.27130022559903</v>
      </c>
      <c r="G64" s="11">
        <f>+E64/$E$9</f>
        <v>66.636423841059596</v>
      </c>
      <c r="H64" s="11">
        <f>+C64/$C$9</f>
        <v>65.349821746880565</v>
      </c>
      <c r="I64" s="11">
        <f>+D64/$D$9</f>
        <v>70.356958762886592</v>
      </c>
      <c r="J64" s="12">
        <f>+LN(H64/I64)</f>
        <v>-7.3826982587026052E-2</v>
      </c>
      <c r="K64" s="14">
        <f>+(H64-I64)*J64</f>
        <v>0.36966181729153053</v>
      </c>
    </row>
    <row r="65" spans="1:12" x14ac:dyDescent="0.25">
      <c r="B65" s="15"/>
      <c r="C65" s="16">
        <f>+SUM(C61:C64)</f>
        <v>216454</v>
      </c>
      <c r="D65" s="16">
        <f>+SUM(D61:D64)</f>
        <v>67822</v>
      </c>
      <c r="E65" s="16">
        <f>+SUM(E61:E64)</f>
        <v>284276</v>
      </c>
      <c r="F65" s="17">
        <f>+D65/E65</f>
        <v>0.23857800166035825</v>
      </c>
      <c r="K65" s="13">
        <f>+SUM(K61:K64)</f>
        <v>10.808877961583052</v>
      </c>
    </row>
    <row r="66" spans="1:12" x14ac:dyDescent="0.25">
      <c r="B66" s="15"/>
      <c r="C66" s="18"/>
      <c r="D66" s="18"/>
      <c r="E66" s="18"/>
      <c r="F66" s="19"/>
      <c r="K66" s="20"/>
    </row>
    <row r="67" spans="1:12" ht="45" x14ac:dyDescent="0.25">
      <c r="B67" s="3"/>
      <c r="C67" s="4" t="s">
        <v>0</v>
      </c>
      <c r="D67" s="4" t="s">
        <v>1</v>
      </c>
      <c r="E67" s="4" t="s">
        <v>2</v>
      </c>
      <c r="F67" s="5" t="s">
        <v>3</v>
      </c>
      <c r="G67" s="4" t="s">
        <v>4</v>
      </c>
      <c r="H67" s="4" t="s">
        <v>5</v>
      </c>
      <c r="I67" s="4" t="s">
        <v>6</v>
      </c>
      <c r="J67" s="6" t="s">
        <v>7</v>
      </c>
      <c r="K67" s="7" t="s">
        <v>8</v>
      </c>
    </row>
    <row r="68" spans="1:12" x14ac:dyDescent="0.25">
      <c r="B68" s="8"/>
      <c r="C68" s="9">
        <v>9988</v>
      </c>
      <c r="D68" s="9">
        <v>3357</v>
      </c>
      <c r="E68" s="10">
        <f>+SUM(C68:D68)</f>
        <v>13345</v>
      </c>
      <c r="F68" s="11">
        <f>+D68/E68</f>
        <v>0.25155488947171223</v>
      </c>
      <c r="G68" s="11">
        <f>+E68/$E$16</f>
        <v>10.938524590163935</v>
      </c>
      <c r="H68" s="11">
        <f>+C68/$C$16</f>
        <v>10.202247191011235</v>
      </c>
      <c r="I68" s="11">
        <f>+D68/$D$16</f>
        <v>13.929460580912863</v>
      </c>
      <c r="J68" s="12">
        <f>+LN(H68/I68)</f>
        <v>-0.31139805462022657</v>
      </c>
      <c r="K68" s="14">
        <f>+(H68-I68)*J68</f>
        <v>1.1606469987698271</v>
      </c>
    </row>
    <row r="69" spans="1:12" x14ac:dyDescent="0.25">
      <c r="B69" s="8"/>
      <c r="C69" s="9">
        <v>6830</v>
      </c>
      <c r="D69" s="9">
        <v>1561</v>
      </c>
      <c r="E69" s="10">
        <f t="shared" ref="E69:E71" si="30">+SUM(C69:D69)</f>
        <v>8391</v>
      </c>
      <c r="F69" s="11">
        <f t="shared" ref="F69:F71" si="31">+D69/E69</f>
        <v>0.18603265403408414</v>
      </c>
      <c r="G69" s="11">
        <f t="shared" ref="G69:G71" si="32">+E69/$E$16</f>
        <v>6.8778688524590166</v>
      </c>
      <c r="H69" s="11">
        <f t="shared" ref="H69:H71" si="33">+C69/$C$16</f>
        <v>6.9765066394279875</v>
      </c>
      <c r="I69" s="11">
        <f t="shared" ref="I69:I71" si="34">+D69/$D$16</f>
        <v>6.4771784232365146</v>
      </c>
      <c r="J69" s="12">
        <f t="shared" ref="J69:J71" si="35">+LN(H69/I69)</f>
        <v>7.4263323009548299E-2</v>
      </c>
      <c r="K69" s="14">
        <f t="shared" ref="K69:K71" si="36">+(H69-I69)*J69</f>
        <v>3.7081772606808922E-2</v>
      </c>
    </row>
    <row r="70" spans="1:12" x14ac:dyDescent="0.25">
      <c r="B70" s="8"/>
      <c r="C70" s="9">
        <v>4786</v>
      </c>
      <c r="D70" s="9">
        <v>822</v>
      </c>
      <c r="E70" s="10">
        <f t="shared" si="30"/>
        <v>5608</v>
      </c>
      <c r="F70" s="11">
        <f t="shared" si="31"/>
        <v>0.14657631954350928</v>
      </c>
      <c r="G70" s="11">
        <f t="shared" si="32"/>
        <v>4.5967213114754095</v>
      </c>
      <c r="H70" s="11">
        <f t="shared" si="33"/>
        <v>4.8886618998978548</v>
      </c>
      <c r="I70" s="11">
        <f t="shared" si="34"/>
        <v>3.4107883817427385</v>
      </c>
      <c r="J70" s="12">
        <f t="shared" si="35"/>
        <v>0.35997516437228333</v>
      </c>
      <c r="K70" s="14">
        <f t="shared" si="36"/>
        <v>0.53199776261933263</v>
      </c>
    </row>
    <row r="71" spans="1:12" x14ac:dyDescent="0.25">
      <c r="B71" s="8"/>
      <c r="C71" s="9">
        <v>59586</v>
      </c>
      <c r="D71" s="9">
        <v>29810</v>
      </c>
      <c r="E71" s="10">
        <f t="shared" si="30"/>
        <v>89396</v>
      </c>
      <c r="F71" s="11">
        <f t="shared" si="31"/>
        <v>0.33346011007203902</v>
      </c>
      <c r="G71" s="11">
        <f t="shared" si="32"/>
        <v>73.275409836065577</v>
      </c>
      <c r="H71" s="11">
        <f t="shared" si="33"/>
        <v>60.86414708886619</v>
      </c>
      <c r="I71" s="11">
        <f t="shared" si="34"/>
        <v>123.69294605809128</v>
      </c>
      <c r="J71" s="12">
        <f t="shared" si="35"/>
        <v>-0.70915796958055899</v>
      </c>
      <c r="K71" s="14">
        <f t="shared" si="36"/>
        <v>44.555543508200785</v>
      </c>
    </row>
    <row r="72" spans="1:12" x14ac:dyDescent="0.25">
      <c r="B72" s="15"/>
      <c r="C72" s="16">
        <f>+SUM(C68:C71)</f>
        <v>81190</v>
      </c>
      <c r="D72" s="16">
        <f>+SUM(D68:D71)</f>
        <v>35550</v>
      </c>
      <c r="E72" s="16">
        <f>+SUM(E68:E71)</f>
        <v>116740</v>
      </c>
      <c r="F72" s="17">
        <f>+D72/E72</f>
        <v>0.30452287133801609</v>
      </c>
      <c r="K72" s="13">
        <f>+SUM(K68:K71)</f>
        <v>46.285270042196757</v>
      </c>
    </row>
    <row r="73" spans="1:12" x14ac:dyDescent="0.25">
      <c r="B73" s="15"/>
      <c r="C73" s="18"/>
      <c r="D73" s="18"/>
      <c r="E73" s="18"/>
      <c r="F73" s="19"/>
      <c r="K73" s="20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6" spans="1:12" ht="45" x14ac:dyDescent="0.25">
      <c r="B76" s="3"/>
      <c r="C76" s="4" t="s">
        <v>0</v>
      </c>
      <c r="D76" s="4" t="s">
        <v>1</v>
      </c>
      <c r="E76" s="4" t="s">
        <v>2</v>
      </c>
      <c r="F76" s="5" t="s">
        <v>3</v>
      </c>
      <c r="G76" s="4" t="s">
        <v>4</v>
      </c>
      <c r="H76" s="4" t="s">
        <v>5</v>
      </c>
      <c r="I76" s="4" t="s">
        <v>6</v>
      </c>
      <c r="J76" s="6" t="s">
        <v>7</v>
      </c>
      <c r="K76" s="7" t="s">
        <v>8</v>
      </c>
    </row>
    <row r="77" spans="1:12" x14ac:dyDescent="0.25">
      <c r="B77" s="8"/>
      <c r="C77" s="9">
        <v>73253</v>
      </c>
      <c r="D77" s="9">
        <v>14344</v>
      </c>
      <c r="E77" s="10">
        <f>+SUM(C77:D77)</f>
        <v>87597</v>
      </c>
      <c r="F77" s="11">
        <f>+D77/E77</f>
        <v>0.1637499001107344</v>
      </c>
      <c r="G77" s="11">
        <f>+E77/$E$9</f>
        <v>29.005629139072848</v>
      </c>
      <c r="H77" s="11">
        <f>+C77/$C$9</f>
        <v>32.643939393939391</v>
      </c>
      <c r="I77" s="11">
        <f>+D77/$D$9</f>
        <v>18.484536082474225</v>
      </c>
      <c r="J77" s="12">
        <f>+LN(H77/I77)</f>
        <v>0.568724719927717</v>
      </c>
      <c r="K77" s="14">
        <f>+(H77-I77)*J77</f>
        <v>8.0528026826566155</v>
      </c>
    </row>
    <row r="78" spans="1:12" x14ac:dyDescent="0.25">
      <c r="B78" s="8"/>
      <c r="C78" s="9">
        <v>79101</v>
      </c>
      <c r="D78" s="9">
        <v>28109</v>
      </c>
      <c r="E78" s="10">
        <f>+SUM(C78:D78)</f>
        <v>107210</v>
      </c>
      <c r="F78" s="11">
        <f>+D78/E78</f>
        <v>0.26218636321238692</v>
      </c>
      <c r="G78" s="11">
        <f>+E78/$E$9</f>
        <v>35.5</v>
      </c>
      <c r="H78" s="11">
        <f>+C78/$C$9</f>
        <v>35.25</v>
      </c>
      <c r="I78" s="11">
        <f>+D78/$D$9</f>
        <v>36.222938144329895</v>
      </c>
      <c r="J78" s="12">
        <f>+LN(H78/I78)</f>
        <v>-2.7227039297655065E-2</v>
      </c>
      <c r="K78" s="14">
        <f>+(H78-I78)*J78</f>
        <v>2.6490225089857641E-2</v>
      </c>
    </row>
    <row r="79" spans="1:12" x14ac:dyDescent="0.25">
      <c r="B79" s="8"/>
      <c r="C79" s="9">
        <v>28721</v>
      </c>
      <c r="D79" s="9">
        <v>19872</v>
      </c>
      <c r="E79" s="10">
        <f>+SUM(C79:D79)</f>
        <v>48593</v>
      </c>
      <c r="F79" s="11">
        <f>+D79/E79</f>
        <v>0.40894779083407073</v>
      </c>
      <c r="G79" s="11">
        <f>+E79/$E$9</f>
        <v>16.090397350993378</v>
      </c>
      <c r="H79" s="11">
        <f>+C79/$C$9</f>
        <v>12.799019607843137</v>
      </c>
      <c r="I79" s="11">
        <f>+D79/$D$9</f>
        <v>25.608247422680414</v>
      </c>
      <c r="J79" s="12">
        <f>+LN(H79/I79)</f>
        <v>-0.69354588969507414</v>
      </c>
      <c r="K79" s="14">
        <f>+(H79-I79)*J79</f>
        <v>8.8837873011482102</v>
      </c>
    </row>
    <row r="80" spans="1:12" x14ac:dyDescent="0.25">
      <c r="B80" s="8"/>
      <c r="C80" s="9">
        <v>35379</v>
      </c>
      <c r="D80" s="9">
        <v>5497</v>
      </c>
      <c r="E80" s="10">
        <f>+SUM(C80:D80)</f>
        <v>40876</v>
      </c>
      <c r="F80" s="11">
        <f>+D80/E80</f>
        <v>0.13447989040023486</v>
      </c>
      <c r="G80" s="11">
        <f>+E80/$E$9</f>
        <v>13.535099337748344</v>
      </c>
      <c r="H80" s="11">
        <f>+C80/$C$9</f>
        <v>15.766042780748663</v>
      </c>
      <c r="I80" s="11">
        <f>+D80/$D$9</f>
        <v>7.0837628865979383</v>
      </c>
      <c r="J80" s="12">
        <f>+LN(H80/I80)</f>
        <v>0.80005318843805118</v>
      </c>
      <c r="K80" s="14">
        <f>+(H80-I80)*J80</f>
        <v>6.9462857122268726</v>
      </c>
    </row>
    <row r="81" spans="1:12" x14ac:dyDescent="0.25">
      <c r="B81" s="15"/>
      <c r="C81" s="16">
        <f>+SUM(C77:C80)</f>
        <v>216454</v>
      </c>
      <c r="D81" s="16">
        <f>+SUM(D77:D80)</f>
        <v>67822</v>
      </c>
      <c r="E81" s="16">
        <f>+SUM(E77:E80)</f>
        <v>284276</v>
      </c>
      <c r="F81" s="17">
        <f>+D81/E81</f>
        <v>0.23857800166035825</v>
      </c>
      <c r="K81" s="13">
        <f>+SUM(K77:K80)</f>
        <v>23.909365921121555</v>
      </c>
    </row>
    <row r="82" spans="1:12" x14ac:dyDescent="0.25">
      <c r="B82" s="15"/>
      <c r="C82" s="18"/>
      <c r="D82" s="18"/>
      <c r="E82" s="18"/>
      <c r="F82" s="19"/>
      <c r="K82" s="20"/>
    </row>
    <row r="83" spans="1:12" ht="45" x14ac:dyDescent="0.25">
      <c r="B83" s="3"/>
      <c r="C83" s="4" t="s">
        <v>0</v>
      </c>
      <c r="D83" s="4" t="s">
        <v>1</v>
      </c>
      <c r="E83" s="4" t="s">
        <v>2</v>
      </c>
      <c r="F83" s="5" t="s">
        <v>3</v>
      </c>
      <c r="G83" s="4" t="s">
        <v>4</v>
      </c>
      <c r="H83" s="4" t="s">
        <v>5</v>
      </c>
      <c r="I83" s="4" t="s">
        <v>6</v>
      </c>
      <c r="J83" s="6" t="s">
        <v>7</v>
      </c>
      <c r="K83" s="7" t="s">
        <v>8</v>
      </c>
    </row>
    <row r="84" spans="1:12" x14ac:dyDescent="0.25">
      <c r="B84" s="8"/>
      <c r="C84" s="9">
        <v>26546</v>
      </c>
      <c r="D84" s="9">
        <v>6386</v>
      </c>
      <c r="E84" s="10">
        <f>+SUM(C84:D84)</f>
        <v>32932</v>
      </c>
      <c r="F84" s="11">
        <f>+D84/E84</f>
        <v>0.1939147333900158</v>
      </c>
      <c r="G84" s="11">
        <f>+E84/$E$16</f>
        <v>26.99344262295082</v>
      </c>
      <c r="H84" s="11">
        <f>+C84/$C$16</f>
        <v>27.115423901940755</v>
      </c>
      <c r="I84" s="11">
        <f>+D84/$D$16</f>
        <v>26.497925311203318</v>
      </c>
      <c r="J84" s="12">
        <f>+LN(H84/I84)</f>
        <v>2.3036273871564889E-2</v>
      </c>
      <c r="K84" s="14">
        <f>+(H84-I84)*J84</f>
        <v>1.4224866651532962E-2</v>
      </c>
    </row>
    <row r="85" spans="1:12" x14ac:dyDescent="0.25">
      <c r="B85" s="8"/>
      <c r="C85" s="9">
        <v>32608</v>
      </c>
      <c r="D85" s="9">
        <v>16480</v>
      </c>
      <c r="E85" s="10">
        <f t="shared" ref="E85:E87" si="37">+SUM(C85:D85)</f>
        <v>49088</v>
      </c>
      <c r="F85" s="11">
        <f t="shared" ref="F85:F87" si="38">+D85/E85</f>
        <v>0.33572359843546284</v>
      </c>
      <c r="G85" s="11">
        <f t="shared" ref="G85:G87" si="39">+E85/$E$16</f>
        <v>40.236065573770489</v>
      </c>
      <c r="H85" s="11">
        <f t="shared" ref="H85:H87" si="40">+C85/$C$16</f>
        <v>33.307456588355464</v>
      </c>
      <c r="I85" s="11">
        <f t="shared" ref="I85:I87" si="41">+D85/$D$16</f>
        <v>68.38174273858921</v>
      </c>
      <c r="J85" s="12">
        <f t="shared" ref="J85:J87" si="42">+LN(H85/I85)</f>
        <v>-0.71932457648086678</v>
      </c>
      <c r="K85" s="14">
        <f t="shared" ref="K85:K87" si="43">+(H85-I85)*J85</f>
        <v>25.229796030385621</v>
      </c>
    </row>
    <row r="86" spans="1:12" x14ac:dyDescent="0.25">
      <c r="B86" s="8"/>
      <c r="C86" s="9">
        <v>9550</v>
      </c>
      <c r="D86" s="9">
        <v>8597</v>
      </c>
      <c r="E86" s="10">
        <f t="shared" ref="E86" si="44">+SUM(C86:D86)</f>
        <v>18147</v>
      </c>
      <c r="F86" s="11">
        <f t="shared" si="38"/>
        <v>0.47374221634429936</v>
      </c>
      <c r="G86" s="11">
        <f t="shared" si="39"/>
        <v>14.874590163934426</v>
      </c>
      <c r="H86" s="11">
        <f t="shared" si="40"/>
        <v>9.7548518896833496</v>
      </c>
      <c r="I86" s="11">
        <f t="shared" si="41"/>
        <v>35.672199170124479</v>
      </c>
      <c r="J86" s="12">
        <f t="shared" si="42"/>
        <v>-1.2966068597395235</v>
      </c>
      <c r="K86" s="14">
        <f t="shared" si="43"/>
        <v>33.604610270071447</v>
      </c>
    </row>
    <row r="87" spans="1:12" x14ac:dyDescent="0.25">
      <c r="B87" s="8"/>
      <c r="C87" s="9">
        <v>12486</v>
      </c>
      <c r="D87" s="9">
        <v>4087</v>
      </c>
      <c r="E87" s="10">
        <f t="shared" si="37"/>
        <v>16573</v>
      </c>
      <c r="F87" s="11">
        <f t="shared" si="38"/>
        <v>0.24660592530018705</v>
      </c>
      <c r="G87" s="11">
        <f t="shared" si="39"/>
        <v>13.584426229508196</v>
      </c>
      <c r="H87" s="11">
        <f t="shared" si="40"/>
        <v>12.753830439223698</v>
      </c>
      <c r="I87" s="11">
        <f t="shared" si="41"/>
        <v>16.95850622406639</v>
      </c>
      <c r="J87" s="12">
        <f t="shared" si="42"/>
        <v>-0.28493789698244321</v>
      </c>
      <c r="K87" s="14">
        <f t="shared" si="43"/>
        <v>1.1980714756260806</v>
      </c>
    </row>
    <row r="88" spans="1:12" x14ac:dyDescent="0.25">
      <c r="B88" s="15"/>
      <c r="C88" s="16">
        <f>+SUM(C84:C87)</f>
        <v>81190</v>
      </c>
      <c r="D88" s="16">
        <f>+SUM(D84:D87)</f>
        <v>35550</v>
      </c>
      <c r="E88" s="16">
        <f>+SUM(E84:E87)</f>
        <v>116740</v>
      </c>
      <c r="F88" s="17">
        <f>+D88/E88</f>
        <v>0.30452287133801609</v>
      </c>
      <c r="K88" s="13">
        <f>+SUM(K84:K87)</f>
        <v>60.04670264273468</v>
      </c>
    </row>
    <row r="89" spans="1:12" x14ac:dyDescent="0.25">
      <c r="B89" s="15"/>
      <c r="C89" s="18"/>
      <c r="D89" s="18"/>
      <c r="E89" s="18"/>
      <c r="F89" s="19"/>
      <c r="K89" s="20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2" spans="1:12" ht="45" x14ac:dyDescent="0.25">
      <c r="B92" s="3"/>
      <c r="C92" s="4" t="s">
        <v>0</v>
      </c>
      <c r="D92" s="4" t="s">
        <v>1</v>
      </c>
      <c r="E92" s="4" t="s">
        <v>2</v>
      </c>
      <c r="F92" s="5" t="s">
        <v>3</v>
      </c>
      <c r="G92" s="4" t="s">
        <v>4</v>
      </c>
      <c r="H92" s="4" t="s">
        <v>5</v>
      </c>
      <c r="I92" s="4" t="s">
        <v>6</v>
      </c>
      <c r="J92" s="6" t="s">
        <v>7</v>
      </c>
      <c r="K92" s="7" t="s">
        <v>8</v>
      </c>
    </row>
    <row r="93" spans="1:12" x14ac:dyDescent="0.25">
      <c r="B93" s="8"/>
      <c r="C93" s="9">
        <v>81888</v>
      </c>
      <c r="D93" s="9">
        <v>17366</v>
      </c>
      <c r="E93" s="10">
        <f>+SUM(C93:D93)</f>
        <v>99254</v>
      </c>
      <c r="F93" s="11">
        <f>+D93/E93</f>
        <v>0.17496524069558911</v>
      </c>
      <c r="G93" s="11">
        <f>+E93/$E$9</f>
        <v>32.865562913907283</v>
      </c>
      <c r="H93" s="11">
        <f>+C93/$C$9</f>
        <v>36.491978609625669</v>
      </c>
      <c r="I93" s="11">
        <f>+D93/$D$9</f>
        <v>22.378865979381445</v>
      </c>
      <c r="J93" s="12">
        <f>+LN(H93/I93)</f>
        <v>0.4889754418795566</v>
      </c>
      <c r="K93" s="14">
        <f>+(H93-I93)*J93</f>
        <v>6.9009654846696211</v>
      </c>
    </row>
    <row r="94" spans="1:12" x14ac:dyDescent="0.25">
      <c r="B94" s="8"/>
      <c r="C94" s="9">
        <v>57433</v>
      </c>
      <c r="D94" s="9">
        <v>14132</v>
      </c>
      <c r="E94" s="10">
        <f>+SUM(C94:D94)</f>
        <v>71565</v>
      </c>
      <c r="F94" s="11">
        <f>+D94/E94</f>
        <v>0.19747083071333751</v>
      </c>
      <c r="G94" s="11">
        <f>+E94/$E$9</f>
        <v>23.69701986754967</v>
      </c>
      <c r="H94" s="11">
        <f>+C94/$C$9</f>
        <v>25.594028520499108</v>
      </c>
      <c r="I94" s="11">
        <f>+D94/$D$9</f>
        <v>18.211340206185568</v>
      </c>
      <c r="J94" s="12">
        <f>+LN(H94/I94)</f>
        <v>0.34031457506213675</v>
      </c>
      <c r="K94" s="14">
        <f>+(H94-I94)*J94</f>
        <v>2.5124364365018153</v>
      </c>
    </row>
    <row r="95" spans="1:12" x14ac:dyDescent="0.25">
      <c r="B95" s="8"/>
      <c r="C95" s="9">
        <v>77133</v>
      </c>
      <c r="D95" s="9">
        <v>36324</v>
      </c>
      <c r="E95" s="10">
        <f>+SUM(C95:D95)</f>
        <v>113457</v>
      </c>
      <c r="F95" s="11">
        <f>+D95/E95</f>
        <v>0.32015653507496233</v>
      </c>
      <c r="G95" s="11">
        <f>+E95/$E$9</f>
        <v>37.568543046357618</v>
      </c>
      <c r="H95" s="11">
        <f>+C95/$C$9</f>
        <v>34.372994652406419</v>
      </c>
      <c r="I95" s="11">
        <f>+D95/$D$9</f>
        <v>46.809278350515463</v>
      </c>
      <c r="J95" s="12">
        <f>+LN(H95/I95)</f>
        <v>-0.30881022172599676</v>
      </c>
      <c r="K95" s="14">
        <f>+(H95-I95)*J95</f>
        <v>3.8404515262604528</v>
      </c>
    </row>
    <row r="96" spans="1:12" x14ac:dyDescent="0.25">
      <c r="B96" s="15"/>
      <c r="C96" s="16">
        <f>+SUM(C93:C95)</f>
        <v>216454</v>
      </c>
      <c r="D96" s="16">
        <f>+SUM(D93:D95)</f>
        <v>67822</v>
      </c>
      <c r="E96" s="16">
        <f>+SUM(E93:E95)</f>
        <v>284276</v>
      </c>
      <c r="F96" s="17">
        <f>+D96/E96</f>
        <v>0.23857800166035825</v>
      </c>
      <c r="K96" s="13">
        <f>+SUM(K93:K95)</f>
        <v>13.25385344743189</v>
      </c>
    </row>
    <row r="97" spans="1:12" x14ac:dyDescent="0.25">
      <c r="B97" s="15"/>
      <c r="C97" s="18"/>
      <c r="D97" s="18"/>
      <c r="E97" s="18"/>
      <c r="F97" s="19"/>
      <c r="K97" s="20"/>
    </row>
    <row r="98" spans="1:12" ht="45" x14ac:dyDescent="0.25">
      <c r="B98" s="3"/>
      <c r="C98" s="4" t="s">
        <v>0</v>
      </c>
      <c r="D98" s="4" t="s">
        <v>1</v>
      </c>
      <c r="E98" s="4" t="s">
        <v>2</v>
      </c>
      <c r="F98" s="5" t="s">
        <v>3</v>
      </c>
      <c r="G98" s="4" t="s">
        <v>4</v>
      </c>
      <c r="H98" s="4" t="s">
        <v>5</v>
      </c>
      <c r="I98" s="4" t="s">
        <v>6</v>
      </c>
      <c r="J98" s="6" t="s">
        <v>7</v>
      </c>
      <c r="K98" s="7" t="s">
        <v>8</v>
      </c>
    </row>
    <row r="99" spans="1:12" x14ac:dyDescent="0.25">
      <c r="B99" s="8"/>
      <c r="C99" s="9">
        <v>35897</v>
      </c>
      <c r="D99" s="9">
        <v>10336</v>
      </c>
      <c r="E99" s="10">
        <f>+SUM(C99:D99)</f>
        <v>46233</v>
      </c>
      <c r="F99" s="11">
        <f>+D99/E99</f>
        <v>0.22356325568317004</v>
      </c>
      <c r="G99" s="11">
        <f>+E99/$E$16</f>
        <v>37.89590163934426</v>
      </c>
      <c r="H99" s="11">
        <f>+C99/$C$16</f>
        <v>36.667007150153218</v>
      </c>
      <c r="I99" s="11">
        <f>+D99/$D$16</f>
        <v>42.88796680497925</v>
      </c>
      <c r="J99" s="12">
        <f>+LN(H99/I99)</f>
        <v>-0.15671392953726576</v>
      </c>
      <c r="K99" s="14">
        <f>+(H99-I99)*J99</f>
        <v>0.97491103300057991</v>
      </c>
    </row>
    <row r="100" spans="1:12" x14ac:dyDescent="0.25">
      <c r="B100" s="8"/>
      <c r="C100" s="9">
        <v>13097</v>
      </c>
      <c r="D100" s="9">
        <v>4159</v>
      </c>
      <c r="E100" s="10">
        <f t="shared" ref="E100:E101" si="45">+SUM(C100:D100)</f>
        <v>17256</v>
      </c>
      <c r="F100" s="11">
        <f t="shared" ref="F100:F101" si="46">+D100/E100</f>
        <v>0.24101761706073249</v>
      </c>
      <c r="G100" s="11">
        <f t="shared" ref="G100:G101" si="47">+E100/$E$16</f>
        <v>14.144262295081967</v>
      </c>
      <c r="H100" s="11">
        <f t="shared" ref="H100:H101" si="48">+C100/$C$16</f>
        <v>13.377936670071502</v>
      </c>
      <c r="I100" s="11">
        <f t="shared" ref="I100:I101" si="49">+D100/$D$16</f>
        <v>17.257261410788381</v>
      </c>
      <c r="J100" s="12">
        <f t="shared" ref="J100:J101" si="50">+LN(H100/I100)</f>
        <v>-0.25462617345336397</v>
      </c>
      <c r="K100" s="14">
        <f t="shared" ref="K100:K101" si="51">+(H100-I100)*J100</f>
        <v>0.98777761431170208</v>
      </c>
    </row>
    <row r="101" spans="1:12" x14ac:dyDescent="0.25">
      <c r="B101" s="8"/>
      <c r="C101" s="9">
        <v>32196</v>
      </c>
      <c r="D101" s="9">
        <v>21055</v>
      </c>
      <c r="E101" s="10">
        <f t="shared" si="45"/>
        <v>53251</v>
      </c>
      <c r="F101" s="11">
        <f t="shared" si="46"/>
        <v>0.39539163583782466</v>
      </c>
      <c r="G101" s="11">
        <f t="shared" si="47"/>
        <v>43.648360655737704</v>
      </c>
      <c r="H101" s="11">
        <f t="shared" si="48"/>
        <v>32.886618998978548</v>
      </c>
      <c r="I101" s="11">
        <f t="shared" si="49"/>
        <v>87.365145228215766</v>
      </c>
      <c r="J101" s="12">
        <f t="shared" si="50"/>
        <v>-0.97703054942225909</v>
      </c>
      <c r="K101" s="14">
        <f t="shared" si="51"/>
        <v>53.227184413466588</v>
      </c>
    </row>
    <row r="102" spans="1:12" x14ac:dyDescent="0.25">
      <c r="B102" s="15"/>
      <c r="C102" s="16">
        <f>+SUM(C99:C101)</f>
        <v>81190</v>
      </c>
      <c r="D102" s="16">
        <f>+SUM(D99:D101)</f>
        <v>35550</v>
      </c>
      <c r="E102" s="16">
        <f>+SUM(E99:E101)</f>
        <v>116740</v>
      </c>
      <c r="F102" s="17">
        <f>+D102/E102</f>
        <v>0.30452287133801609</v>
      </c>
      <c r="K102" s="13">
        <f>+SUM(K99:K101)</f>
        <v>55.189873060778872</v>
      </c>
    </row>
    <row r="103" spans="1:12" x14ac:dyDescent="0.25">
      <c r="B103" s="15"/>
      <c r="C103" s="18"/>
      <c r="D103" s="18"/>
      <c r="E103" s="18"/>
      <c r="F103" s="19"/>
      <c r="K103" s="20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6" spans="1:12" ht="45" x14ac:dyDescent="0.25">
      <c r="B106" s="3"/>
      <c r="C106" s="4" t="s">
        <v>0</v>
      </c>
      <c r="D106" s="4" t="s">
        <v>1</v>
      </c>
      <c r="E106" s="4" t="s">
        <v>2</v>
      </c>
      <c r="F106" s="5" t="s">
        <v>3</v>
      </c>
      <c r="G106" s="4" t="s">
        <v>4</v>
      </c>
      <c r="H106" s="4" t="s">
        <v>5</v>
      </c>
      <c r="I106" s="4" t="s">
        <v>6</v>
      </c>
      <c r="J106" s="6" t="s">
        <v>7</v>
      </c>
      <c r="K106" s="7" t="s">
        <v>8</v>
      </c>
    </row>
    <row r="107" spans="1:12" x14ac:dyDescent="0.25">
      <c r="B107" s="22"/>
      <c r="C107" s="9">
        <v>186609</v>
      </c>
      <c r="D107" s="9">
        <v>40136</v>
      </c>
      <c r="E107" s="10">
        <f>+SUM(C107:D107)</f>
        <v>226745</v>
      </c>
      <c r="F107" s="11">
        <f>+D107/E107</f>
        <v>0.17700941586363536</v>
      </c>
      <c r="G107" s="11">
        <f>+E107/$E$9</f>
        <v>75.081125827814574</v>
      </c>
      <c r="H107" s="11">
        <f>+C107/$C$9</f>
        <v>83.159090909090907</v>
      </c>
      <c r="I107" s="11">
        <f>+D107/$D$9</f>
        <v>51.72164948453608</v>
      </c>
      <c r="J107" s="12">
        <f>+LN(H107/I107)</f>
        <v>0.47487908512007548</v>
      </c>
      <c r="K107" s="14">
        <f>+(H107-I107)*J107</f>
        <v>14.928983422208558</v>
      </c>
    </row>
    <row r="108" spans="1:12" x14ac:dyDescent="0.25">
      <c r="B108" s="8"/>
      <c r="C108" s="9">
        <v>29845</v>
      </c>
      <c r="D108" s="9">
        <v>27686</v>
      </c>
      <c r="E108" s="10">
        <f>+SUM(C108:D108)</f>
        <v>57531</v>
      </c>
      <c r="F108" s="11">
        <f>+D108/E108</f>
        <v>0.48123620309050774</v>
      </c>
      <c r="G108" s="11">
        <f>+E108/$E$9</f>
        <v>19.05</v>
      </c>
      <c r="H108" s="11">
        <f>+C108/$C$9</f>
        <v>13.299910873440286</v>
      </c>
      <c r="I108" s="11">
        <f>+D108/$D$9</f>
        <v>35.677835051546388</v>
      </c>
      <c r="J108" s="12">
        <f>+LN(H108/I108)</f>
        <v>-0.9867722951042982</v>
      </c>
      <c r="K108" s="14">
        <f>+(H108-I108)*J108</f>
        <v>22.081915600899723</v>
      </c>
    </row>
    <row r="109" spans="1:12" x14ac:dyDescent="0.25">
      <c r="B109" s="15"/>
      <c r="C109" s="16">
        <f>+SUM(C107:C108)</f>
        <v>216454</v>
      </c>
      <c r="D109" s="16">
        <f>+SUM(D107:D108)</f>
        <v>67822</v>
      </c>
      <c r="E109" s="16">
        <f>+SUM(E107:E108)</f>
        <v>284276</v>
      </c>
      <c r="F109" s="17">
        <f>+D109/E109</f>
        <v>0.23857800166035825</v>
      </c>
      <c r="K109" s="13">
        <f>+SUM(K107:K108)</f>
        <v>37.01089902310828</v>
      </c>
    </row>
    <row r="110" spans="1:12" x14ac:dyDescent="0.25">
      <c r="B110" s="15"/>
      <c r="C110" s="18"/>
      <c r="D110" s="18"/>
      <c r="E110" s="18"/>
      <c r="F110" s="19"/>
      <c r="K110" s="20"/>
    </row>
    <row r="111" spans="1:12" ht="45" x14ac:dyDescent="0.25">
      <c r="B111" s="3"/>
      <c r="C111" s="4" t="s">
        <v>0</v>
      </c>
      <c r="D111" s="4" t="s">
        <v>1</v>
      </c>
      <c r="E111" s="4" t="s">
        <v>2</v>
      </c>
      <c r="F111" s="5" t="s">
        <v>3</v>
      </c>
      <c r="G111" s="4" t="s">
        <v>4</v>
      </c>
      <c r="H111" s="4" t="s">
        <v>5</v>
      </c>
      <c r="I111" s="4" t="s">
        <v>6</v>
      </c>
      <c r="J111" s="6" t="s">
        <v>7</v>
      </c>
      <c r="K111" s="7" t="s">
        <v>8</v>
      </c>
    </row>
    <row r="112" spans="1:12" x14ac:dyDescent="0.25">
      <c r="B112" s="22"/>
      <c r="C112" s="9">
        <v>70244</v>
      </c>
      <c r="D112" s="9">
        <v>21925</v>
      </c>
      <c r="E112" s="10">
        <f t="shared" ref="E112:E113" si="52">+SUM(C112:D112)</f>
        <v>92169</v>
      </c>
      <c r="F112" s="11">
        <f t="shared" ref="F112:F113" si="53">+D112/E112</f>
        <v>0.23787824539704239</v>
      </c>
      <c r="G112" s="11">
        <f t="shared" ref="G112:G113" si="54">+E112/$E$16</f>
        <v>75.54836065573771</v>
      </c>
      <c r="H112" s="11">
        <f t="shared" ref="H112:H113" si="55">+C112/$C$16</f>
        <v>71.750766087844738</v>
      </c>
      <c r="I112" s="11">
        <f t="shared" ref="I112:I113" si="56">+D112/$D$16</f>
        <v>90.975103734439827</v>
      </c>
      <c r="J112" s="12">
        <f t="shared" ref="J112:J113" si="57">+LN(H112/I112)</f>
        <v>-0.23738735198449393</v>
      </c>
      <c r="K112" s="14">
        <f t="shared" ref="K112:K113" si="58">+(H112-I112)*J112</f>
        <v>4.5636146075810258</v>
      </c>
    </row>
    <row r="113" spans="1:12" x14ac:dyDescent="0.25">
      <c r="B113" s="8"/>
      <c r="C113" s="9">
        <v>10946</v>
      </c>
      <c r="D113" s="9">
        <v>13625</v>
      </c>
      <c r="E113" s="10">
        <f t="shared" si="52"/>
        <v>24571</v>
      </c>
      <c r="F113" s="11">
        <f t="shared" si="53"/>
        <v>0.55451548573521636</v>
      </c>
      <c r="G113" s="11">
        <f t="shared" si="54"/>
        <v>20.14016393442623</v>
      </c>
      <c r="H113" s="11">
        <f t="shared" si="55"/>
        <v>11.180796731358528</v>
      </c>
      <c r="I113" s="11">
        <f t="shared" si="56"/>
        <v>56.53526970954357</v>
      </c>
      <c r="J113" s="12">
        <f t="shared" si="57"/>
        <v>-1.6206669568674368</v>
      </c>
      <c r="K113" s="14">
        <f t="shared" si="58"/>
        <v>73.504495701881552</v>
      </c>
    </row>
    <row r="114" spans="1:12" x14ac:dyDescent="0.25">
      <c r="B114" s="15"/>
      <c r="C114" s="16">
        <f>+SUM(C112:C113)</f>
        <v>81190</v>
      </c>
      <c r="D114" s="16">
        <f>+SUM(D112:D113)</f>
        <v>35550</v>
      </c>
      <c r="E114" s="16">
        <f>+SUM(E112:E113)</f>
        <v>116740</v>
      </c>
      <c r="F114" s="17">
        <f>+D114/E114</f>
        <v>0.30452287133801609</v>
      </c>
      <c r="K114" s="13">
        <f>+SUM(K112:K113)</f>
        <v>78.068110309462583</v>
      </c>
    </row>
    <row r="115" spans="1:12" x14ac:dyDescent="0.25">
      <c r="B115" s="15"/>
      <c r="C115" s="18"/>
      <c r="D115" s="18"/>
      <c r="E115" s="18"/>
      <c r="F115" s="19"/>
      <c r="K115" s="20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8" spans="1:12" ht="45" x14ac:dyDescent="0.25">
      <c r="B118" s="3"/>
      <c r="C118" s="4" t="s">
        <v>0</v>
      </c>
      <c r="D118" s="4" t="s">
        <v>1</v>
      </c>
      <c r="E118" s="4" t="s">
        <v>2</v>
      </c>
      <c r="F118" s="5" t="s">
        <v>3</v>
      </c>
      <c r="G118" s="4" t="s">
        <v>4</v>
      </c>
      <c r="H118" s="4" t="s">
        <v>5</v>
      </c>
      <c r="I118" s="4" t="s">
        <v>6</v>
      </c>
      <c r="J118" s="6" t="s">
        <v>7</v>
      </c>
      <c r="K118" s="7" t="s">
        <v>8</v>
      </c>
    </row>
    <row r="119" spans="1:12" x14ac:dyDescent="0.25">
      <c r="B119" s="22"/>
      <c r="C119" s="9">
        <v>193896</v>
      </c>
      <c r="D119" s="9">
        <v>43574</v>
      </c>
      <c r="E119" s="10">
        <f>+SUM(C119:D119)</f>
        <v>237470</v>
      </c>
      <c r="F119" s="11">
        <f>+D119/E119</f>
        <v>0.18349265170337306</v>
      </c>
      <c r="G119" s="11">
        <f>+E119/$E$9</f>
        <v>78.632450331125824</v>
      </c>
      <c r="H119" s="11">
        <f>+C119/$C$9</f>
        <v>86.406417112299465</v>
      </c>
      <c r="I119" s="11">
        <f>+D119/$D$9</f>
        <v>56.152061855670105</v>
      </c>
      <c r="J119" s="12">
        <f>+LN(H119/I119)</f>
        <v>0.43099854418200684</v>
      </c>
      <c r="K119" s="14">
        <f>+(H119-I119)*J119</f>
        <v>13.039583070772499</v>
      </c>
    </row>
    <row r="120" spans="1:12" x14ac:dyDescent="0.25">
      <c r="B120" s="8"/>
      <c r="C120" s="9">
        <v>22558</v>
      </c>
      <c r="D120" s="9">
        <v>24248</v>
      </c>
      <c r="E120" s="10">
        <f>+SUM(C120:D120)</f>
        <v>46806</v>
      </c>
      <c r="F120" s="11">
        <f>+D120/E120</f>
        <v>0.51805324103747386</v>
      </c>
      <c r="G120" s="11">
        <f>+E120/$E$9</f>
        <v>15.498675496688742</v>
      </c>
      <c r="H120" s="11">
        <f>+C120/$C$9</f>
        <v>10.052584670231729</v>
      </c>
      <c r="I120" s="11">
        <f>+D120/$D$9</f>
        <v>31.24742268041237</v>
      </c>
      <c r="J120" s="12">
        <f>+LN(H120/I120)</f>
        <v>-1.134107115997145</v>
      </c>
      <c r="K120" s="14">
        <f>+(H120-I120)*J120</f>
        <v>24.037216609752633</v>
      </c>
    </row>
    <row r="121" spans="1:12" x14ac:dyDescent="0.25">
      <c r="B121" s="15"/>
      <c r="C121" s="16">
        <f>+SUM(C119:C120)</f>
        <v>216454</v>
      </c>
      <c r="D121" s="16">
        <f>+SUM(D119:D120)</f>
        <v>67822</v>
      </c>
      <c r="E121" s="16">
        <f>+SUM(E119:E120)</f>
        <v>284276</v>
      </c>
      <c r="F121" s="17">
        <f>+D121/E121</f>
        <v>0.23857800166035825</v>
      </c>
      <c r="K121" s="13">
        <f>+SUM(K119:K120)</f>
        <v>37.076799680525134</v>
      </c>
    </row>
    <row r="122" spans="1:12" x14ac:dyDescent="0.25">
      <c r="B122" s="15"/>
      <c r="C122" s="18"/>
      <c r="D122" s="18"/>
      <c r="E122" s="18"/>
      <c r="F122" s="19"/>
      <c r="K122" s="20"/>
    </row>
    <row r="123" spans="1:12" ht="45" x14ac:dyDescent="0.25">
      <c r="B123" s="3"/>
      <c r="C123" s="4" t="s">
        <v>0</v>
      </c>
      <c r="D123" s="4" t="s">
        <v>1</v>
      </c>
      <c r="E123" s="4" t="s">
        <v>2</v>
      </c>
      <c r="F123" s="5" t="s">
        <v>3</v>
      </c>
      <c r="G123" s="4" t="s">
        <v>4</v>
      </c>
      <c r="H123" s="4" t="s">
        <v>5</v>
      </c>
      <c r="I123" s="4" t="s">
        <v>6</v>
      </c>
      <c r="J123" s="6" t="s">
        <v>7</v>
      </c>
      <c r="K123" s="7" t="s">
        <v>8</v>
      </c>
    </row>
    <row r="124" spans="1:12" x14ac:dyDescent="0.25">
      <c r="B124" s="22"/>
      <c r="C124" s="9">
        <v>74277</v>
      </c>
      <c r="D124" s="9">
        <v>23638</v>
      </c>
      <c r="E124" s="10">
        <f>+SUM(C124:D124)</f>
        <v>97915</v>
      </c>
      <c r="F124" s="11">
        <f>+D124/E124</f>
        <v>0.24141347086758924</v>
      </c>
      <c r="G124" s="11">
        <f>+E124/$E$16</f>
        <v>80.258196721311478</v>
      </c>
      <c r="H124" s="11">
        <f>+C124/$C$16</f>
        <v>75.87027579162411</v>
      </c>
      <c r="I124" s="11">
        <f>+D124/$D$16</f>
        <v>98.08298755186722</v>
      </c>
      <c r="J124" s="12">
        <f>+LN(H124/I124)</f>
        <v>-0.2567889476831377</v>
      </c>
      <c r="K124" s="14">
        <f>+(H124-I124)*J124</f>
        <v>5.7039788781016858</v>
      </c>
    </row>
    <row r="125" spans="1:12" x14ac:dyDescent="0.25">
      <c r="B125" s="8"/>
      <c r="C125" s="9">
        <v>6913</v>
      </c>
      <c r="D125" s="9">
        <v>11912</v>
      </c>
      <c r="E125" s="10">
        <f t="shared" ref="E125" si="59">+SUM(C125:D125)</f>
        <v>18825</v>
      </c>
      <c r="F125" s="11">
        <f t="shared" ref="F125" si="60">+D125/E125</f>
        <v>0.6327755644090306</v>
      </c>
      <c r="G125" s="11">
        <f t="shared" ref="G125" si="61">+E125/$E$16</f>
        <v>15.430327868852459</v>
      </c>
      <c r="H125" s="11">
        <f t="shared" ref="H125" si="62">+C125/$C$16</f>
        <v>7.0612870275791622</v>
      </c>
      <c r="I125" s="11">
        <f t="shared" ref="I125" si="63">+D125/$D$16</f>
        <v>49.427385892116185</v>
      </c>
      <c r="J125" s="12">
        <f t="shared" ref="J125" si="64">+LN(H125/I125)</f>
        <v>-1.9458773074584352</v>
      </c>
      <c r="K125" s="14">
        <f t="shared" ref="K125" si="65">+(H125-I125)*J125</f>
        <v>82.439230386043178</v>
      </c>
    </row>
    <row r="126" spans="1:12" x14ac:dyDescent="0.25">
      <c r="B126" s="15"/>
      <c r="C126" s="16">
        <f>+SUM(C124:C125)</f>
        <v>81190</v>
      </c>
      <c r="D126" s="16">
        <f>+SUM(D124:D125)</f>
        <v>35550</v>
      </c>
      <c r="E126" s="16">
        <f>+SUM(E124:E125)</f>
        <v>116740</v>
      </c>
      <c r="F126" s="17">
        <f>+D126/E126</f>
        <v>0.30452287133801609</v>
      </c>
      <c r="K126" s="13">
        <f>+SUM(K124:K125)</f>
        <v>88.143209264144858</v>
      </c>
    </row>
    <row r="127" spans="1:12" x14ac:dyDescent="0.25">
      <c r="B127" s="15"/>
      <c r="C127" s="18"/>
      <c r="D127" s="18"/>
      <c r="E127" s="18"/>
      <c r="F127" s="19"/>
      <c r="K127" s="20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30" spans="1:12" ht="45" x14ac:dyDescent="0.25">
      <c r="B130" s="3"/>
      <c r="C130" s="4" t="s">
        <v>0</v>
      </c>
      <c r="D130" s="4" t="s">
        <v>1</v>
      </c>
      <c r="E130" s="4" t="s">
        <v>2</v>
      </c>
      <c r="F130" s="5" t="s">
        <v>3</v>
      </c>
      <c r="G130" s="4" t="s">
        <v>4</v>
      </c>
      <c r="H130" s="4" t="s">
        <v>5</v>
      </c>
      <c r="I130" s="4" t="s">
        <v>6</v>
      </c>
      <c r="J130" s="6" t="s">
        <v>7</v>
      </c>
      <c r="K130" s="7" t="s">
        <v>8</v>
      </c>
    </row>
    <row r="131" spans="1:12" x14ac:dyDescent="0.25">
      <c r="B131" s="8"/>
      <c r="C131" s="9">
        <v>178352</v>
      </c>
      <c r="D131" s="9">
        <v>37612</v>
      </c>
      <c r="E131" s="10">
        <f>+SUM(C131:D131)</f>
        <v>215964</v>
      </c>
      <c r="F131" s="11">
        <f>+D131/E131</f>
        <v>0.17415865607230835</v>
      </c>
      <c r="G131" s="11">
        <f>+E131/$E$9</f>
        <v>71.511258278145689</v>
      </c>
      <c r="H131" s="11">
        <f>+C131/$C$9</f>
        <v>79.479500891265602</v>
      </c>
      <c r="I131" s="11">
        <f>+D131/$D$9</f>
        <v>48.46907216494845</v>
      </c>
      <c r="J131" s="12">
        <f>+LN(H131/I131)</f>
        <v>0.49457323077306914</v>
      </c>
      <c r="K131" s="14">
        <f>+(H131-I131)*J131</f>
        <v>15.336927922832665</v>
      </c>
    </row>
    <row r="132" spans="1:12" x14ac:dyDescent="0.25">
      <c r="B132" s="8"/>
      <c r="C132" s="9">
        <v>27823</v>
      </c>
      <c r="D132" s="9">
        <v>14657</v>
      </c>
      <c r="E132" s="10">
        <f>+SUM(C132:D132)</f>
        <v>42480</v>
      </c>
      <c r="F132" s="11">
        <f>+D132/E132</f>
        <v>0.34503295668549905</v>
      </c>
      <c r="G132" s="11">
        <f>+E132/$E$9</f>
        <v>14.066225165562914</v>
      </c>
      <c r="H132" s="11">
        <f>+C132/$C$9</f>
        <v>12.398841354723707</v>
      </c>
      <c r="I132" s="11">
        <f>+D132/$D$9</f>
        <v>18.887886597938145</v>
      </c>
      <c r="J132" s="12">
        <f>+LN(H132/I132)</f>
        <v>-0.42091776673398368</v>
      </c>
      <c r="K132" s="14">
        <f>+(H132-I132)*J132</f>
        <v>2.731354432009601</v>
      </c>
    </row>
    <row r="133" spans="1:12" x14ac:dyDescent="0.25">
      <c r="B133" s="8"/>
      <c r="C133" s="9">
        <v>10279</v>
      </c>
      <c r="D133" s="9">
        <v>15553</v>
      </c>
      <c r="E133" s="10">
        <f>+SUM(C133:D133)</f>
        <v>25832</v>
      </c>
      <c r="F133" s="11">
        <f>+D133/E133</f>
        <v>0.60208268813874266</v>
      </c>
      <c r="G133" s="11">
        <f>+E133/$E$9</f>
        <v>8.5536423841059595</v>
      </c>
      <c r="H133" s="11">
        <f>+C133/$C$9</f>
        <v>4.5806595365418898</v>
      </c>
      <c r="I133" s="11">
        <f>+D133/$D$9</f>
        <v>20.042525773195877</v>
      </c>
      <c r="J133" s="12">
        <f>+LN(H133/I133)</f>
        <v>-1.4760133134910063</v>
      </c>
      <c r="K133" s="14">
        <f>+(H133-I133)*J133</f>
        <v>22.821920416718367</v>
      </c>
    </row>
    <row r="134" spans="1:12" x14ac:dyDescent="0.25">
      <c r="B134" s="15"/>
      <c r="C134" s="16">
        <f>+SUM(C131:C133)</f>
        <v>216454</v>
      </c>
      <c r="D134" s="16">
        <f>+SUM(D131:D133)</f>
        <v>67822</v>
      </c>
      <c r="E134" s="16">
        <f>+SUM(E131:E133)</f>
        <v>284276</v>
      </c>
      <c r="F134" s="17">
        <f>+D134/E134</f>
        <v>0.23857800166035825</v>
      </c>
      <c r="K134" s="13">
        <f>+SUM(K131:K133)</f>
        <v>40.890202771560638</v>
      </c>
    </row>
    <row r="135" spans="1:12" x14ac:dyDescent="0.25">
      <c r="B135" s="15"/>
      <c r="C135" s="18"/>
      <c r="D135" s="18"/>
      <c r="E135" s="18"/>
      <c r="F135" s="19"/>
      <c r="K135" s="20"/>
    </row>
    <row r="136" spans="1:12" ht="45" x14ac:dyDescent="0.25">
      <c r="B136" s="3"/>
      <c r="C136" s="4" t="s">
        <v>0</v>
      </c>
      <c r="D136" s="4" t="s">
        <v>1</v>
      </c>
      <c r="E136" s="4" t="s">
        <v>2</v>
      </c>
      <c r="F136" s="5" t="s">
        <v>3</v>
      </c>
      <c r="G136" s="4" t="s">
        <v>4</v>
      </c>
      <c r="H136" s="4" t="s">
        <v>5</v>
      </c>
      <c r="I136" s="4" t="s">
        <v>6</v>
      </c>
      <c r="J136" s="6" t="s">
        <v>7</v>
      </c>
      <c r="K136" s="7" t="s">
        <v>8</v>
      </c>
    </row>
    <row r="137" spans="1:12" x14ac:dyDescent="0.25">
      <c r="B137" s="8"/>
      <c r="C137" s="9">
        <v>71218</v>
      </c>
      <c r="D137" s="9">
        <v>22399</v>
      </c>
      <c r="E137" s="10">
        <f>+SUM(C137:D137)</f>
        <v>93617</v>
      </c>
      <c r="F137" s="11">
        <f>+D137/E137</f>
        <v>0.23926209983229541</v>
      </c>
      <c r="G137" s="11">
        <f>+E137/$E$16</f>
        <v>76.735245901639345</v>
      </c>
      <c r="H137" s="11">
        <f>+C137/$C$16</f>
        <v>72.745658835546479</v>
      </c>
      <c r="I137" s="11">
        <f>+D137/$D$16</f>
        <v>92.941908713692939</v>
      </c>
      <c r="J137" s="12">
        <f>+LN(H137/I137)</f>
        <v>-0.24500542859129798</v>
      </c>
      <c r="K137" s="14">
        <f>+(H137-I137)*J137</f>
        <v>4.9481908573322233</v>
      </c>
    </row>
    <row r="138" spans="1:12" x14ac:dyDescent="0.25">
      <c r="B138" s="8"/>
      <c r="C138" s="9">
        <v>4315</v>
      </c>
      <c r="D138" s="9">
        <v>2281</v>
      </c>
      <c r="E138" s="10">
        <f t="shared" ref="E138:E139" si="66">+SUM(C138:D138)</f>
        <v>6596</v>
      </c>
      <c r="F138" s="11">
        <f t="shared" ref="F138:F139" si="67">+D138/E138</f>
        <v>0.34581564584596725</v>
      </c>
      <c r="G138" s="11">
        <f t="shared" ref="G138:G139" si="68">+E138/$E$16</f>
        <v>5.4065573770491806</v>
      </c>
      <c r="H138" s="11">
        <f t="shared" ref="H138:H139" si="69">+C138/$C$16</f>
        <v>4.4075587334014301</v>
      </c>
      <c r="I138" s="11">
        <f t="shared" ref="I138:I139" si="70">+D138/$D$16</f>
        <v>9.4647302904564317</v>
      </c>
      <c r="J138" s="12">
        <f t="shared" ref="J138:J139" si="71">+LN(H138/I138)</f>
        <v>-0.76425132780671501</v>
      </c>
      <c r="K138" s="14">
        <f t="shared" ref="K138:K139" si="72">+(H138-I138)*J138</f>
        <v>3.8649500774256373</v>
      </c>
    </row>
    <row r="139" spans="1:12" x14ac:dyDescent="0.25">
      <c r="B139" s="8"/>
      <c r="C139" s="9">
        <v>5657</v>
      </c>
      <c r="D139" s="9">
        <v>10870</v>
      </c>
      <c r="E139" s="10">
        <f t="shared" si="66"/>
        <v>16527</v>
      </c>
      <c r="F139" s="11">
        <f t="shared" si="67"/>
        <v>0.65771162340412659</v>
      </c>
      <c r="G139" s="11">
        <f t="shared" si="68"/>
        <v>13.546721311475411</v>
      </c>
      <c r="H139" s="11">
        <f t="shared" si="69"/>
        <v>5.7783452502553629</v>
      </c>
      <c r="I139" s="11">
        <f t="shared" si="70"/>
        <v>45.103734439834028</v>
      </c>
      <c r="J139" s="12">
        <f t="shared" si="71"/>
        <v>-2.0548476938119551</v>
      </c>
      <c r="K139" s="14">
        <f t="shared" si="72"/>
        <v>80.807685284463304</v>
      </c>
    </row>
    <row r="140" spans="1:12" x14ac:dyDescent="0.25">
      <c r="B140" s="15"/>
      <c r="C140" s="16">
        <f>+SUM(C137:C139)</f>
        <v>81190</v>
      </c>
      <c r="D140" s="16">
        <f>+SUM(D137:D139)</f>
        <v>35550</v>
      </c>
      <c r="E140" s="16">
        <f>+SUM(E137:E139)</f>
        <v>116740</v>
      </c>
      <c r="F140" s="17">
        <f>+D140/E140</f>
        <v>0.30452287133801609</v>
      </c>
      <c r="K140" s="13">
        <f>+SUM(K137:K139)</f>
        <v>89.620826219221158</v>
      </c>
    </row>
    <row r="141" spans="1:12" x14ac:dyDescent="0.25">
      <c r="B141" s="15"/>
      <c r="C141" s="18"/>
      <c r="D141" s="18"/>
      <c r="E141" s="18"/>
      <c r="F141" s="19"/>
      <c r="K141" s="20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4" spans="1:12" ht="45" x14ac:dyDescent="0.25">
      <c r="B144" s="23"/>
      <c r="C144" s="4" t="s">
        <v>0</v>
      </c>
      <c r="D144" s="4" t="s">
        <v>1</v>
      </c>
      <c r="E144" s="4" t="s">
        <v>2</v>
      </c>
      <c r="F144" s="5" t="s">
        <v>3</v>
      </c>
      <c r="G144" s="4" t="s">
        <v>4</v>
      </c>
      <c r="H144" s="4" t="s">
        <v>5</v>
      </c>
      <c r="I144" s="4" t="s">
        <v>6</v>
      </c>
      <c r="J144" s="6" t="s">
        <v>7</v>
      </c>
      <c r="K144" s="7" t="s">
        <v>8</v>
      </c>
    </row>
    <row r="145" spans="1:12" x14ac:dyDescent="0.25">
      <c r="B145" s="8"/>
      <c r="C145" s="9">
        <v>107522</v>
      </c>
      <c r="D145" s="9">
        <v>39287</v>
      </c>
      <c r="E145" s="10">
        <f>+SUM(C145:D145)</f>
        <v>146809</v>
      </c>
      <c r="F145" s="11">
        <f>+D145/E145</f>
        <v>0.26760620942857727</v>
      </c>
      <c r="G145" s="11">
        <f>+E145/$E$9</f>
        <v>48.612251655629137</v>
      </c>
      <c r="H145" s="11">
        <f>+C145/$C$9</f>
        <v>47.915329768270944</v>
      </c>
      <c r="I145" s="11">
        <f>+D145/$D$9</f>
        <v>50.62757731958763</v>
      </c>
      <c r="J145" s="12">
        <f>+LN(H145/I145)</f>
        <v>-5.5060944015512356E-2</v>
      </c>
      <c r="K145" s="14">
        <f>+(H145-I145)*J145</f>
        <v>0.14933891057925852</v>
      </c>
    </row>
    <row r="146" spans="1:12" x14ac:dyDescent="0.25">
      <c r="B146" s="8"/>
      <c r="C146" s="9">
        <v>44270</v>
      </c>
      <c r="D146" s="9">
        <v>13931</v>
      </c>
      <c r="E146" s="10">
        <f>+SUM(C146:D146)</f>
        <v>58201</v>
      </c>
      <c r="F146" s="11">
        <f>+D146/E146</f>
        <v>0.23936014845105755</v>
      </c>
      <c r="G146" s="11">
        <f>+E146/$E$9</f>
        <v>19.271854304635763</v>
      </c>
      <c r="H146" s="11">
        <f>+C146/$C$9</f>
        <v>19.728163992869874</v>
      </c>
      <c r="I146" s="11">
        <f>+D146/$D$9</f>
        <v>17.952319587628867</v>
      </c>
      <c r="J146" s="12">
        <f>+LN(H146/I146)</f>
        <v>9.4327927560593453E-2</v>
      </c>
      <c r="K146" s="14">
        <f>+(H146-I146)*J146</f>
        <v>0.16751172241645881</v>
      </c>
    </row>
    <row r="147" spans="1:12" x14ac:dyDescent="0.25">
      <c r="B147" s="8"/>
      <c r="C147" s="9">
        <v>32699</v>
      </c>
      <c r="D147" s="9">
        <v>8209</v>
      </c>
      <c r="E147" s="10">
        <f>+SUM(C147:D147)</f>
        <v>40908</v>
      </c>
      <c r="F147" s="11">
        <f>+D147/E147</f>
        <v>0.20066979563899481</v>
      </c>
      <c r="G147" s="11">
        <f>+E147/$E$9</f>
        <v>13.54569536423841</v>
      </c>
      <c r="H147" s="11">
        <f>+C147/$C$9</f>
        <v>14.57174688057041</v>
      </c>
      <c r="I147" s="11">
        <f>+D147/$D$9</f>
        <v>10.578608247422681</v>
      </c>
      <c r="J147" s="12">
        <f>+LN(H147/I147)</f>
        <v>0.32025063657034558</v>
      </c>
      <c r="K147" s="14">
        <f>+(H147-I147)*J147</f>
        <v>1.2788051891792001</v>
      </c>
    </row>
    <row r="148" spans="1:12" x14ac:dyDescent="0.25">
      <c r="B148" s="8"/>
      <c r="C148" s="9">
        <v>31963</v>
      </c>
      <c r="D148" s="9">
        <v>6395</v>
      </c>
      <c r="E148" s="10">
        <f>+SUM(C148:D148)</f>
        <v>38358</v>
      </c>
      <c r="F148" s="11">
        <f>+D148/E148</f>
        <v>0.16671880702852077</v>
      </c>
      <c r="G148" s="11">
        <f>+E148/$E$9</f>
        <v>12.701324503311259</v>
      </c>
      <c r="H148" s="11">
        <f>+C148/$C$9</f>
        <v>14.243761140819965</v>
      </c>
      <c r="I148" s="11">
        <f>+D148/$D$9</f>
        <v>8.2409793814432994</v>
      </c>
      <c r="J148" s="12">
        <f>+LN(H148/I148)</f>
        <v>0.54719980233680487</v>
      </c>
      <c r="K148" s="14">
        <f>+(H148-I148)*J148</f>
        <v>3.2847209922018892</v>
      </c>
    </row>
    <row r="149" spans="1:12" x14ac:dyDescent="0.25">
      <c r="B149" s="15"/>
      <c r="C149" s="16">
        <f>+SUM(C145:C148)</f>
        <v>216454</v>
      </c>
      <c r="D149" s="16">
        <f>+SUM(D145:D148)</f>
        <v>67822</v>
      </c>
      <c r="E149" s="16">
        <f>+SUM(E145:E148)</f>
        <v>284276</v>
      </c>
      <c r="F149" s="17">
        <f>+D149/E149</f>
        <v>0.23857800166035825</v>
      </c>
      <c r="K149" s="13">
        <f>+SUM(K145:K148)</f>
        <v>4.880376814376806</v>
      </c>
    </row>
    <row r="150" spans="1:12" x14ac:dyDescent="0.25">
      <c r="B150" s="15"/>
      <c r="C150" s="18"/>
      <c r="D150" s="18"/>
      <c r="E150" s="18"/>
      <c r="F150" s="19"/>
      <c r="K150" s="20"/>
    </row>
    <row r="151" spans="1:12" ht="45" x14ac:dyDescent="0.25">
      <c r="B151" s="23"/>
      <c r="C151" s="4" t="s">
        <v>0</v>
      </c>
      <c r="D151" s="4" t="s">
        <v>1</v>
      </c>
      <c r="E151" s="4" t="s">
        <v>2</v>
      </c>
      <c r="F151" s="5" t="s">
        <v>3</v>
      </c>
      <c r="G151" s="4" t="s">
        <v>4</v>
      </c>
      <c r="H151" s="4" t="s">
        <v>5</v>
      </c>
      <c r="I151" s="4" t="s">
        <v>6</v>
      </c>
      <c r="J151" s="6" t="s">
        <v>7</v>
      </c>
      <c r="K151" s="7" t="s">
        <v>8</v>
      </c>
    </row>
    <row r="152" spans="1:12" x14ac:dyDescent="0.25">
      <c r="B152" s="8"/>
      <c r="C152" s="9">
        <v>35486</v>
      </c>
      <c r="D152" s="9">
        <v>17100</v>
      </c>
      <c r="E152" s="10">
        <f>+SUM(C152:D152)</f>
        <v>52586</v>
      </c>
      <c r="F152" s="11">
        <f>+D152/E152</f>
        <v>0.32518160727189749</v>
      </c>
      <c r="G152" s="11">
        <f>+E152/$E$16</f>
        <v>43.10327868852459</v>
      </c>
      <c r="H152" s="11">
        <f>+C152/$C$16</f>
        <v>36.247191011235955</v>
      </c>
      <c r="I152" s="11">
        <f>+D152/$D$16</f>
        <v>70.954356846473033</v>
      </c>
      <c r="J152" s="12">
        <f>+LN(H152/I152)</f>
        <v>-0.67167492004708207</v>
      </c>
      <c r="K152" s="14">
        <f>+(H152-I152)*J152</f>
        <v>23.311932837443681</v>
      </c>
    </row>
    <row r="153" spans="1:12" x14ac:dyDescent="0.25">
      <c r="B153" s="8"/>
      <c r="C153" s="9">
        <v>16900</v>
      </c>
      <c r="D153" s="9">
        <v>8059</v>
      </c>
      <c r="E153" s="10">
        <f t="shared" ref="E153:E155" si="73">+SUM(C153:D153)</f>
        <v>24959</v>
      </c>
      <c r="F153" s="11">
        <f t="shared" ref="F153:F155" si="74">+D153/E153</f>
        <v>0.32288953884370369</v>
      </c>
      <c r="G153" s="11">
        <f t="shared" ref="G153:G155" si="75">+E153/$E$16</f>
        <v>20.458196721311474</v>
      </c>
      <c r="H153" s="11">
        <f t="shared" ref="H153:H155" si="76">+C153/$C$16</f>
        <v>17.262512768130744</v>
      </c>
      <c r="I153" s="11">
        <f t="shared" ref="I153:I155" si="77">+D153/$D$16</f>
        <v>33.439834024896264</v>
      </c>
      <c r="J153" s="12">
        <f t="shared" ref="J153:J155" si="78">+LN(H153/I153)</f>
        <v>-0.66121056645320186</v>
      </c>
      <c r="K153" s="14">
        <f t="shared" ref="K153:K155" si="79">+(H153-I153)*J153</f>
        <v>10.696615751881353</v>
      </c>
    </row>
    <row r="154" spans="1:12" x14ac:dyDescent="0.25">
      <c r="B154" s="8"/>
      <c r="C154" s="9">
        <v>14541</v>
      </c>
      <c r="D154" s="9">
        <v>5587</v>
      </c>
      <c r="E154" s="10">
        <f t="shared" ref="E154" si="80">+SUM(C154:D154)</f>
        <v>20128</v>
      </c>
      <c r="F154" s="11">
        <f t="shared" si="74"/>
        <v>0.27757352941176472</v>
      </c>
      <c r="G154" s="11">
        <f t="shared" si="75"/>
        <v>16.498360655737706</v>
      </c>
      <c r="H154" s="11">
        <f t="shared" si="76"/>
        <v>14.852911133810011</v>
      </c>
      <c r="I154" s="11">
        <f t="shared" si="77"/>
        <v>23.182572614107883</v>
      </c>
      <c r="J154" s="12">
        <f t="shared" si="78"/>
        <v>-0.44520493398551847</v>
      </c>
      <c r="K154" s="14">
        <f t="shared" si="79"/>
        <v>3.7084063894577302</v>
      </c>
    </row>
    <row r="155" spans="1:12" x14ac:dyDescent="0.25">
      <c r="B155" s="8"/>
      <c r="C155" s="9">
        <v>14263</v>
      </c>
      <c r="D155" s="9">
        <v>4804</v>
      </c>
      <c r="E155" s="10">
        <f t="shared" si="73"/>
        <v>19067</v>
      </c>
      <c r="F155" s="11">
        <f t="shared" si="74"/>
        <v>0.25195363717417529</v>
      </c>
      <c r="G155" s="11">
        <f t="shared" si="75"/>
        <v>15.628688524590164</v>
      </c>
      <c r="H155" s="11">
        <f t="shared" si="76"/>
        <v>14.568947906026558</v>
      </c>
      <c r="I155" s="11">
        <f t="shared" si="77"/>
        <v>19.933609958506224</v>
      </c>
      <c r="J155" s="12">
        <f t="shared" si="78"/>
        <v>-0.31351484171630728</v>
      </c>
      <c r="K155" s="14">
        <f t="shared" si="79"/>
        <v>1.6819011742446426</v>
      </c>
    </row>
    <row r="156" spans="1:12" x14ac:dyDescent="0.25">
      <c r="B156" s="15"/>
      <c r="C156" s="16">
        <f>+SUM(C152:C155)</f>
        <v>81190</v>
      </c>
      <c r="D156" s="16">
        <f>+SUM(D152:D155)</f>
        <v>35550</v>
      </c>
      <c r="E156" s="16">
        <f>+SUM(E152:E155)</f>
        <v>116740</v>
      </c>
      <c r="F156" s="17">
        <f>+D156/E156</f>
        <v>0.30452287133801609</v>
      </c>
      <c r="K156" s="13">
        <f>+SUM(K152:K155)</f>
        <v>39.398856153027403</v>
      </c>
    </row>
    <row r="157" spans="1:12" x14ac:dyDescent="0.25">
      <c r="B157" s="15"/>
      <c r="C157" s="18"/>
      <c r="D157" s="18"/>
      <c r="E157" s="18"/>
      <c r="F157" s="19"/>
      <c r="K157" s="20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60" spans="1:12" x14ac:dyDescent="0.25">
      <c r="B160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Bivariados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2021-05-04T23:52:24Z</dcterms:created>
  <dcterms:modified xsi:type="dcterms:W3CDTF">2021-09-10T00:22:06Z</dcterms:modified>
</cp:coreProperties>
</file>