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 activeTab="1"/>
  </bookViews>
  <sheets>
    <sheet name="train_test" sheetId="1" r:id="rId1"/>
    <sheet name="Curva_1" sheetId="2" r:id="rId2"/>
    <sheet name="Curva_2" sheetId="3" r:id="rId3"/>
    <sheet name="tablas" sheetId="4" r:id="rId4"/>
  </sheets>
  <definedNames>
    <definedName name="_xlnm._FilterDatabase" localSheetId="1" hidden="1">Curva_1!$A$1:$F$98</definedName>
    <definedName name="_xlnm._FilterDatabase" localSheetId="2" hidden="1">Curva_2!$A$1:$F$98</definedName>
    <definedName name="_xlnm._FilterDatabase" localSheetId="0" hidden="1">train_test!$A$1:$H$76</definedName>
  </definedNames>
  <calcPr calcId="152511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1" i="4"/>
  <c r="S97" i="4"/>
  <c r="R97" i="4"/>
  <c r="K97" i="4"/>
  <c r="J97" i="4"/>
  <c r="S96" i="4"/>
  <c r="R96" i="4"/>
  <c r="K96" i="4"/>
  <c r="J96" i="4"/>
  <c r="S95" i="4"/>
  <c r="R95" i="4"/>
  <c r="K95" i="4"/>
  <c r="J95" i="4"/>
  <c r="S94" i="4"/>
  <c r="R94" i="4"/>
  <c r="K94" i="4"/>
  <c r="J94" i="4"/>
  <c r="S93" i="4"/>
  <c r="R93" i="4"/>
  <c r="K93" i="4"/>
  <c r="J93" i="4"/>
  <c r="S92" i="4"/>
  <c r="R92" i="4"/>
  <c r="K92" i="4"/>
  <c r="J92" i="4"/>
  <c r="S91" i="4"/>
  <c r="R91" i="4"/>
  <c r="K91" i="4"/>
  <c r="J91" i="4"/>
  <c r="S90" i="4"/>
  <c r="R90" i="4"/>
  <c r="K90" i="4"/>
  <c r="J90" i="4"/>
  <c r="S89" i="4"/>
  <c r="R89" i="4"/>
  <c r="K89" i="4"/>
  <c r="J89" i="4"/>
  <c r="S88" i="4"/>
  <c r="R88" i="4"/>
  <c r="K88" i="4"/>
  <c r="J88" i="4"/>
  <c r="S87" i="4"/>
  <c r="R87" i="4"/>
  <c r="K87" i="4"/>
  <c r="J87" i="4"/>
  <c r="S86" i="4"/>
  <c r="R86" i="4"/>
  <c r="K86" i="4"/>
  <c r="J86" i="4"/>
  <c r="S85" i="4"/>
  <c r="R85" i="4"/>
  <c r="K85" i="4"/>
  <c r="J85" i="4"/>
  <c r="S84" i="4"/>
  <c r="R84" i="4"/>
  <c r="K84" i="4"/>
  <c r="J84" i="4"/>
  <c r="S83" i="4"/>
  <c r="R83" i="4"/>
  <c r="K83" i="4"/>
  <c r="J83" i="4"/>
  <c r="S82" i="4"/>
  <c r="R82" i="4"/>
  <c r="K82" i="4"/>
  <c r="J82" i="4"/>
  <c r="S81" i="4"/>
  <c r="R81" i="4"/>
  <c r="K81" i="4"/>
  <c r="J81" i="4"/>
  <c r="S80" i="4"/>
  <c r="R80" i="4"/>
  <c r="K80" i="4"/>
  <c r="J80" i="4"/>
  <c r="S79" i="4"/>
  <c r="R79" i="4"/>
  <c r="K79" i="4"/>
  <c r="J79" i="4"/>
  <c r="S78" i="4"/>
  <c r="R78" i="4"/>
  <c r="K78" i="4"/>
  <c r="J78" i="4"/>
  <c r="S77" i="4"/>
  <c r="R77" i="4"/>
  <c r="K77" i="4"/>
  <c r="J77" i="4"/>
  <c r="S76" i="4"/>
  <c r="R76" i="4"/>
  <c r="K76" i="4"/>
  <c r="J76" i="4"/>
  <c r="S75" i="4"/>
  <c r="R75" i="4"/>
  <c r="K75" i="4"/>
  <c r="J75" i="4"/>
  <c r="S74" i="4"/>
  <c r="R74" i="4"/>
  <c r="K74" i="4"/>
  <c r="J74" i="4"/>
  <c r="S73" i="4"/>
  <c r="R73" i="4"/>
  <c r="K73" i="4"/>
  <c r="J73" i="4"/>
  <c r="S72" i="4"/>
  <c r="R72" i="4"/>
  <c r="K72" i="4"/>
  <c r="J72" i="4"/>
  <c r="S71" i="4"/>
  <c r="R71" i="4"/>
  <c r="K71" i="4"/>
  <c r="J71" i="4"/>
  <c r="S70" i="4"/>
  <c r="R70" i="4"/>
  <c r="K70" i="4"/>
  <c r="J70" i="4"/>
  <c r="S69" i="4"/>
  <c r="R69" i="4"/>
  <c r="K69" i="4"/>
  <c r="J69" i="4"/>
  <c r="S68" i="4"/>
  <c r="R68" i="4"/>
  <c r="K68" i="4"/>
  <c r="J68" i="4"/>
  <c r="S67" i="4"/>
  <c r="R67" i="4"/>
  <c r="K67" i="4"/>
  <c r="J67" i="4"/>
  <c r="S66" i="4"/>
  <c r="R66" i="4"/>
  <c r="K66" i="4"/>
  <c r="J66" i="4"/>
  <c r="S65" i="4"/>
  <c r="R65" i="4"/>
  <c r="K65" i="4"/>
  <c r="J65" i="4"/>
  <c r="S64" i="4"/>
  <c r="R64" i="4"/>
  <c r="K64" i="4"/>
  <c r="J64" i="4"/>
  <c r="S63" i="4"/>
  <c r="R63" i="4"/>
  <c r="K63" i="4"/>
  <c r="J63" i="4"/>
  <c r="S62" i="4"/>
  <c r="R62" i="4"/>
  <c r="K62" i="4"/>
  <c r="J62" i="4"/>
  <c r="S61" i="4"/>
  <c r="R61" i="4"/>
  <c r="K61" i="4"/>
  <c r="J61" i="4"/>
  <c r="S60" i="4"/>
  <c r="R60" i="4"/>
  <c r="K60" i="4"/>
  <c r="J60" i="4"/>
  <c r="S59" i="4"/>
  <c r="R59" i="4"/>
  <c r="K59" i="4"/>
  <c r="J59" i="4"/>
  <c r="S58" i="4"/>
  <c r="R58" i="4"/>
  <c r="K58" i="4"/>
  <c r="J58" i="4"/>
  <c r="S57" i="4"/>
  <c r="R57" i="4"/>
  <c r="K57" i="4"/>
  <c r="J57" i="4"/>
  <c r="S56" i="4"/>
  <c r="R56" i="4"/>
  <c r="K56" i="4"/>
  <c r="J56" i="4"/>
  <c r="S55" i="4"/>
  <c r="R55" i="4"/>
  <c r="K55" i="4"/>
  <c r="J55" i="4"/>
  <c r="S54" i="4"/>
  <c r="R54" i="4"/>
  <c r="K54" i="4"/>
  <c r="J54" i="4"/>
  <c r="S53" i="4"/>
  <c r="R53" i="4"/>
  <c r="K53" i="4"/>
  <c r="J53" i="4"/>
  <c r="S52" i="4"/>
  <c r="R52" i="4"/>
  <c r="K52" i="4"/>
  <c r="J52" i="4"/>
  <c r="S51" i="4"/>
  <c r="R51" i="4"/>
  <c r="K51" i="4"/>
  <c r="J51" i="4"/>
  <c r="S50" i="4"/>
  <c r="R50" i="4"/>
  <c r="K50" i="4"/>
  <c r="J50" i="4"/>
  <c r="S49" i="4"/>
  <c r="R49" i="4"/>
  <c r="K49" i="4"/>
  <c r="J49" i="4"/>
  <c r="S48" i="4"/>
  <c r="R48" i="4"/>
  <c r="K48" i="4"/>
  <c r="J48" i="4"/>
  <c r="S47" i="4"/>
  <c r="R47" i="4"/>
  <c r="K47" i="4"/>
  <c r="J47" i="4"/>
  <c r="S46" i="4"/>
  <c r="R46" i="4"/>
  <c r="K46" i="4"/>
  <c r="J46" i="4"/>
  <c r="S45" i="4"/>
  <c r="R45" i="4"/>
  <c r="K45" i="4"/>
  <c r="J45" i="4"/>
  <c r="S44" i="4"/>
  <c r="R44" i="4"/>
  <c r="K44" i="4"/>
  <c r="J44" i="4"/>
  <c r="S43" i="4"/>
  <c r="R43" i="4"/>
  <c r="K43" i="4"/>
  <c r="J43" i="4"/>
  <c r="S42" i="4"/>
  <c r="R42" i="4"/>
  <c r="K42" i="4"/>
  <c r="J42" i="4"/>
  <c r="S41" i="4"/>
  <c r="R41" i="4"/>
  <c r="K41" i="4"/>
  <c r="J41" i="4"/>
  <c r="S40" i="4"/>
  <c r="R40" i="4"/>
  <c r="K40" i="4"/>
  <c r="J40" i="4"/>
  <c r="S39" i="4"/>
  <c r="R39" i="4"/>
  <c r="K39" i="4"/>
  <c r="J39" i="4"/>
  <c r="S38" i="4"/>
  <c r="R38" i="4"/>
  <c r="K38" i="4"/>
  <c r="J38" i="4"/>
  <c r="S37" i="4"/>
  <c r="R37" i="4"/>
  <c r="K37" i="4"/>
  <c r="J37" i="4"/>
  <c r="S36" i="4"/>
  <c r="R36" i="4"/>
  <c r="K36" i="4"/>
  <c r="J36" i="4"/>
  <c r="S35" i="4"/>
  <c r="R35" i="4"/>
  <c r="K35" i="4"/>
  <c r="J35" i="4"/>
  <c r="S34" i="4"/>
  <c r="R34" i="4"/>
  <c r="K34" i="4"/>
  <c r="J34" i="4"/>
  <c r="S33" i="4"/>
  <c r="R33" i="4"/>
  <c r="K33" i="4"/>
  <c r="J33" i="4"/>
  <c r="S32" i="4"/>
  <c r="R32" i="4"/>
  <c r="K32" i="4"/>
  <c r="J32" i="4"/>
  <c r="S31" i="4"/>
  <c r="R31" i="4"/>
  <c r="K31" i="4"/>
  <c r="J31" i="4"/>
  <c r="S30" i="4"/>
  <c r="R30" i="4"/>
  <c r="K30" i="4"/>
  <c r="J30" i="4"/>
  <c r="S29" i="4"/>
  <c r="R29" i="4"/>
  <c r="K29" i="4"/>
  <c r="J29" i="4"/>
  <c r="S28" i="4"/>
  <c r="R28" i="4"/>
  <c r="K28" i="4"/>
  <c r="J28" i="4"/>
  <c r="S27" i="4"/>
  <c r="R27" i="4"/>
  <c r="K27" i="4"/>
  <c r="J27" i="4"/>
  <c r="S26" i="4"/>
  <c r="R26" i="4"/>
  <c r="K26" i="4"/>
  <c r="J26" i="4"/>
  <c r="S25" i="4"/>
  <c r="R25" i="4"/>
  <c r="K25" i="4"/>
  <c r="J25" i="4"/>
  <c r="S24" i="4"/>
  <c r="R24" i="4"/>
  <c r="K24" i="4"/>
  <c r="J24" i="4"/>
  <c r="S23" i="4"/>
  <c r="R23" i="4"/>
  <c r="K23" i="4"/>
  <c r="J23" i="4"/>
  <c r="S22" i="4"/>
  <c r="R22" i="4"/>
  <c r="K22" i="4"/>
  <c r="J22" i="4"/>
  <c r="S21" i="4"/>
  <c r="R21" i="4"/>
  <c r="K21" i="4"/>
  <c r="J21" i="4"/>
  <c r="S20" i="4"/>
  <c r="R20" i="4"/>
  <c r="K20" i="4"/>
  <c r="J20" i="4"/>
  <c r="S19" i="4"/>
  <c r="R19" i="4"/>
  <c r="K19" i="4"/>
  <c r="J19" i="4"/>
  <c r="S18" i="4"/>
  <c r="R18" i="4"/>
  <c r="K18" i="4"/>
  <c r="J18" i="4"/>
  <c r="S17" i="4"/>
  <c r="R17" i="4"/>
  <c r="K17" i="4"/>
  <c r="J17" i="4"/>
  <c r="S16" i="4"/>
  <c r="R16" i="4"/>
  <c r="K16" i="4"/>
  <c r="J16" i="4"/>
  <c r="S15" i="4"/>
  <c r="R15" i="4"/>
  <c r="K15" i="4"/>
  <c r="J15" i="4"/>
  <c r="S14" i="4"/>
  <c r="R14" i="4"/>
  <c r="K14" i="4"/>
  <c r="J14" i="4"/>
  <c r="S13" i="4"/>
  <c r="R13" i="4"/>
  <c r="K13" i="4"/>
  <c r="J13" i="4"/>
  <c r="S12" i="4"/>
  <c r="R12" i="4"/>
  <c r="K12" i="4"/>
  <c r="J12" i="4"/>
  <c r="S11" i="4"/>
  <c r="R11" i="4"/>
  <c r="K11" i="4"/>
  <c r="J11" i="4"/>
  <c r="S10" i="4"/>
  <c r="R10" i="4"/>
  <c r="K10" i="4"/>
  <c r="J10" i="4"/>
  <c r="S9" i="4"/>
  <c r="R9" i="4"/>
  <c r="K9" i="4"/>
  <c r="J9" i="4"/>
  <c r="S8" i="4"/>
  <c r="R8" i="4"/>
  <c r="K8" i="4"/>
  <c r="J8" i="4"/>
  <c r="S7" i="4"/>
  <c r="R7" i="4"/>
  <c r="K7" i="4"/>
  <c r="J7" i="4"/>
  <c r="S6" i="4"/>
  <c r="R6" i="4"/>
  <c r="K6" i="4"/>
  <c r="J6" i="4"/>
  <c r="S5" i="4"/>
  <c r="R5" i="4"/>
  <c r="K5" i="4"/>
  <c r="J5" i="4"/>
  <c r="S4" i="4"/>
  <c r="R4" i="4"/>
  <c r="K4" i="4"/>
  <c r="J4" i="4"/>
  <c r="S3" i="4"/>
  <c r="R3" i="4"/>
  <c r="K3" i="4"/>
  <c r="J3" i="4"/>
  <c r="S2" i="4"/>
  <c r="R2" i="4"/>
  <c r="K2" i="4"/>
  <c r="J2" i="4"/>
  <c r="S1" i="4"/>
  <c r="R1" i="4"/>
  <c r="K1" i="4"/>
  <c r="J1" i="4"/>
  <c r="J57" i="3"/>
  <c r="K57" i="3"/>
  <c r="L57" i="3"/>
  <c r="I57" i="3"/>
  <c r="J56" i="3"/>
  <c r="K56" i="3"/>
  <c r="L56" i="3"/>
  <c r="I5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" i="3"/>
  <c r="J64" i="2"/>
  <c r="K64" i="2"/>
  <c r="L64" i="2"/>
  <c r="J65" i="2"/>
  <c r="K65" i="2"/>
  <c r="L65" i="2"/>
  <c r="I65" i="2"/>
  <c r="I6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2" i="2"/>
  <c r="I72" i="1" l="1"/>
  <c r="G9" i="1"/>
  <c r="G13" i="1"/>
  <c r="G3" i="1"/>
  <c r="G2" i="1"/>
  <c r="I63" i="1" s="1"/>
  <c r="G8" i="1"/>
  <c r="G7" i="1"/>
  <c r="G4" i="1"/>
  <c r="G6" i="1"/>
  <c r="G12" i="1"/>
  <c r="G11" i="1"/>
  <c r="G10" i="1"/>
  <c r="G17" i="1"/>
  <c r="G21" i="1"/>
  <c r="G25" i="1"/>
  <c r="G15" i="1"/>
  <c r="G14" i="1"/>
  <c r="G20" i="1"/>
  <c r="G19" i="1"/>
  <c r="G16" i="1"/>
  <c r="G18" i="1"/>
  <c r="G24" i="1"/>
  <c r="G23" i="1"/>
  <c r="G22" i="1"/>
  <c r="G29" i="1"/>
  <c r="G33" i="1"/>
  <c r="G37" i="1"/>
  <c r="G27" i="1"/>
  <c r="G26" i="1"/>
  <c r="G32" i="1"/>
  <c r="G31" i="1"/>
  <c r="G28" i="1"/>
  <c r="G30" i="1"/>
  <c r="G36" i="1"/>
  <c r="G35" i="1"/>
  <c r="G34" i="1"/>
  <c r="G41" i="1"/>
  <c r="G45" i="1"/>
  <c r="G49" i="1"/>
  <c r="G39" i="1"/>
  <c r="G38" i="1"/>
  <c r="G44" i="1"/>
  <c r="G43" i="1"/>
  <c r="G40" i="1"/>
  <c r="G42" i="1"/>
  <c r="G48" i="1"/>
  <c r="G47" i="1"/>
  <c r="G46" i="1"/>
  <c r="G53" i="1"/>
  <c r="G57" i="1"/>
  <c r="G61" i="1"/>
  <c r="G51" i="1"/>
  <c r="G50" i="1"/>
  <c r="G56" i="1"/>
  <c r="G55" i="1"/>
  <c r="G52" i="1"/>
  <c r="G54" i="1"/>
  <c r="G60" i="1"/>
  <c r="G59" i="1"/>
  <c r="G58" i="1"/>
  <c r="G63" i="1"/>
  <c r="G62" i="1"/>
  <c r="G65" i="1"/>
  <c r="G69" i="1"/>
  <c r="G73" i="1"/>
  <c r="G68" i="1"/>
  <c r="G67" i="1"/>
  <c r="G64" i="1"/>
  <c r="I64" i="1" s="1"/>
  <c r="G66" i="1"/>
  <c r="G72" i="1"/>
  <c r="G71" i="1"/>
  <c r="G70" i="1"/>
  <c r="G75" i="1"/>
  <c r="G74" i="1"/>
  <c r="G76" i="1"/>
  <c r="G5" i="1"/>
</calcChain>
</file>

<file path=xl/sharedStrings.xml><?xml version="1.0" encoding="utf-8"?>
<sst xmlns="http://schemas.openxmlformats.org/spreadsheetml/2006/main" count="104" uniqueCount="89">
  <si>
    <t>frec_train</t>
  </si>
  <si>
    <t>tm_train</t>
  </si>
  <si>
    <t>frec_test</t>
  </si>
  <si>
    <t>tm_test</t>
  </si>
  <si>
    <t>fecha</t>
  </si>
  <si>
    <t>2013-Apr</t>
  </si>
  <si>
    <t>2013-Aug</t>
  </si>
  <si>
    <t>2013-Dec</t>
  </si>
  <si>
    <t>2013-Feb</t>
  </si>
  <si>
    <t>2013-Jan</t>
  </si>
  <si>
    <t>2013-Jul</t>
  </si>
  <si>
    <t>2013-Jun</t>
  </si>
  <si>
    <t>2013-Mar</t>
  </si>
  <si>
    <t>2013-May</t>
  </si>
  <si>
    <t>2013-Nov</t>
  </si>
  <si>
    <t>2013-Oct</t>
  </si>
  <si>
    <t>2013-Sep</t>
  </si>
  <si>
    <t>2014-Apr</t>
  </si>
  <si>
    <t>2014-Aug</t>
  </si>
  <si>
    <t>2014-Dec</t>
  </si>
  <si>
    <t>2014-Feb</t>
  </si>
  <si>
    <t>2014-Jan</t>
  </si>
  <si>
    <t>2014-Jul</t>
  </si>
  <si>
    <t>2014-Jun</t>
  </si>
  <si>
    <t>2014-Mar</t>
  </si>
  <si>
    <t>2014-May</t>
  </si>
  <si>
    <t>2014-Nov</t>
  </si>
  <si>
    <t>2014-Oct</t>
  </si>
  <si>
    <t>2014-Sep</t>
  </si>
  <si>
    <t>2015-Apr</t>
  </si>
  <si>
    <t>2015-Aug</t>
  </si>
  <si>
    <t>2015-Dec</t>
  </si>
  <si>
    <t>2015-Feb</t>
  </si>
  <si>
    <t>2015-Jan</t>
  </si>
  <si>
    <t>2015-Jul</t>
  </si>
  <si>
    <t>2015-Jun</t>
  </si>
  <si>
    <t>2015-Mar</t>
  </si>
  <si>
    <t>2015-May</t>
  </si>
  <si>
    <t>2015-Nov</t>
  </si>
  <si>
    <t>2015-Oct</t>
  </si>
  <si>
    <t>2015-Sep</t>
  </si>
  <si>
    <t>2016-Apr</t>
  </si>
  <si>
    <t>2016-Aug</t>
  </si>
  <si>
    <t>2016-Dec</t>
  </si>
  <si>
    <t>2016-Feb</t>
  </si>
  <si>
    <t>2016-Jan</t>
  </si>
  <si>
    <t>2016-Jul</t>
  </si>
  <si>
    <t>2016-Jun</t>
  </si>
  <si>
    <t>2016-Mar</t>
  </si>
  <si>
    <t>2016-May</t>
  </si>
  <si>
    <t>2016-Nov</t>
  </si>
  <si>
    <t>2016-Oct</t>
  </si>
  <si>
    <t>2016-Sep</t>
  </si>
  <si>
    <t>2017-Apr</t>
  </si>
  <si>
    <t>2017-Aug</t>
  </si>
  <si>
    <t>2017-Dec</t>
  </si>
  <si>
    <t>2017-Feb</t>
  </si>
  <si>
    <t>2017-Jan</t>
  </si>
  <si>
    <t>2017-Jul</t>
  </si>
  <si>
    <t>2017-Jun</t>
  </si>
  <si>
    <t>2017-Mar</t>
  </si>
  <si>
    <t>2017-May</t>
  </si>
  <si>
    <t>2017-Nov</t>
  </si>
  <si>
    <t>2017-Oct</t>
  </si>
  <si>
    <t>2017-Sep</t>
  </si>
  <si>
    <t>2018-Feb</t>
  </si>
  <si>
    <t>2018-Jan</t>
  </si>
  <si>
    <t>2018-Apr</t>
  </si>
  <si>
    <t>2018-Aug</t>
  </si>
  <si>
    <t>2018-Dec</t>
  </si>
  <si>
    <t>2018-Jul</t>
  </si>
  <si>
    <t>2018-Jun</t>
  </si>
  <si>
    <t>2018-Mar</t>
  </si>
  <si>
    <t>2018-May</t>
  </si>
  <si>
    <t>2018-Nov</t>
  </si>
  <si>
    <t>2018-Oct</t>
  </si>
  <si>
    <t>2018-Sep</t>
  </si>
  <si>
    <t>2019-Feb</t>
  </si>
  <si>
    <t>2019-Jan</t>
  </si>
  <si>
    <t>2019-Mar</t>
  </si>
  <si>
    <t>tm</t>
  </si>
  <si>
    <t>frec</t>
  </si>
  <si>
    <t>ctd</t>
  </si>
  <si>
    <t>tm_axes_conRepro</t>
  </si>
  <si>
    <t>tm_axes_sinRepro</t>
  </si>
  <si>
    <t>tm_vm_conRepro</t>
  </si>
  <si>
    <t>tm_vm_sinRepro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</si>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</sst>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7" fontId="0" fillId="0" borderId="0" xfId="0" applyNumberFormat="1"/>
    <xf numFmtId="17" fontId="0" fillId="33" borderId="0" xfId="0" applyNumberFormat="1" applyFill="1"/>
    <xf numFmtId="164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16" fillId="0" borderId="0" xfId="0" applyFont="1"/>
    <xf numFmtId="10" fontId="0" fillId="0" borderId="0" xfId="0" applyNumberFormat="1"/>
    <xf numFmtId="0" fontId="16" fillId="0" borderId="0" xfId="0" applyFont="1" applyAlignment="1">
      <alignment horizontal="right"/>
    </xf>
    <xf numFmtId="10" fontId="0" fillId="0" borderId="10" xfId="1" applyNumberFormat="1" applyFont="1" applyBorder="1"/>
    <xf numFmtId="17" fontId="14" fillId="33" borderId="0" xfId="0" applyNumberFormat="1" applyFont="1" applyFill="1"/>
    <xf numFmtId="0" fontId="14" fillId="33" borderId="0" xfId="0" applyFont="1" applyFill="1"/>
    <xf numFmtId="10" fontId="14" fillId="33" borderId="0" xfId="1" applyNumberFormat="1" applyFont="1" applyFill="1"/>
    <xf numFmtId="10" fontId="14" fillId="33" borderId="0" xfId="0" applyNumberFormat="1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train_test!$G$1</c:f>
              <c:strCache>
                <c:ptCount val="1"/>
                <c:pt idx="0">
                  <c:v>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7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numRef>
              <c:f>train_test!$F$2:$F$76</c:f>
              <c:numCache>
                <c:formatCode>mmm\-yy</c:formatCode>
                <c:ptCount val="7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</c:numCache>
            </c:numRef>
          </c:cat>
          <c:val>
            <c:numRef>
              <c:f>train_test!$G$2:$G$76</c:f>
              <c:numCache>
                <c:formatCode>General</c:formatCode>
                <c:ptCount val="75"/>
                <c:pt idx="0">
                  <c:v>0.11111111111111099</c:v>
                </c:pt>
                <c:pt idx="1">
                  <c:v>0.125</c:v>
                </c:pt>
                <c:pt idx="2">
                  <c:v>0.33333333333333298</c:v>
                </c:pt>
                <c:pt idx="3">
                  <c:v>7.69230769230769E-2</c:v>
                </c:pt>
                <c:pt idx="4">
                  <c:v>0.375</c:v>
                </c:pt>
                <c:pt idx="5">
                  <c:v>0.25</c:v>
                </c:pt>
                <c:pt idx="6">
                  <c:v>0.1</c:v>
                </c:pt>
                <c:pt idx="7">
                  <c:v>9.0909090909090898E-2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0.28571428571428498</c:v>
                </c:pt>
                <c:pt idx="14">
                  <c:v>0.11764705882352899</c:v>
                </c:pt>
                <c:pt idx="15">
                  <c:v>0.25</c:v>
                </c:pt>
                <c:pt idx="16">
                  <c:v>0.27272727272727199</c:v>
                </c:pt>
                <c:pt idx="17">
                  <c:v>0</c:v>
                </c:pt>
                <c:pt idx="18">
                  <c:v>0</c:v>
                </c:pt>
                <c:pt idx="19">
                  <c:v>0.22222222222222199</c:v>
                </c:pt>
                <c:pt idx="20">
                  <c:v>0.66666666666666596</c:v>
                </c:pt>
                <c:pt idx="21">
                  <c:v>7.69230769230769E-2</c:v>
                </c:pt>
                <c:pt idx="22">
                  <c:v>0.148148148148148</c:v>
                </c:pt>
                <c:pt idx="23">
                  <c:v>0.16666666666666599</c:v>
                </c:pt>
                <c:pt idx="24">
                  <c:v>0.20588235294117599</c:v>
                </c:pt>
                <c:pt idx="25">
                  <c:v>0.16129032258064499</c:v>
                </c:pt>
                <c:pt idx="26">
                  <c:v>0.25</c:v>
                </c:pt>
                <c:pt idx="27">
                  <c:v>0.19047619047618999</c:v>
                </c:pt>
                <c:pt idx="28">
                  <c:v>0.15384615384615299</c:v>
                </c:pt>
                <c:pt idx="29">
                  <c:v>7.8947368421052599E-2</c:v>
                </c:pt>
                <c:pt idx="30">
                  <c:v>0.15</c:v>
                </c:pt>
                <c:pt idx="31">
                  <c:v>8.5714285714285701E-2</c:v>
                </c:pt>
                <c:pt idx="32">
                  <c:v>5.7971014492753603E-2</c:v>
                </c:pt>
                <c:pt idx="33">
                  <c:v>0.14583333333333301</c:v>
                </c:pt>
                <c:pt idx="34">
                  <c:v>8.3333333333333301E-2</c:v>
                </c:pt>
                <c:pt idx="35">
                  <c:v>4.4444444444444398E-2</c:v>
                </c:pt>
                <c:pt idx="36">
                  <c:v>2.6666666666666599E-2</c:v>
                </c:pt>
                <c:pt idx="37">
                  <c:v>0.14864864864864799</c:v>
                </c:pt>
                <c:pt idx="38">
                  <c:v>0.101123595505617</c:v>
                </c:pt>
                <c:pt idx="39">
                  <c:v>0.13580246913580199</c:v>
                </c:pt>
                <c:pt idx="40">
                  <c:v>0.183098591549295</c:v>
                </c:pt>
                <c:pt idx="41">
                  <c:v>0.17475728155339801</c:v>
                </c:pt>
                <c:pt idx="42">
                  <c:v>0.3125</c:v>
                </c:pt>
                <c:pt idx="43">
                  <c:v>0.218487394957983</c:v>
                </c:pt>
                <c:pt idx="44">
                  <c:v>0.23684210526315699</c:v>
                </c:pt>
                <c:pt idx="45">
                  <c:v>0.27083333333333298</c:v>
                </c:pt>
                <c:pt idx="46">
                  <c:v>0.22222222222222199</c:v>
                </c:pt>
                <c:pt idx="47">
                  <c:v>0.22222222222222199</c:v>
                </c:pt>
                <c:pt idx="48">
                  <c:v>0.223529411764705</c:v>
                </c:pt>
                <c:pt idx="49">
                  <c:v>0.3125</c:v>
                </c:pt>
                <c:pt idx="50">
                  <c:v>0.19101123595505601</c:v>
                </c:pt>
                <c:pt idx="51">
                  <c:v>0.18032786885245899</c:v>
                </c:pt>
                <c:pt idx="52">
                  <c:v>0.25</c:v>
                </c:pt>
                <c:pt idx="53">
                  <c:v>0.28333333333333299</c:v>
                </c:pt>
                <c:pt idx="54">
                  <c:v>0.23214285714285701</c:v>
                </c:pt>
                <c:pt idx="55">
                  <c:v>0.21686746987951799</c:v>
                </c:pt>
                <c:pt idx="56">
                  <c:v>0.19148936170212699</c:v>
                </c:pt>
                <c:pt idx="57">
                  <c:v>0.14516129032257999</c:v>
                </c:pt>
                <c:pt idx="58">
                  <c:v>0.256410256410256</c:v>
                </c:pt>
                <c:pt idx="59">
                  <c:v>0.115384615384615</c:v>
                </c:pt>
                <c:pt idx="60">
                  <c:v>0.28125</c:v>
                </c:pt>
                <c:pt idx="61">
                  <c:v>0.139240506329113</c:v>
                </c:pt>
                <c:pt idx="62">
                  <c:v>0.19191919191919099</c:v>
                </c:pt>
                <c:pt idx="63">
                  <c:v>0.1875</c:v>
                </c:pt>
                <c:pt idx="64">
                  <c:v>0.16</c:v>
                </c:pt>
                <c:pt idx="65">
                  <c:v>0.18181818181818099</c:v>
                </c:pt>
                <c:pt idx="66">
                  <c:v>0.15116279069767399</c:v>
                </c:pt>
                <c:pt idx="67">
                  <c:v>0.188888888888888</c:v>
                </c:pt>
                <c:pt idx="68">
                  <c:v>0.146341463414634</c:v>
                </c:pt>
                <c:pt idx="69">
                  <c:v>0.157894736842105</c:v>
                </c:pt>
                <c:pt idx="70">
                  <c:v>7.2289156626505993E-2</c:v>
                </c:pt>
                <c:pt idx="71">
                  <c:v>7.2727272727272696E-2</c:v>
                </c:pt>
                <c:pt idx="72">
                  <c:v>8.8607594936708806E-2</c:v>
                </c:pt>
                <c:pt idx="73">
                  <c:v>7.3170731707316999E-2</c:v>
                </c:pt>
                <c:pt idx="74">
                  <c:v>6.7307692307692304E-2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899360"/>
        <c:axId val="496904800"/>
      </c:barChart>
      <c:lineChart>
        <c:grouping val="standard"/>
        <c:varyColors val="0"/>
        <c:ser>
          <c:idx val="1"/>
          <c:order val="1"/>
          <c:tx>
            <c:strRef>
              <c:f>train_test!$H$1</c:f>
              <c:strCache>
                <c:ptCount val="1"/>
                <c:pt idx="0">
                  <c:v>frec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train_test!$F$2:$F$76</c:f>
              <c:numCache>
                <c:formatCode>mmm\-yy</c:formatCode>
                <c:ptCount val="7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</c:numCache>
            </c:numRef>
          </c:cat>
          <c:val>
            <c:numRef>
              <c:f>train_test!$H$2:$H$76</c:f>
              <c:numCache>
                <c:formatCode>General</c:formatCode>
                <c:ptCount val="75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8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1</c:v>
                </c:pt>
                <c:pt idx="19">
                  <c:v>9</c:v>
                </c:pt>
                <c:pt idx="20">
                  <c:v>3</c:v>
                </c:pt>
                <c:pt idx="21">
                  <c:v>13</c:v>
                </c:pt>
                <c:pt idx="22">
                  <c:v>27</c:v>
                </c:pt>
                <c:pt idx="23">
                  <c:v>36</c:v>
                </c:pt>
                <c:pt idx="24">
                  <c:v>34</c:v>
                </c:pt>
                <c:pt idx="25">
                  <c:v>31</c:v>
                </c:pt>
                <c:pt idx="26">
                  <c:v>12</c:v>
                </c:pt>
                <c:pt idx="27">
                  <c:v>21</c:v>
                </c:pt>
                <c:pt idx="28">
                  <c:v>26</c:v>
                </c:pt>
                <c:pt idx="29">
                  <c:v>38</c:v>
                </c:pt>
                <c:pt idx="30">
                  <c:v>40</c:v>
                </c:pt>
                <c:pt idx="31">
                  <c:v>70</c:v>
                </c:pt>
                <c:pt idx="32">
                  <c:v>69</c:v>
                </c:pt>
                <c:pt idx="33">
                  <c:v>48</c:v>
                </c:pt>
                <c:pt idx="34">
                  <c:v>60</c:v>
                </c:pt>
                <c:pt idx="35">
                  <c:v>45</c:v>
                </c:pt>
                <c:pt idx="36">
                  <c:v>75</c:v>
                </c:pt>
                <c:pt idx="37">
                  <c:v>74</c:v>
                </c:pt>
                <c:pt idx="38">
                  <c:v>89</c:v>
                </c:pt>
                <c:pt idx="39">
                  <c:v>81</c:v>
                </c:pt>
                <c:pt idx="40">
                  <c:v>71</c:v>
                </c:pt>
                <c:pt idx="41">
                  <c:v>103</c:v>
                </c:pt>
                <c:pt idx="42">
                  <c:v>64</c:v>
                </c:pt>
                <c:pt idx="43">
                  <c:v>119</c:v>
                </c:pt>
                <c:pt idx="44">
                  <c:v>152</c:v>
                </c:pt>
                <c:pt idx="45">
                  <c:v>96</c:v>
                </c:pt>
                <c:pt idx="46">
                  <c:v>90</c:v>
                </c:pt>
                <c:pt idx="47">
                  <c:v>90</c:v>
                </c:pt>
                <c:pt idx="48">
                  <c:v>85</c:v>
                </c:pt>
                <c:pt idx="49">
                  <c:v>64</c:v>
                </c:pt>
                <c:pt idx="50">
                  <c:v>89</c:v>
                </c:pt>
                <c:pt idx="51">
                  <c:v>61</c:v>
                </c:pt>
                <c:pt idx="52">
                  <c:v>64</c:v>
                </c:pt>
                <c:pt idx="53">
                  <c:v>60</c:v>
                </c:pt>
                <c:pt idx="54">
                  <c:v>56</c:v>
                </c:pt>
                <c:pt idx="55">
                  <c:v>83</c:v>
                </c:pt>
                <c:pt idx="56">
                  <c:v>47</c:v>
                </c:pt>
                <c:pt idx="57">
                  <c:v>62</c:v>
                </c:pt>
                <c:pt idx="58">
                  <c:v>39</c:v>
                </c:pt>
                <c:pt idx="59">
                  <c:v>52</c:v>
                </c:pt>
                <c:pt idx="60">
                  <c:v>64</c:v>
                </c:pt>
                <c:pt idx="61">
                  <c:v>79</c:v>
                </c:pt>
                <c:pt idx="62">
                  <c:v>99</c:v>
                </c:pt>
                <c:pt idx="63">
                  <c:v>80</c:v>
                </c:pt>
                <c:pt idx="64">
                  <c:v>75</c:v>
                </c:pt>
                <c:pt idx="65">
                  <c:v>99</c:v>
                </c:pt>
                <c:pt idx="66">
                  <c:v>86</c:v>
                </c:pt>
                <c:pt idx="67">
                  <c:v>90</c:v>
                </c:pt>
                <c:pt idx="68">
                  <c:v>82</c:v>
                </c:pt>
                <c:pt idx="69">
                  <c:v>76</c:v>
                </c:pt>
                <c:pt idx="70">
                  <c:v>83</c:v>
                </c:pt>
                <c:pt idx="71">
                  <c:v>55</c:v>
                </c:pt>
                <c:pt idx="72">
                  <c:v>79</c:v>
                </c:pt>
                <c:pt idx="73">
                  <c:v>82</c:v>
                </c:pt>
                <c:pt idx="74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6976"/>
        <c:axId val="496908608"/>
      </c:lineChart>
      <c:dateAx>
        <c:axId val="496899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904800"/>
        <c:crosses val="autoZero"/>
        <c:auto val="1"/>
        <c:lblOffset val="100"/>
        <c:baseTimeUnit val="months"/>
      </c:dateAx>
      <c:valAx>
        <c:axId val="4969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899360"/>
        <c:crosses val="autoZero"/>
        <c:crossBetween val="between"/>
      </c:valAx>
      <c:valAx>
        <c:axId val="49690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906976"/>
        <c:crosses val="max"/>
        <c:crossBetween val="between"/>
      </c:valAx>
      <c:dateAx>
        <c:axId val="4969069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969086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Curva_1!$B$1</c:f>
              <c:strCache>
                <c:ptCount val="1"/>
                <c:pt idx="0">
                  <c:v>ctd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Curva_1!$A$2:$A$98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Curva_1!$B$2:$B$98</c:f>
              <c:numCache>
                <c:formatCode>General</c:formatCode>
                <c:ptCount val="97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2</c:v>
                </c:pt>
                <c:pt idx="19">
                  <c:v>8</c:v>
                </c:pt>
                <c:pt idx="20">
                  <c:v>3</c:v>
                </c:pt>
                <c:pt idx="21">
                  <c:v>12</c:v>
                </c:pt>
                <c:pt idx="22">
                  <c:v>27</c:v>
                </c:pt>
                <c:pt idx="23">
                  <c:v>36</c:v>
                </c:pt>
                <c:pt idx="24">
                  <c:v>33</c:v>
                </c:pt>
                <c:pt idx="25">
                  <c:v>31</c:v>
                </c:pt>
                <c:pt idx="26">
                  <c:v>12</c:v>
                </c:pt>
                <c:pt idx="27">
                  <c:v>20</c:v>
                </c:pt>
                <c:pt idx="28">
                  <c:v>26</c:v>
                </c:pt>
                <c:pt idx="29">
                  <c:v>38</c:v>
                </c:pt>
                <c:pt idx="30">
                  <c:v>40</c:v>
                </c:pt>
                <c:pt idx="31">
                  <c:v>69</c:v>
                </c:pt>
                <c:pt idx="32">
                  <c:v>69</c:v>
                </c:pt>
                <c:pt idx="33">
                  <c:v>48</c:v>
                </c:pt>
                <c:pt idx="34">
                  <c:v>59</c:v>
                </c:pt>
                <c:pt idx="35">
                  <c:v>44</c:v>
                </c:pt>
                <c:pt idx="36">
                  <c:v>74</c:v>
                </c:pt>
                <c:pt idx="37">
                  <c:v>74</c:v>
                </c:pt>
                <c:pt idx="38">
                  <c:v>89</c:v>
                </c:pt>
                <c:pt idx="39">
                  <c:v>80</c:v>
                </c:pt>
                <c:pt idx="40">
                  <c:v>71</c:v>
                </c:pt>
                <c:pt idx="41">
                  <c:v>103</c:v>
                </c:pt>
                <c:pt idx="42">
                  <c:v>64</c:v>
                </c:pt>
                <c:pt idx="43">
                  <c:v>119</c:v>
                </c:pt>
                <c:pt idx="44">
                  <c:v>151</c:v>
                </c:pt>
                <c:pt idx="45">
                  <c:v>96</c:v>
                </c:pt>
                <c:pt idx="46">
                  <c:v>90</c:v>
                </c:pt>
                <c:pt idx="47">
                  <c:v>90</c:v>
                </c:pt>
                <c:pt idx="48">
                  <c:v>85</c:v>
                </c:pt>
                <c:pt idx="49">
                  <c:v>65</c:v>
                </c:pt>
                <c:pt idx="50">
                  <c:v>89</c:v>
                </c:pt>
                <c:pt idx="51">
                  <c:v>61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86</c:v>
                </c:pt>
                <c:pt idx="56">
                  <c:v>52</c:v>
                </c:pt>
                <c:pt idx="57">
                  <c:v>64</c:v>
                </c:pt>
                <c:pt idx="58">
                  <c:v>40</c:v>
                </c:pt>
                <c:pt idx="59">
                  <c:v>55</c:v>
                </c:pt>
                <c:pt idx="60">
                  <c:v>70</c:v>
                </c:pt>
                <c:pt idx="61">
                  <c:v>80</c:v>
                </c:pt>
                <c:pt idx="62">
                  <c:v>100</c:v>
                </c:pt>
                <c:pt idx="63">
                  <c:v>80</c:v>
                </c:pt>
                <c:pt idx="64">
                  <c:v>79</c:v>
                </c:pt>
                <c:pt idx="65">
                  <c:v>99</c:v>
                </c:pt>
                <c:pt idx="66">
                  <c:v>86</c:v>
                </c:pt>
                <c:pt idx="67">
                  <c:v>90</c:v>
                </c:pt>
                <c:pt idx="68">
                  <c:v>82</c:v>
                </c:pt>
                <c:pt idx="69">
                  <c:v>76</c:v>
                </c:pt>
                <c:pt idx="70">
                  <c:v>83</c:v>
                </c:pt>
                <c:pt idx="71">
                  <c:v>55</c:v>
                </c:pt>
                <c:pt idx="72">
                  <c:v>79</c:v>
                </c:pt>
                <c:pt idx="73">
                  <c:v>82</c:v>
                </c:pt>
                <c:pt idx="74">
                  <c:v>104</c:v>
                </c:pt>
                <c:pt idx="75">
                  <c:v>90</c:v>
                </c:pt>
                <c:pt idx="76">
                  <c:v>98</c:v>
                </c:pt>
                <c:pt idx="77">
                  <c:v>91</c:v>
                </c:pt>
                <c:pt idx="78">
                  <c:v>102</c:v>
                </c:pt>
                <c:pt idx="79">
                  <c:v>114</c:v>
                </c:pt>
                <c:pt idx="80">
                  <c:v>122</c:v>
                </c:pt>
                <c:pt idx="81">
                  <c:v>135</c:v>
                </c:pt>
                <c:pt idx="82">
                  <c:v>118</c:v>
                </c:pt>
                <c:pt idx="83">
                  <c:v>83</c:v>
                </c:pt>
                <c:pt idx="84">
                  <c:v>101</c:v>
                </c:pt>
                <c:pt idx="85">
                  <c:v>79</c:v>
                </c:pt>
                <c:pt idx="86">
                  <c:v>15</c:v>
                </c:pt>
                <c:pt idx="87">
                  <c:v>3</c:v>
                </c:pt>
                <c:pt idx="88">
                  <c:v>26</c:v>
                </c:pt>
                <c:pt idx="89">
                  <c:v>25</c:v>
                </c:pt>
                <c:pt idx="90">
                  <c:v>68</c:v>
                </c:pt>
                <c:pt idx="91">
                  <c:v>58</c:v>
                </c:pt>
                <c:pt idx="92">
                  <c:v>74</c:v>
                </c:pt>
                <c:pt idx="93">
                  <c:v>96</c:v>
                </c:pt>
                <c:pt idx="94">
                  <c:v>100</c:v>
                </c:pt>
                <c:pt idx="95">
                  <c:v>143</c:v>
                </c:pt>
                <c:pt idx="96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897184"/>
        <c:axId val="496910240"/>
      </c:barChart>
      <c:lineChart>
        <c:grouping val="standard"/>
        <c:varyColors val="0"/>
        <c:ser>
          <c:idx val="1"/>
          <c:order val="1"/>
          <c:tx>
            <c:strRef>
              <c:f>Curva_1!$C$1</c:f>
              <c:strCache>
                <c:ptCount val="1"/>
                <c:pt idx="0">
                  <c:v>tm_axes_conRepro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Curva_1!$A$2:$A$98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Curva_1!$C$2:$C$98</c:f>
              <c:numCache>
                <c:formatCode>0.00%</c:formatCode>
                <c:ptCount val="97"/>
                <c:pt idx="0">
                  <c:v>0.1111</c:v>
                </c:pt>
                <c:pt idx="1">
                  <c:v>0.125</c:v>
                </c:pt>
                <c:pt idx="2">
                  <c:v>0.4</c:v>
                </c:pt>
                <c:pt idx="3">
                  <c:v>0.18179999999999999</c:v>
                </c:pt>
                <c:pt idx="4">
                  <c:v>0.375</c:v>
                </c:pt>
                <c:pt idx="5">
                  <c:v>0.33329999999999999</c:v>
                </c:pt>
                <c:pt idx="6">
                  <c:v>0.1</c:v>
                </c:pt>
                <c:pt idx="7">
                  <c:v>9.0899999999999995E-2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8.3299999999999999E-2</c:v>
                </c:pt>
                <c:pt idx="13">
                  <c:v>0.57140000000000002</c:v>
                </c:pt>
                <c:pt idx="14">
                  <c:v>0.1176</c:v>
                </c:pt>
                <c:pt idx="15">
                  <c:v>0.25</c:v>
                </c:pt>
                <c:pt idx="16">
                  <c:v>0.2727</c:v>
                </c:pt>
                <c:pt idx="17">
                  <c:v>0.1</c:v>
                </c:pt>
                <c:pt idx="18">
                  <c:v>1</c:v>
                </c:pt>
                <c:pt idx="19">
                  <c:v>0.25</c:v>
                </c:pt>
                <c:pt idx="20">
                  <c:v>0.66669999999999996</c:v>
                </c:pt>
                <c:pt idx="21">
                  <c:v>8.3299999999999999E-2</c:v>
                </c:pt>
                <c:pt idx="22">
                  <c:v>0.14810000000000001</c:v>
                </c:pt>
                <c:pt idx="23">
                  <c:v>0.16669999999999999</c:v>
                </c:pt>
                <c:pt idx="24">
                  <c:v>0.2424</c:v>
                </c:pt>
                <c:pt idx="25">
                  <c:v>0.19350000000000001</c:v>
                </c:pt>
                <c:pt idx="26">
                  <c:v>0.33329999999999999</c:v>
                </c:pt>
                <c:pt idx="27">
                  <c:v>0.2</c:v>
                </c:pt>
                <c:pt idx="28">
                  <c:v>0.15379999999999999</c:v>
                </c:pt>
                <c:pt idx="29">
                  <c:v>7.8899999999999998E-2</c:v>
                </c:pt>
                <c:pt idx="30">
                  <c:v>0.15</c:v>
                </c:pt>
                <c:pt idx="31">
                  <c:v>8.6999999999999994E-2</c:v>
                </c:pt>
                <c:pt idx="32">
                  <c:v>8.6999999999999994E-2</c:v>
                </c:pt>
                <c:pt idx="33">
                  <c:v>0.1875</c:v>
                </c:pt>
                <c:pt idx="34">
                  <c:v>0.18640000000000001</c:v>
                </c:pt>
                <c:pt idx="35">
                  <c:v>0.13639999999999999</c:v>
                </c:pt>
                <c:pt idx="36">
                  <c:v>0.16220000000000001</c:v>
                </c:pt>
                <c:pt idx="37">
                  <c:v>0.25679999999999997</c:v>
                </c:pt>
                <c:pt idx="38">
                  <c:v>0.23599999999999999</c:v>
                </c:pt>
                <c:pt idx="39">
                  <c:v>0.23749999999999999</c:v>
                </c:pt>
                <c:pt idx="40">
                  <c:v>0.28170000000000001</c:v>
                </c:pt>
                <c:pt idx="41">
                  <c:v>0.28160000000000002</c:v>
                </c:pt>
                <c:pt idx="42">
                  <c:v>0.4219</c:v>
                </c:pt>
                <c:pt idx="43">
                  <c:v>0.27729999999999999</c:v>
                </c:pt>
                <c:pt idx="44">
                  <c:v>0.29139999999999999</c:v>
                </c:pt>
                <c:pt idx="45">
                  <c:v>0.32290000000000002</c:v>
                </c:pt>
                <c:pt idx="46">
                  <c:v>0.37780000000000002</c:v>
                </c:pt>
                <c:pt idx="47">
                  <c:v>0.32219999999999999</c:v>
                </c:pt>
                <c:pt idx="48">
                  <c:v>0.28239999999999998</c:v>
                </c:pt>
                <c:pt idx="49">
                  <c:v>0.3538</c:v>
                </c:pt>
                <c:pt idx="50">
                  <c:v>0.31459999999999999</c:v>
                </c:pt>
                <c:pt idx="51">
                  <c:v>0.26229999999999998</c:v>
                </c:pt>
                <c:pt idx="52">
                  <c:v>0.37290000000000001</c:v>
                </c:pt>
                <c:pt idx="53">
                  <c:v>0.41670000000000001</c:v>
                </c:pt>
                <c:pt idx="54">
                  <c:v>0.32790000000000002</c:v>
                </c:pt>
                <c:pt idx="55">
                  <c:v>0.27910000000000001</c:v>
                </c:pt>
                <c:pt idx="56">
                  <c:v>0.30769999999999997</c:v>
                </c:pt>
                <c:pt idx="57">
                  <c:v>0.2344</c:v>
                </c:pt>
                <c:pt idx="58">
                  <c:v>0.35</c:v>
                </c:pt>
                <c:pt idx="59">
                  <c:v>0.1636</c:v>
                </c:pt>
                <c:pt idx="60">
                  <c:v>0.37140000000000001</c:v>
                </c:pt>
                <c:pt idx="61">
                  <c:v>0.22500000000000001</c:v>
                </c:pt>
                <c:pt idx="62">
                  <c:v>0.2</c:v>
                </c:pt>
                <c:pt idx="63">
                  <c:v>0.25</c:v>
                </c:pt>
                <c:pt idx="64">
                  <c:v>0.25319999999999998</c:v>
                </c:pt>
                <c:pt idx="65">
                  <c:v>0.23230000000000001</c:v>
                </c:pt>
                <c:pt idx="66">
                  <c:v>0.22090000000000001</c:v>
                </c:pt>
                <c:pt idx="67">
                  <c:v>0.28889999999999999</c:v>
                </c:pt>
                <c:pt idx="68">
                  <c:v>0.2195</c:v>
                </c:pt>
                <c:pt idx="69">
                  <c:v>0.27629999999999999</c:v>
                </c:pt>
                <c:pt idx="70">
                  <c:v>0.2651</c:v>
                </c:pt>
                <c:pt idx="71">
                  <c:v>0.2364</c:v>
                </c:pt>
                <c:pt idx="72">
                  <c:v>0.26579999999999998</c:v>
                </c:pt>
                <c:pt idx="73">
                  <c:v>0.1585</c:v>
                </c:pt>
                <c:pt idx="74">
                  <c:v>0.1346</c:v>
                </c:pt>
                <c:pt idx="75">
                  <c:v>0.21110000000000001</c:v>
                </c:pt>
                <c:pt idx="76">
                  <c:v>0.21429999999999999</c:v>
                </c:pt>
                <c:pt idx="77">
                  <c:v>0.1978</c:v>
                </c:pt>
                <c:pt idx="78">
                  <c:v>0.2059</c:v>
                </c:pt>
                <c:pt idx="79">
                  <c:v>0.1565</c:v>
                </c:pt>
                <c:pt idx="80">
                  <c:v>9.0200000000000002E-2</c:v>
                </c:pt>
                <c:pt idx="81">
                  <c:v>0.15559999999999999</c:v>
                </c:pt>
                <c:pt idx="82">
                  <c:v>0.1356</c:v>
                </c:pt>
                <c:pt idx="83">
                  <c:v>4.82E-2</c:v>
                </c:pt>
                <c:pt idx="84">
                  <c:v>9.9000000000000005E-2</c:v>
                </c:pt>
                <c:pt idx="85">
                  <c:v>0.13919999999999999</c:v>
                </c:pt>
                <c:pt idx="86">
                  <c:v>0.1333</c:v>
                </c:pt>
                <c:pt idx="87">
                  <c:v>0</c:v>
                </c:pt>
                <c:pt idx="88">
                  <c:v>7.6899999999999996E-2</c:v>
                </c:pt>
                <c:pt idx="89">
                  <c:v>0.04</c:v>
                </c:pt>
                <c:pt idx="90">
                  <c:v>0.2059</c:v>
                </c:pt>
                <c:pt idx="91">
                  <c:v>8.6199999999999999E-2</c:v>
                </c:pt>
                <c:pt idx="92">
                  <c:v>4.0500000000000001E-2</c:v>
                </c:pt>
                <c:pt idx="93">
                  <c:v>2.0799999999999999E-2</c:v>
                </c:pt>
                <c:pt idx="94">
                  <c:v>0.02</c:v>
                </c:pt>
                <c:pt idx="95">
                  <c:v>3.5000000000000003E-2</c:v>
                </c:pt>
                <c:pt idx="96">
                  <c:v>7.9000000000000008E-3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Curva_1!$D$1</c:f>
              <c:strCache>
                <c:ptCount val="1"/>
                <c:pt idx="0">
                  <c:v>tm_axes_sinRepro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Curva_1!$A$2:$A$98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Curva_1!$D$2:$D$98</c:f>
              <c:numCache>
                <c:formatCode>0.00%</c:formatCode>
                <c:ptCount val="97"/>
                <c:pt idx="0">
                  <c:v>0.1111</c:v>
                </c:pt>
                <c:pt idx="1">
                  <c:v>0.125</c:v>
                </c:pt>
                <c:pt idx="2">
                  <c:v>0.4</c:v>
                </c:pt>
                <c:pt idx="3">
                  <c:v>0.18179999999999999</c:v>
                </c:pt>
                <c:pt idx="4">
                  <c:v>0.375</c:v>
                </c:pt>
                <c:pt idx="5">
                  <c:v>0.33329999999999999</c:v>
                </c:pt>
                <c:pt idx="6">
                  <c:v>0.1</c:v>
                </c:pt>
                <c:pt idx="7">
                  <c:v>9.0899999999999995E-2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8.3299999999999999E-2</c:v>
                </c:pt>
                <c:pt idx="13">
                  <c:v>0.57140000000000002</c:v>
                </c:pt>
                <c:pt idx="14">
                  <c:v>0.1176</c:v>
                </c:pt>
                <c:pt idx="15">
                  <c:v>0.25</c:v>
                </c:pt>
                <c:pt idx="16">
                  <c:v>0.2727</c:v>
                </c:pt>
                <c:pt idx="17">
                  <c:v>0.1</c:v>
                </c:pt>
                <c:pt idx="18">
                  <c:v>1</c:v>
                </c:pt>
                <c:pt idx="19">
                  <c:v>0.25</c:v>
                </c:pt>
                <c:pt idx="20">
                  <c:v>0.66669999999999996</c:v>
                </c:pt>
                <c:pt idx="21">
                  <c:v>8.3299999999999999E-2</c:v>
                </c:pt>
                <c:pt idx="22">
                  <c:v>0.14810000000000001</c:v>
                </c:pt>
                <c:pt idx="23">
                  <c:v>0.16669999999999999</c:v>
                </c:pt>
                <c:pt idx="24">
                  <c:v>0.2424</c:v>
                </c:pt>
                <c:pt idx="25">
                  <c:v>0.19350000000000001</c:v>
                </c:pt>
                <c:pt idx="26">
                  <c:v>0.33329999999999999</c:v>
                </c:pt>
                <c:pt idx="27">
                  <c:v>0.2</c:v>
                </c:pt>
                <c:pt idx="28">
                  <c:v>0.15379999999999999</c:v>
                </c:pt>
                <c:pt idx="29">
                  <c:v>7.8899999999999998E-2</c:v>
                </c:pt>
                <c:pt idx="30">
                  <c:v>0.15</c:v>
                </c:pt>
                <c:pt idx="31">
                  <c:v>8.6999999999999994E-2</c:v>
                </c:pt>
                <c:pt idx="32">
                  <c:v>8.6999999999999994E-2</c:v>
                </c:pt>
                <c:pt idx="33">
                  <c:v>0.1875</c:v>
                </c:pt>
                <c:pt idx="34">
                  <c:v>0.18640000000000001</c:v>
                </c:pt>
                <c:pt idx="35">
                  <c:v>0.13639999999999999</c:v>
                </c:pt>
                <c:pt idx="36">
                  <c:v>0.16220000000000001</c:v>
                </c:pt>
                <c:pt idx="37">
                  <c:v>0.25679999999999997</c:v>
                </c:pt>
                <c:pt idx="38">
                  <c:v>0.23599999999999999</c:v>
                </c:pt>
                <c:pt idx="39">
                  <c:v>0.23749999999999999</c:v>
                </c:pt>
                <c:pt idx="40">
                  <c:v>0.28170000000000001</c:v>
                </c:pt>
                <c:pt idx="41">
                  <c:v>0.28160000000000002</c:v>
                </c:pt>
                <c:pt idx="42">
                  <c:v>0.4219</c:v>
                </c:pt>
                <c:pt idx="43">
                  <c:v>0.27729999999999999</c:v>
                </c:pt>
                <c:pt idx="44">
                  <c:v>0.29139999999999999</c:v>
                </c:pt>
                <c:pt idx="45">
                  <c:v>0.32290000000000002</c:v>
                </c:pt>
                <c:pt idx="46">
                  <c:v>0.37780000000000002</c:v>
                </c:pt>
                <c:pt idx="47">
                  <c:v>0.32219999999999999</c:v>
                </c:pt>
                <c:pt idx="48">
                  <c:v>0.28239999999999998</c:v>
                </c:pt>
                <c:pt idx="49">
                  <c:v>0.3538</c:v>
                </c:pt>
                <c:pt idx="50">
                  <c:v>0.31459999999999999</c:v>
                </c:pt>
                <c:pt idx="51">
                  <c:v>0.26229999999999998</c:v>
                </c:pt>
                <c:pt idx="52">
                  <c:v>0.37290000000000001</c:v>
                </c:pt>
                <c:pt idx="53">
                  <c:v>0.41670000000000001</c:v>
                </c:pt>
                <c:pt idx="54">
                  <c:v>0.32790000000000002</c:v>
                </c:pt>
                <c:pt idx="55">
                  <c:v>0.27910000000000001</c:v>
                </c:pt>
                <c:pt idx="56">
                  <c:v>0.30769999999999997</c:v>
                </c:pt>
                <c:pt idx="57">
                  <c:v>0.2344</c:v>
                </c:pt>
                <c:pt idx="58">
                  <c:v>0.35</c:v>
                </c:pt>
                <c:pt idx="59">
                  <c:v>0.1636</c:v>
                </c:pt>
                <c:pt idx="60">
                  <c:v>0.37140000000000001</c:v>
                </c:pt>
                <c:pt idx="61">
                  <c:v>0.22500000000000001</c:v>
                </c:pt>
                <c:pt idx="62">
                  <c:v>0.2</c:v>
                </c:pt>
                <c:pt idx="63">
                  <c:v>0.25</c:v>
                </c:pt>
                <c:pt idx="64">
                  <c:v>0.25319999999999998</c:v>
                </c:pt>
                <c:pt idx="65">
                  <c:v>0.23230000000000001</c:v>
                </c:pt>
                <c:pt idx="66">
                  <c:v>0.22090000000000001</c:v>
                </c:pt>
                <c:pt idx="67">
                  <c:v>0.28889999999999999</c:v>
                </c:pt>
                <c:pt idx="68">
                  <c:v>0.2195</c:v>
                </c:pt>
                <c:pt idx="69">
                  <c:v>0.27629999999999999</c:v>
                </c:pt>
                <c:pt idx="70">
                  <c:v>0.1928</c:v>
                </c:pt>
                <c:pt idx="71">
                  <c:v>0.1636</c:v>
                </c:pt>
                <c:pt idx="72">
                  <c:v>0.1646</c:v>
                </c:pt>
                <c:pt idx="73">
                  <c:v>0.14630000000000001</c:v>
                </c:pt>
                <c:pt idx="74">
                  <c:v>8.6499999999999994E-2</c:v>
                </c:pt>
                <c:pt idx="75">
                  <c:v>0.2</c:v>
                </c:pt>
                <c:pt idx="76">
                  <c:v>0.19389999999999999</c:v>
                </c:pt>
                <c:pt idx="77">
                  <c:v>0.15379999999999999</c:v>
                </c:pt>
                <c:pt idx="78">
                  <c:v>0.2286</c:v>
                </c:pt>
                <c:pt idx="79">
                  <c:v>0.18099999999999999</c:v>
                </c:pt>
                <c:pt idx="80">
                  <c:v>0.1048</c:v>
                </c:pt>
                <c:pt idx="81">
                  <c:v>0.1439</c:v>
                </c:pt>
                <c:pt idx="82">
                  <c:v>0.15</c:v>
                </c:pt>
                <c:pt idx="83">
                  <c:v>4.9399999999999999E-2</c:v>
                </c:pt>
                <c:pt idx="84">
                  <c:v>6.0600000000000001E-2</c:v>
                </c:pt>
                <c:pt idx="85">
                  <c:v>0.12659999999999999</c:v>
                </c:pt>
                <c:pt idx="86">
                  <c:v>0.1333</c:v>
                </c:pt>
                <c:pt idx="87">
                  <c:v>0</c:v>
                </c:pt>
                <c:pt idx="88">
                  <c:v>4.1700000000000001E-2</c:v>
                </c:pt>
                <c:pt idx="89">
                  <c:v>0.04</c:v>
                </c:pt>
                <c:pt idx="90">
                  <c:v>0.20899999999999999</c:v>
                </c:pt>
                <c:pt idx="91">
                  <c:v>8.77E-2</c:v>
                </c:pt>
                <c:pt idx="92">
                  <c:v>4.0500000000000001E-2</c:v>
                </c:pt>
                <c:pt idx="93">
                  <c:v>2.0799999999999999E-2</c:v>
                </c:pt>
                <c:pt idx="94">
                  <c:v>0.02</c:v>
                </c:pt>
                <c:pt idx="95">
                  <c:v>3.5000000000000003E-2</c:v>
                </c:pt>
                <c:pt idx="96">
                  <c:v>7.9000000000000008E-3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Curva_1!$E$1</c:f>
              <c:strCache>
                <c:ptCount val="1"/>
                <c:pt idx="0">
                  <c:v>tm_vm_conRepro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Curva_1!$A$2:$A$98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Curva_1!$E$2:$E$98</c:f>
              <c:numCache>
                <c:formatCode>0.00%</c:formatCode>
                <c:ptCount val="97"/>
                <c:pt idx="4">
                  <c:v>1</c:v>
                </c:pt>
                <c:pt idx="16">
                  <c:v>1</c:v>
                </c:pt>
                <c:pt idx="19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0.85709999999999997</c:v>
                </c:pt>
                <c:pt idx="24">
                  <c:v>0.75</c:v>
                </c:pt>
                <c:pt idx="25">
                  <c:v>0.66669999999999996</c:v>
                </c:pt>
                <c:pt idx="26">
                  <c:v>0.5</c:v>
                </c:pt>
                <c:pt idx="27">
                  <c:v>1</c:v>
                </c:pt>
                <c:pt idx="28">
                  <c:v>0.66669999999999996</c:v>
                </c:pt>
                <c:pt idx="29">
                  <c:v>0.54549999999999998</c:v>
                </c:pt>
                <c:pt idx="30">
                  <c:v>0.64710000000000001</c:v>
                </c:pt>
                <c:pt idx="31">
                  <c:v>0.66669999999999996</c:v>
                </c:pt>
                <c:pt idx="32">
                  <c:v>0.66669999999999996</c:v>
                </c:pt>
                <c:pt idx="33">
                  <c:v>0.78569999999999995</c:v>
                </c:pt>
                <c:pt idx="34">
                  <c:v>0.72219999999999995</c:v>
                </c:pt>
                <c:pt idx="35">
                  <c:v>0.36840000000000001</c:v>
                </c:pt>
                <c:pt idx="36">
                  <c:v>0.45450000000000002</c:v>
                </c:pt>
                <c:pt idx="37">
                  <c:v>0.76190000000000002</c:v>
                </c:pt>
                <c:pt idx="38">
                  <c:v>0.42499999999999999</c:v>
                </c:pt>
                <c:pt idx="39">
                  <c:v>0.57689999999999997</c:v>
                </c:pt>
                <c:pt idx="40">
                  <c:v>0.72219999999999995</c:v>
                </c:pt>
                <c:pt idx="41">
                  <c:v>0.54290000000000005</c:v>
                </c:pt>
                <c:pt idx="42">
                  <c:v>0.74070000000000003</c:v>
                </c:pt>
                <c:pt idx="43">
                  <c:v>0.58330000000000004</c:v>
                </c:pt>
                <c:pt idx="44">
                  <c:v>0.67920000000000003</c:v>
                </c:pt>
                <c:pt idx="45">
                  <c:v>0.75680000000000003</c:v>
                </c:pt>
                <c:pt idx="46">
                  <c:v>0.875</c:v>
                </c:pt>
                <c:pt idx="47">
                  <c:v>0.71430000000000005</c:v>
                </c:pt>
                <c:pt idx="48">
                  <c:v>0.6</c:v>
                </c:pt>
                <c:pt idx="49">
                  <c:v>0.71879999999999999</c:v>
                </c:pt>
                <c:pt idx="50">
                  <c:v>0.68289999999999995</c:v>
                </c:pt>
                <c:pt idx="51">
                  <c:v>0.60870000000000002</c:v>
                </c:pt>
                <c:pt idx="52">
                  <c:v>0.64290000000000003</c:v>
                </c:pt>
                <c:pt idx="53">
                  <c:v>0.64290000000000003</c:v>
                </c:pt>
                <c:pt idx="54">
                  <c:v>0.59379999999999999</c:v>
                </c:pt>
                <c:pt idx="55">
                  <c:v>0.6452</c:v>
                </c:pt>
                <c:pt idx="56">
                  <c:v>0.75</c:v>
                </c:pt>
                <c:pt idx="57">
                  <c:v>0.57689999999999997</c:v>
                </c:pt>
                <c:pt idx="58">
                  <c:v>0.71430000000000005</c:v>
                </c:pt>
                <c:pt idx="59">
                  <c:v>0.47620000000000001</c:v>
                </c:pt>
                <c:pt idx="60">
                  <c:v>0.58620000000000005</c:v>
                </c:pt>
                <c:pt idx="61">
                  <c:v>0.4839</c:v>
                </c:pt>
                <c:pt idx="62">
                  <c:v>0.4839</c:v>
                </c:pt>
                <c:pt idx="63">
                  <c:v>0.7097</c:v>
                </c:pt>
                <c:pt idx="64">
                  <c:v>0.6774</c:v>
                </c:pt>
                <c:pt idx="65">
                  <c:v>0.5625</c:v>
                </c:pt>
                <c:pt idx="66">
                  <c:v>0.71879999999999999</c:v>
                </c:pt>
                <c:pt idx="67">
                  <c:v>0.66669999999999996</c:v>
                </c:pt>
                <c:pt idx="68">
                  <c:v>0.85289999999999999</c:v>
                </c:pt>
                <c:pt idx="69">
                  <c:v>0.63890000000000002</c:v>
                </c:pt>
                <c:pt idx="70">
                  <c:v>0.6</c:v>
                </c:pt>
                <c:pt idx="71">
                  <c:v>0.73680000000000001</c:v>
                </c:pt>
                <c:pt idx="72">
                  <c:v>0.80769999999999997</c:v>
                </c:pt>
                <c:pt idx="73">
                  <c:v>0.8</c:v>
                </c:pt>
                <c:pt idx="74">
                  <c:v>0.7</c:v>
                </c:pt>
                <c:pt idx="75">
                  <c:v>0.85</c:v>
                </c:pt>
                <c:pt idx="76">
                  <c:v>0.8</c:v>
                </c:pt>
                <c:pt idx="77">
                  <c:v>0.90910000000000002</c:v>
                </c:pt>
                <c:pt idx="78">
                  <c:v>0.84</c:v>
                </c:pt>
                <c:pt idx="79">
                  <c:v>0.86670000000000003</c:v>
                </c:pt>
                <c:pt idx="80">
                  <c:v>0.44440000000000002</c:v>
                </c:pt>
                <c:pt idx="81">
                  <c:v>0.6</c:v>
                </c:pt>
                <c:pt idx="82">
                  <c:v>0.59260000000000002</c:v>
                </c:pt>
                <c:pt idx="83">
                  <c:v>0.6</c:v>
                </c:pt>
                <c:pt idx="84">
                  <c:v>0.8</c:v>
                </c:pt>
                <c:pt idx="85">
                  <c:v>0.78569999999999995</c:v>
                </c:pt>
                <c:pt idx="86">
                  <c:v>0.85709999999999997</c:v>
                </c:pt>
                <c:pt idx="87">
                  <c:v>1</c:v>
                </c:pt>
                <c:pt idx="88">
                  <c:v>0.88890000000000002</c:v>
                </c:pt>
                <c:pt idx="89">
                  <c:v>0.75</c:v>
                </c:pt>
                <c:pt idx="90">
                  <c:v>0.83330000000000004</c:v>
                </c:pt>
                <c:pt idx="91">
                  <c:v>0.90480000000000005</c:v>
                </c:pt>
                <c:pt idx="92">
                  <c:v>0.73329999999999995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Curva_1!$F$1</c:f>
              <c:strCache>
                <c:ptCount val="1"/>
                <c:pt idx="0">
                  <c:v>tm_vm_sinRepro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Curva_1!$A$2:$A$98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Curva_1!$F$2:$F$98</c:f>
              <c:numCache>
                <c:formatCode>0.00%</c:formatCode>
                <c:ptCount val="97"/>
                <c:pt idx="4">
                  <c:v>1</c:v>
                </c:pt>
                <c:pt idx="16">
                  <c:v>1</c:v>
                </c:pt>
                <c:pt idx="19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0.85709999999999997</c:v>
                </c:pt>
                <c:pt idx="24">
                  <c:v>0.75</c:v>
                </c:pt>
                <c:pt idx="25">
                  <c:v>0.66669999999999996</c:v>
                </c:pt>
                <c:pt idx="26">
                  <c:v>0.5</c:v>
                </c:pt>
                <c:pt idx="27">
                  <c:v>1</c:v>
                </c:pt>
                <c:pt idx="28">
                  <c:v>0.66669999999999996</c:v>
                </c:pt>
                <c:pt idx="29">
                  <c:v>0.54549999999999998</c:v>
                </c:pt>
                <c:pt idx="30">
                  <c:v>0.64710000000000001</c:v>
                </c:pt>
                <c:pt idx="31">
                  <c:v>0.66669999999999996</c:v>
                </c:pt>
                <c:pt idx="32">
                  <c:v>0.66669999999999996</c:v>
                </c:pt>
                <c:pt idx="33">
                  <c:v>0.78569999999999995</c:v>
                </c:pt>
                <c:pt idx="34">
                  <c:v>0.72219999999999995</c:v>
                </c:pt>
                <c:pt idx="35">
                  <c:v>0.36840000000000001</c:v>
                </c:pt>
                <c:pt idx="36">
                  <c:v>0.45450000000000002</c:v>
                </c:pt>
                <c:pt idx="37">
                  <c:v>0.76190000000000002</c:v>
                </c:pt>
                <c:pt idx="38">
                  <c:v>0.42499999999999999</c:v>
                </c:pt>
                <c:pt idx="39">
                  <c:v>0.57689999999999997</c:v>
                </c:pt>
                <c:pt idx="40">
                  <c:v>0.72219999999999995</c:v>
                </c:pt>
                <c:pt idx="41">
                  <c:v>0.54290000000000005</c:v>
                </c:pt>
                <c:pt idx="42">
                  <c:v>0.74070000000000003</c:v>
                </c:pt>
                <c:pt idx="43">
                  <c:v>0.58330000000000004</c:v>
                </c:pt>
                <c:pt idx="44">
                  <c:v>0.67920000000000003</c:v>
                </c:pt>
                <c:pt idx="45">
                  <c:v>0.75680000000000003</c:v>
                </c:pt>
                <c:pt idx="46">
                  <c:v>0.875</c:v>
                </c:pt>
                <c:pt idx="47">
                  <c:v>0.71430000000000005</c:v>
                </c:pt>
                <c:pt idx="48">
                  <c:v>0.6</c:v>
                </c:pt>
                <c:pt idx="49">
                  <c:v>0.71879999999999999</c:v>
                </c:pt>
                <c:pt idx="50">
                  <c:v>0.68289999999999995</c:v>
                </c:pt>
                <c:pt idx="51">
                  <c:v>0.60870000000000002</c:v>
                </c:pt>
                <c:pt idx="52">
                  <c:v>0.64290000000000003</c:v>
                </c:pt>
                <c:pt idx="53">
                  <c:v>0.64290000000000003</c:v>
                </c:pt>
                <c:pt idx="54">
                  <c:v>0.59379999999999999</c:v>
                </c:pt>
                <c:pt idx="55">
                  <c:v>0.6452</c:v>
                </c:pt>
                <c:pt idx="56">
                  <c:v>0.75</c:v>
                </c:pt>
                <c:pt idx="57">
                  <c:v>0.57689999999999997</c:v>
                </c:pt>
                <c:pt idx="58">
                  <c:v>0.71430000000000005</c:v>
                </c:pt>
                <c:pt idx="59">
                  <c:v>0.47620000000000001</c:v>
                </c:pt>
                <c:pt idx="60">
                  <c:v>0.58620000000000005</c:v>
                </c:pt>
                <c:pt idx="61">
                  <c:v>0.4839</c:v>
                </c:pt>
                <c:pt idx="62">
                  <c:v>0.4839</c:v>
                </c:pt>
                <c:pt idx="63">
                  <c:v>0.7097</c:v>
                </c:pt>
                <c:pt idx="64">
                  <c:v>0.6774</c:v>
                </c:pt>
                <c:pt idx="65">
                  <c:v>0.5625</c:v>
                </c:pt>
                <c:pt idx="66">
                  <c:v>0.71879999999999999</c:v>
                </c:pt>
                <c:pt idx="67">
                  <c:v>0.66669999999999996</c:v>
                </c:pt>
                <c:pt idx="68">
                  <c:v>0.85289999999999999</c:v>
                </c:pt>
                <c:pt idx="69">
                  <c:v>0.63890000000000002</c:v>
                </c:pt>
                <c:pt idx="70">
                  <c:v>0.55559999999999998</c:v>
                </c:pt>
                <c:pt idx="71">
                  <c:v>0.69569999999999999</c:v>
                </c:pt>
                <c:pt idx="72">
                  <c:v>0.67859999999999998</c:v>
                </c:pt>
                <c:pt idx="73">
                  <c:v>0.6774</c:v>
                </c:pt>
                <c:pt idx="74">
                  <c:v>0.56520000000000004</c:v>
                </c:pt>
                <c:pt idx="75">
                  <c:v>0.7419</c:v>
                </c:pt>
                <c:pt idx="76">
                  <c:v>0.72550000000000003</c:v>
                </c:pt>
                <c:pt idx="77">
                  <c:v>0.76190000000000002</c:v>
                </c:pt>
                <c:pt idx="78">
                  <c:v>0.69089999999999996</c:v>
                </c:pt>
                <c:pt idx="79">
                  <c:v>0.62709999999999999</c:v>
                </c:pt>
                <c:pt idx="80">
                  <c:v>0.57140000000000002</c:v>
                </c:pt>
                <c:pt idx="81">
                  <c:v>0.64290000000000003</c:v>
                </c:pt>
                <c:pt idx="82">
                  <c:v>0.70730000000000004</c:v>
                </c:pt>
                <c:pt idx="83">
                  <c:v>0.59260000000000002</c:v>
                </c:pt>
                <c:pt idx="84">
                  <c:v>0.8</c:v>
                </c:pt>
                <c:pt idx="85">
                  <c:v>0.875</c:v>
                </c:pt>
                <c:pt idx="86">
                  <c:v>0.83330000000000004</c:v>
                </c:pt>
                <c:pt idx="87">
                  <c:v>1</c:v>
                </c:pt>
                <c:pt idx="88">
                  <c:v>1</c:v>
                </c:pt>
                <c:pt idx="89">
                  <c:v>0.71430000000000005</c:v>
                </c:pt>
                <c:pt idx="90">
                  <c:v>0.83330000000000004</c:v>
                </c:pt>
                <c:pt idx="91">
                  <c:v>0.90480000000000005</c:v>
                </c:pt>
                <c:pt idx="92">
                  <c:v>0.73329999999999995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3168"/>
        <c:axId val="496905888"/>
      </c:lineChart>
      <c:dateAx>
        <c:axId val="496903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905888"/>
        <c:crosses val="autoZero"/>
        <c:auto val="1"/>
        <c:lblOffset val="100"/>
        <c:baseTimeUnit val="months"/>
      </c:dateAx>
      <c:valAx>
        <c:axId val="49690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903168"/>
        <c:crosses val="autoZero"/>
        <c:crossBetween val="between"/>
      </c:valAx>
      <c:valAx>
        <c:axId val="49691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897184"/>
        <c:crosses val="max"/>
        <c:crossBetween val="between"/>
      </c:valAx>
      <c:dateAx>
        <c:axId val="4968971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9691024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Curva_2!$B$1</c:f>
              <c:strCache>
                <c:ptCount val="1"/>
                <c:pt idx="0">
                  <c:v>ctd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Curva_2!$A$2:$A$98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Curva_2!$B$2:$B$98</c:f>
              <c:numCache>
                <c:formatCode>General</c:formatCode>
                <c:ptCount val="97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2</c:v>
                </c:pt>
                <c:pt idx="19">
                  <c:v>8</c:v>
                </c:pt>
                <c:pt idx="20">
                  <c:v>3</c:v>
                </c:pt>
                <c:pt idx="21">
                  <c:v>12</c:v>
                </c:pt>
                <c:pt idx="22">
                  <c:v>27</c:v>
                </c:pt>
                <c:pt idx="23">
                  <c:v>36</c:v>
                </c:pt>
                <c:pt idx="24">
                  <c:v>33</c:v>
                </c:pt>
                <c:pt idx="25">
                  <c:v>31</c:v>
                </c:pt>
                <c:pt idx="26">
                  <c:v>12</c:v>
                </c:pt>
                <c:pt idx="27">
                  <c:v>20</c:v>
                </c:pt>
                <c:pt idx="28">
                  <c:v>26</c:v>
                </c:pt>
                <c:pt idx="29">
                  <c:v>38</c:v>
                </c:pt>
                <c:pt idx="30">
                  <c:v>40</c:v>
                </c:pt>
                <c:pt idx="31">
                  <c:v>69</c:v>
                </c:pt>
                <c:pt idx="32">
                  <c:v>69</c:v>
                </c:pt>
                <c:pt idx="33">
                  <c:v>48</c:v>
                </c:pt>
                <c:pt idx="34">
                  <c:v>59</c:v>
                </c:pt>
                <c:pt idx="35">
                  <c:v>44</c:v>
                </c:pt>
                <c:pt idx="36">
                  <c:v>74</c:v>
                </c:pt>
                <c:pt idx="37">
                  <c:v>74</c:v>
                </c:pt>
                <c:pt idx="38">
                  <c:v>89</c:v>
                </c:pt>
                <c:pt idx="39">
                  <c:v>80</c:v>
                </c:pt>
                <c:pt idx="40">
                  <c:v>71</c:v>
                </c:pt>
                <c:pt idx="41">
                  <c:v>103</c:v>
                </c:pt>
                <c:pt idx="42">
                  <c:v>64</c:v>
                </c:pt>
                <c:pt idx="43">
                  <c:v>119</c:v>
                </c:pt>
                <c:pt idx="44">
                  <c:v>151</c:v>
                </c:pt>
                <c:pt idx="45">
                  <c:v>96</c:v>
                </c:pt>
                <c:pt idx="46">
                  <c:v>90</c:v>
                </c:pt>
                <c:pt idx="47">
                  <c:v>90</c:v>
                </c:pt>
                <c:pt idx="48">
                  <c:v>85</c:v>
                </c:pt>
                <c:pt idx="49">
                  <c:v>65</c:v>
                </c:pt>
                <c:pt idx="50">
                  <c:v>89</c:v>
                </c:pt>
                <c:pt idx="51">
                  <c:v>61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86</c:v>
                </c:pt>
                <c:pt idx="56">
                  <c:v>52</c:v>
                </c:pt>
                <c:pt idx="57">
                  <c:v>64</c:v>
                </c:pt>
                <c:pt idx="58">
                  <c:v>40</c:v>
                </c:pt>
                <c:pt idx="59">
                  <c:v>55</c:v>
                </c:pt>
                <c:pt idx="60">
                  <c:v>70</c:v>
                </c:pt>
                <c:pt idx="61">
                  <c:v>80</c:v>
                </c:pt>
                <c:pt idx="62">
                  <c:v>100</c:v>
                </c:pt>
                <c:pt idx="63">
                  <c:v>80</c:v>
                </c:pt>
                <c:pt idx="64">
                  <c:v>79</c:v>
                </c:pt>
                <c:pt idx="65">
                  <c:v>99</c:v>
                </c:pt>
                <c:pt idx="66">
                  <c:v>86</c:v>
                </c:pt>
                <c:pt idx="67">
                  <c:v>90</c:v>
                </c:pt>
                <c:pt idx="68">
                  <c:v>82</c:v>
                </c:pt>
                <c:pt idx="69">
                  <c:v>76</c:v>
                </c:pt>
                <c:pt idx="70">
                  <c:v>83</c:v>
                </c:pt>
                <c:pt idx="71">
                  <c:v>55</c:v>
                </c:pt>
                <c:pt idx="72">
                  <c:v>79</c:v>
                </c:pt>
                <c:pt idx="73">
                  <c:v>82</c:v>
                </c:pt>
                <c:pt idx="74">
                  <c:v>104</c:v>
                </c:pt>
                <c:pt idx="75">
                  <c:v>90</c:v>
                </c:pt>
                <c:pt idx="76">
                  <c:v>98</c:v>
                </c:pt>
                <c:pt idx="77">
                  <c:v>91</c:v>
                </c:pt>
                <c:pt idx="78">
                  <c:v>102</c:v>
                </c:pt>
                <c:pt idx="79">
                  <c:v>114</c:v>
                </c:pt>
                <c:pt idx="80">
                  <c:v>122</c:v>
                </c:pt>
                <c:pt idx="81">
                  <c:v>135</c:v>
                </c:pt>
                <c:pt idx="82">
                  <c:v>118</c:v>
                </c:pt>
                <c:pt idx="83">
                  <c:v>83</c:v>
                </c:pt>
                <c:pt idx="84">
                  <c:v>101</c:v>
                </c:pt>
                <c:pt idx="85">
                  <c:v>79</c:v>
                </c:pt>
                <c:pt idx="86">
                  <c:v>15</c:v>
                </c:pt>
                <c:pt idx="87">
                  <c:v>3</c:v>
                </c:pt>
                <c:pt idx="88">
                  <c:v>26</c:v>
                </c:pt>
                <c:pt idx="89">
                  <c:v>25</c:v>
                </c:pt>
                <c:pt idx="90">
                  <c:v>68</c:v>
                </c:pt>
                <c:pt idx="91">
                  <c:v>58</c:v>
                </c:pt>
                <c:pt idx="92">
                  <c:v>74</c:v>
                </c:pt>
                <c:pt idx="93">
                  <c:v>96</c:v>
                </c:pt>
                <c:pt idx="94">
                  <c:v>100</c:v>
                </c:pt>
                <c:pt idx="95">
                  <c:v>143</c:v>
                </c:pt>
                <c:pt idx="96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905344"/>
        <c:axId val="496901536"/>
      </c:barChart>
      <c:lineChart>
        <c:grouping val="standard"/>
        <c:varyColors val="0"/>
        <c:ser>
          <c:idx val="1"/>
          <c:order val="1"/>
          <c:tx>
            <c:strRef>
              <c:f>Curva_2!$C$1</c:f>
              <c:strCache>
                <c:ptCount val="1"/>
                <c:pt idx="0">
                  <c:v>tm_axes_conRepro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Curva_2!$A$2:$A$98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Curva_2!$C$2:$C$98</c:f>
              <c:numCache>
                <c:formatCode>0.00%</c:formatCode>
                <c:ptCount val="97"/>
                <c:pt idx="0">
                  <c:v>0.1111</c:v>
                </c:pt>
                <c:pt idx="1">
                  <c:v>0.125</c:v>
                </c:pt>
                <c:pt idx="2">
                  <c:v>0.4</c:v>
                </c:pt>
                <c:pt idx="3">
                  <c:v>0.18179999999999999</c:v>
                </c:pt>
                <c:pt idx="4">
                  <c:v>0.375</c:v>
                </c:pt>
                <c:pt idx="5">
                  <c:v>0.33329999999999999</c:v>
                </c:pt>
                <c:pt idx="6">
                  <c:v>0.1</c:v>
                </c:pt>
                <c:pt idx="7">
                  <c:v>9.0899999999999995E-2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8.3299999999999999E-2</c:v>
                </c:pt>
                <c:pt idx="13">
                  <c:v>0.57140000000000002</c:v>
                </c:pt>
                <c:pt idx="14">
                  <c:v>0.1176</c:v>
                </c:pt>
                <c:pt idx="15">
                  <c:v>0.25</c:v>
                </c:pt>
                <c:pt idx="16">
                  <c:v>0.2727</c:v>
                </c:pt>
                <c:pt idx="17">
                  <c:v>0.1</c:v>
                </c:pt>
                <c:pt idx="18">
                  <c:v>1</c:v>
                </c:pt>
                <c:pt idx="19">
                  <c:v>0.25</c:v>
                </c:pt>
                <c:pt idx="20">
                  <c:v>0.66669999999999996</c:v>
                </c:pt>
                <c:pt idx="21">
                  <c:v>8.3299999999999999E-2</c:v>
                </c:pt>
                <c:pt idx="22">
                  <c:v>0.14810000000000001</c:v>
                </c:pt>
                <c:pt idx="23">
                  <c:v>0.16669999999999999</c:v>
                </c:pt>
                <c:pt idx="24">
                  <c:v>0.2424</c:v>
                </c:pt>
                <c:pt idx="25">
                  <c:v>0.19350000000000001</c:v>
                </c:pt>
                <c:pt idx="26">
                  <c:v>0.33329999999999999</c:v>
                </c:pt>
                <c:pt idx="27">
                  <c:v>0.2</c:v>
                </c:pt>
                <c:pt idx="28">
                  <c:v>0.15379999999999999</c:v>
                </c:pt>
                <c:pt idx="29">
                  <c:v>7.8899999999999998E-2</c:v>
                </c:pt>
                <c:pt idx="30">
                  <c:v>0.15</c:v>
                </c:pt>
                <c:pt idx="31">
                  <c:v>8.6999999999999994E-2</c:v>
                </c:pt>
                <c:pt idx="32">
                  <c:v>8.6999999999999994E-2</c:v>
                </c:pt>
                <c:pt idx="33">
                  <c:v>0.1875</c:v>
                </c:pt>
                <c:pt idx="34">
                  <c:v>0.18640000000000001</c:v>
                </c:pt>
                <c:pt idx="35">
                  <c:v>0.13639999999999999</c:v>
                </c:pt>
                <c:pt idx="36">
                  <c:v>0.16220000000000001</c:v>
                </c:pt>
                <c:pt idx="37">
                  <c:v>0.25679999999999997</c:v>
                </c:pt>
                <c:pt idx="38">
                  <c:v>0.23599999999999999</c:v>
                </c:pt>
                <c:pt idx="39">
                  <c:v>0.23749999999999999</c:v>
                </c:pt>
                <c:pt idx="40">
                  <c:v>0.28170000000000001</c:v>
                </c:pt>
                <c:pt idx="41">
                  <c:v>0.28160000000000002</c:v>
                </c:pt>
                <c:pt idx="42">
                  <c:v>0.4219</c:v>
                </c:pt>
                <c:pt idx="43">
                  <c:v>0.27729999999999999</c:v>
                </c:pt>
                <c:pt idx="44">
                  <c:v>0.29139999999999999</c:v>
                </c:pt>
                <c:pt idx="45">
                  <c:v>0.32290000000000002</c:v>
                </c:pt>
                <c:pt idx="46">
                  <c:v>0.37780000000000002</c:v>
                </c:pt>
                <c:pt idx="47">
                  <c:v>0.32219999999999999</c:v>
                </c:pt>
                <c:pt idx="48">
                  <c:v>0.28239999999999998</c:v>
                </c:pt>
                <c:pt idx="49">
                  <c:v>0.3538</c:v>
                </c:pt>
                <c:pt idx="50">
                  <c:v>0.31459999999999999</c:v>
                </c:pt>
                <c:pt idx="51">
                  <c:v>0.26229999999999998</c:v>
                </c:pt>
                <c:pt idx="52">
                  <c:v>0.37290000000000001</c:v>
                </c:pt>
                <c:pt idx="53">
                  <c:v>0.41670000000000001</c:v>
                </c:pt>
                <c:pt idx="54">
                  <c:v>0.32790000000000002</c:v>
                </c:pt>
                <c:pt idx="55">
                  <c:v>0.27910000000000001</c:v>
                </c:pt>
                <c:pt idx="56">
                  <c:v>0.30769999999999997</c:v>
                </c:pt>
                <c:pt idx="57">
                  <c:v>0.2344</c:v>
                </c:pt>
                <c:pt idx="58">
                  <c:v>0.35</c:v>
                </c:pt>
                <c:pt idx="59">
                  <c:v>0.1636</c:v>
                </c:pt>
                <c:pt idx="60">
                  <c:v>0.37140000000000001</c:v>
                </c:pt>
                <c:pt idx="61">
                  <c:v>0.22500000000000001</c:v>
                </c:pt>
                <c:pt idx="62">
                  <c:v>0.2</c:v>
                </c:pt>
                <c:pt idx="63">
                  <c:v>0.25</c:v>
                </c:pt>
                <c:pt idx="64">
                  <c:v>0.25319999999999998</c:v>
                </c:pt>
                <c:pt idx="65">
                  <c:v>0.23230000000000001</c:v>
                </c:pt>
                <c:pt idx="66">
                  <c:v>0.22090000000000001</c:v>
                </c:pt>
                <c:pt idx="67">
                  <c:v>0.28889999999999999</c:v>
                </c:pt>
                <c:pt idx="68">
                  <c:v>0.2195</c:v>
                </c:pt>
                <c:pt idx="69">
                  <c:v>0.27629999999999999</c:v>
                </c:pt>
                <c:pt idx="70">
                  <c:v>0.2651</c:v>
                </c:pt>
                <c:pt idx="71">
                  <c:v>0.2364</c:v>
                </c:pt>
                <c:pt idx="72">
                  <c:v>0.26579999999999998</c:v>
                </c:pt>
                <c:pt idx="73">
                  <c:v>0.1585</c:v>
                </c:pt>
                <c:pt idx="74">
                  <c:v>0.1346</c:v>
                </c:pt>
                <c:pt idx="75">
                  <c:v>0.21110000000000001</c:v>
                </c:pt>
                <c:pt idx="76">
                  <c:v>0.21429999999999999</c:v>
                </c:pt>
                <c:pt idx="77">
                  <c:v>0.1978</c:v>
                </c:pt>
                <c:pt idx="78">
                  <c:v>0.2059</c:v>
                </c:pt>
                <c:pt idx="79">
                  <c:v>0.1565</c:v>
                </c:pt>
                <c:pt idx="80">
                  <c:v>9.0200000000000002E-2</c:v>
                </c:pt>
                <c:pt idx="81">
                  <c:v>0.15559999999999999</c:v>
                </c:pt>
                <c:pt idx="82">
                  <c:v>0.1356</c:v>
                </c:pt>
                <c:pt idx="83">
                  <c:v>4.82E-2</c:v>
                </c:pt>
                <c:pt idx="84">
                  <c:v>9.9000000000000005E-2</c:v>
                </c:pt>
                <c:pt idx="85">
                  <c:v>0.13919999999999999</c:v>
                </c:pt>
                <c:pt idx="86">
                  <c:v>0.1333</c:v>
                </c:pt>
                <c:pt idx="87">
                  <c:v>0</c:v>
                </c:pt>
                <c:pt idx="88">
                  <c:v>7.6899999999999996E-2</c:v>
                </c:pt>
                <c:pt idx="89">
                  <c:v>0.04</c:v>
                </c:pt>
                <c:pt idx="90">
                  <c:v>0.2059</c:v>
                </c:pt>
                <c:pt idx="91">
                  <c:v>8.6199999999999999E-2</c:v>
                </c:pt>
                <c:pt idx="92">
                  <c:v>4.0500000000000001E-2</c:v>
                </c:pt>
                <c:pt idx="93">
                  <c:v>2.0799999999999999E-2</c:v>
                </c:pt>
                <c:pt idx="94">
                  <c:v>0.02</c:v>
                </c:pt>
                <c:pt idx="95">
                  <c:v>3.5000000000000003E-2</c:v>
                </c:pt>
                <c:pt idx="96">
                  <c:v>7.9000000000000008E-3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Curva_2!$D$1</c:f>
              <c:strCache>
                <c:ptCount val="1"/>
                <c:pt idx="0">
                  <c:v>tm_axes_sinRepro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Curva_2!$A$2:$A$98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Curva_2!$D$2:$D$98</c:f>
              <c:numCache>
                <c:formatCode>0.00%</c:formatCode>
                <c:ptCount val="97"/>
                <c:pt idx="0">
                  <c:v>0.1111</c:v>
                </c:pt>
                <c:pt idx="1">
                  <c:v>0.125</c:v>
                </c:pt>
                <c:pt idx="2">
                  <c:v>0.4</c:v>
                </c:pt>
                <c:pt idx="3">
                  <c:v>0.18179999999999999</c:v>
                </c:pt>
                <c:pt idx="4">
                  <c:v>0.375</c:v>
                </c:pt>
                <c:pt idx="5">
                  <c:v>0.33329999999999999</c:v>
                </c:pt>
                <c:pt idx="6">
                  <c:v>0.1</c:v>
                </c:pt>
                <c:pt idx="7">
                  <c:v>9.0899999999999995E-2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8.3299999999999999E-2</c:v>
                </c:pt>
                <c:pt idx="13">
                  <c:v>0.57140000000000002</c:v>
                </c:pt>
                <c:pt idx="14">
                  <c:v>0.1176</c:v>
                </c:pt>
                <c:pt idx="15">
                  <c:v>0.25</c:v>
                </c:pt>
                <c:pt idx="16">
                  <c:v>0.2727</c:v>
                </c:pt>
                <c:pt idx="17">
                  <c:v>0.1</c:v>
                </c:pt>
                <c:pt idx="18">
                  <c:v>1</c:v>
                </c:pt>
                <c:pt idx="19">
                  <c:v>0.25</c:v>
                </c:pt>
                <c:pt idx="20">
                  <c:v>0.66669999999999996</c:v>
                </c:pt>
                <c:pt idx="21">
                  <c:v>8.3299999999999999E-2</c:v>
                </c:pt>
                <c:pt idx="22">
                  <c:v>0.14810000000000001</c:v>
                </c:pt>
                <c:pt idx="23">
                  <c:v>0.16669999999999999</c:v>
                </c:pt>
                <c:pt idx="24">
                  <c:v>0.2424</c:v>
                </c:pt>
                <c:pt idx="25">
                  <c:v>0.19350000000000001</c:v>
                </c:pt>
                <c:pt idx="26">
                  <c:v>0.33329999999999999</c:v>
                </c:pt>
                <c:pt idx="27">
                  <c:v>0.2</c:v>
                </c:pt>
                <c:pt idx="28">
                  <c:v>0.15379999999999999</c:v>
                </c:pt>
                <c:pt idx="29">
                  <c:v>7.8899999999999998E-2</c:v>
                </c:pt>
                <c:pt idx="30">
                  <c:v>0.15</c:v>
                </c:pt>
                <c:pt idx="31">
                  <c:v>8.6999999999999994E-2</c:v>
                </c:pt>
                <c:pt idx="32">
                  <c:v>8.6999999999999994E-2</c:v>
                </c:pt>
                <c:pt idx="33">
                  <c:v>0.1875</c:v>
                </c:pt>
                <c:pt idx="34">
                  <c:v>0.18640000000000001</c:v>
                </c:pt>
                <c:pt idx="35">
                  <c:v>0.13639999999999999</c:v>
                </c:pt>
                <c:pt idx="36">
                  <c:v>0.16220000000000001</c:v>
                </c:pt>
                <c:pt idx="37">
                  <c:v>0.25679999999999997</c:v>
                </c:pt>
                <c:pt idx="38">
                  <c:v>0.23599999999999999</c:v>
                </c:pt>
                <c:pt idx="39">
                  <c:v>0.23749999999999999</c:v>
                </c:pt>
                <c:pt idx="40">
                  <c:v>0.28170000000000001</c:v>
                </c:pt>
                <c:pt idx="41">
                  <c:v>0.28160000000000002</c:v>
                </c:pt>
                <c:pt idx="42">
                  <c:v>0.4219</c:v>
                </c:pt>
                <c:pt idx="43">
                  <c:v>0.27729999999999999</c:v>
                </c:pt>
                <c:pt idx="44">
                  <c:v>0.29139999999999999</c:v>
                </c:pt>
                <c:pt idx="45">
                  <c:v>0.32290000000000002</c:v>
                </c:pt>
                <c:pt idx="46">
                  <c:v>0.37780000000000002</c:v>
                </c:pt>
                <c:pt idx="47">
                  <c:v>0.32219999999999999</c:v>
                </c:pt>
                <c:pt idx="48">
                  <c:v>0.28239999999999998</c:v>
                </c:pt>
                <c:pt idx="49">
                  <c:v>0.3538</c:v>
                </c:pt>
                <c:pt idx="50">
                  <c:v>0.31459999999999999</c:v>
                </c:pt>
                <c:pt idx="51">
                  <c:v>0.26229999999999998</c:v>
                </c:pt>
                <c:pt idx="52">
                  <c:v>0.37290000000000001</c:v>
                </c:pt>
                <c:pt idx="53">
                  <c:v>0.41670000000000001</c:v>
                </c:pt>
                <c:pt idx="54">
                  <c:v>0.32790000000000002</c:v>
                </c:pt>
                <c:pt idx="55">
                  <c:v>0.27910000000000001</c:v>
                </c:pt>
                <c:pt idx="56">
                  <c:v>0.30769999999999997</c:v>
                </c:pt>
                <c:pt idx="57">
                  <c:v>0.2344</c:v>
                </c:pt>
                <c:pt idx="58">
                  <c:v>0.35</c:v>
                </c:pt>
                <c:pt idx="59">
                  <c:v>0.1636</c:v>
                </c:pt>
                <c:pt idx="60">
                  <c:v>0.37140000000000001</c:v>
                </c:pt>
                <c:pt idx="61">
                  <c:v>0.22500000000000001</c:v>
                </c:pt>
                <c:pt idx="62">
                  <c:v>0.2</c:v>
                </c:pt>
                <c:pt idx="63">
                  <c:v>0.25</c:v>
                </c:pt>
                <c:pt idx="64">
                  <c:v>0.25319999999999998</c:v>
                </c:pt>
                <c:pt idx="65">
                  <c:v>0.23230000000000001</c:v>
                </c:pt>
                <c:pt idx="66">
                  <c:v>0.22090000000000001</c:v>
                </c:pt>
                <c:pt idx="67">
                  <c:v>0.28889999999999999</c:v>
                </c:pt>
                <c:pt idx="68">
                  <c:v>0.2195</c:v>
                </c:pt>
                <c:pt idx="69">
                  <c:v>0.27629999999999999</c:v>
                </c:pt>
                <c:pt idx="70">
                  <c:v>0.1928</c:v>
                </c:pt>
                <c:pt idx="71">
                  <c:v>0.1636</c:v>
                </c:pt>
                <c:pt idx="72">
                  <c:v>0.1646</c:v>
                </c:pt>
                <c:pt idx="73">
                  <c:v>0.14630000000000001</c:v>
                </c:pt>
                <c:pt idx="74">
                  <c:v>8.6499999999999994E-2</c:v>
                </c:pt>
                <c:pt idx="75">
                  <c:v>0.2</c:v>
                </c:pt>
                <c:pt idx="76">
                  <c:v>0.19389999999999999</c:v>
                </c:pt>
                <c:pt idx="77">
                  <c:v>0.15379999999999999</c:v>
                </c:pt>
                <c:pt idx="78">
                  <c:v>0.2286</c:v>
                </c:pt>
                <c:pt idx="79">
                  <c:v>0.18099999999999999</c:v>
                </c:pt>
                <c:pt idx="80">
                  <c:v>0.1048</c:v>
                </c:pt>
                <c:pt idx="81">
                  <c:v>0.1439</c:v>
                </c:pt>
                <c:pt idx="82">
                  <c:v>0.15</c:v>
                </c:pt>
                <c:pt idx="83">
                  <c:v>4.9399999999999999E-2</c:v>
                </c:pt>
                <c:pt idx="84">
                  <c:v>6.0600000000000001E-2</c:v>
                </c:pt>
                <c:pt idx="85">
                  <c:v>0.12659999999999999</c:v>
                </c:pt>
                <c:pt idx="86">
                  <c:v>0.1333</c:v>
                </c:pt>
                <c:pt idx="87">
                  <c:v>0</c:v>
                </c:pt>
                <c:pt idx="88">
                  <c:v>4.1700000000000001E-2</c:v>
                </c:pt>
                <c:pt idx="89">
                  <c:v>0.04</c:v>
                </c:pt>
                <c:pt idx="90">
                  <c:v>0.20899999999999999</c:v>
                </c:pt>
                <c:pt idx="91">
                  <c:v>8.77E-2</c:v>
                </c:pt>
                <c:pt idx="92">
                  <c:v>4.0500000000000001E-2</c:v>
                </c:pt>
                <c:pt idx="93">
                  <c:v>2.0799999999999999E-2</c:v>
                </c:pt>
                <c:pt idx="94">
                  <c:v>0.02</c:v>
                </c:pt>
                <c:pt idx="95">
                  <c:v>3.5000000000000003E-2</c:v>
                </c:pt>
                <c:pt idx="96">
                  <c:v>7.9000000000000008E-3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Curva_2!$E$1</c:f>
              <c:strCache>
                <c:ptCount val="1"/>
                <c:pt idx="0">
                  <c:v>tm_vm_conRepro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Curva_2!$A$2:$A$98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Curva_2!$E$2:$E$98</c:f>
              <c:numCache>
                <c:formatCode>0.00%</c:formatCode>
                <c:ptCount val="97"/>
                <c:pt idx="4">
                  <c:v>1</c:v>
                </c:pt>
                <c:pt idx="16">
                  <c:v>1</c:v>
                </c:pt>
                <c:pt idx="19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0.85709999999999997</c:v>
                </c:pt>
                <c:pt idx="24">
                  <c:v>0.75</c:v>
                </c:pt>
                <c:pt idx="25">
                  <c:v>0.66669999999999996</c:v>
                </c:pt>
                <c:pt idx="26">
                  <c:v>0.5</c:v>
                </c:pt>
                <c:pt idx="27">
                  <c:v>1</c:v>
                </c:pt>
                <c:pt idx="28">
                  <c:v>0.66669999999999996</c:v>
                </c:pt>
                <c:pt idx="29">
                  <c:v>0.54549999999999998</c:v>
                </c:pt>
                <c:pt idx="30">
                  <c:v>0.64710000000000001</c:v>
                </c:pt>
                <c:pt idx="31">
                  <c:v>0.66669999999999996</c:v>
                </c:pt>
                <c:pt idx="32">
                  <c:v>0.66669999999999996</c:v>
                </c:pt>
                <c:pt idx="33">
                  <c:v>0.78569999999999995</c:v>
                </c:pt>
                <c:pt idx="34">
                  <c:v>0.72219999999999995</c:v>
                </c:pt>
                <c:pt idx="35">
                  <c:v>0.36840000000000001</c:v>
                </c:pt>
                <c:pt idx="36">
                  <c:v>0.45450000000000002</c:v>
                </c:pt>
                <c:pt idx="37">
                  <c:v>0.76190000000000002</c:v>
                </c:pt>
                <c:pt idx="38">
                  <c:v>0.42499999999999999</c:v>
                </c:pt>
                <c:pt idx="39">
                  <c:v>0.57689999999999997</c:v>
                </c:pt>
                <c:pt idx="40">
                  <c:v>0.72219999999999995</c:v>
                </c:pt>
                <c:pt idx="41">
                  <c:v>0.54290000000000005</c:v>
                </c:pt>
                <c:pt idx="42">
                  <c:v>0.74070000000000003</c:v>
                </c:pt>
                <c:pt idx="43">
                  <c:v>0.58330000000000004</c:v>
                </c:pt>
                <c:pt idx="44">
                  <c:v>0.67920000000000003</c:v>
                </c:pt>
                <c:pt idx="45">
                  <c:v>0.75680000000000003</c:v>
                </c:pt>
                <c:pt idx="46">
                  <c:v>0.875</c:v>
                </c:pt>
                <c:pt idx="47">
                  <c:v>0.71430000000000005</c:v>
                </c:pt>
                <c:pt idx="48">
                  <c:v>0.6</c:v>
                </c:pt>
                <c:pt idx="49">
                  <c:v>0.71879999999999999</c:v>
                </c:pt>
                <c:pt idx="50">
                  <c:v>0.68289999999999995</c:v>
                </c:pt>
                <c:pt idx="51">
                  <c:v>0.60870000000000002</c:v>
                </c:pt>
                <c:pt idx="52">
                  <c:v>0.64290000000000003</c:v>
                </c:pt>
                <c:pt idx="53">
                  <c:v>0.64290000000000003</c:v>
                </c:pt>
                <c:pt idx="54">
                  <c:v>0.59379999999999999</c:v>
                </c:pt>
                <c:pt idx="55">
                  <c:v>0.6452</c:v>
                </c:pt>
                <c:pt idx="56">
                  <c:v>0.75</c:v>
                </c:pt>
                <c:pt idx="57">
                  <c:v>0.57689999999999997</c:v>
                </c:pt>
                <c:pt idx="58">
                  <c:v>0.71430000000000005</c:v>
                </c:pt>
                <c:pt idx="59">
                  <c:v>0.47620000000000001</c:v>
                </c:pt>
                <c:pt idx="60">
                  <c:v>0.58620000000000005</c:v>
                </c:pt>
                <c:pt idx="61">
                  <c:v>0.4839</c:v>
                </c:pt>
                <c:pt idx="62">
                  <c:v>0.4839</c:v>
                </c:pt>
                <c:pt idx="63">
                  <c:v>0.7097</c:v>
                </c:pt>
                <c:pt idx="64">
                  <c:v>0.6774</c:v>
                </c:pt>
                <c:pt idx="65">
                  <c:v>0.5625</c:v>
                </c:pt>
                <c:pt idx="66">
                  <c:v>0.71879999999999999</c:v>
                </c:pt>
                <c:pt idx="67">
                  <c:v>0.66669999999999996</c:v>
                </c:pt>
                <c:pt idx="68">
                  <c:v>0.85289999999999999</c:v>
                </c:pt>
                <c:pt idx="69">
                  <c:v>0.63890000000000002</c:v>
                </c:pt>
                <c:pt idx="70">
                  <c:v>0.6</c:v>
                </c:pt>
                <c:pt idx="71">
                  <c:v>0.73680000000000001</c:v>
                </c:pt>
                <c:pt idx="72">
                  <c:v>0.80769999999999997</c:v>
                </c:pt>
                <c:pt idx="73">
                  <c:v>0.8</c:v>
                </c:pt>
                <c:pt idx="74">
                  <c:v>0.7</c:v>
                </c:pt>
                <c:pt idx="75">
                  <c:v>0.85</c:v>
                </c:pt>
                <c:pt idx="76">
                  <c:v>0.8</c:v>
                </c:pt>
                <c:pt idx="77">
                  <c:v>0.90910000000000002</c:v>
                </c:pt>
                <c:pt idx="78">
                  <c:v>0.84</c:v>
                </c:pt>
                <c:pt idx="79">
                  <c:v>0.86670000000000003</c:v>
                </c:pt>
                <c:pt idx="80">
                  <c:v>0.44440000000000002</c:v>
                </c:pt>
                <c:pt idx="81">
                  <c:v>0.6</c:v>
                </c:pt>
                <c:pt idx="82">
                  <c:v>0.59260000000000002</c:v>
                </c:pt>
                <c:pt idx="83">
                  <c:v>0.6</c:v>
                </c:pt>
                <c:pt idx="84">
                  <c:v>0.8</c:v>
                </c:pt>
                <c:pt idx="85">
                  <c:v>0.78569999999999995</c:v>
                </c:pt>
                <c:pt idx="86">
                  <c:v>0.85709999999999997</c:v>
                </c:pt>
                <c:pt idx="87">
                  <c:v>1</c:v>
                </c:pt>
                <c:pt idx="88">
                  <c:v>0.88890000000000002</c:v>
                </c:pt>
                <c:pt idx="89">
                  <c:v>0.75</c:v>
                </c:pt>
                <c:pt idx="90">
                  <c:v>0.83330000000000004</c:v>
                </c:pt>
                <c:pt idx="91">
                  <c:v>0.90480000000000005</c:v>
                </c:pt>
                <c:pt idx="92">
                  <c:v>0.73329999999999995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Curva_2!$F$1</c:f>
              <c:strCache>
                <c:ptCount val="1"/>
                <c:pt idx="0">
                  <c:v>tm_vm_sinRepro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Curva_2!$A$2:$A$98</c:f>
              <c:numCache>
                <c:formatCode>mmm\-yy</c:formatCode>
                <c:ptCount val="97"/>
                <c:pt idx="0">
                  <c:v>41334</c:v>
                </c:pt>
                <c:pt idx="1">
                  <c:v>41365</c:v>
                </c:pt>
                <c:pt idx="2">
                  <c:v>41395</c:v>
                </c:pt>
                <c:pt idx="3">
                  <c:v>41426</c:v>
                </c:pt>
                <c:pt idx="4">
                  <c:v>41456</c:v>
                </c:pt>
                <c:pt idx="5">
                  <c:v>41487</c:v>
                </c:pt>
                <c:pt idx="6">
                  <c:v>41518</c:v>
                </c:pt>
                <c:pt idx="7">
                  <c:v>41548</c:v>
                </c:pt>
                <c:pt idx="8">
                  <c:v>41579</c:v>
                </c:pt>
                <c:pt idx="9">
                  <c:v>41609</c:v>
                </c:pt>
                <c:pt idx="10">
                  <c:v>41640</c:v>
                </c:pt>
                <c:pt idx="11">
                  <c:v>41671</c:v>
                </c:pt>
                <c:pt idx="12">
                  <c:v>41699</c:v>
                </c:pt>
                <c:pt idx="13">
                  <c:v>41730</c:v>
                </c:pt>
                <c:pt idx="14">
                  <c:v>41760</c:v>
                </c:pt>
                <c:pt idx="15">
                  <c:v>41791</c:v>
                </c:pt>
                <c:pt idx="16">
                  <c:v>41821</c:v>
                </c:pt>
                <c:pt idx="17">
                  <c:v>41852</c:v>
                </c:pt>
                <c:pt idx="18">
                  <c:v>41883</c:v>
                </c:pt>
                <c:pt idx="19">
                  <c:v>41913</c:v>
                </c:pt>
                <c:pt idx="20">
                  <c:v>41944</c:v>
                </c:pt>
                <c:pt idx="21">
                  <c:v>41974</c:v>
                </c:pt>
                <c:pt idx="22">
                  <c:v>42005</c:v>
                </c:pt>
                <c:pt idx="23">
                  <c:v>42036</c:v>
                </c:pt>
                <c:pt idx="24">
                  <c:v>42064</c:v>
                </c:pt>
                <c:pt idx="25">
                  <c:v>42095</c:v>
                </c:pt>
                <c:pt idx="26">
                  <c:v>42125</c:v>
                </c:pt>
                <c:pt idx="27">
                  <c:v>42156</c:v>
                </c:pt>
                <c:pt idx="28">
                  <c:v>42186</c:v>
                </c:pt>
                <c:pt idx="29">
                  <c:v>42217</c:v>
                </c:pt>
                <c:pt idx="30">
                  <c:v>42248</c:v>
                </c:pt>
                <c:pt idx="31">
                  <c:v>42278</c:v>
                </c:pt>
                <c:pt idx="32">
                  <c:v>42309</c:v>
                </c:pt>
                <c:pt idx="33">
                  <c:v>42339</c:v>
                </c:pt>
                <c:pt idx="34">
                  <c:v>42370</c:v>
                </c:pt>
                <c:pt idx="35">
                  <c:v>42401</c:v>
                </c:pt>
                <c:pt idx="36">
                  <c:v>42430</c:v>
                </c:pt>
                <c:pt idx="37">
                  <c:v>42461</c:v>
                </c:pt>
                <c:pt idx="38">
                  <c:v>42491</c:v>
                </c:pt>
                <c:pt idx="39">
                  <c:v>42522</c:v>
                </c:pt>
                <c:pt idx="40">
                  <c:v>42552</c:v>
                </c:pt>
                <c:pt idx="41">
                  <c:v>42583</c:v>
                </c:pt>
                <c:pt idx="42">
                  <c:v>42614</c:v>
                </c:pt>
                <c:pt idx="43">
                  <c:v>42644</c:v>
                </c:pt>
                <c:pt idx="44">
                  <c:v>42675</c:v>
                </c:pt>
                <c:pt idx="45">
                  <c:v>42705</c:v>
                </c:pt>
                <c:pt idx="46">
                  <c:v>42736</c:v>
                </c:pt>
                <c:pt idx="47">
                  <c:v>42767</c:v>
                </c:pt>
                <c:pt idx="48">
                  <c:v>42795</c:v>
                </c:pt>
                <c:pt idx="49">
                  <c:v>42826</c:v>
                </c:pt>
                <c:pt idx="50">
                  <c:v>42856</c:v>
                </c:pt>
                <c:pt idx="51">
                  <c:v>42887</c:v>
                </c:pt>
                <c:pt idx="52">
                  <c:v>42917</c:v>
                </c:pt>
                <c:pt idx="53">
                  <c:v>42948</c:v>
                </c:pt>
                <c:pt idx="54">
                  <c:v>42979</c:v>
                </c:pt>
                <c:pt idx="55">
                  <c:v>43009</c:v>
                </c:pt>
                <c:pt idx="56">
                  <c:v>43040</c:v>
                </c:pt>
                <c:pt idx="57">
                  <c:v>43070</c:v>
                </c:pt>
                <c:pt idx="58">
                  <c:v>43101</c:v>
                </c:pt>
                <c:pt idx="59">
                  <c:v>43132</c:v>
                </c:pt>
                <c:pt idx="60">
                  <c:v>43160</c:v>
                </c:pt>
                <c:pt idx="61">
                  <c:v>43191</c:v>
                </c:pt>
                <c:pt idx="62">
                  <c:v>43221</c:v>
                </c:pt>
                <c:pt idx="63">
                  <c:v>43252</c:v>
                </c:pt>
                <c:pt idx="64">
                  <c:v>43282</c:v>
                </c:pt>
                <c:pt idx="65">
                  <c:v>43313</c:v>
                </c:pt>
                <c:pt idx="66">
                  <c:v>43344</c:v>
                </c:pt>
                <c:pt idx="67">
                  <c:v>43374</c:v>
                </c:pt>
                <c:pt idx="68">
                  <c:v>43405</c:v>
                </c:pt>
                <c:pt idx="69">
                  <c:v>43435</c:v>
                </c:pt>
                <c:pt idx="70">
                  <c:v>43466</c:v>
                </c:pt>
                <c:pt idx="71">
                  <c:v>43497</c:v>
                </c:pt>
                <c:pt idx="72">
                  <c:v>43525</c:v>
                </c:pt>
                <c:pt idx="73">
                  <c:v>43556</c:v>
                </c:pt>
                <c:pt idx="74">
                  <c:v>43586</c:v>
                </c:pt>
                <c:pt idx="75">
                  <c:v>43617</c:v>
                </c:pt>
                <c:pt idx="76">
                  <c:v>43647</c:v>
                </c:pt>
                <c:pt idx="77">
                  <c:v>43678</c:v>
                </c:pt>
                <c:pt idx="78">
                  <c:v>43709</c:v>
                </c:pt>
                <c:pt idx="79">
                  <c:v>43739</c:v>
                </c:pt>
                <c:pt idx="80">
                  <c:v>43770</c:v>
                </c:pt>
                <c:pt idx="81">
                  <c:v>43800</c:v>
                </c:pt>
                <c:pt idx="82">
                  <c:v>43831</c:v>
                </c:pt>
                <c:pt idx="83">
                  <c:v>43862</c:v>
                </c:pt>
                <c:pt idx="84">
                  <c:v>43891</c:v>
                </c:pt>
                <c:pt idx="85">
                  <c:v>43922</c:v>
                </c:pt>
                <c:pt idx="86">
                  <c:v>43952</c:v>
                </c:pt>
                <c:pt idx="87">
                  <c:v>43983</c:v>
                </c:pt>
                <c:pt idx="88">
                  <c:v>44013</c:v>
                </c:pt>
                <c:pt idx="89">
                  <c:v>44044</c:v>
                </c:pt>
                <c:pt idx="90">
                  <c:v>44075</c:v>
                </c:pt>
                <c:pt idx="91">
                  <c:v>44105</c:v>
                </c:pt>
                <c:pt idx="92">
                  <c:v>44136</c:v>
                </c:pt>
                <c:pt idx="93">
                  <c:v>44166</c:v>
                </c:pt>
                <c:pt idx="94">
                  <c:v>44197</c:v>
                </c:pt>
                <c:pt idx="95">
                  <c:v>44228</c:v>
                </c:pt>
                <c:pt idx="96">
                  <c:v>44256</c:v>
                </c:pt>
              </c:numCache>
            </c:numRef>
          </c:cat>
          <c:val>
            <c:numRef>
              <c:f>Curva_2!$F$2:$F$98</c:f>
              <c:numCache>
                <c:formatCode>0.00%</c:formatCode>
                <c:ptCount val="97"/>
                <c:pt idx="4">
                  <c:v>1</c:v>
                </c:pt>
                <c:pt idx="16">
                  <c:v>1</c:v>
                </c:pt>
                <c:pt idx="19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0.85709999999999997</c:v>
                </c:pt>
                <c:pt idx="24">
                  <c:v>0.75</c:v>
                </c:pt>
                <c:pt idx="25">
                  <c:v>0.66669999999999996</c:v>
                </c:pt>
                <c:pt idx="26">
                  <c:v>0.5</c:v>
                </c:pt>
                <c:pt idx="27">
                  <c:v>1</c:v>
                </c:pt>
                <c:pt idx="28">
                  <c:v>0.66669999999999996</c:v>
                </c:pt>
                <c:pt idx="29">
                  <c:v>0.54549999999999998</c:v>
                </c:pt>
                <c:pt idx="30">
                  <c:v>0.64710000000000001</c:v>
                </c:pt>
                <c:pt idx="31">
                  <c:v>0.66669999999999996</c:v>
                </c:pt>
                <c:pt idx="32">
                  <c:v>0.66669999999999996</c:v>
                </c:pt>
                <c:pt idx="33">
                  <c:v>0.78569999999999995</c:v>
                </c:pt>
                <c:pt idx="34">
                  <c:v>0.72219999999999995</c:v>
                </c:pt>
                <c:pt idx="35">
                  <c:v>0.36840000000000001</c:v>
                </c:pt>
                <c:pt idx="36">
                  <c:v>0.45450000000000002</c:v>
                </c:pt>
                <c:pt idx="37">
                  <c:v>0.76190000000000002</c:v>
                </c:pt>
                <c:pt idx="38">
                  <c:v>0.42499999999999999</c:v>
                </c:pt>
                <c:pt idx="39">
                  <c:v>0.57689999999999997</c:v>
                </c:pt>
                <c:pt idx="40">
                  <c:v>0.72219999999999995</c:v>
                </c:pt>
                <c:pt idx="41">
                  <c:v>0.54290000000000005</c:v>
                </c:pt>
                <c:pt idx="42">
                  <c:v>0.74070000000000003</c:v>
                </c:pt>
                <c:pt idx="43">
                  <c:v>0.58330000000000004</c:v>
                </c:pt>
                <c:pt idx="44">
                  <c:v>0.67920000000000003</c:v>
                </c:pt>
                <c:pt idx="45">
                  <c:v>0.75680000000000003</c:v>
                </c:pt>
                <c:pt idx="46">
                  <c:v>0.875</c:v>
                </c:pt>
                <c:pt idx="47">
                  <c:v>0.71430000000000005</c:v>
                </c:pt>
                <c:pt idx="48">
                  <c:v>0.6</c:v>
                </c:pt>
                <c:pt idx="49">
                  <c:v>0.71879999999999999</c:v>
                </c:pt>
                <c:pt idx="50">
                  <c:v>0.68289999999999995</c:v>
                </c:pt>
                <c:pt idx="51">
                  <c:v>0.60870000000000002</c:v>
                </c:pt>
                <c:pt idx="52">
                  <c:v>0.64290000000000003</c:v>
                </c:pt>
                <c:pt idx="53">
                  <c:v>0.64290000000000003</c:v>
                </c:pt>
                <c:pt idx="54">
                  <c:v>0.59379999999999999</c:v>
                </c:pt>
                <c:pt idx="55">
                  <c:v>0.6452</c:v>
                </c:pt>
                <c:pt idx="56">
                  <c:v>0.75</c:v>
                </c:pt>
                <c:pt idx="57">
                  <c:v>0.57689999999999997</c:v>
                </c:pt>
                <c:pt idx="58">
                  <c:v>0.71430000000000005</c:v>
                </c:pt>
                <c:pt idx="59">
                  <c:v>0.47620000000000001</c:v>
                </c:pt>
                <c:pt idx="60">
                  <c:v>0.58620000000000005</c:v>
                </c:pt>
                <c:pt idx="61">
                  <c:v>0.4839</c:v>
                </c:pt>
                <c:pt idx="62">
                  <c:v>0.4839</c:v>
                </c:pt>
                <c:pt idx="63">
                  <c:v>0.7097</c:v>
                </c:pt>
                <c:pt idx="64">
                  <c:v>0.6774</c:v>
                </c:pt>
                <c:pt idx="65">
                  <c:v>0.5625</c:v>
                </c:pt>
                <c:pt idx="66">
                  <c:v>0.71879999999999999</c:v>
                </c:pt>
                <c:pt idx="67">
                  <c:v>0.66669999999999996</c:v>
                </c:pt>
                <c:pt idx="68">
                  <c:v>0.85289999999999999</c:v>
                </c:pt>
                <c:pt idx="69">
                  <c:v>0.63890000000000002</c:v>
                </c:pt>
                <c:pt idx="70">
                  <c:v>0.55559999999999998</c:v>
                </c:pt>
                <c:pt idx="71">
                  <c:v>0.69569999999999999</c:v>
                </c:pt>
                <c:pt idx="72">
                  <c:v>0.67859999999999998</c:v>
                </c:pt>
                <c:pt idx="73">
                  <c:v>0.6774</c:v>
                </c:pt>
                <c:pt idx="74">
                  <c:v>0.56520000000000004</c:v>
                </c:pt>
                <c:pt idx="75">
                  <c:v>0.7419</c:v>
                </c:pt>
                <c:pt idx="76">
                  <c:v>0.72550000000000003</c:v>
                </c:pt>
                <c:pt idx="77">
                  <c:v>0.76190000000000002</c:v>
                </c:pt>
                <c:pt idx="78">
                  <c:v>0.69089999999999996</c:v>
                </c:pt>
                <c:pt idx="79">
                  <c:v>0.62709999999999999</c:v>
                </c:pt>
                <c:pt idx="80">
                  <c:v>0.57140000000000002</c:v>
                </c:pt>
                <c:pt idx="81">
                  <c:v>0.64290000000000003</c:v>
                </c:pt>
                <c:pt idx="82">
                  <c:v>0.70730000000000004</c:v>
                </c:pt>
                <c:pt idx="83">
                  <c:v>0.59260000000000002</c:v>
                </c:pt>
                <c:pt idx="84">
                  <c:v>0.8</c:v>
                </c:pt>
                <c:pt idx="85">
                  <c:v>0.875</c:v>
                </c:pt>
                <c:pt idx="86">
                  <c:v>0.83330000000000004</c:v>
                </c:pt>
                <c:pt idx="87">
                  <c:v>1</c:v>
                </c:pt>
                <c:pt idx="88">
                  <c:v>1</c:v>
                </c:pt>
                <c:pt idx="89">
                  <c:v>0.71430000000000005</c:v>
                </c:pt>
                <c:pt idx="90">
                  <c:v>0.83330000000000004</c:v>
                </c:pt>
                <c:pt idx="91">
                  <c:v>0.90480000000000005</c:v>
                </c:pt>
                <c:pt idx="92">
                  <c:v>0.73329999999999995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98816"/>
        <c:axId val="496903712"/>
      </c:lineChart>
      <c:dateAx>
        <c:axId val="496898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903712"/>
        <c:crosses val="autoZero"/>
        <c:auto val="1"/>
        <c:lblOffset val="100"/>
        <c:baseTimeUnit val="months"/>
      </c:dateAx>
      <c:valAx>
        <c:axId val="496903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898816"/>
        <c:crosses val="autoZero"/>
        <c:crossBetween val="between"/>
      </c:valAx>
      <c:valAx>
        <c:axId val="49690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6905344"/>
        <c:crosses val="max"/>
        <c:crossBetween val="between"/>
      </c:valAx>
      <c:dateAx>
        <c:axId val="4969053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969015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542924</xdr:colOff>
      <xdr:row>1</xdr:row>
      <xdr:rowOff>142875</xdr:rowOff>
    </xdr:from>
    <xdr:to>
      <xdr:col>31</xdr:col>
      <xdr:colOff>219075</xdr:colOff>
      <xdr:row>36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571501</xdr:colOff>
      <xdr:row>1</xdr:row>
      <xdr:rowOff>19049</xdr:rowOff>
    </xdr:from>
    <xdr:to>
      <xdr:col>25</xdr:col>
      <xdr:colOff>704851</xdr:colOff>
      <xdr:row>32</xdr:row>
      <xdr:rowOff>9524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571501</xdr:colOff>
      <xdr:row>1</xdr:row>
      <xdr:rowOff>19049</xdr:rowOff>
    </xdr:from>
    <xdr:to>
      <xdr:col>25</xdr:col>
      <xdr:colOff>704851</xdr:colOff>
      <xdr:row>32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K1" workbookViewId="0">
      <selection activeCell="I72" sqref="I72"/>
    </sheetView>
  </sheetViews>
  <sheetFormatPr baseColWidth="10"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80</v>
      </c>
      <c r="H1" t="s">
        <v>81</v>
      </c>
    </row>
    <row r="2" spans="1:8" x14ac:dyDescent="0.25">
      <c r="A2" t="s">
        <v>9</v>
      </c>
      <c r="B2">
        <v>9</v>
      </c>
      <c r="C2">
        <v>0.11111111111111099</v>
      </c>
      <c r="F2" s="1">
        <v>41275</v>
      </c>
      <c r="G2">
        <f t="shared" ref="G2:G33" si="0">IF(E2="",C2,E2)</f>
        <v>0.11111111111111099</v>
      </c>
      <c r="H2">
        <v>9</v>
      </c>
    </row>
    <row r="3" spans="1:8" x14ac:dyDescent="0.25">
      <c r="A3" t="s">
        <v>8</v>
      </c>
      <c r="B3">
        <v>8</v>
      </c>
      <c r="C3">
        <v>0.125</v>
      </c>
      <c r="F3" s="1">
        <v>41306</v>
      </c>
      <c r="G3">
        <f t="shared" si="0"/>
        <v>0.125</v>
      </c>
      <c r="H3">
        <v>8</v>
      </c>
    </row>
    <row r="4" spans="1:8" x14ac:dyDescent="0.25">
      <c r="A4" t="s">
        <v>12</v>
      </c>
      <c r="B4">
        <v>6</v>
      </c>
      <c r="C4">
        <v>0.33333333333333298</v>
      </c>
      <c r="F4" s="1">
        <v>41334</v>
      </c>
      <c r="G4">
        <f t="shared" si="0"/>
        <v>0.33333333333333298</v>
      </c>
      <c r="H4">
        <v>6</v>
      </c>
    </row>
    <row r="5" spans="1:8" x14ac:dyDescent="0.25">
      <c r="A5" t="s">
        <v>5</v>
      </c>
      <c r="B5">
        <v>13</v>
      </c>
      <c r="C5">
        <v>7.69230769230769E-2</v>
      </c>
      <c r="F5" s="1">
        <v>41365</v>
      </c>
      <c r="G5">
        <f t="shared" si="0"/>
        <v>7.69230769230769E-2</v>
      </c>
      <c r="H5">
        <v>13</v>
      </c>
    </row>
    <row r="6" spans="1:8" x14ac:dyDescent="0.25">
      <c r="A6" t="s">
        <v>13</v>
      </c>
      <c r="B6">
        <v>8</v>
      </c>
      <c r="C6">
        <v>0.375</v>
      </c>
      <c r="F6" s="1">
        <v>41395</v>
      </c>
      <c r="G6">
        <f t="shared" si="0"/>
        <v>0.375</v>
      </c>
      <c r="H6">
        <v>8</v>
      </c>
    </row>
    <row r="7" spans="1:8" x14ac:dyDescent="0.25">
      <c r="A7" t="s">
        <v>11</v>
      </c>
      <c r="B7">
        <v>8</v>
      </c>
      <c r="C7">
        <v>0.25</v>
      </c>
      <c r="F7" s="1">
        <v>41426</v>
      </c>
      <c r="G7">
        <f t="shared" si="0"/>
        <v>0.25</v>
      </c>
      <c r="H7">
        <v>8</v>
      </c>
    </row>
    <row r="8" spans="1:8" x14ac:dyDescent="0.25">
      <c r="A8" t="s">
        <v>10</v>
      </c>
      <c r="B8">
        <v>10</v>
      </c>
      <c r="C8">
        <v>0.1</v>
      </c>
      <c r="F8" s="1">
        <v>41456</v>
      </c>
      <c r="G8">
        <f t="shared" si="0"/>
        <v>0.1</v>
      </c>
      <c r="H8">
        <v>10</v>
      </c>
    </row>
    <row r="9" spans="1:8" x14ac:dyDescent="0.25">
      <c r="A9" t="s">
        <v>6</v>
      </c>
      <c r="B9">
        <v>11</v>
      </c>
      <c r="C9">
        <v>9.0909090909090898E-2</v>
      </c>
      <c r="F9" s="1">
        <v>41487</v>
      </c>
      <c r="G9">
        <f t="shared" si="0"/>
        <v>9.0909090909090898E-2</v>
      </c>
      <c r="H9">
        <v>11</v>
      </c>
    </row>
    <row r="10" spans="1:8" x14ac:dyDescent="0.25">
      <c r="A10" t="s">
        <v>16</v>
      </c>
      <c r="B10">
        <v>1</v>
      </c>
      <c r="C10">
        <v>1</v>
      </c>
      <c r="F10" s="1">
        <v>41518</v>
      </c>
      <c r="G10">
        <f t="shared" si="0"/>
        <v>1</v>
      </c>
      <c r="H10">
        <v>1</v>
      </c>
    </row>
    <row r="11" spans="1:8" x14ac:dyDescent="0.25">
      <c r="A11" t="s">
        <v>15</v>
      </c>
      <c r="B11">
        <v>1</v>
      </c>
      <c r="C11">
        <v>0</v>
      </c>
      <c r="F11" s="1">
        <v>41548</v>
      </c>
      <c r="G11">
        <f t="shared" si="0"/>
        <v>0</v>
      </c>
      <c r="H11">
        <v>1</v>
      </c>
    </row>
    <row r="12" spans="1:8" x14ac:dyDescent="0.25">
      <c r="A12" t="s">
        <v>14</v>
      </c>
      <c r="B12">
        <v>11</v>
      </c>
      <c r="C12">
        <v>0</v>
      </c>
      <c r="F12" s="1">
        <v>41579</v>
      </c>
      <c r="G12">
        <f t="shared" si="0"/>
        <v>0</v>
      </c>
      <c r="H12">
        <v>11</v>
      </c>
    </row>
    <row r="13" spans="1:8" x14ac:dyDescent="0.25">
      <c r="A13" t="s">
        <v>7</v>
      </c>
      <c r="B13">
        <v>8</v>
      </c>
      <c r="C13">
        <v>0</v>
      </c>
      <c r="F13" s="1">
        <v>41609</v>
      </c>
      <c r="G13">
        <f t="shared" si="0"/>
        <v>0</v>
      </c>
      <c r="H13">
        <v>8</v>
      </c>
    </row>
    <row r="14" spans="1:8" x14ac:dyDescent="0.25">
      <c r="A14" t="s">
        <v>21</v>
      </c>
      <c r="B14">
        <v>12</v>
      </c>
      <c r="C14">
        <v>0</v>
      </c>
      <c r="F14" s="1">
        <v>41640</v>
      </c>
      <c r="G14">
        <f t="shared" si="0"/>
        <v>0</v>
      </c>
      <c r="H14">
        <v>12</v>
      </c>
    </row>
    <row r="15" spans="1:8" x14ac:dyDescent="0.25">
      <c r="A15" t="s">
        <v>20</v>
      </c>
      <c r="B15">
        <v>7</v>
      </c>
      <c r="C15">
        <v>0.28571428571428498</v>
      </c>
      <c r="F15" s="1">
        <v>41671</v>
      </c>
      <c r="G15">
        <f t="shared" si="0"/>
        <v>0.28571428571428498</v>
      </c>
      <c r="H15">
        <v>7</v>
      </c>
    </row>
    <row r="16" spans="1:8" x14ac:dyDescent="0.25">
      <c r="A16" t="s">
        <v>24</v>
      </c>
      <c r="B16">
        <v>17</v>
      </c>
      <c r="C16">
        <v>0.11764705882352899</v>
      </c>
      <c r="F16" s="1">
        <v>41699</v>
      </c>
      <c r="G16">
        <f t="shared" si="0"/>
        <v>0.11764705882352899</v>
      </c>
      <c r="H16">
        <v>17</v>
      </c>
    </row>
    <row r="17" spans="1:8" x14ac:dyDescent="0.25">
      <c r="A17" t="s">
        <v>17</v>
      </c>
      <c r="B17">
        <v>8</v>
      </c>
      <c r="C17">
        <v>0.25</v>
      </c>
      <c r="F17" s="1">
        <v>41730</v>
      </c>
      <c r="G17">
        <f t="shared" si="0"/>
        <v>0.25</v>
      </c>
      <c r="H17">
        <v>8</v>
      </c>
    </row>
    <row r="18" spans="1:8" x14ac:dyDescent="0.25">
      <c r="A18" t="s">
        <v>25</v>
      </c>
      <c r="B18">
        <v>11</v>
      </c>
      <c r="C18">
        <v>0.27272727272727199</v>
      </c>
      <c r="F18" s="1">
        <v>41760</v>
      </c>
      <c r="G18">
        <f t="shared" si="0"/>
        <v>0.27272727272727199</v>
      </c>
      <c r="H18">
        <v>11</v>
      </c>
    </row>
    <row r="19" spans="1:8" x14ac:dyDescent="0.25">
      <c r="A19" t="s">
        <v>23</v>
      </c>
      <c r="B19">
        <v>10</v>
      </c>
      <c r="C19">
        <v>0</v>
      </c>
      <c r="F19" s="1">
        <v>41791</v>
      </c>
      <c r="G19">
        <f t="shared" si="0"/>
        <v>0</v>
      </c>
      <c r="H19">
        <v>10</v>
      </c>
    </row>
    <row r="20" spans="1:8" x14ac:dyDescent="0.25">
      <c r="A20" t="s">
        <v>22</v>
      </c>
      <c r="B20">
        <v>1</v>
      </c>
      <c r="C20">
        <v>0</v>
      </c>
      <c r="F20" s="1">
        <v>41821</v>
      </c>
      <c r="G20">
        <f t="shared" si="0"/>
        <v>0</v>
      </c>
      <c r="H20">
        <v>1</v>
      </c>
    </row>
    <row r="21" spans="1:8" x14ac:dyDescent="0.25">
      <c r="A21" t="s">
        <v>18</v>
      </c>
      <c r="B21">
        <v>9</v>
      </c>
      <c r="C21">
        <v>0.22222222222222199</v>
      </c>
      <c r="F21" s="1">
        <v>41852</v>
      </c>
      <c r="G21">
        <f t="shared" si="0"/>
        <v>0.22222222222222199</v>
      </c>
      <c r="H21">
        <v>9</v>
      </c>
    </row>
    <row r="22" spans="1:8" x14ac:dyDescent="0.25">
      <c r="A22" t="s">
        <v>28</v>
      </c>
      <c r="B22">
        <v>3</v>
      </c>
      <c r="C22">
        <v>0.66666666666666596</v>
      </c>
      <c r="F22" s="1">
        <v>41883</v>
      </c>
      <c r="G22">
        <f t="shared" si="0"/>
        <v>0.66666666666666596</v>
      </c>
      <c r="H22">
        <v>3</v>
      </c>
    </row>
    <row r="23" spans="1:8" x14ac:dyDescent="0.25">
      <c r="A23" t="s">
        <v>27</v>
      </c>
      <c r="B23">
        <v>13</v>
      </c>
      <c r="C23">
        <v>7.69230769230769E-2</v>
      </c>
      <c r="F23" s="1">
        <v>41913</v>
      </c>
      <c r="G23">
        <f t="shared" si="0"/>
        <v>7.69230769230769E-2</v>
      </c>
      <c r="H23">
        <v>13</v>
      </c>
    </row>
    <row r="24" spans="1:8" x14ac:dyDescent="0.25">
      <c r="A24" t="s">
        <v>26</v>
      </c>
      <c r="B24">
        <v>27</v>
      </c>
      <c r="C24">
        <v>0.148148148148148</v>
      </c>
      <c r="F24" s="1">
        <v>41944</v>
      </c>
      <c r="G24">
        <f t="shared" si="0"/>
        <v>0.148148148148148</v>
      </c>
      <c r="H24">
        <v>27</v>
      </c>
    </row>
    <row r="25" spans="1:8" x14ac:dyDescent="0.25">
      <c r="A25" t="s">
        <v>19</v>
      </c>
      <c r="B25">
        <v>36</v>
      </c>
      <c r="C25">
        <v>0.16666666666666599</v>
      </c>
      <c r="F25" s="1">
        <v>41974</v>
      </c>
      <c r="G25">
        <f t="shared" si="0"/>
        <v>0.16666666666666599</v>
      </c>
      <c r="H25">
        <v>36</v>
      </c>
    </row>
    <row r="26" spans="1:8" x14ac:dyDescent="0.25">
      <c r="A26" t="s">
        <v>33</v>
      </c>
      <c r="B26">
        <v>34</v>
      </c>
      <c r="C26">
        <v>0.20588235294117599</v>
      </c>
      <c r="F26" s="1">
        <v>42005</v>
      </c>
      <c r="G26">
        <f t="shared" si="0"/>
        <v>0.20588235294117599</v>
      </c>
      <c r="H26">
        <v>34</v>
      </c>
    </row>
    <row r="27" spans="1:8" x14ac:dyDescent="0.25">
      <c r="A27" t="s">
        <v>32</v>
      </c>
      <c r="B27">
        <v>31</v>
      </c>
      <c r="C27">
        <v>0.16129032258064499</v>
      </c>
      <c r="F27" s="1">
        <v>42036</v>
      </c>
      <c r="G27">
        <f t="shared" si="0"/>
        <v>0.16129032258064499</v>
      </c>
      <c r="H27">
        <v>31</v>
      </c>
    </row>
    <row r="28" spans="1:8" x14ac:dyDescent="0.25">
      <c r="A28" t="s">
        <v>36</v>
      </c>
      <c r="B28">
        <v>12</v>
      </c>
      <c r="C28">
        <v>0.25</v>
      </c>
      <c r="F28" s="1">
        <v>42064</v>
      </c>
      <c r="G28">
        <f t="shared" si="0"/>
        <v>0.25</v>
      </c>
      <c r="H28">
        <v>12</v>
      </c>
    </row>
    <row r="29" spans="1:8" x14ac:dyDescent="0.25">
      <c r="A29" t="s">
        <v>29</v>
      </c>
      <c r="B29">
        <v>21</v>
      </c>
      <c r="C29">
        <v>0.19047619047618999</v>
      </c>
      <c r="F29" s="1">
        <v>42095</v>
      </c>
      <c r="G29">
        <f t="shared" si="0"/>
        <v>0.19047619047618999</v>
      </c>
      <c r="H29">
        <v>21</v>
      </c>
    </row>
    <row r="30" spans="1:8" x14ac:dyDescent="0.25">
      <c r="A30" t="s">
        <v>37</v>
      </c>
      <c r="B30">
        <v>26</v>
      </c>
      <c r="C30">
        <v>0.15384615384615299</v>
      </c>
      <c r="F30" s="1">
        <v>42125</v>
      </c>
      <c r="G30">
        <f t="shared" si="0"/>
        <v>0.15384615384615299</v>
      </c>
      <c r="H30">
        <v>26</v>
      </c>
    </row>
    <row r="31" spans="1:8" x14ac:dyDescent="0.25">
      <c r="A31" t="s">
        <v>35</v>
      </c>
      <c r="B31">
        <v>38</v>
      </c>
      <c r="C31">
        <v>7.8947368421052599E-2</v>
      </c>
      <c r="F31" s="1">
        <v>42156</v>
      </c>
      <c r="G31">
        <f t="shared" si="0"/>
        <v>7.8947368421052599E-2</v>
      </c>
      <c r="H31">
        <v>38</v>
      </c>
    </row>
    <row r="32" spans="1:8" x14ac:dyDescent="0.25">
      <c r="A32" t="s">
        <v>34</v>
      </c>
      <c r="B32">
        <v>40</v>
      </c>
      <c r="C32">
        <v>0.15</v>
      </c>
      <c r="F32" s="1">
        <v>42186</v>
      </c>
      <c r="G32">
        <f t="shared" si="0"/>
        <v>0.15</v>
      </c>
      <c r="H32">
        <v>40</v>
      </c>
    </row>
    <row r="33" spans="1:8" x14ac:dyDescent="0.25">
      <c r="A33" t="s">
        <v>30</v>
      </c>
      <c r="B33">
        <v>70</v>
      </c>
      <c r="C33">
        <v>8.5714285714285701E-2</v>
      </c>
      <c r="F33" s="1">
        <v>42217</v>
      </c>
      <c r="G33">
        <f t="shared" si="0"/>
        <v>8.5714285714285701E-2</v>
      </c>
      <c r="H33">
        <v>70</v>
      </c>
    </row>
    <row r="34" spans="1:8" x14ac:dyDescent="0.25">
      <c r="A34" t="s">
        <v>40</v>
      </c>
      <c r="B34">
        <v>69</v>
      </c>
      <c r="C34">
        <v>5.7971014492753603E-2</v>
      </c>
      <c r="F34" s="1">
        <v>42248</v>
      </c>
      <c r="G34">
        <f t="shared" ref="G34:G65" si="1">IF(E34="",C34,E34)</f>
        <v>5.7971014492753603E-2</v>
      </c>
      <c r="H34">
        <v>69</v>
      </c>
    </row>
    <row r="35" spans="1:8" x14ac:dyDescent="0.25">
      <c r="A35" t="s">
        <v>39</v>
      </c>
      <c r="B35">
        <v>48</v>
      </c>
      <c r="C35">
        <v>0.14583333333333301</v>
      </c>
      <c r="F35" s="1">
        <v>42278</v>
      </c>
      <c r="G35">
        <f t="shared" si="1"/>
        <v>0.14583333333333301</v>
      </c>
      <c r="H35">
        <v>48</v>
      </c>
    </row>
    <row r="36" spans="1:8" x14ac:dyDescent="0.25">
      <c r="A36" t="s">
        <v>38</v>
      </c>
      <c r="B36">
        <v>60</v>
      </c>
      <c r="C36">
        <v>8.3333333333333301E-2</v>
      </c>
      <c r="F36" s="1">
        <v>42309</v>
      </c>
      <c r="G36">
        <f t="shared" si="1"/>
        <v>8.3333333333333301E-2</v>
      </c>
      <c r="H36">
        <v>60</v>
      </c>
    </row>
    <row r="37" spans="1:8" x14ac:dyDescent="0.25">
      <c r="A37" t="s">
        <v>31</v>
      </c>
      <c r="B37">
        <v>45</v>
      </c>
      <c r="C37">
        <v>4.4444444444444398E-2</v>
      </c>
      <c r="F37" s="1">
        <v>42339</v>
      </c>
      <c r="G37">
        <f t="shared" si="1"/>
        <v>4.4444444444444398E-2</v>
      </c>
      <c r="H37">
        <v>45</v>
      </c>
    </row>
    <row r="38" spans="1:8" x14ac:dyDescent="0.25">
      <c r="A38" t="s">
        <v>45</v>
      </c>
      <c r="B38">
        <v>75</v>
      </c>
      <c r="C38">
        <v>2.6666666666666599E-2</v>
      </c>
      <c r="F38" s="1">
        <v>42370</v>
      </c>
      <c r="G38">
        <f t="shared" si="1"/>
        <v>2.6666666666666599E-2</v>
      </c>
      <c r="H38">
        <v>75</v>
      </c>
    </row>
    <row r="39" spans="1:8" x14ac:dyDescent="0.25">
      <c r="A39" t="s">
        <v>44</v>
      </c>
      <c r="B39">
        <v>74</v>
      </c>
      <c r="C39">
        <v>0.14864864864864799</v>
      </c>
      <c r="F39" s="1">
        <v>42401</v>
      </c>
      <c r="G39">
        <f t="shared" si="1"/>
        <v>0.14864864864864799</v>
      </c>
      <c r="H39">
        <v>74</v>
      </c>
    </row>
    <row r="40" spans="1:8" x14ac:dyDescent="0.25">
      <c r="A40" t="s">
        <v>48</v>
      </c>
      <c r="B40">
        <v>89</v>
      </c>
      <c r="C40">
        <v>0.101123595505617</v>
      </c>
      <c r="F40" s="1">
        <v>42430</v>
      </c>
      <c r="G40">
        <f t="shared" si="1"/>
        <v>0.101123595505617</v>
      </c>
      <c r="H40">
        <v>89</v>
      </c>
    </row>
    <row r="41" spans="1:8" x14ac:dyDescent="0.25">
      <c r="A41" t="s">
        <v>41</v>
      </c>
      <c r="B41">
        <v>81</v>
      </c>
      <c r="C41">
        <v>0.13580246913580199</v>
      </c>
      <c r="F41" s="1">
        <v>42461</v>
      </c>
      <c r="G41">
        <f t="shared" si="1"/>
        <v>0.13580246913580199</v>
      </c>
      <c r="H41">
        <v>81</v>
      </c>
    </row>
    <row r="42" spans="1:8" x14ac:dyDescent="0.25">
      <c r="A42" t="s">
        <v>49</v>
      </c>
      <c r="B42">
        <v>71</v>
      </c>
      <c r="C42">
        <v>0.183098591549295</v>
      </c>
      <c r="F42" s="1">
        <v>42491</v>
      </c>
      <c r="G42">
        <f t="shared" si="1"/>
        <v>0.183098591549295</v>
      </c>
      <c r="H42">
        <v>71</v>
      </c>
    </row>
    <row r="43" spans="1:8" x14ac:dyDescent="0.25">
      <c r="A43" t="s">
        <v>47</v>
      </c>
      <c r="B43">
        <v>103</v>
      </c>
      <c r="C43">
        <v>0.17475728155339801</v>
      </c>
      <c r="F43" s="1">
        <v>42522</v>
      </c>
      <c r="G43">
        <f t="shared" si="1"/>
        <v>0.17475728155339801</v>
      </c>
      <c r="H43">
        <v>103</v>
      </c>
    </row>
    <row r="44" spans="1:8" x14ac:dyDescent="0.25">
      <c r="A44" t="s">
        <v>46</v>
      </c>
      <c r="B44">
        <v>64</v>
      </c>
      <c r="C44">
        <v>0.3125</v>
      </c>
      <c r="F44" s="1">
        <v>42552</v>
      </c>
      <c r="G44">
        <f t="shared" si="1"/>
        <v>0.3125</v>
      </c>
      <c r="H44">
        <v>64</v>
      </c>
    </row>
    <row r="45" spans="1:8" x14ac:dyDescent="0.25">
      <c r="A45" t="s">
        <v>42</v>
      </c>
      <c r="B45">
        <v>119</v>
      </c>
      <c r="C45">
        <v>0.218487394957983</v>
      </c>
      <c r="F45" s="1">
        <v>42583</v>
      </c>
      <c r="G45">
        <f t="shared" si="1"/>
        <v>0.218487394957983</v>
      </c>
      <c r="H45">
        <v>119</v>
      </c>
    </row>
    <row r="46" spans="1:8" x14ac:dyDescent="0.25">
      <c r="A46" t="s">
        <v>52</v>
      </c>
      <c r="B46">
        <v>152</v>
      </c>
      <c r="C46">
        <v>0.23684210526315699</v>
      </c>
      <c r="F46" s="1">
        <v>42614</v>
      </c>
      <c r="G46">
        <f t="shared" si="1"/>
        <v>0.23684210526315699</v>
      </c>
      <c r="H46">
        <v>152</v>
      </c>
    </row>
    <row r="47" spans="1:8" x14ac:dyDescent="0.25">
      <c r="A47" t="s">
        <v>51</v>
      </c>
      <c r="B47">
        <v>96</v>
      </c>
      <c r="C47">
        <v>0.27083333333333298</v>
      </c>
      <c r="F47" s="1">
        <v>42644</v>
      </c>
      <c r="G47">
        <f t="shared" si="1"/>
        <v>0.27083333333333298</v>
      </c>
      <c r="H47">
        <v>96</v>
      </c>
    </row>
    <row r="48" spans="1:8" x14ac:dyDescent="0.25">
      <c r="A48" t="s">
        <v>50</v>
      </c>
      <c r="B48">
        <v>90</v>
      </c>
      <c r="C48">
        <v>0.22222222222222199</v>
      </c>
      <c r="F48" s="1">
        <v>42675</v>
      </c>
      <c r="G48">
        <f t="shared" si="1"/>
        <v>0.22222222222222199</v>
      </c>
      <c r="H48">
        <v>90</v>
      </c>
    </row>
    <row r="49" spans="1:9" x14ac:dyDescent="0.25">
      <c r="A49" t="s">
        <v>43</v>
      </c>
      <c r="B49">
        <v>90</v>
      </c>
      <c r="C49">
        <v>0.22222222222222199</v>
      </c>
      <c r="F49" s="1">
        <v>42705</v>
      </c>
      <c r="G49">
        <f t="shared" si="1"/>
        <v>0.22222222222222199</v>
      </c>
      <c r="H49">
        <v>90</v>
      </c>
    </row>
    <row r="50" spans="1:9" x14ac:dyDescent="0.25">
      <c r="A50" t="s">
        <v>57</v>
      </c>
      <c r="B50">
        <v>85</v>
      </c>
      <c r="C50">
        <v>0.223529411764705</v>
      </c>
      <c r="F50" s="1">
        <v>42736</v>
      </c>
      <c r="G50">
        <f t="shared" si="1"/>
        <v>0.223529411764705</v>
      </c>
      <c r="H50">
        <v>85</v>
      </c>
    </row>
    <row r="51" spans="1:9" x14ac:dyDescent="0.25">
      <c r="A51" t="s">
        <v>56</v>
      </c>
      <c r="B51">
        <v>64</v>
      </c>
      <c r="C51">
        <v>0.3125</v>
      </c>
      <c r="F51" s="1">
        <v>42767</v>
      </c>
      <c r="G51">
        <f t="shared" si="1"/>
        <v>0.3125</v>
      </c>
      <c r="H51">
        <v>64</v>
      </c>
    </row>
    <row r="52" spans="1:9" x14ac:dyDescent="0.25">
      <c r="A52" t="s">
        <v>60</v>
      </c>
      <c r="B52">
        <v>89</v>
      </c>
      <c r="C52">
        <v>0.19101123595505601</v>
      </c>
      <c r="F52" s="1">
        <v>42795</v>
      </c>
      <c r="G52">
        <f t="shared" si="1"/>
        <v>0.19101123595505601</v>
      </c>
      <c r="H52">
        <v>89</v>
      </c>
    </row>
    <row r="53" spans="1:9" x14ac:dyDescent="0.25">
      <c r="A53" t="s">
        <v>53</v>
      </c>
      <c r="B53">
        <v>61</v>
      </c>
      <c r="C53">
        <v>0.18032786885245899</v>
      </c>
      <c r="F53" s="1">
        <v>42826</v>
      </c>
      <c r="G53">
        <f t="shared" si="1"/>
        <v>0.18032786885245899</v>
      </c>
      <c r="H53">
        <v>61</v>
      </c>
    </row>
    <row r="54" spans="1:9" x14ac:dyDescent="0.25">
      <c r="A54" t="s">
        <v>61</v>
      </c>
      <c r="B54">
        <v>64</v>
      </c>
      <c r="C54">
        <v>0.25</v>
      </c>
      <c r="F54" s="1">
        <v>42856</v>
      </c>
      <c r="G54">
        <f t="shared" si="1"/>
        <v>0.25</v>
      </c>
      <c r="H54">
        <v>64</v>
      </c>
    </row>
    <row r="55" spans="1:9" x14ac:dyDescent="0.25">
      <c r="A55" t="s">
        <v>59</v>
      </c>
      <c r="B55">
        <v>60</v>
      </c>
      <c r="C55">
        <v>0.28333333333333299</v>
      </c>
      <c r="F55" s="1">
        <v>42887</v>
      </c>
      <c r="G55">
        <f t="shared" si="1"/>
        <v>0.28333333333333299</v>
      </c>
      <c r="H55">
        <v>60</v>
      </c>
    </row>
    <row r="56" spans="1:9" x14ac:dyDescent="0.25">
      <c r="A56" t="s">
        <v>58</v>
      </c>
      <c r="B56">
        <v>56</v>
      </c>
      <c r="C56">
        <v>0.23214285714285701</v>
      </c>
      <c r="F56" s="1">
        <v>42917</v>
      </c>
      <c r="G56">
        <f t="shared" si="1"/>
        <v>0.23214285714285701</v>
      </c>
      <c r="H56">
        <v>56</v>
      </c>
    </row>
    <row r="57" spans="1:9" x14ac:dyDescent="0.25">
      <c r="A57" t="s">
        <v>54</v>
      </c>
      <c r="B57">
        <v>83</v>
      </c>
      <c r="C57">
        <v>0.21686746987951799</v>
      </c>
      <c r="F57" s="1">
        <v>42948</v>
      </c>
      <c r="G57">
        <f t="shared" si="1"/>
        <v>0.21686746987951799</v>
      </c>
      <c r="H57">
        <v>83</v>
      </c>
    </row>
    <row r="58" spans="1:9" x14ac:dyDescent="0.25">
      <c r="A58" t="s">
        <v>64</v>
      </c>
      <c r="B58">
        <v>47</v>
      </c>
      <c r="C58">
        <v>0.19148936170212699</v>
      </c>
      <c r="F58" s="1">
        <v>42979</v>
      </c>
      <c r="G58">
        <f t="shared" si="1"/>
        <v>0.19148936170212699</v>
      </c>
      <c r="H58">
        <v>47</v>
      </c>
    </row>
    <row r="59" spans="1:9" x14ac:dyDescent="0.25">
      <c r="A59" t="s">
        <v>63</v>
      </c>
      <c r="B59">
        <v>62</v>
      </c>
      <c r="C59">
        <v>0.14516129032257999</v>
      </c>
      <c r="F59" s="1">
        <v>43009</v>
      </c>
      <c r="G59">
        <f t="shared" si="1"/>
        <v>0.14516129032257999</v>
      </c>
      <c r="H59">
        <v>62</v>
      </c>
    </row>
    <row r="60" spans="1:9" x14ac:dyDescent="0.25">
      <c r="A60" t="s">
        <v>62</v>
      </c>
      <c r="B60">
        <v>39</v>
      </c>
      <c r="C60">
        <v>0.256410256410256</v>
      </c>
      <c r="F60" s="1">
        <v>43040</v>
      </c>
      <c r="G60">
        <f t="shared" si="1"/>
        <v>0.256410256410256</v>
      </c>
      <c r="H60">
        <v>39</v>
      </c>
    </row>
    <row r="61" spans="1:9" x14ac:dyDescent="0.25">
      <c r="A61" t="s">
        <v>55</v>
      </c>
      <c r="B61">
        <v>52</v>
      </c>
      <c r="C61">
        <v>0.115384615384615</v>
      </c>
      <c r="F61" s="1">
        <v>43070</v>
      </c>
      <c r="G61">
        <f t="shared" si="1"/>
        <v>0.115384615384615</v>
      </c>
      <c r="H61">
        <v>52</v>
      </c>
    </row>
    <row r="62" spans="1:9" x14ac:dyDescent="0.25">
      <c r="A62" t="s">
        <v>66</v>
      </c>
      <c r="B62">
        <v>64</v>
      </c>
      <c r="C62">
        <v>0.28125</v>
      </c>
      <c r="F62" s="1">
        <v>43101</v>
      </c>
      <c r="G62">
        <f t="shared" si="1"/>
        <v>0.28125</v>
      </c>
      <c r="H62">
        <v>64</v>
      </c>
    </row>
    <row r="63" spans="1:9" x14ac:dyDescent="0.25">
      <c r="A63" t="s">
        <v>65</v>
      </c>
      <c r="B63">
        <v>79</v>
      </c>
      <c r="C63">
        <v>0.139240506329113</v>
      </c>
      <c r="F63" s="1">
        <v>43132</v>
      </c>
      <c r="G63">
        <f t="shared" si="1"/>
        <v>0.139240506329113</v>
      </c>
      <c r="H63" s="5">
        <v>79</v>
      </c>
      <c r="I63" s="4">
        <f>SUMPRODUCT(G2:G63,H2:H63)/SUM(H2:H63)</f>
        <v>0.18138858596873836</v>
      </c>
    </row>
    <row r="64" spans="1:9" x14ac:dyDescent="0.25">
      <c r="A64" t="s">
        <v>72</v>
      </c>
      <c r="D64">
        <v>99</v>
      </c>
      <c r="E64">
        <v>0.19191919191919099</v>
      </c>
      <c r="F64" s="2">
        <v>43160</v>
      </c>
      <c r="G64">
        <f t="shared" si="1"/>
        <v>0.19191919191919099</v>
      </c>
      <c r="H64">
        <v>99</v>
      </c>
      <c r="I64" s="4">
        <f>SUMPRODUCT(G64:G76,H64:H76)/SUM(H64:H76)</f>
        <v>0.13577981651376114</v>
      </c>
    </row>
    <row r="65" spans="1:9" x14ac:dyDescent="0.25">
      <c r="A65" t="s">
        <v>67</v>
      </c>
      <c r="D65">
        <v>80</v>
      </c>
      <c r="E65">
        <v>0.1875</v>
      </c>
      <c r="F65" s="1">
        <v>43191</v>
      </c>
      <c r="G65">
        <f t="shared" si="1"/>
        <v>0.1875</v>
      </c>
      <c r="H65">
        <v>80</v>
      </c>
    </row>
    <row r="66" spans="1:9" x14ac:dyDescent="0.25">
      <c r="A66" t="s">
        <v>73</v>
      </c>
      <c r="D66">
        <v>75</v>
      </c>
      <c r="E66">
        <v>0.16</v>
      </c>
      <c r="F66" s="1">
        <v>43221</v>
      </c>
      <c r="G66">
        <f t="shared" ref="G66:G76" si="2">IF(E66="",C66,E66)</f>
        <v>0.16</v>
      </c>
      <c r="H66">
        <v>75</v>
      </c>
    </row>
    <row r="67" spans="1:9" x14ac:dyDescent="0.25">
      <c r="A67" t="s">
        <v>71</v>
      </c>
      <c r="D67">
        <v>99</v>
      </c>
      <c r="E67">
        <v>0.18181818181818099</v>
      </c>
      <c r="F67" s="1">
        <v>43252</v>
      </c>
      <c r="G67">
        <f t="shared" si="2"/>
        <v>0.18181818181818099</v>
      </c>
      <c r="H67">
        <v>99</v>
      </c>
    </row>
    <row r="68" spans="1:9" x14ac:dyDescent="0.25">
      <c r="A68" t="s">
        <v>70</v>
      </c>
      <c r="D68">
        <v>86</v>
      </c>
      <c r="E68">
        <v>0.15116279069767399</v>
      </c>
      <c r="F68" s="1">
        <v>43282</v>
      </c>
      <c r="G68">
        <f t="shared" si="2"/>
        <v>0.15116279069767399</v>
      </c>
      <c r="H68">
        <v>86</v>
      </c>
    </row>
    <row r="69" spans="1:9" x14ac:dyDescent="0.25">
      <c r="A69" t="s">
        <v>68</v>
      </c>
      <c r="D69">
        <v>90</v>
      </c>
      <c r="E69">
        <v>0.188888888888888</v>
      </c>
      <c r="F69" s="1">
        <v>43313</v>
      </c>
      <c r="G69">
        <f t="shared" si="2"/>
        <v>0.188888888888888</v>
      </c>
      <c r="H69">
        <v>90</v>
      </c>
    </row>
    <row r="70" spans="1:9" x14ac:dyDescent="0.25">
      <c r="A70" t="s">
        <v>76</v>
      </c>
      <c r="D70">
        <v>82</v>
      </c>
      <c r="E70">
        <v>0.146341463414634</v>
      </c>
      <c r="F70" s="1">
        <v>43344</v>
      </c>
      <c r="G70">
        <f t="shared" si="2"/>
        <v>0.146341463414634</v>
      </c>
      <c r="H70">
        <v>82</v>
      </c>
    </row>
    <row r="71" spans="1:9" x14ac:dyDescent="0.25">
      <c r="A71" t="s">
        <v>75</v>
      </c>
      <c r="D71">
        <v>76</v>
      </c>
      <c r="E71">
        <v>0.157894736842105</v>
      </c>
      <c r="F71" s="1">
        <v>43374</v>
      </c>
      <c r="G71">
        <f t="shared" si="2"/>
        <v>0.157894736842105</v>
      </c>
      <c r="H71">
        <v>76</v>
      </c>
    </row>
    <row r="72" spans="1:9" x14ac:dyDescent="0.25">
      <c r="A72" t="s">
        <v>74</v>
      </c>
      <c r="D72">
        <v>83</v>
      </c>
      <c r="E72">
        <v>7.2289156626505993E-2</v>
      </c>
      <c r="F72" s="1">
        <v>43405</v>
      </c>
      <c r="G72">
        <f t="shared" si="2"/>
        <v>7.2289156626505993E-2</v>
      </c>
      <c r="H72">
        <v>83</v>
      </c>
      <c r="I72" s="3">
        <f>SUM(H72:H76)/SUM(H2:H76)</f>
        <v>0.10492059359541786</v>
      </c>
    </row>
    <row r="73" spans="1:9" x14ac:dyDescent="0.25">
      <c r="A73" t="s">
        <v>69</v>
      </c>
      <c r="D73">
        <v>55</v>
      </c>
      <c r="E73">
        <v>7.2727272727272696E-2</v>
      </c>
      <c r="F73" s="1">
        <v>43435</v>
      </c>
      <c r="G73">
        <f t="shared" si="2"/>
        <v>7.2727272727272696E-2</v>
      </c>
      <c r="H73">
        <v>55</v>
      </c>
    </row>
    <row r="74" spans="1:9" x14ac:dyDescent="0.25">
      <c r="A74" t="s">
        <v>78</v>
      </c>
      <c r="D74">
        <v>79</v>
      </c>
      <c r="E74">
        <v>8.8607594936708806E-2</v>
      </c>
      <c r="F74" s="1">
        <v>43466</v>
      </c>
      <c r="G74">
        <f t="shared" si="2"/>
        <v>8.8607594936708806E-2</v>
      </c>
      <c r="H74">
        <v>79</v>
      </c>
    </row>
    <row r="75" spans="1:9" x14ac:dyDescent="0.25">
      <c r="A75" t="s">
        <v>77</v>
      </c>
      <c r="D75">
        <v>82</v>
      </c>
      <c r="E75">
        <v>7.3170731707316999E-2</v>
      </c>
      <c r="F75" s="1">
        <v>43497</v>
      </c>
      <c r="G75">
        <f t="shared" si="2"/>
        <v>7.3170731707316999E-2</v>
      </c>
      <c r="H75">
        <v>82</v>
      </c>
    </row>
    <row r="76" spans="1:9" x14ac:dyDescent="0.25">
      <c r="A76" t="s">
        <v>79</v>
      </c>
      <c r="D76">
        <v>104</v>
      </c>
      <c r="E76">
        <v>6.7307692307692304E-2</v>
      </c>
      <c r="F76" s="1">
        <v>43525</v>
      </c>
      <c r="G76">
        <f t="shared" si="2"/>
        <v>6.7307692307692304E-2</v>
      </c>
      <c r="H76">
        <v>104</v>
      </c>
    </row>
  </sheetData>
  <autoFilter ref="A1:H76">
    <sortState ref="A2:H76">
      <sortCondition ref="F1:F76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H1" workbookViewId="0">
      <selection activeCell="N36" sqref="N36"/>
    </sheetView>
  </sheetViews>
  <sheetFormatPr baseColWidth="10" defaultRowHeight="15" x14ac:dyDescent="0.25"/>
  <cols>
    <col min="1" max="1" width="10.28515625" bestFit="1" customWidth="1"/>
    <col min="2" max="2" width="6" bestFit="1" customWidth="1"/>
    <col min="3" max="3" width="20.28515625" bestFit="1" customWidth="1"/>
    <col min="4" max="4" width="19.7109375" bestFit="1" customWidth="1"/>
    <col min="5" max="5" width="19" bestFit="1" customWidth="1"/>
    <col min="6" max="6" width="18.42578125" bestFit="1" customWidth="1"/>
    <col min="8" max="8" width="5.42578125" customWidth="1"/>
    <col min="9" max="9" width="18" customWidth="1"/>
    <col min="10" max="10" width="17.42578125" customWidth="1"/>
    <col min="11" max="11" width="16.7109375" customWidth="1"/>
    <col min="12" max="12" width="16.140625" customWidth="1"/>
  </cols>
  <sheetData>
    <row r="1" spans="1:7" x14ac:dyDescent="0.25">
      <c r="A1" s="6"/>
      <c r="B1" s="6" t="s">
        <v>82</v>
      </c>
      <c r="C1" s="6" t="s">
        <v>83</v>
      </c>
      <c r="D1" s="6" t="s">
        <v>84</v>
      </c>
      <c r="E1" s="6" t="s">
        <v>85</v>
      </c>
      <c r="F1" s="6" t="s">
        <v>86</v>
      </c>
    </row>
    <row r="2" spans="1:7" x14ac:dyDescent="0.25">
      <c r="A2" s="1">
        <v>41334</v>
      </c>
      <c r="B2">
        <v>9</v>
      </c>
      <c r="C2" s="4">
        <v>0.1111</v>
      </c>
      <c r="D2" s="4">
        <v>0.1111</v>
      </c>
      <c r="E2" s="4"/>
      <c r="F2" s="4"/>
      <c r="G2" s="7">
        <f>SUM($B$2:B2)/SUM($B$2:$B$78)</f>
        <v>2.225519287833828E-3</v>
      </c>
    </row>
    <row r="3" spans="1:7" x14ac:dyDescent="0.25">
      <c r="A3" s="1">
        <v>41365</v>
      </c>
      <c r="B3">
        <v>8</v>
      </c>
      <c r="C3" s="4">
        <v>0.125</v>
      </c>
      <c r="D3" s="4">
        <v>0.125</v>
      </c>
      <c r="E3" s="4"/>
      <c r="F3" s="4"/>
      <c r="G3" s="7">
        <f>SUM($B$2:B3)/SUM($B$2:$B$78)</f>
        <v>4.2037586547972305E-3</v>
      </c>
    </row>
    <row r="4" spans="1:7" x14ac:dyDescent="0.25">
      <c r="A4" s="1">
        <v>41395</v>
      </c>
      <c r="B4">
        <v>5</v>
      </c>
      <c r="C4" s="4">
        <v>0.4</v>
      </c>
      <c r="D4" s="4">
        <v>0.4</v>
      </c>
      <c r="E4" s="4"/>
      <c r="F4" s="4"/>
      <c r="G4" s="7">
        <f>SUM($B$2:B4)/SUM($B$2:$B$78)</f>
        <v>5.440158259149357E-3</v>
      </c>
    </row>
    <row r="5" spans="1:7" x14ac:dyDescent="0.25">
      <c r="A5" s="1">
        <v>41426</v>
      </c>
      <c r="B5">
        <v>11</v>
      </c>
      <c r="C5" s="4">
        <v>0.18179999999999999</v>
      </c>
      <c r="D5" s="4">
        <v>0.18179999999999999</v>
      </c>
      <c r="E5" s="4"/>
      <c r="F5" s="4"/>
      <c r="G5" s="7">
        <f>SUM($B$2:B5)/SUM($B$2:$B$78)</f>
        <v>8.1602373887240363E-3</v>
      </c>
    </row>
    <row r="6" spans="1:7" x14ac:dyDescent="0.25">
      <c r="A6" s="1">
        <v>41456</v>
      </c>
      <c r="B6">
        <v>8</v>
      </c>
      <c r="C6" s="4">
        <v>0.375</v>
      </c>
      <c r="D6" s="4">
        <v>0.375</v>
      </c>
      <c r="E6" s="4">
        <v>1</v>
      </c>
      <c r="F6" s="4">
        <v>1</v>
      </c>
      <c r="G6" s="7">
        <f>SUM($B$2:B6)/SUM($B$2:$B$78)</f>
        <v>1.0138476755687438E-2</v>
      </c>
    </row>
    <row r="7" spans="1:7" x14ac:dyDescent="0.25">
      <c r="A7" s="1">
        <v>41487</v>
      </c>
      <c r="B7">
        <v>9</v>
      </c>
      <c r="C7" s="4">
        <v>0.33329999999999999</v>
      </c>
      <c r="D7" s="4">
        <v>0.33329999999999999</v>
      </c>
      <c r="E7" s="4"/>
      <c r="F7" s="4"/>
      <c r="G7" s="7">
        <f>SUM($B$2:B7)/SUM($B$2:$B$78)</f>
        <v>1.2363996043521267E-2</v>
      </c>
    </row>
    <row r="8" spans="1:7" x14ac:dyDescent="0.25">
      <c r="A8" s="1">
        <v>41518</v>
      </c>
      <c r="B8">
        <v>10</v>
      </c>
      <c r="C8" s="4">
        <v>0.1</v>
      </c>
      <c r="D8" s="4">
        <v>0.1</v>
      </c>
      <c r="E8" s="4"/>
      <c r="F8" s="4"/>
      <c r="G8" s="7">
        <f>SUM($B$2:B8)/SUM($B$2:$B$78)</f>
        <v>1.483679525222552E-2</v>
      </c>
    </row>
    <row r="9" spans="1:7" x14ac:dyDescent="0.25">
      <c r="A9" s="1">
        <v>41548</v>
      </c>
      <c r="B9">
        <v>11</v>
      </c>
      <c r="C9" s="4">
        <v>9.0899999999999995E-2</v>
      </c>
      <c r="D9" s="4">
        <v>9.0899999999999995E-2</v>
      </c>
      <c r="E9" s="4"/>
      <c r="F9" s="4"/>
      <c r="G9" s="7">
        <f>SUM($B$2:B9)/SUM($B$2:$B$78)</f>
        <v>1.7556874381800199E-2</v>
      </c>
    </row>
    <row r="10" spans="1:7" x14ac:dyDescent="0.25">
      <c r="A10" s="1">
        <v>41579</v>
      </c>
      <c r="B10">
        <v>1</v>
      </c>
      <c r="C10" s="4">
        <v>1</v>
      </c>
      <c r="D10" s="4">
        <v>1</v>
      </c>
      <c r="E10" s="4"/>
      <c r="F10" s="4"/>
      <c r="G10" s="7">
        <f>SUM($B$2:B10)/SUM($B$2:$B$78)</f>
        <v>1.7804154302670624E-2</v>
      </c>
    </row>
    <row r="11" spans="1:7" x14ac:dyDescent="0.25">
      <c r="A11" s="1">
        <v>41609</v>
      </c>
      <c r="B11">
        <v>1</v>
      </c>
      <c r="C11" s="4">
        <v>0</v>
      </c>
      <c r="D11" s="4">
        <v>0</v>
      </c>
      <c r="E11" s="4"/>
      <c r="F11" s="4"/>
      <c r="G11" s="7">
        <f>SUM($B$2:B11)/SUM($B$2:$B$78)</f>
        <v>1.8051434223541048E-2</v>
      </c>
    </row>
    <row r="12" spans="1:7" x14ac:dyDescent="0.25">
      <c r="A12" s="1">
        <v>41640</v>
      </c>
      <c r="B12">
        <v>11</v>
      </c>
      <c r="C12" s="4">
        <v>0</v>
      </c>
      <c r="D12" s="4">
        <v>0</v>
      </c>
      <c r="E12" s="4"/>
      <c r="F12" s="4"/>
      <c r="G12" s="7">
        <f>SUM($B$2:B12)/SUM($B$2:$B$78)</f>
        <v>2.0771513353115726E-2</v>
      </c>
    </row>
    <row r="13" spans="1:7" x14ac:dyDescent="0.25">
      <c r="A13" s="1">
        <v>41671</v>
      </c>
      <c r="B13">
        <v>7</v>
      </c>
      <c r="C13" s="4">
        <v>0</v>
      </c>
      <c r="D13" s="4">
        <v>0</v>
      </c>
      <c r="E13" s="4"/>
      <c r="F13" s="4"/>
      <c r="G13" s="7">
        <f>SUM($B$2:B13)/SUM($B$2:$B$78)</f>
        <v>2.2502472799208705E-2</v>
      </c>
    </row>
    <row r="14" spans="1:7" x14ac:dyDescent="0.25">
      <c r="A14" s="1">
        <v>41699</v>
      </c>
      <c r="B14">
        <v>12</v>
      </c>
      <c r="C14" s="4">
        <v>8.3299999999999999E-2</v>
      </c>
      <c r="D14" s="4">
        <v>8.3299999999999999E-2</v>
      </c>
      <c r="E14" s="4"/>
      <c r="F14" s="4"/>
      <c r="G14" s="7">
        <f>SUM($B$2:B14)/SUM($B$2:$B$78)</f>
        <v>2.5469831849653807E-2</v>
      </c>
    </row>
    <row r="15" spans="1:7" x14ac:dyDescent="0.25">
      <c r="A15" s="1">
        <v>41730</v>
      </c>
      <c r="B15">
        <v>7</v>
      </c>
      <c r="C15" s="4">
        <v>0.57140000000000002</v>
      </c>
      <c r="D15" s="4">
        <v>0.57140000000000002</v>
      </c>
      <c r="E15" s="4"/>
      <c r="F15" s="4"/>
      <c r="G15" s="7">
        <f>SUM($B$2:B15)/SUM($B$2:$B$78)</f>
        <v>2.7200791295746787E-2</v>
      </c>
    </row>
    <row r="16" spans="1:7" x14ac:dyDescent="0.25">
      <c r="A16" s="1">
        <v>41760</v>
      </c>
      <c r="B16">
        <v>17</v>
      </c>
      <c r="C16" s="4">
        <v>0.1176</v>
      </c>
      <c r="D16" s="4">
        <v>0.1176</v>
      </c>
      <c r="E16" s="4"/>
      <c r="F16" s="4"/>
      <c r="G16" s="7">
        <f>SUM($B$2:B16)/SUM($B$2:$B$78)</f>
        <v>3.1404549950544015E-2</v>
      </c>
    </row>
    <row r="17" spans="1:7" x14ac:dyDescent="0.25">
      <c r="A17" s="1">
        <v>41791</v>
      </c>
      <c r="B17">
        <v>8</v>
      </c>
      <c r="C17" s="4">
        <v>0.25</v>
      </c>
      <c r="D17" s="4">
        <v>0.25</v>
      </c>
      <c r="E17" s="4"/>
      <c r="F17" s="4"/>
      <c r="G17" s="7">
        <f>SUM($B$2:B17)/SUM($B$2:$B$78)</f>
        <v>3.3382789317507419E-2</v>
      </c>
    </row>
    <row r="18" spans="1:7" x14ac:dyDescent="0.25">
      <c r="A18" s="1">
        <v>41821</v>
      </c>
      <c r="B18">
        <v>11</v>
      </c>
      <c r="C18" s="4">
        <v>0.2727</v>
      </c>
      <c r="D18" s="4">
        <v>0.2727</v>
      </c>
      <c r="E18" s="4">
        <v>1</v>
      </c>
      <c r="F18" s="4">
        <v>1</v>
      </c>
      <c r="G18" s="7">
        <f>SUM($B$2:B18)/SUM($B$2:$B$78)</f>
        <v>3.6102868447082097E-2</v>
      </c>
    </row>
    <row r="19" spans="1:7" x14ac:dyDescent="0.25">
      <c r="A19" s="1">
        <v>41852</v>
      </c>
      <c r="B19">
        <v>10</v>
      </c>
      <c r="C19" s="4">
        <v>0.1</v>
      </c>
      <c r="D19" s="4">
        <v>0.1</v>
      </c>
      <c r="E19" s="4"/>
      <c r="F19" s="4"/>
      <c r="G19" s="7">
        <f>SUM($B$2:B19)/SUM($B$2:$B$78)</f>
        <v>3.857566765578635E-2</v>
      </c>
    </row>
    <row r="20" spans="1:7" x14ac:dyDescent="0.25">
      <c r="A20" s="1">
        <v>41883</v>
      </c>
      <c r="B20">
        <v>2</v>
      </c>
      <c r="C20" s="4">
        <v>1</v>
      </c>
      <c r="D20" s="4">
        <v>1</v>
      </c>
      <c r="E20" s="4"/>
      <c r="F20" s="4"/>
      <c r="G20" s="7">
        <f>SUM($B$2:B20)/SUM($B$2:$B$78)</f>
        <v>3.9070227497527199E-2</v>
      </c>
    </row>
    <row r="21" spans="1:7" x14ac:dyDescent="0.25">
      <c r="A21" s="1">
        <v>41913</v>
      </c>
      <c r="B21">
        <v>8</v>
      </c>
      <c r="C21" s="4">
        <v>0.25</v>
      </c>
      <c r="D21" s="4">
        <v>0.25</v>
      </c>
      <c r="E21" s="4">
        <v>0</v>
      </c>
      <c r="F21" s="4">
        <v>0</v>
      </c>
      <c r="G21" s="7">
        <f>SUM($B$2:B21)/SUM($B$2:$B$78)</f>
        <v>4.1048466864490603E-2</v>
      </c>
    </row>
    <row r="22" spans="1:7" x14ac:dyDescent="0.25">
      <c r="A22" s="1">
        <v>41944</v>
      </c>
      <c r="B22">
        <v>3</v>
      </c>
      <c r="C22" s="4">
        <v>0.66669999999999996</v>
      </c>
      <c r="D22" s="4">
        <v>0.66669999999999996</v>
      </c>
      <c r="E22" s="4"/>
      <c r="F22" s="4"/>
      <c r="G22" s="7">
        <f>SUM($B$2:B22)/SUM($B$2:$B$78)</f>
        <v>4.1790306627101877E-2</v>
      </c>
    </row>
    <row r="23" spans="1:7" x14ac:dyDescent="0.25">
      <c r="A23" s="1">
        <v>41974</v>
      </c>
      <c r="B23">
        <v>12</v>
      </c>
      <c r="C23" s="4">
        <v>8.3299999999999999E-2</v>
      </c>
      <c r="D23" s="4">
        <v>8.3299999999999999E-2</v>
      </c>
      <c r="E23" s="4">
        <v>1</v>
      </c>
      <c r="F23" s="4">
        <v>1</v>
      </c>
      <c r="G23" s="7">
        <f>SUM($B$2:B23)/SUM($B$2:$B$78)</f>
        <v>4.4757665677546986E-2</v>
      </c>
    </row>
    <row r="24" spans="1:7" x14ac:dyDescent="0.25">
      <c r="A24" s="1">
        <v>42005</v>
      </c>
      <c r="B24">
        <v>27</v>
      </c>
      <c r="C24" s="4">
        <v>0.14810000000000001</v>
      </c>
      <c r="D24" s="4">
        <v>0.14810000000000001</v>
      </c>
      <c r="E24" s="4">
        <v>1</v>
      </c>
      <c r="F24" s="4">
        <v>1</v>
      </c>
      <c r="G24" s="7">
        <f>SUM($B$2:B24)/SUM($B$2:$B$78)</f>
        <v>5.1434223541048464E-2</v>
      </c>
    </row>
    <row r="25" spans="1:7" x14ac:dyDescent="0.25">
      <c r="A25" s="1">
        <v>42036</v>
      </c>
      <c r="B25">
        <v>36</v>
      </c>
      <c r="C25" s="4">
        <v>0.16669999999999999</v>
      </c>
      <c r="D25" s="4">
        <v>0.16669999999999999</v>
      </c>
      <c r="E25" s="4">
        <v>0.85709999999999997</v>
      </c>
      <c r="F25" s="4">
        <v>0.85709999999999997</v>
      </c>
      <c r="G25" s="7">
        <f>SUM($B$2:B25)/SUM($B$2:$B$78)</f>
        <v>6.0336300692383778E-2</v>
      </c>
    </row>
    <row r="26" spans="1:7" x14ac:dyDescent="0.25">
      <c r="A26" s="1">
        <v>42064</v>
      </c>
      <c r="B26">
        <v>33</v>
      </c>
      <c r="C26" s="4">
        <v>0.2424</v>
      </c>
      <c r="D26" s="4">
        <v>0.2424</v>
      </c>
      <c r="E26" s="4">
        <v>0.75</v>
      </c>
      <c r="F26" s="4">
        <v>0.75</v>
      </c>
      <c r="G26" s="7">
        <f>SUM($B$2:B26)/SUM($B$2:$B$78)</f>
        <v>6.8496538081107811E-2</v>
      </c>
    </row>
    <row r="27" spans="1:7" x14ac:dyDescent="0.25">
      <c r="A27" s="1">
        <v>42095</v>
      </c>
      <c r="B27">
        <v>31</v>
      </c>
      <c r="C27" s="4">
        <v>0.19350000000000001</v>
      </c>
      <c r="D27" s="4">
        <v>0.19350000000000001</v>
      </c>
      <c r="E27" s="4">
        <v>0.66669999999999996</v>
      </c>
      <c r="F27" s="4">
        <v>0.66669999999999996</v>
      </c>
      <c r="G27" s="7">
        <f>SUM($B$2:B27)/SUM($B$2:$B$78)</f>
        <v>7.6162215628091001E-2</v>
      </c>
    </row>
    <row r="28" spans="1:7" x14ac:dyDescent="0.25">
      <c r="A28" s="1">
        <v>42125</v>
      </c>
      <c r="B28">
        <v>12</v>
      </c>
      <c r="C28" s="4">
        <v>0.33329999999999999</v>
      </c>
      <c r="D28" s="4">
        <v>0.33329999999999999</v>
      </c>
      <c r="E28" s="4">
        <v>0.5</v>
      </c>
      <c r="F28" s="4">
        <v>0.5</v>
      </c>
      <c r="G28" s="7">
        <f>SUM($B$2:B28)/SUM($B$2:$B$78)</f>
        <v>7.9129574678536096E-2</v>
      </c>
    </row>
    <row r="29" spans="1:7" x14ac:dyDescent="0.25">
      <c r="A29" s="1">
        <v>42156</v>
      </c>
      <c r="B29">
        <v>20</v>
      </c>
      <c r="C29" s="4">
        <v>0.2</v>
      </c>
      <c r="D29" s="4">
        <v>0.2</v>
      </c>
      <c r="E29" s="4">
        <v>1</v>
      </c>
      <c r="F29" s="4">
        <v>1</v>
      </c>
      <c r="G29" s="7">
        <f>SUM($B$2:B29)/SUM($B$2:$B$78)</f>
        <v>8.4075173095944603E-2</v>
      </c>
    </row>
    <row r="30" spans="1:7" x14ac:dyDescent="0.25">
      <c r="A30" s="1">
        <v>42186</v>
      </c>
      <c r="B30">
        <v>26</v>
      </c>
      <c r="C30" s="4">
        <v>0.15379999999999999</v>
      </c>
      <c r="D30" s="4">
        <v>0.15379999999999999</v>
      </c>
      <c r="E30" s="4">
        <v>0.66669999999999996</v>
      </c>
      <c r="F30" s="4">
        <v>0.66669999999999996</v>
      </c>
      <c r="G30" s="7">
        <f>SUM($B$2:B30)/SUM($B$2:$B$78)</f>
        <v>9.050445103857567E-2</v>
      </c>
    </row>
    <row r="31" spans="1:7" x14ac:dyDescent="0.25">
      <c r="A31" s="1">
        <v>42217</v>
      </c>
      <c r="B31">
        <v>38</v>
      </c>
      <c r="C31" s="4">
        <v>7.8899999999999998E-2</v>
      </c>
      <c r="D31" s="4">
        <v>7.8899999999999998E-2</v>
      </c>
      <c r="E31" s="4">
        <v>0.54549999999999998</v>
      </c>
      <c r="F31" s="4">
        <v>0.54549999999999998</v>
      </c>
      <c r="G31" s="7">
        <f>SUM($B$2:B31)/SUM($B$2:$B$78)</f>
        <v>9.9901088031651833E-2</v>
      </c>
    </row>
    <row r="32" spans="1:7" x14ac:dyDescent="0.25">
      <c r="A32" s="1">
        <v>42248</v>
      </c>
      <c r="B32">
        <v>40</v>
      </c>
      <c r="C32" s="4">
        <v>0.15</v>
      </c>
      <c r="D32" s="4">
        <v>0.15</v>
      </c>
      <c r="E32" s="4">
        <v>0.64710000000000001</v>
      </c>
      <c r="F32" s="4">
        <v>0.64710000000000001</v>
      </c>
      <c r="G32" s="7">
        <f>SUM($B$2:B32)/SUM($B$2:$B$78)</f>
        <v>0.10979228486646884</v>
      </c>
    </row>
    <row r="33" spans="1:7" x14ac:dyDescent="0.25">
      <c r="A33" s="1">
        <v>42278</v>
      </c>
      <c r="B33">
        <v>69</v>
      </c>
      <c r="C33" s="4">
        <v>8.6999999999999994E-2</v>
      </c>
      <c r="D33" s="4">
        <v>8.6999999999999994E-2</v>
      </c>
      <c r="E33" s="4">
        <v>0.66669999999999996</v>
      </c>
      <c r="F33" s="4">
        <v>0.66669999999999996</v>
      </c>
      <c r="G33" s="7">
        <f>SUM($B$2:B33)/SUM($B$2:$B$78)</f>
        <v>0.12685459940652818</v>
      </c>
    </row>
    <row r="34" spans="1:7" x14ac:dyDescent="0.25">
      <c r="A34" s="1">
        <v>42309</v>
      </c>
      <c r="B34">
        <v>69</v>
      </c>
      <c r="C34" s="4">
        <v>8.6999999999999994E-2</v>
      </c>
      <c r="D34" s="4">
        <v>8.6999999999999994E-2</v>
      </c>
      <c r="E34" s="4">
        <v>0.66669999999999996</v>
      </c>
      <c r="F34" s="4">
        <v>0.66669999999999996</v>
      </c>
      <c r="G34" s="7">
        <f>SUM($B$2:B34)/SUM($B$2:$B$78)</f>
        <v>0.14391691394658754</v>
      </c>
    </row>
    <row r="35" spans="1:7" x14ac:dyDescent="0.25">
      <c r="A35" s="1">
        <v>42339</v>
      </c>
      <c r="B35">
        <v>48</v>
      </c>
      <c r="C35" s="4">
        <v>0.1875</v>
      </c>
      <c r="D35" s="4">
        <v>0.1875</v>
      </c>
      <c r="E35" s="4">
        <v>0.78569999999999995</v>
      </c>
      <c r="F35" s="4">
        <v>0.78569999999999995</v>
      </c>
      <c r="G35" s="7">
        <f>SUM($B$2:B35)/SUM($B$2:$B$78)</f>
        <v>0.15578635014836795</v>
      </c>
    </row>
    <row r="36" spans="1:7" x14ac:dyDescent="0.25">
      <c r="A36" s="1">
        <v>42370</v>
      </c>
      <c r="B36">
        <v>59</v>
      </c>
      <c r="C36" s="4">
        <v>0.18640000000000001</v>
      </c>
      <c r="D36" s="4">
        <v>0.18640000000000001</v>
      </c>
      <c r="E36" s="4">
        <v>0.72219999999999995</v>
      </c>
      <c r="F36" s="4">
        <v>0.72219999999999995</v>
      </c>
      <c r="G36" s="7">
        <f>SUM($B$2:B36)/SUM($B$2:$B$78)</f>
        <v>0.17037586547972305</v>
      </c>
    </row>
    <row r="37" spans="1:7" x14ac:dyDescent="0.25">
      <c r="A37" s="1">
        <v>42401</v>
      </c>
      <c r="B37">
        <v>44</v>
      </c>
      <c r="C37" s="4">
        <v>0.13639999999999999</v>
      </c>
      <c r="D37" s="4">
        <v>0.13639999999999999</v>
      </c>
      <c r="E37" s="4">
        <v>0.36840000000000001</v>
      </c>
      <c r="F37" s="4">
        <v>0.36840000000000001</v>
      </c>
      <c r="G37" s="7">
        <f>SUM($B$2:B37)/SUM($B$2:$B$78)</f>
        <v>0.18125618199802176</v>
      </c>
    </row>
    <row r="38" spans="1:7" x14ac:dyDescent="0.25">
      <c r="A38" s="1">
        <v>42430</v>
      </c>
      <c r="B38">
        <v>74</v>
      </c>
      <c r="C38" s="4">
        <v>0.16220000000000001</v>
      </c>
      <c r="D38" s="4">
        <v>0.16220000000000001</v>
      </c>
      <c r="E38" s="4">
        <v>0.45450000000000002</v>
      </c>
      <c r="F38" s="4">
        <v>0.45450000000000002</v>
      </c>
      <c r="G38" s="7">
        <f>SUM($B$2:B38)/SUM($B$2:$B$78)</f>
        <v>0.19955489614243324</v>
      </c>
    </row>
    <row r="39" spans="1:7" x14ac:dyDescent="0.25">
      <c r="A39" s="1">
        <v>42461</v>
      </c>
      <c r="B39">
        <v>74</v>
      </c>
      <c r="C39" s="4">
        <v>0.25679999999999997</v>
      </c>
      <c r="D39" s="4">
        <v>0.25679999999999997</v>
      </c>
      <c r="E39" s="4">
        <v>0.76190000000000002</v>
      </c>
      <c r="F39" s="4">
        <v>0.76190000000000002</v>
      </c>
      <c r="G39" s="7">
        <f>SUM($B$2:B39)/SUM($B$2:$B$78)</f>
        <v>0.21785361028684472</v>
      </c>
    </row>
    <row r="40" spans="1:7" x14ac:dyDescent="0.25">
      <c r="A40" s="1">
        <v>42491</v>
      </c>
      <c r="B40">
        <v>89</v>
      </c>
      <c r="C40" s="4">
        <v>0.23599999999999999</v>
      </c>
      <c r="D40" s="4">
        <v>0.23599999999999999</v>
      </c>
      <c r="E40" s="4">
        <v>0.42499999999999999</v>
      </c>
      <c r="F40" s="4">
        <v>0.42499999999999999</v>
      </c>
      <c r="G40" s="7">
        <f>SUM($B$2:B40)/SUM($B$2:$B$78)</f>
        <v>0.23986152324431256</v>
      </c>
    </row>
    <row r="41" spans="1:7" x14ac:dyDescent="0.25">
      <c r="A41" s="1">
        <v>42522</v>
      </c>
      <c r="B41">
        <v>80</v>
      </c>
      <c r="C41" s="4">
        <v>0.23749999999999999</v>
      </c>
      <c r="D41" s="4">
        <v>0.23749999999999999</v>
      </c>
      <c r="E41" s="4">
        <v>0.57689999999999997</v>
      </c>
      <c r="F41" s="4">
        <v>0.57689999999999997</v>
      </c>
      <c r="G41" s="7">
        <f>SUM($B$2:B41)/SUM($B$2:$B$78)</f>
        <v>0.25964391691394662</v>
      </c>
    </row>
    <row r="42" spans="1:7" x14ac:dyDescent="0.25">
      <c r="A42" s="1">
        <v>42552</v>
      </c>
      <c r="B42">
        <v>71</v>
      </c>
      <c r="C42" s="4">
        <v>0.28170000000000001</v>
      </c>
      <c r="D42" s="4">
        <v>0.28170000000000001</v>
      </c>
      <c r="E42" s="4">
        <v>0.72219999999999995</v>
      </c>
      <c r="F42" s="4">
        <v>0.72219999999999995</v>
      </c>
      <c r="G42" s="7">
        <f>SUM($B$2:B42)/SUM($B$2:$B$78)</f>
        <v>0.27720079129574676</v>
      </c>
    </row>
    <row r="43" spans="1:7" x14ac:dyDescent="0.25">
      <c r="A43" s="1">
        <v>42583</v>
      </c>
      <c r="B43">
        <v>103</v>
      </c>
      <c r="C43" s="4">
        <v>0.28160000000000002</v>
      </c>
      <c r="D43" s="4">
        <v>0.28160000000000002</v>
      </c>
      <c r="E43" s="4">
        <v>0.54290000000000005</v>
      </c>
      <c r="F43" s="4">
        <v>0.54290000000000005</v>
      </c>
      <c r="G43" s="7">
        <f>SUM($B$2:B43)/SUM($B$2:$B$78)</f>
        <v>0.30267062314540061</v>
      </c>
    </row>
    <row r="44" spans="1:7" x14ac:dyDescent="0.25">
      <c r="A44" s="1">
        <v>42614</v>
      </c>
      <c r="B44">
        <v>64</v>
      </c>
      <c r="C44" s="4">
        <v>0.4219</v>
      </c>
      <c r="D44" s="4">
        <v>0.4219</v>
      </c>
      <c r="E44" s="4">
        <v>0.74070000000000003</v>
      </c>
      <c r="F44" s="4">
        <v>0.74070000000000003</v>
      </c>
      <c r="G44" s="7">
        <f>SUM($B$2:B44)/SUM($B$2:$B$78)</f>
        <v>0.31849653808110784</v>
      </c>
    </row>
    <row r="45" spans="1:7" x14ac:dyDescent="0.25">
      <c r="A45" s="1">
        <v>42644</v>
      </c>
      <c r="B45">
        <v>119</v>
      </c>
      <c r="C45" s="4">
        <v>0.27729999999999999</v>
      </c>
      <c r="D45" s="4">
        <v>0.27729999999999999</v>
      </c>
      <c r="E45" s="4">
        <v>0.58330000000000004</v>
      </c>
      <c r="F45" s="4">
        <v>0.58330000000000004</v>
      </c>
      <c r="G45" s="7">
        <f>SUM($B$2:B45)/SUM($B$2:$B$78)</f>
        <v>0.34792284866468842</v>
      </c>
    </row>
    <row r="46" spans="1:7" x14ac:dyDescent="0.25">
      <c r="A46" s="1">
        <v>42675</v>
      </c>
      <c r="B46">
        <v>151</v>
      </c>
      <c r="C46" s="4">
        <v>0.29139999999999999</v>
      </c>
      <c r="D46" s="4">
        <v>0.29139999999999999</v>
      </c>
      <c r="E46" s="4">
        <v>0.67920000000000003</v>
      </c>
      <c r="F46" s="4">
        <v>0.67920000000000003</v>
      </c>
      <c r="G46" s="7">
        <f>SUM($B$2:B46)/SUM($B$2:$B$78)</f>
        <v>0.38526211671612265</v>
      </c>
    </row>
    <row r="47" spans="1:7" x14ac:dyDescent="0.25">
      <c r="A47" s="1">
        <v>42705</v>
      </c>
      <c r="B47">
        <v>96</v>
      </c>
      <c r="C47" s="4">
        <v>0.32290000000000002</v>
      </c>
      <c r="D47" s="4">
        <v>0.32290000000000002</v>
      </c>
      <c r="E47" s="4">
        <v>0.75680000000000003</v>
      </c>
      <c r="F47" s="4">
        <v>0.75680000000000003</v>
      </c>
      <c r="G47" s="7">
        <f>SUM($B$2:B47)/SUM($B$2:$B$78)</f>
        <v>0.40900098911968347</v>
      </c>
    </row>
    <row r="48" spans="1:7" x14ac:dyDescent="0.25">
      <c r="A48" s="1">
        <v>42736</v>
      </c>
      <c r="B48">
        <v>90</v>
      </c>
      <c r="C48" s="4">
        <v>0.37780000000000002</v>
      </c>
      <c r="D48" s="4">
        <v>0.37780000000000002</v>
      </c>
      <c r="E48" s="4">
        <v>0.875</v>
      </c>
      <c r="F48" s="4">
        <v>0.875</v>
      </c>
      <c r="G48" s="7">
        <f>SUM($B$2:B48)/SUM($B$2:$B$78)</f>
        <v>0.43125618199802174</v>
      </c>
    </row>
    <row r="49" spans="1:12" x14ac:dyDescent="0.25">
      <c r="A49" s="1">
        <v>42767</v>
      </c>
      <c r="B49">
        <v>90</v>
      </c>
      <c r="C49" s="4">
        <v>0.32219999999999999</v>
      </c>
      <c r="D49" s="4">
        <v>0.32219999999999999</v>
      </c>
      <c r="E49" s="4">
        <v>0.71430000000000005</v>
      </c>
      <c r="F49" s="4">
        <v>0.71430000000000005</v>
      </c>
      <c r="G49" s="7">
        <f>SUM($B$2:B49)/SUM($B$2:$B$78)</f>
        <v>0.45351137487636006</v>
      </c>
    </row>
    <row r="50" spans="1:12" x14ac:dyDescent="0.25">
      <c r="A50" s="1">
        <v>42795</v>
      </c>
      <c r="B50">
        <v>85</v>
      </c>
      <c r="C50" s="4">
        <v>0.28239999999999998</v>
      </c>
      <c r="D50" s="4">
        <v>0.28239999999999998</v>
      </c>
      <c r="E50" s="4">
        <v>0.6</v>
      </c>
      <c r="F50" s="4">
        <v>0.6</v>
      </c>
      <c r="G50" s="7">
        <f>SUM($B$2:B50)/SUM($B$2:$B$78)</f>
        <v>0.47453016815034621</v>
      </c>
    </row>
    <row r="51" spans="1:12" x14ac:dyDescent="0.25">
      <c r="A51" s="1">
        <v>42826</v>
      </c>
      <c r="B51">
        <v>65</v>
      </c>
      <c r="C51" s="4">
        <v>0.3538</v>
      </c>
      <c r="D51" s="4">
        <v>0.3538</v>
      </c>
      <c r="E51" s="4">
        <v>0.71879999999999999</v>
      </c>
      <c r="F51" s="4">
        <v>0.71879999999999999</v>
      </c>
      <c r="G51" s="7">
        <f>SUM($B$2:B51)/SUM($B$2:$B$78)</f>
        <v>0.49060336300692386</v>
      </c>
    </row>
    <row r="52" spans="1:12" x14ac:dyDescent="0.25">
      <c r="A52" s="1">
        <v>42856</v>
      </c>
      <c r="B52">
        <v>89</v>
      </c>
      <c r="C52" s="4">
        <v>0.31459999999999999</v>
      </c>
      <c r="D52" s="4">
        <v>0.31459999999999999</v>
      </c>
      <c r="E52" s="4">
        <v>0.68289999999999995</v>
      </c>
      <c r="F52" s="4">
        <v>0.68289999999999995</v>
      </c>
      <c r="G52" s="7">
        <f>SUM($B$2:B52)/SUM($B$2:$B$78)</f>
        <v>0.51261127596439171</v>
      </c>
    </row>
    <row r="53" spans="1:12" x14ac:dyDescent="0.25">
      <c r="A53" s="1">
        <v>42887</v>
      </c>
      <c r="B53">
        <v>61</v>
      </c>
      <c r="C53" s="4">
        <v>0.26229999999999998</v>
      </c>
      <c r="D53" s="4">
        <v>0.26229999999999998</v>
      </c>
      <c r="E53" s="4">
        <v>0.60870000000000002</v>
      </c>
      <c r="F53" s="4">
        <v>0.60870000000000002</v>
      </c>
      <c r="G53" s="7">
        <f>SUM($B$2:B53)/SUM($B$2:$B$78)</f>
        <v>0.52769535113748767</v>
      </c>
    </row>
    <row r="54" spans="1:12" x14ac:dyDescent="0.25">
      <c r="A54" s="1">
        <v>42917</v>
      </c>
      <c r="B54">
        <v>59</v>
      </c>
      <c r="C54" s="4">
        <v>0.37290000000000001</v>
      </c>
      <c r="D54" s="4">
        <v>0.37290000000000001</v>
      </c>
      <c r="E54" s="4">
        <v>0.64290000000000003</v>
      </c>
      <c r="F54" s="4">
        <v>0.64290000000000003</v>
      </c>
      <c r="G54" s="7">
        <f>SUM($B$2:B54)/SUM($B$2:$B$78)</f>
        <v>0.54228486646884277</v>
      </c>
    </row>
    <row r="55" spans="1:12" x14ac:dyDescent="0.25">
      <c r="A55" s="1">
        <v>42948</v>
      </c>
      <c r="B55">
        <v>60</v>
      </c>
      <c r="C55" s="4">
        <v>0.41670000000000001</v>
      </c>
      <c r="D55" s="4">
        <v>0.41670000000000001</v>
      </c>
      <c r="E55" s="4">
        <v>0.64290000000000003</v>
      </c>
      <c r="F55" s="4">
        <v>0.64290000000000003</v>
      </c>
      <c r="G55" s="7">
        <f>SUM($B$2:B55)/SUM($B$2:$B$78)</f>
        <v>0.55712166172106825</v>
      </c>
    </row>
    <row r="56" spans="1:12" x14ac:dyDescent="0.25">
      <c r="A56" s="1">
        <v>42979</v>
      </c>
      <c r="B56">
        <v>61</v>
      </c>
      <c r="C56" s="4">
        <v>0.32790000000000002</v>
      </c>
      <c r="D56" s="4">
        <v>0.32790000000000002</v>
      </c>
      <c r="E56" s="4">
        <v>0.59379999999999999</v>
      </c>
      <c r="F56" s="4">
        <v>0.59379999999999999</v>
      </c>
      <c r="G56" s="7">
        <f>SUM($B$2:B56)/SUM($B$2:$B$78)</f>
        <v>0.57220573689416421</v>
      </c>
    </row>
    <row r="57" spans="1:12" x14ac:dyDescent="0.25">
      <c r="A57" s="1">
        <v>43009</v>
      </c>
      <c r="B57">
        <v>86</v>
      </c>
      <c r="C57" s="4">
        <v>0.27910000000000001</v>
      </c>
      <c r="D57" s="4">
        <v>0.27910000000000001</v>
      </c>
      <c r="E57" s="4">
        <v>0.6452</v>
      </c>
      <c r="F57" s="4">
        <v>0.6452</v>
      </c>
      <c r="G57" s="7">
        <f>SUM($B$2:B57)/SUM($B$2:$B$78)</f>
        <v>0.59347181008902072</v>
      </c>
    </row>
    <row r="58" spans="1:12" x14ac:dyDescent="0.25">
      <c r="A58" s="1">
        <v>43040</v>
      </c>
      <c r="B58">
        <v>52</v>
      </c>
      <c r="C58" s="4">
        <v>0.30769999999999997</v>
      </c>
      <c r="D58" s="4">
        <v>0.30769999999999997</v>
      </c>
      <c r="E58" s="4">
        <v>0.75</v>
      </c>
      <c r="F58" s="4">
        <v>0.75</v>
      </c>
      <c r="G58" s="7">
        <f>SUM($B$2:B58)/SUM($B$2:$B$78)</f>
        <v>0.60633036597428291</v>
      </c>
    </row>
    <row r="59" spans="1:12" x14ac:dyDescent="0.25">
      <c r="A59" s="1">
        <v>43070</v>
      </c>
      <c r="B59">
        <v>64</v>
      </c>
      <c r="C59" s="4">
        <v>0.2344</v>
      </c>
      <c r="D59" s="4">
        <v>0.2344</v>
      </c>
      <c r="E59" s="4">
        <v>0.57689999999999997</v>
      </c>
      <c r="F59" s="4">
        <v>0.57689999999999997</v>
      </c>
      <c r="G59" s="7">
        <f>SUM($B$2:B59)/SUM($B$2:$B$78)</f>
        <v>0.62215628090999009</v>
      </c>
    </row>
    <row r="60" spans="1:12" x14ac:dyDescent="0.25">
      <c r="A60" s="1">
        <v>43101</v>
      </c>
      <c r="B60">
        <v>40</v>
      </c>
      <c r="C60" s="4">
        <v>0.35</v>
      </c>
      <c r="D60" s="4">
        <v>0.35</v>
      </c>
      <c r="E60" s="4">
        <v>0.71430000000000005</v>
      </c>
      <c r="F60" s="4">
        <v>0.71430000000000005</v>
      </c>
      <c r="G60" s="7">
        <f>SUM($B$2:B60)/SUM($B$2:$B$78)</f>
        <v>0.63204747774480707</v>
      </c>
    </row>
    <row r="61" spans="1:12" x14ac:dyDescent="0.25">
      <c r="A61" s="1">
        <v>43132</v>
      </c>
      <c r="B61">
        <v>55</v>
      </c>
      <c r="C61" s="4">
        <v>0.1636</v>
      </c>
      <c r="D61" s="4">
        <v>0.1636</v>
      </c>
      <c r="E61" s="4">
        <v>0.47620000000000001</v>
      </c>
      <c r="F61" s="4">
        <v>0.47620000000000001</v>
      </c>
      <c r="G61" s="7">
        <f>SUM($B$2:B61)/SUM($B$2:$B$78)</f>
        <v>0.64564787339268048</v>
      </c>
    </row>
    <row r="62" spans="1:12" x14ac:dyDescent="0.25">
      <c r="A62" s="1">
        <v>43160</v>
      </c>
      <c r="B62">
        <v>70</v>
      </c>
      <c r="C62" s="4">
        <v>0.37140000000000001</v>
      </c>
      <c r="D62" s="4">
        <v>0.37140000000000001</v>
      </c>
      <c r="E62" s="4">
        <v>0.58620000000000005</v>
      </c>
      <c r="F62" s="4">
        <v>0.58620000000000005</v>
      </c>
      <c r="G62" s="7">
        <f>SUM($B$2:B62)/SUM($B$2:$B$78)</f>
        <v>0.66295746785361032</v>
      </c>
    </row>
    <row r="63" spans="1:12" x14ac:dyDescent="0.25">
      <c r="A63" s="1">
        <v>43191</v>
      </c>
      <c r="B63">
        <v>80</v>
      </c>
      <c r="C63" s="4">
        <v>0.22500000000000001</v>
      </c>
      <c r="D63" s="4">
        <v>0.22500000000000001</v>
      </c>
      <c r="E63" s="4">
        <v>0.4839</v>
      </c>
      <c r="F63" s="4">
        <v>0.4839</v>
      </c>
      <c r="G63" s="7">
        <f>SUM($B$2:B63)/SUM($B$2:$B$78)</f>
        <v>0.68273986152324428</v>
      </c>
      <c r="I63" s="6" t="s">
        <v>83</v>
      </c>
      <c r="J63" s="6" t="s">
        <v>84</v>
      </c>
      <c r="K63" s="6" t="s">
        <v>85</v>
      </c>
      <c r="L63" s="6" t="s">
        <v>86</v>
      </c>
    </row>
    <row r="64" spans="1:12" x14ac:dyDescent="0.25">
      <c r="A64" s="10">
        <v>43221</v>
      </c>
      <c r="B64" s="11">
        <v>100</v>
      </c>
      <c r="C64" s="12">
        <v>0.2</v>
      </c>
      <c r="D64" s="12">
        <v>0.2</v>
      </c>
      <c r="E64" s="12">
        <v>0.4839</v>
      </c>
      <c r="F64" s="12">
        <v>0.4839</v>
      </c>
      <c r="G64" s="13">
        <f>SUM($B$2:B64)/SUM($B$2:$B$78)</f>
        <v>0.70746785361028686</v>
      </c>
      <c r="H64" s="8" t="s">
        <v>87</v>
      </c>
      <c r="I64" s="9">
        <f>SUMPRODUCT($B$2:$B$64,C2:C64)/SUM($B$2:$B$64)</f>
        <v>0.25725921006641039</v>
      </c>
      <c r="J64" s="9">
        <f>SUMPRODUCT($B$2:$B$64,D2:D64)/SUM($B$2:$B$64)</f>
        <v>0.25725921006641039</v>
      </c>
      <c r="K64" s="9">
        <f>SUMPRODUCT($B$2:$B$64,E2:E64)/SUM($B$2:$B$64)</f>
        <v>0.61225990912268458</v>
      </c>
      <c r="L64" s="9">
        <f>SUMPRODUCT($B$2:$B$64,F2:F64)/SUM($B$2:$B$64)</f>
        <v>0.61225990912268458</v>
      </c>
    </row>
    <row r="65" spans="1:12" x14ac:dyDescent="0.25">
      <c r="A65" s="1">
        <v>43252</v>
      </c>
      <c r="B65">
        <v>80</v>
      </c>
      <c r="C65" s="4">
        <v>0.25</v>
      </c>
      <c r="D65" s="4">
        <v>0.25</v>
      </c>
      <c r="E65" s="4">
        <v>0.7097</v>
      </c>
      <c r="F65" s="4">
        <v>0.7097</v>
      </c>
      <c r="G65" s="7">
        <f>SUM($B$2:B65)/SUM($B$2:$B$78)</f>
        <v>0.72725024727992083</v>
      </c>
      <c r="H65" s="8" t="s">
        <v>88</v>
      </c>
      <c r="I65" s="9">
        <f>SUMPRODUCT($B$65:$B$78,C65:C78)/SUM($B$65:$B$78)</f>
        <v>0.2282299239222316</v>
      </c>
      <c r="J65" s="9">
        <f>SUMPRODUCT($B$65:$B$78,D65:D78)/SUM($B$65:$B$78)</f>
        <v>0.20540600169061704</v>
      </c>
      <c r="K65" s="9">
        <f>SUMPRODUCT($B$65:$B$78,E65:E78)/SUM($B$65:$B$78)</f>
        <v>0.72166052409129333</v>
      </c>
      <c r="L65" s="9">
        <f>SUMPRODUCT($B$65:$B$78,F65:F78)/SUM($B$65:$B$78)</f>
        <v>0.67326914623837697</v>
      </c>
    </row>
    <row r="66" spans="1:12" x14ac:dyDescent="0.25">
      <c r="A66" s="1">
        <v>43282</v>
      </c>
      <c r="B66">
        <v>79</v>
      </c>
      <c r="C66" s="4">
        <v>0.25319999999999998</v>
      </c>
      <c r="D66" s="4">
        <v>0.25319999999999998</v>
      </c>
      <c r="E66" s="4">
        <v>0.6774</v>
      </c>
      <c r="F66" s="4">
        <v>0.6774</v>
      </c>
      <c r="G66" s="7">
        <f>SUM($B$2:B66)/SUM($B$2:$B$78)</f>
        <v>0.74678536102868442</v>
      </c>
    </row>
    <row r="67" spans="1:12" x14ac:dyDescent="0.25">
      <c r="A67" s="1">
        <v>43313</v>
      </c>
      <c r="B67">
        <v>99</v>
      </c>
      <c r="C67" s="4">
        <v>0.23230000000000001</v>
      </c>
      <c r="D67" s="4">
        <v>0.23230000000000001</v>
      </c>
      <c r="E67" s="4">
        <v>0.5625</v>
      </c>
      <c r="F67" s="4">
        <v>0.5625</v>
      </c>
      <c r="G67" s="7">
        <f>SUM($B$2:B67)/SUM($B$2:$B$78)</f>
        <v>0.77126607319485663</v>
      </c>
    </row>
    <row r="68" spans="1:12" x14ac:dyDescent="0.25">
      <c r="A68" s="1">
        <v>43344</v>
      </c>
      <c r="B68">
        <v>86</v>
      </c>
      <c r="C68" s="4">
        <v>0.22090000000000001</v>
      </c>
      <c r="D68" s="4">
        <v>0.22090000000000001</v>
      </c>
      <c r="E68" s="4">
        <v>0.71879999999999999</v>
      </c>
      <c r="F68" s="4">
        <v>0.71879999999999999</v>
      </c>
      <c r="G68" s="7">
        <f>SUM($B$2:B68)/SUM($B$2:$B$78)</f>
        <v>0.79253214638971314</v>
      </c>
    </row>
    <row r="69" spans="1:12" x14ac:dyDescent="0.25">
      <c r="A69" s="1">
        <v>43374</v>
      </c>
      <c r="B69">
        <v>90</v>
      </c>
      <c r="C69" s="4">
        <v>0.28889999999999999</v>
      </c>
      <c r="D69" s="4">
        <v>0.28889999999999999</v>
      </c>
      <c r="E69" s="4">
        <v>0.66669999999999996</v>
      </c>
      <c r="F69" s="4">
        <v>0.66669999999999996</v>
      </c>
      <c r="G69" s="7">
        <f>SUM($B$2:B69)/SUM($B$2:$B$78)</f>
        <v>0.81478733926805147</v>
      </c>
    </row>
    <row r="70" spans="1:12" x14ac:dyDescent="0.25">
      <c r="A70" s="1">
        <v>43405</v>
      </c>
      <c r="B70">
        <v>82</v>
      </c>
      <c r="C70" s="4">
        <v>0.2195</v>
      </c>
      <c r="D70" s="4">
        <v>0.2195</v>
      </c>
      <c r="E70" s="4">
        <v>0.85289999999999999</v>
      </c>
      <c r="F70" s="4">
        <v>0.85289999999999999</v>
      </c>
      <c r="G70" s="7">
        <f>SUM($B$2:B70)/SUM($B$2:$B$78)</f>
        <v>0.83506429277942629</v>
      </c>
    </row>
    <row r="71" spans="1:12" x14ac:dyDescent="0.25">
      <c r="A71" s="1">
        <v>43435</v>
      </c>
      <c r="B71">
        <v>76</v>
      </c>
      <c r="C71" s="4">
        <v>0.27629999999999999</v>
      </c>
      <c r="D71" s="4">
        <v>0.27629999999999999</v>
      </c>
      <c r="E71" s="4">
        <v>0.63890000000000002</v>
      </c>
      <c r="F71" s="4">
        <v>0.63890000000000002</v>
      </c>
      <c r="G71" s="7">
        <f>SUM($B$2:B71)/SUM($B$2:$B$78)</f>
        <v>0.85385756676557867</v>
      </c>
    </row>
    <row r="72" spans="1:12" x14ac:dyDescent="0.25">
      <c r="A72" s="1">
        <v>43466</v>
      </c>
      <c r="B72">
        <v>83</v>
      </c>
      <c r="C72" s="4">
        <v>0.2651</v>
      </c>
      <c r="D72" s="4">
        <v>0.1928</v>
      </c>
      <c r="E72" s="4">
        <v>0.6</v>
      </c>
      <c r="F72" s="4">
        <v>0.55559999999999998</v>
      </c>
      <c r="G72" s="7">
        <f>SUM($B$2:B72)/SUM($B$2:$B$78)</f>
        <v>0.87438180019782397</v>
      </c>
    </row>
    <row r="73" spans="1:12" x14ac:dyDescent="0.25">
      <c r="A73" s="1">
        <v>43497</v>
      </c>
      <c r="B73">
        <v>55</v>
      </c>
      <c r="C73" s="4">
        <v>0.2364</v>
      </c>
      <c r="D73" s="4">
        <v>0.1636</v>
      </c>
      <c r="E73" s="4">
        <v>0.73680000000000001</v>
      </c>
      <c r="F73" s="4">
        <v>0.69569999999999999</v>
      </c>
      <c r="G73" s="7">
        <f>SUM($B$2:B73)/SUM($B$2:$B$78)</f>
        <v>0.88798219584569738</v>
      </c>
    </row>
    <row r="74" spans="1:12" x14ac:dyDescent="0.25">
      <c r="A74" s="1">
        <v>43525</v>
      </c>
      <c r="B74">
        <v>79</v>
      </c>
      <c r="C74" s="4">
        <v>0.26579999999999998</v>
      </c>
      <c r="D74" s="4">
        <v>0.1646</v>
      </c>
      <c r="E74" s="4">
        <v>0.80769999999999997</v>
      </c>
      <c r="F74" s="4">
        <v>0.67859999999999998</v>
      </c>
      <c r="G74" s="7">
        <f>SUM($B$2:B74)/SUM($B$2:$B$78)</f>
        <v>0.90751730959446097</v>
      </c>
    </row>
    <row r="75" spans="1:12" x14ac:dyDescent="0.25">
      <c r="A75" s="1">
        <v>43556</v>
      </c>
      <c r="B75">
        <v>82</v>
      </c>
      <c r="C75" s="4">
        <v>0.1585</v>
      </c>
      <c r="D75" s="4">
        <v>0.14630000000000001</v>
      </c>
      <c r="E75" s="4">
        <v>0.8</v>
      </c>
      <c r="F75" s="4">
        <v>0.6774</v>
      </c>
      <c r="G75" s="7">
        <f>SUM($B$2:B75)/SUM($B$2:$B$78)</f>
        <v>0.92779426310583579</v>
      </c>
    </row>
    <row r="76" spans="1:12" x14ac:dyDescent="0.25">
      <c r="A76" s="1">
        <v>43586</v>
      </c>
      <c r="B76">
        <v>104</v>
      </c>
      <c r="C76" s="4">
        <v>0.1346</v>
      </c>
      <c r="D76" s="4">
        <v>8.6499999999999994E-2</v>
      </c>
      <c r="E76" s="4">
        <v>0.7</v>
      </c>
      <c r="F76" s="4">
        <v>0.56520000000000004</v>
      </c>
      <c r="G76" s="7">
        <f>SUM($B$2:B76)/SUM($B$2:$B$78)</f>
        <v>0.95351137487636006</v>
      </c>
    </row>
    <row r="77" spans="1:12" x14ac:dyDescent="0.25">
      <c r="A77" s="1">
        <v>43617</v>
      </c>
      <c r="B77">
        <v>90</v>
      </c>
      <c r="C77" s="4">
        <v>0.21110000000000001</v>
      </c>
      <c r="D77" s="4">
        <v>0.2</v>
      </c>
      <c r="E77" s="4">
        <v>0.85</v>
      </c>
      <c r="F77" s="4">
        <v>0.7419</v>
      </c>
      <c r="G77" s="7">
        <f>SUM($B$2:B77)/SUM($B$2:$B$78)</f>
        <v>0.97576656775469828</v>
      </c>
    </row>
    <row r="78" spans="1:12" x14ac:dyDescent="0.25">
      <c r="A78" s="1">
        <v>43647</v>
      </c>
      <c r="B78">
        <v>98</v>
      </c>
      <c r="C78" s="4">
        <v>0.21429999999999999</v>
      </c>
      <c r="D78" s="4">
        <v>0.19389999999999999</v>
      </c>
      <c r="E78" s="4">
        <v>0.8</v>
      </c>
      <c r="F78" s="4">
        <v>0.72550000000000003</v>
      </c>
      <c r="G78" s="7">
        <f>SUM($B$2:B78)/SUM($B$2:$B$78)</f>
        <v>1</v>
      </c>
    </row>
    <row r="79" spans="1:12" x14ac:dyDescent="0.25">
      <c r="A79" s="1">
        <v>43678</v>
      </c>
      <c r="B79">
        <v>91</v>
      </c>
      <c r="C79" s="4">
        <v>0.1978</v>
      </c>
      <c r="D79" s="4">
        <v>0.15379999999999999</v>
      </c>
      <c r="E79" s="4">
        <v>0.90910000000000002</v>
      </c>
      <c r="F79" s="4">
        <v>0.76190000000000002</v>
      </c>
      <c r="G79" s="7"/>
    </row>
    <row r="80" spans="1:12" x14ac:dyDescent="0.25">
      <c r="A80" s="1">
        <v>43709</v>
      </c>
      <c r="B80">
        <v>102</v>
      </c>
      <c r="C80" s="4">
        <v>0.2059</v>
      </c>
      <c r="D80" s="4">
        <v>0.2286</v>
      </c>
      <c r="E80" s="4">
        <v>0.84</v>
      </c>
      <c r="F80" s="4">
        <v>0.69089999999999996</v>
      </c>
      <c r="G80" s="7"/>
    </row>
    <row r="81" spans="1:7" x14ac:dyDescent="0.25">
      <c r="A81" s="1">
        <v>43739</v>
      </c>
      <c r="B81">
        <v>114</v>
      </c>
      <c r="C81" s="4">
        <v>0.1565</v>
      </c>
      <c r="D81" s="4">
        <v>0.18099999999999999</v>
      </c>
      <c r="E81" s="4">
        <v>0.86670000000000003</v>
      </c>
      <c r="F81" s="4">
        <v>0.62709999999999999</v>
      </c>
      <c r="G81" s="7"/>
    </row>
    <row r="82" spans="1:7" x14ac:dyDescent="0.25">
      <c r="A82" s="1">
        <v>43770</v>
      </c>
      <c r="B82">
        <v>122</v>
      </c>
      <c r="C82" s="4">
        <v>9.0200000000000002E-2</v>
      </c>
      <c r="D82" s="4">
        <v>0.1048</v>
      </c>
      <c r="E82" s="4">
        <v>0.44440000000000002</v>
      </c>
      <c r="F82" s="4">
        <v>0.57140000000000002</v>
      </c>
      <c r="G82" s="7"/>
    </row>
    <row r="83" spans="1:7" x14ac:dyDescent="0.25">
      <c r="A83" s="1">
        <v>43800</v>
      </c>
      <c r="B83">
        <v>135</v>
      </c>
      <c r="C83" s="4">
        <v>0.15559999999999999</v>
      </c>
      <c r="D83" s="4">
        <v>0.1439</v>
      </c>
      <c r="E83" s="4">
        <v>0.6</v>
      </c>
      <c r="F83" s="4">
        <v>0.64290000000000003</v>
      </c>
      <c r="G83" s="7"/>
    </row>
    <row r="84" spans="1:7" x14ac:dyDescent="0.25">
      <c r="A84" s="1">
        <v>43831</v>
      </c>
      <c r="B84">
        <v>118</v>
      </c>
      <c r="C84" s="4">
        <v>0.1356</v>
      </c>
      <c r="D84" s="4">
        <v>0.15</v>
      </c>
      <c r="E84" s="4">
        <v>0.59260000000000002</v>
      </c>
      <c r="F84" s="4">
        <v>0.70730000000000004</v>
      </c>
      <c r="G84" s="7"/>
    </row>
    <row r="85" spans="1:7" x14ac:dyDescent="0.25">
      <c r="A85" s="1">
        <v>43862</v>
      </c>
      <c r="B85">
        <v>83</v>
      </c>
      <c r="C85" s="4">
        <v>4.82E-2</v>
      </c>
      <c r="D85" s="4">
        <v>4.9399999999999999E-2</v>
      </c>
      <c r="E85" s="4">
        <v>0.6</v>
      </c>
      <c r="F85" s="4">
        <v>0.59260000000000002</v>
      </c>
      <c r="G85" s="7"/>
    </row>
    <row r="86" spans="1:7" x14ac:dyDescent="0.25">
      <c r="A86" s="1">
        <v>43891</v>
      </c>
      <c r="B86">
        <v>101</v>
      </c>
      <c r="C86" s="4">
        <v>9.9000000000000005E-2</v>
      </c>
      <c r="D86" s="4">
        <v>6.0600000000000001E-2</v>
      </c>
      <c r="E86" s="4">
        <v>0.8</v>
      </c>
      <c r="F86" s="4">
        <v>0.8</v>
      </c>
      <c r="G86" s="7"/>
    </row>
    <row r="87" spans="1:7" x14ac:dyDescent="0.25">
      <c r="A87" s="1">
        <v>43922</v>
      </c>
      <c r="B87">
        <v>79</v>
      </c>
      <c r="C87" s="4">
        <v>0.13919999999999999</v>
      </c>
      <c r="D87" s="4">
        <v>0.12659999999999999</v>
      </c>
      <c r="E87" s="4">
        <v>0.78569999999999995</v>
      </c>
      <c r="F87" s="4">
        <v>0.875</v>
      </c>
      <c r="G87" s="7"/>
    </row>
    <row r="88" spans="1:7" x14ac:dyDescent="0.25">
      <c r="A88" s="1">
        <v>43952</v>
      </c>
      <c r="B88">
        <v>15</v>
      </c>
      <c r="C88" s="4">
        <v>0.1333</v>
      </c>
      <c r="D88" s="4">
        <v>0.1333</v>
      </c>
      <c r="E88" s="4">
        <v>0.85709999999999997</v>
      </c>
      <c r="F88" s="4">
        <v>0.83330000000000004</v>
      </c>
      <c r="G88" s="7"/>
    </row>
    <row r="89" spans="1:7" x14ac:dyDescent="0.25">
      <c r="A89" s="1">
        <v>43983</v>
      </c>
      <c r="B89">
        <v>3</v>
      </c>
      <c r="C89" s="4">
        <v>0</v>
      </c>
      <c r="D89" s="4">
        <v>0</v>
      </c>
      <c r="E89" s="4">
        <v>1</v>
      </c>
      <c r="F89" s="4">
        <v>1</v>
      </c>
      <c r="G89" s="7"/>
    </row>
    <row r="90" spans="1:7" x14ac:dyDescent="0.25">
      <c r="A90" s="1">
        <v>44013</v>
      </c>
      <c r="B90">
        <v>26</v>
      </c>
      <c r="C90" s="4">
        <v>7.6899999999999996E-2</v>
      </c>
      <c r="D90" s="4">
        <v>4.1700000000000001E-2</v>
      </c>
      <c r="E90" s="4">
        <v>0.88890000000000002</v>
      </c>
      <c r="F90" s="4">
        <v>1</v>
      </c>
      <c r="G90" s="7"/>
    </row>
    <row r="91" spans="1:7" x14ac:dyDescent="0.25">
      <c r="A91" s="1">
        <v>44044</v>
      </c>
      <c r="B91">
        <v>25</v>
      </c>
      <c r="C91" s="4">
        <v>0.04</v>
      </c>
      <c r="D91" s="4">
        <v>0.04</v>
      </c>
      <c r="E91" s="4">
        <v>0.75</v>
      </c>
      <c r="F91" s="4">
        <v>0.71430000000000005</v>
      </c>
      <c r="G91" s="7"/>
    </row>
    <row r="92" spans="1:7" x14ac:dyDescent="0.25">
      <c r="A92" s="1">
        <v>44075</v>
      </c>
      <c r="B92">
        <v>68</v>
      </c>
      <c r="C92" s="4">
        <v>0.2059</v>
      </c>
      <c r="D92" s="4">
        <v>0.20899999999999999</v>
      </c>
      <c r="E92" s="4">
        <v>0.83330000000000004</v>
      </c>
      <c r="F92" s="4">
        <v>0.83330000000000004</v>
      </c>
      <c r="G92" s="7"/>
    </row>
    <row r="93" spans="1:7" x14ac:dyDescent="0.25">
      <c r="A93" s="1">
        <v>44105</v>
      </c>
      <c r="B93">
        <v>58</v>
      </c>
      <c r="C93" s="4">
        <v>8.6199999999999999E-2</v>
      </c>
      <c r="D93" s="4">
        <v>8.77E-2</v>
      </c>
      <c r="E93" s="4">
        <v>0.90480000000000005</v>
      </c>
      <c r="F93" s="4">
        <v>0.90480000000000005</v>
      </c>
      <c r="G93" s="7"/>
    </row>
    <row r="94" spans="1:7" x14ac:dyDescent="0.25">
      <c r="A94" s="1">
        <v>44136</v>
      </c>
      <c r="B94">
        <v>74</v>
      </c>
      <c r="C94" s="4">
        <v>4.0500000000000001E-2</v>
      </c>
      <c r="D94" s="4">
        <v>4.0500000000000001E-2</v>
      </c>
      <c r="E94" s="4">
        <v>0.73329999999999995</v>
      </c>
      <c r="F94" s="4">
        <v>0.73329999999999995</v>
      </c>
      <c r="G94" s="7"/>
    </row>
    <row r="95" spans="1:7" x14ac:dyDescent="0.25">
      <c r="A95" s="1">
        <v>44166</v>
      </c>
      <c r="B95">
        <v>96</v>
      </c>
      <c r="C95" s="4">
        <v>2.0799999999999999E-2</v>
      </c>
      <c r="D95" s="4">
        <v>2.0799999999999999E-2</v>
      </c>
      <c r="E95" s="4">
        <v>1</v>
      </c>
      <c r="F95" s="4">
        <v>1</v>
      </c>
      <c r="G95" s="7"/>
    </row>
    <row r="96" spans="1:7" x14ac:dyDescent="0.25">
      <c r="A96" s="1">
        <v>44197</v>
      </c>
      <c r="B96">
        <v>100</v>
      </c>
      <c r="C96" s="4">
        <v>0.02</v>
      </c>
      <c r="D96" s="4">
        <v>0.02</v>
      </c>
      <c r="E96" s="4">
        <v>1</v>
      </c>
      <c r="F96" s="4">
        <v>1</v>
      </c>
      <c r="G96" s="7"/>
    </row>
    <row r="97" spans="1:7" x14ac:dyDescent="0.25">
      <c r="A97" s="1">
        <v>44228</v>
      </c>
      <c r="B97">
        <v>143</v>
      </c>
      <c r="C97" s="4">
        <v>3.5000000000000003E-2</v>
      </c>
      <c r="D97" s="4">
        <v>3.5000000000000003E-2</v>
      </c>
      <c r="E97" s="4">
        <v>1</v>
      </c>
      <c r="F97" s="4">
        <v>1</v>
      </c>
      <c r="G97" s="7"/>
    </row>
    <row r="98" spans="1:7" x14ac:dyDescent="0.25">
      <c r="A98" s="1">
        <v>44256</v>
      </c>
      <c r="B98">
        <v>127</v>
      </c>
      <c r="C98" s="4">
        <v>7.9000000000000008E-3</v>
      </c>
      <c r="D98" s="4">
        <v>7.9000000000000008E-3</v>
      </c>
      <c r="E98" s="4">
        <v>1</v>
      </c>
      <c r="F98" s="4">
        <v>1</v>
      </c>
      <c r="G98" s="7"/>
    </row>
  </sheetData>
  <autoFilter ref="A1:F9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F30" sqref="F30"/>
    </sheetView>
  </sheetViews>
  <sheetFormatPr baseColWidth="10" defaultRowHeight="15" x14ac:dyDescent="0.25"/>
  <cols>
    <col min="1" max="1" width="10.28515625" bestFit="1" customWidth="1"/>
    <col min="2" max="2" width="6" bestFit="1" customWidth="1"/>
    <col min="3" max="3" width="20.28515625" bestFit="1" customWidth="1"/>
    <col min="4" max="4" width="19.7109375" bestFit="1" customWidth="1"/>
    <col min="5" max="5" width="19" bestFit="1" customWidth="1"/>
    <col min="6" max="6" width="18.42578125" bestFit="1" customWidth="1"/>
    <col min="8" max="8" width="5.42578125" customWidth="1"/>
    <col min="9" max="9" width="18" customWidth="1"/>
    <col min="10" max="10" width="17.42578125" customWidth="1"/>
    <col min="11" max="11" width="16.7109375" customWidth="1"/>
    <col min="12" max="12" width="16.140625" customWidth="1"/>
  </cols>
  <sheetData>
    <row r="1" spans="1:7" x14ac:dyDescent="0.25">
      <c r="A1" s="6"/>
      <c r="B1" s="6" t="s">
        <v>82</v>
      </c>
      <c r="C1" s="6" t="s">
        <v>83</v>
      </c>
      <c r="D1" s="6" t="s">
        <v>84</v>
      </c>
      <c r="E1" s="6" t="s">
        <v>85</v>
      </c>
      <c r="F1" s="6" t="s">
        <v>86</v>
      </c>
    </row>
    <row r="2" spans="1:7" x14ac:dyDescent="0.25">
      <c r="A2" s="1">
        <v>41334</v>
      </c>
      <c r="B2">
        <v>9</v>
      </c>
      <c r="C2" s="4">
        <v>0.1111</v>
      </c>
      <c r="D2" s="4">
        <v>0.1111</v>
      </c>
      <c r="E2" s="4"/>
      <c r="F2" s="4"/>
      <c r="G2" s="7">
        <f>SUM($B$2:B2)/SUM($B$2:$B$69)</f>
        <v>2.7314112291350529E-3</v>
      </c>
    </row>
    <row r="3" spans="1:7" x14ac:dyDescent="0.25">
      <c r="A3" s="1">
        <v>41365</v>
      </c>
      <c r="B3">
        <v>8</v>
      </c>
      <c r="C3" s="4">
        <v>0.125</v>
      </c>
      <c r="D3" s="4">
        <v>0.125</v>
      </c>
      <c r="E3" s="4"/>
      <c r="F3" s="4"/>
      <c r="G3" s="7">
        <f>SUM($B$2:B3)/SUM($B$2:$B$69)</f>
        <v>5.1593323216995446E-3</v>
      </c>
    </row>
    <row r="4" spans="1:7" x14ac:dyDescent="0.25">
      <c r="A4" s="1">
        <v>41395</v>
      </c>
      <c r="B4">
        <v>5</v>
      </c>
      <c r="C4" s="4">
        <v>0.4</v>
      </c>
      <c r="D4" s="4">
        <v>0.4</v>
      </c>
      <c r="E4" s="4"/>
      <c r="F4" s="4"/>
      <c r="G4" s="7">
        <f>SUM($B$2:B4)/SUM($B$2:$B$69)</f>
        <v>6.6767830045523519E-3</v>
      </c>
    </row>
    <row r="5" spans="1:7" x14ac:dyDescent="0.25">
      <c r="A5" s="1">
        <v>41426</v>
      </c>
      <c r="B5">
        <v>11</v>
      </c>
      <c r="C5" s="4">
        <v>0.18179999999999999</v>
      </c>
      <c r="D5" s="4">
        <v>0.18179999999999999</v>
      </c>
      <c r="E5" s="4"/>
      <c r="F5" s="4"/>
      <c r="G5" s="7">
        <f>SUM($B$2:B5)/SUM($B$2:$B$69)</f>
        <v>1.0015174506828529E-2</v>
      </c>
    </row>
    <row r="6" spans="1:7" x14ac:dyDescent="0.25">
      <c r="A6" s="1">
        <v>41456</v>
      </c>
      <c r="B6">
        <v>8</v>
      </c>
      <c r="C6" s="4">
        <v>0.375</v>
      </c>
      <c r="D6" s="4">
        <v>0.375</v>
      </c>
      <c r="E6" s="4">
        <v>1</v>
      </c>
      <c r="F6" s="4">
        <v>1</v>
      </c>
      <c r="G6" s="7">
        <f>SUM($B$2:B6)/SUM($B$2:$B$69)</f>
        <v>1.2443095599393019E-2</v>
      </c>
    </row>
    <row r="7" spans="1:7" x14ac:dyDescent="0.25">
      <c r="A7" s="1">
        <v>41487</v>
      </c>
      <c r="B7">
        <v>9</v>
      </c>
      <c r="C7" s="4">
        <v>0.33329999999999999</v>
      </c>
      <c r="D7" s="4">
        <v>0.33329999999999999</v>
      </c>
      <c r="E7" s="4"/>
      <c r="F7" s="4"/>
      <c r="G7" s="7">
        <f>SUM($B$2:B7)/SUM($B$2:$B$69)</f>
        <v>1.5174506828528073E-2</v>
      </c>
    </row>
    <row r="8" spans="1:7" x14ac:dyDescent="0.25">
      <c r="A8" s="1">
        <v>41518</v>
      </c>
      <c r="B8">
        <v>10</v>
      </c>
      <c r="C8" s="4">
        <v>0.1</v>
      </c>
      <c r="D8" s="4">
        <v>0.1</v>
      </c>
      <c r="E8" s="4"/>
      <c r="F8" s="4"/>
      <c r="G8" s="7">
        <f>SUM($B$2:B8)/SUM($B$2:$B$69)</f>
        <v>1.8209408194233688E-2</v>
      </c>
    </row>
    <row r="9" spans="1:7" x14ac:dyDescent="0.25">
      <c r="A9" s="1">
        <v>41548</v>
      </c>
      <c r="B9">
        <v>11</v>
      </c>
      <c r="C9" s="4">
        <v>9.0899999999999995E-2</v>
      </c>
      <c r="D9" s="4">
        <v>9.0899999999999995E-2</v>
      </c>
      <c r="E9" s="4"/>
      <c r="F9" s="4"/>
      <c r="G9" s="7">
        <f>SUM($B$2:B9)/SUM($B$2:$B$69)</f>
        <v>2.1547799696509863E-2</v>
      </c>
    </row>
    <row r="10" spans="1:7" x14ac:dyDescent="0.25">
      <c r="A10" s="1">
        <v>41579</v>
      </c>
      <c r="B10">
        <v>1</v>
      </c>
      <c r="C10" s="4">
        <v>1</v>
      </c>
      <c r="D10" s="4">
        <v>1</v>
      </c>
      <c r="E10" s="4"/>
      <c r="F10" s="4"/>
      <c r="G10" s="7">
        <f>SUM($B$2:B10)/SUM($B$2:$B$69)</f>
        <v>2.1851289833080424E-2</v>
      </c>
    </row>
    <row r="11" spans="1:7" x14ac:dyDescent="0.25">
      <c r="A11" s="1">
        <v>41609</v>
      </c>
      <c r="B11">
        <v>1</v>
      </c>
      <c r="C11" s="4">
        <v>0</v>
      </c>
      <c r="D11" s="4">
        <v>0</v>
      </c>
      <c r="E11" s="4"/>
      <c r="F11" s="4"/>
      <c r="G11" s="7">
        <f>SUM($B$2:B11)/SUM($B$2:$B$69)</f>
        <v>2.2154779969650987E-2</v>
      </c>
    </row>
    <row r="12" spans="1:7" x14ac:dyDescent="0.25">
      <c r="A12" s="1">
        <v>41640</v>
      </c>
      <c r="B12">
        <v>11</v>
      </c>
      <c r="C12" s="4">
        <v>0</v>
      </c>
      <c r="D12" s="4">
        <v>0</v>
      </c>
      <c r="E12" s="4"/>
      <c r="F12" s="4"/>
      <c r="G12" s="7">
        <f>SUM($B$2:B12)/SUM($B$2:$B$69)</f>
        <v>2.5493171471927163E-2</v>
      </c>
    </row>
    <row r="13" spans="1:7" x14ac:dyDescent="0.25">
      <c r="A13" s="1">
        <v>41671</v>
      </c>
      <c r="B13">
        <v>7</v>
      </c>
      <c r="C13" s="4">
        <v>0</v>
      </c>
      <c r="D13" s="4">
        <v>0</v>
      </c>
      <c r="E13" s="4"/>
      <c r="F13" s="4"/>
      <c r="G13" s="7">
        <f>SUM($B$2:B13)/SUM($B$2:$B$69)</f>
        <v>2.7617602427921092E-2</v>
      </c>
    </row>
    <row r="14" spans="1:7" x14ac:dyDescent="0.25">
      <c r="A14" s="1">
        <v>41699</v>
      </c>
      <c r="B14">
        <v>12</v>
      </c>
      <c r="C14" s="4">
        <v>8.3299999999999999E-2</v>
      </c>
      <c r="D14" s="4">
        <v>8.3299999999999999E-2</v>
      </c>
      <c r="E14" s="4"/>
      <c r="F14" s="4"/>
      <c r="G14" s="7">
        <f>SUM($B$2:B14)/SUM($B$2:$B$69)</f>
        <v>3.1259484066767831E-2</v>
      </c>
    </row>
    <row r="15" spans="1:7" x14ac:dyDescent="0.25">
      <c r="A15" s="1">
        <v>41730</v>
      </c>
      <c r="B15">
        <v>7</v>
      </c>
      <c r="C15" s="4">
        <v>0.57140000000000002</v>
      </c>
      <c r="D15" s="4">
        <v>0.57140000000000002</v>
      </c>
      <c r="E15" s="4"/>
      <c r="F15" s="4"/>
      <c r="G15" s="7">
        <f>SUM($B$2:B15)/SUM($B$2:$B$69)</f>
        <v>3.3383915022761758E-2</v>
      </c>
    </row>
    <row r="16" spans="1:7" x14ac:dyDescent="0.25">
      <c r="A16" s="1">
        <v>41760</v>
      </c>
      <c r="B16">
        <v>17</v>
      </c>
      <c r="C16" s="4">
        <v>0.1176</v>
      </c>
      <c r="D16" s="4">
        <v>0.1176</v>
      </c>
      <c r="E16" s="4"/>
      <c r="F16" s="4"/>
      <c r="G16" s="7">
        <f>SUM($B$2:B16)/SUM($B$2:$B$69)</f>
        <v>3.8543247344461302E-2</v>
      </c>
    </row>
    <row r="17" spans="1:7" x14ac:dyDescent="0.25">
      <c r="A17" s="1">
        <v>41791</v>
      </c>
      <c r="B17">
        <v>8</v>
      </c>
      <c r="C17" s="4">
        <v>0.25</v>
      </c>
      <c r="D17" s="4">
        <v>0.25</v>
      </c>
      <c r="E17" s="4"/>
      <c r="F17" s="4"/>
      <c r="G17" s="7">
        <f>SUM($B$2:B17)/SUM($B$2:$B$69)</f>
        <v>4.09711684370258E-2</v>
      </c>
    </row>
    <row r="18" spans="1:7" x14ac:dyDescent="0.25">
      <c r="A18" s="1">
        <v>41821</v>
      </c>
      <c r="B18">
        <v>11</v>
      </c>
      <c r="C18" s="4">
        <v>0.2727</v>
      </c>
      <c r="D18" s="4">
        <v>0.2727</v>
      </c>
      <c r="E18" s="4">
        <v>1</v>
      </c>
      <c r="F18" s="4">
        <v>1</v>
      </c>
      <c r="G18" s="7">
        <f>SUM($B$2:B18)/SUM($B$2:$B$69)</f>
        <v>4.4309559939301975E-2</v>
      </c>
    </row>
    <row r="19" spans="1:7" x14ac:dyDescent="0.25">
      <c r="A19" s="1">
        <v>41852</v>
      </c>
      <c r="B19">
        <v>10</v>
      </c>
      <c r="C19" s="4">
        <v>0.1</v>
      </c>
      <c r="D19" s="4">
        <v>0.1</v>
      </c>
      <c r="E19" s="4"/>
      <c r="F19" s="4"/>
      <c r="G19" s="7">
        <f>SUM($B$2:B19)/SUM($B$2:$B$69)</f>
        <v>4.7344461305007586E-2</v>
      </c>
    </row>
    <row r="20" spans="1:7" x14ac:dyDescent="0.25">
      <c r="A20" s="1">
        <v>41883</v>
      </c>
      <c r="B20">
        <v>2</v>
      </c>
      <c r="C20" s="4">
        <v>1</v>
      </c>
      <c r="D20" s="4">
        <v>1</v>
      </c>
      <c r="E20" s="4"/>
      <c r="F20" s="4"/>
      <c r="G20" s="7">
        <f>SUM($B$2:B20)/SUM($B$2:$B$69)</f>
        <v>4.7951441578148707E-2</v>
      </c>
    </row>
    <row r="21" spans="1:7" x14ac:dyDescent="0.25">
      <c r="A21" s="1">
        <v>41913</v>
      </c>
      <c r="B21">
        <v>8</v>
      </c>
      <c r="C21" s="4">
        <v>0.25</v>
      </c>
      <c r="D21" s="4">
        <v>0.25</v>
      </c>
      <c r="E21" s="4">
        <v>0</v>
      </c>
      <c r="F21" s="4">
        <v>0</v>
      </c>
      <c r="G21" s="7">
        <f>SUM($B$2:B21)/SUM($B$2:$B$69)</f>
        <v>5.0379362670713204E-2</v>
      </c>
    </row>
    <row r="22" spans="1:7" x14ac:dyDescent="0.25">
      <c r="A22" s="1">
        <v>41944</v>
      </c>
      <c r="B22">
        <v>3</v>
      </c>
      <c r="C22" s="4">
        <v>0.66669999999999996</v>
      </c>
      <c r="D22" s="4">
        <v>0.66669999999999996</v>
      </c>
      <c r="E22" s="4"/>
      <c r="F22" s="4"/>
      <c r="G22" s="7">
        <f>SUM($B$2:B22)/SUM($B$2:$B$69)</f>
        <v>5.1289833080424889E-2</v>
      </c>
    </row>
    <row r="23" spans="1:7" x14ac:dyDescent="0.25">
      <c r="A23" s="1">
        <v>41974</v>
      </c>
      <c r="B23">
        <v>12</v>
      </c>
      <c r="C23" s="4">
        <v>8.3299999999999999E-2</v>
      </c>
      <c r="D23" s="4">
        <v>8.3299999999999999E-2</v>
      </c>
      <c r="E23" s="4">
        <v>1</v>
      </c>
      <c r="F23" s="4">
        <v>1</v>
      </c>
      <c r="G23" s="7">
        <f>SUM($B$2:B23)/SUM($B$2:$B$69)</f>
        <v>5.4931714719271621E-2</v>
      </c>
    </row>
    <row r="24" spans="1:7" x14ac:dyDescent="0.25">
      <c r="A24" s="1">
        <v>42005</v>
      </c>
      <c r="B24">
        <v>27</v>
      </c>
      <c r="C24" s="4">
        <v>0.14810000000000001</v>
      </c>
      <c r="D24" s="4">
        <v>0.14810000000000001</v>
      </c>
      <c r="E24" s="4">
        <v>1</v>
      </c>
      <c r="F24" s="4">
        <v>1</v>
      </c>
      <c r="G24" s="7">
        <f>SUM($B$2:B24)/SUM($B$2:$B$69)</f>
        <v>6.3125948406676777E-2</v>
      </c>
    </row>
    <row r="25" spans="1:7" x14ac:dyDescent="0.25">
      <c r="A25" s="1">
        <v>42036</v>
      </c>
      <c r="B25">
        <v>36</v>
      </c>
      <c r="C25" s="4">
        <v>0.16669999999999999</v>
      </c>
      <c r="D25" s="4">
        <v>0.16669999999999999</v>
      </c>
      <c r="E25" s="4">
        <v>0.85709999999999997</v>
      </c>
      <c r="F25" s="4">
        <v>0.85709999999999997</v>
      </c>
      <c r="G25" s="7">
        <f>SUM($B$2:B25)/SUM($B$2:$B$69)</f>
        <v>7.4051593323216994E-2</v>
      </c>
    </row>
    <row r="26" spans="1:7" x14ac:dyDescent="0.25">
      <c r="A26" s="1">
        <v>42064</v>
      </c>
      <c r="B26">
        <v>33</v>
      </c>
      <c r="C26" s="4">
        <v>0.2424</v>
      </c>
      <c r="D26" s="4">
        <v>0.2424</v>
      </c>
      <c r="E26" s="4">
        <v>0.75</v>
      </c>
      <c r="F26" s="4">
        <v>0.75</v>
      </c>
      <c r="G26" s="7">
        <f>SUM($B$2:B26)/SUM($B$2:$B$69)</f>
        <v>8.4066767830045519E-2</v>
      </c>
    </row>
    <row r="27" spans="1:7" x14ac:dyDescent="0.25">
      <c r="A27" s="1">
        <v>42095</v>
      </c>
      <c r="B27">
        <v>31</v>
      </c>
      <c r="C27" s="4">
        <v>0.19350000000000001</v>
      </c>
      <c r="D27" s="4">
        <v>0.19350000000000001</v>
      </c>
      <c r="E27" s="4">
        <v>0.66669999999999996</v>
      </c>
      <c r="F27" s="4">
        <v>0.66669999999999996</v>
      </c>
      <c r="G27" s="7">
        <f>SUM($B$2:B27)/SUM($B$2:$B$69)</f>
        <v>9.347496206373293E-2</v>
      </c>
    </row>
    <row r="28" spans="1:7" x14ac:dyDescent="0.25">
      <c r="A28" s="1">
        <v>42125</v>
      </c>
      <c r="B28">
        <v>12</v>
      </c>
      <c r="C28" s="4">
        <v>0.33329999999999999</v>
      </c>
      <c r="D28" s="4">
        <v>0.33329999999999999</v>
      </c>
      <c r="E28" s="4">
        <v>0.5</v>
      </c>
      <c r="F28" s="4">
        <v>0.5</v>
      </c>
      <c r="G28" s="7">
        <f>SUM($B$2:B28)/SUM($B$2:$B$69)</f>
        <v>9.7116843702579669E-2</v>
      </c>
    </row>
    <row r="29" spans="1:7" x14ac:dyDescent="0.25">
      <c r="A29" s="1">
        <v>42156</v>
      </c>
      <c r="B29">
        <v>20</v>
      </c>
      <c r="C29" s="4">
        <v>0.2</v>
      </c>
      <c r="D29" s="4">
        <v>0.2</v>
      </c>
      <c r="E29" s="4">
        <v>1</v>
      </c>
      <c r="F29" s="4">
        <v>1</v>
      </c>
      <c r="G29" s="7">
        <f>SUM($B$2:B29)/SUM($B$2:$B$69)</f>
        <v>0.10318664643399089</v>
      </c>
    </row>
    <row r="30" spans="1:7" x14ac:dyDescent="0.25">
      <c r="A30" s="1">
        <v>42186</v>
      </c>
      <c r="B30">
        <v>26</v>
      </c>
      <c r="C30" s="4">
        <v>0.15379999999999999</v>
      </c>
      <c r="D30" s="4">
        <v>0.15379999999999999</v>
      </c>
      <c r="E30" s="4">
        <v>0.66669999999999996</v>
      </c>
      <c r="F30" s="4">
        <v>0.66669999999999996</v>
      </c>
      <c r="G30" s="7">
        <f>SUM($B$2:B30)/SUM($B$2:$B$69)</f>
        <v>0.1110773899848255</v>
      </c>
    </row>
    <row r="31" spans="1:7" x14ac:dyDescent="0.25">
      <c r="A31" s="1">
        <v>42217</v>
      </c>
      <c r="B31">
        <v>38</v>
      </c>
      <c r="C31" s="4">
        <v>7.8899999999999998E-2</v>
      </c>
      <c r="D31" s="4">
        <v>7.8899999999999998E-2</v>
      </c>
      <c r="E31" s="4">
        <v>0.54549999999999998</v>
      </c>
      <c r="F31" s="4">
        <v>0.54549999999999998</v>
      </c>
      <c r="G31" s="7">
        <f>SUM($B$2:B31)/SUM($B$2:$B$69)</f>
        <v>0.12261001517450683</v>
      </c>
    </row>
    <row r="32" spans="1:7" x14ac:dyDescent="0.25">
      <c r="A32" s="1">
        <v>42248</v>
      </c>
      <c r="B32">
        <v>40</v>
      </c>
      <c r="C32" s="4">
        <v>0.15</v>
      </c>
      <c r="D32" s="4">
        <v>0.15</v>
      </c>
      <c r="E32" s="4">
        <v>0.64710000000000001</v>
      </c>
      <c r="F32" s="4">
        <v>0.64710000000000001</v>
      </c>
      <c r="G32" s="7">
        <f>SUM($B$2:B32)/SUM($B$2:$B$69)</f>
        <v>0.13474962063732929</v>
      </c>
    </row>
    <row r="33" spans="1:7" x14ac:dyDescent="0.25">
      <c r="A33" s="1">
        <v>42278</v>
      </c>
      <c r="B33">
        <v>69</v>
      </c>
      <c r="C33" s="4">
        <v>8.6999999999999994E-2</v>
      </c>
      <c r="D33" s="4">
        <v>8.6999999999999994E-2</v>
      </c>
      <c r="E33" s="4">
        <v>0.66669999999999996</v>
      </c>
      <c r="F33" s="4">
        <v>0.66669999999999996</v>
      </c>
      <c r="G33" s="7">
        <f>SUM($B$2:B33)/SUM($B$2:$B$69)</f>
        <v>0.15569044006069802</v>
      </c>
    </row>
    <row r="34" spans="1:7" x14ac:dyDescent="0.25">
      <c r="A34" s="1">
        <v>42309</v>
      </c>
      <c r="B34">
        <v>69</v>
      </c>
      <c r="C34" s="4">
        <v>8.6999999999999994E-2</v>
      </c>
      <c r="D34" s="4">
        <v>8.6999999999999994E-2</v>
      </c>
      <c r="E34" s="4">
        <v>0.66669999999999996</v>
      </c>
      <c r="F34" s="4">
        <v>0.66669999999999996</v>
      </c>
      <c r="G34" s="7">
        <f>SUM($B$2:B34)/SUM($B$2:$B$69)</f>
        <v>0.17663125948406677</v>
      </c>
    </row>
    <row r="35" spans="1:7" x14ac:dyDescent="0.25">
      <c r="A35" s="1">
        <v>42339</v>
      </c>
      <c r="B35">
        <v>48</v>
      </c>
      <c r="C35" s="4">
        <v>0.1875</v>
      </c>
      <c r="D35" s="4">
        <v>0.1875</v>
      </c>
      <c r="E35" s="4">
        <v>0.78569999999999995</v>
      </c>
      <c r="F35" s="4">
        <v>0.78569999999999995</v>
      </c>
      <c r="G35" s="7">
        <f>SUM($B$2:B35)/SUM($B$2:$B$69)</f>
        <v>0.19119878603945373</v>
      </c>
    </row>
    <row r="36" spans="1:7" x14ac:dyDescent="0.25">
      <c r="A36" s="1">
        <v>42370</v>
      </c>
      <c r="B36">
        <v>59</v>
      </c>
      <c r="C36" s="4">
        <v>0.18640000000000001</v>
      </c>
      <c r="D36" s="4">
        <v>0.18640000000000001</v>
      </c>
      <c r="E36" s="4">
        <v>0.72219999999999995</v>
      </c>
      <c r="F36" s="4">
        <v>0.72219999999999995</v>
      </c>
      <c r="G36" s="7">
        <f>SUM($B$2:B36)/SUM($B$2:$B$69)</f>
        <v>0.20910470409711684</v>
      </c>
    </row>
    <row r="37" spans="1:7" x14ac:dyDescent="0.25">
      <c r="A37" s="1">
        <v>42401</v>
      </c>
      <c r="B37">
        <v>44</v>
      </c>
      <c r="C37" s="4">
        <v>0.13639999999999999</v>
      </c>
      <c r="D37" s="4">
        <v>0.13639999999999999</v>
      </c>
      <c r="E37" s="4">
        <v>0.36840000000000001</v>
      </c>
      <c r="F37" s="4">
        <v>0.36840000000000001</v>
      </c>
      <c r="G37" s="7">
        <f>SUM($B$2:B37)/SUM($B$2:$B$69)</f>
        <v>0.22245827010622155</v>
      </c>
    </row>
    <row r="38" spans="1:7" x14ac:dyDescent="0.25">
      <c r="A38" s="1">
        <v>42430</v>
      </c>
      <c r="B38">
        <v>74</v>
      </c>
      <c r="C38" s="4">
        <v>0.16220000000000001</v>
      </c>
      <c r="D38" s="4">
        <v>0.16220000000000001</v>
      </c>
      <c r="E38" s="4">
        <v>0.45450000000000002</v>
      </c>
      <c r="F38" s="4">
        <v>0.45450000000000002</v>
      </c>
      <c r="G38" s="7">
        <f>SUM($B$2:B38)/SUM($B$2:$B$69)</f>
        <v>0.24491654021244311</v>
      </c>
    </row>
    <row r="39" spans="1:7" x14ac:dyDescent="0.25">
      <c r="A39" s="1">
        <v>42461</v>
      </c>
      <c r="B39">
        <v>74</v>
      </c>
      <c r="C39" s="4">
        <v>0.25679999999999997</v>
      </c>
      <c r="D39" s="4">
        <v>0.25679999999999997</v>
      </c>
      <c r="E39" s="4">
        <v>0.76190000000000002</v>
      </c>
      <c r="F39" s="4">
        <v>0.76190000000000002</v>
      </c>
      <c r="G39" s="7">
        <f>SUM($B$2:B39)/SUM($B$2:$B$69)</f>
        <v>0.26737481031866467</v>
      </c>
    </row>
    <row r="40" spans="1:7" x14ac:dyDescent="0.25">
      <c r="A40" s="1">
        <v>42491</v>
      </c>
      <c r="B40">
        <v>89</v>
      </c>
      <c r="C40" s="4">
        <v>0.23599999999999999</v>
      </c>
      <c r="D40" s="4">
        <v>0.23599999999999999</v>
      </c>
      <c r="E40" s="4">
        <v>0.42499999999999999</v>
      </c>
      <c r="F40" s="4">
        <v>0.42499999999999999</v>
      </c>
      <c r="G40" s="7">
        <f>SUM($B$2:B40)/SUM($B$2:$B$69)</f>
        <v>0.29438543247344462</v>
      </c>
    </row>
    <row r="41" spans="1:7" x14ac:dyDescent="0.25">
      <c r="A41" s="1">
        <v>42522</v>
      </c>
      <c r="B41">
        <v>80</v>
      </c>
      <c r="C41" s="4">
        <v>0.23749999999999999</v>
      </c>
      <c r="D41" s="4">
        <v>0.23749999999999999</v>
      </c>
      <c r="E41" s="4">
        <v>0.57689999999999997</v>
      </c>
      <c r="F41" s="4">
        <v>0.57689999999999997</v>
      </c>
      <c r="G41" s="7">
        <f>SUM($B$2:B41)/SUM($B$2:$B$69)</f>
        <v>0.31866464339908951</v>
      </c>
    </row>
    <row r="42" spans="1:7" x14ac:dyDescent="0.25">
      <c r="A42" s="1">
        <v>42552</v>
      </c>
      <c r="B42">
        <v>71</v>
      </c>
      <c r="C42" s="4">
        <v>0.28170000000000001</v>
      </c>
      <c r="D42" s="4">
        <v>0.28170000000000001</v>
      </c>
      <c r="E42" s="4">
        <v>0.72219999999999995</v>
      </c>
      <c r="F42" s="4">
        <v>0.72219999999999995</v>
      </c>
      <c r="G42" s="7">
        <f>SUM($B$2:B42)/SUM($B$2:$B$69)</f>
        <v>0.34021244309559939</v>
      </c>
    </row>
    <row r="43" spans="1:7" x14ac:dyDescent="0.25">
      <c r="A43" s="1">
        <v>42583</v>
      </c>
      <c r="B43">
        <v>103</v>
      </c>
      <c r="C43" s="4">
        <v>0.28160000000000002</v>
      </c>
      <c r="D43" s="4">
        <v>0.28160000000000002</v>
      </c>
      <c r="E43" s="4">
        <v>0.54290000000000005</v>
      </c>
      <c r="F43" s="4">
        <v>0.54290000000000005</v>
      </c>
      <c r="G43" s="7">
        <f>SUM($B$2:B43)/SUM($B$2:$B$69)</f>
        <v>0.37147192716236721</v>
      </c>
    </row>
    <row r="44" spans="1:7" x14ac:dyDescent="0.25">
      <c r="A44" s="1">
        <v>42614</v>
      </c>
      <c r="B44">
        <v>64</v>
      </c>
      <c r="C44" s="4">
        <v>0.4219</v>
      </c>
      <c r="D44" s="4">
        <v>0.4219</v>
      </c>
      <c r="E44" s="4">
        <v>0.74070000000000003</v>
      </c>
      <c r="F44" s="4">
        <v>0.74070000000000003</v>
      </c>
      <c r="G44" s="7">
        <f>SUM($B$2:B44)/SUM($B$2:$B$69)</f>
        <v>0.39089529590288313</v>
      </c>
    </row>
    <row r="45" spans="1:7" x14ac:dyDescent="0.25">
      <c r="A45" s="1">
        <v>42644</v>
      </c>
      <c r="B45">
        <v>119</v>
      </c>
      <c r="C45" s="4">
        <v>0.27729999999999999</v>
      </c>
      <c r="D45" s="4">
        <v>0.27729999999999999</v>
      </c>
      <c r="E45" s="4">
        <v>0.58330000000000004</v>
      </c>
      <c r="F45" s="4">
        <v>0.58330000000000004</v>
      </c>
      <c r="G45" s="7">
        <f>SUM($B$2:B45)/SUM($B$2:$B$69)</f>
        <v>0.42701062215477997</v>
      </c>
    </row>
    <row r="46" spans="1:7" x14ac:dyDescent="0.25">
      <c r="A46" s="1">
        <v>42675</v>
      </c>
      <c r="B46">
        <v>151</v>
      </c>
      <c r="C46" s="4">
        <v>0.29139999999999999</v>
      </c>
      <c r="D46" s="4">
        <v>0.29139999999999999</v>
      </c>
      <c r="E46" s="4">
        <v>0.67920000000000003</v>
      </c>
      <c r="F46" s="4">
        <v>0.67920000000000003</v>
      </c>
      <c r="G46" s="7">
        <f>SUM($B$2:B46)/SUM($B$2:$B$69)</f>
        <v>0.47283763277693475</v>
      </c>
    </row>
    <row r="47" spans="1:7" x14ac:dyDescent="0.25">
      <c r="A47" s="1">
        <v>42705</v>
      </c>
      <c r="B47">
        <v>96</v>
      </c>
      <c r="C47" s="4">
        <v>0.32290000000000002</v>
      </c>
      <c r="D47" s="4">
        <v>0.32290000000000002</v>
      </c>
      <c r="E47" s="4">
        <v>0.75680000000000003</v>
      </c>
      <c r="F47" s="4">
        <v>0.75680000000000003</v>
      </c>
      <c r="G47" s="7">
        <f>SUM($B$2:B47)/SUM($B$2:$B$69)</f>
        <v>0.5019726858877086</v>
      </c>
    </row>
    <row r="48" spans="1:7" x14ac:dyDescent="0.25">
      <c r="A48" s="1">
        <v>42736</v>
      </c>
      <c r="B48">
        <v>90</v>
      </c>
      <c r="C48" s="4">
        <v>0.37780000000000002</v>
      </c>
      <c r="D48" s="4">
        <v>0.37780000000000002</v>
      </c>
      <c r="E48" s="4">
        <v>0.875</v>
      </c>
      <c r="F48" s="4">
        <v>0.875</v>
      </c>
      <c r="G48" s="7">
        <f>SUM($B$2:B48)/SUM($B$2:$B$69)</f>
        <v>0.52928679817905921</v>
      </c>
    </row>
    <row r="49" spans="1:12" x14ac:dyDescent="0.25">
      <c r="A49" s="1">
        <v>42767</v>
      </c>
      <c r="B49">
        <v>90</v>
      </c>
      <c r="C49" s="4">
        <v>0.32219999999999999</v>
      </c>
      <c r="D49" s="4">
        <v>0.32219999999999999</v>
      </c>
      <c r="E49" s="4">
        <v>0.71430000000000005</v>
      </c>
      <c r="F49" s="4">
        <v>0.71430000000000005</v>
      </c>
      <c r="G49" s="7">
        <f>SUM($B$2:B49)/SUM($B$2:$B$69)</f>
        <v>0.55660091047040972</v>
      </c>
    </row>
    <row r="50" spans="1:12" x14ac:dyDescent="0.25">
      <c r="A50" s="1">
        <v>42795</v>
      </c>
      <c r="B50">
        <v>85</v>
      </c>
      <c r="C50" s="4">
        <v>0.28239999999999998</v>
      </c>
      <c r="D50" s="4">
        <v>0.28239999999999998</v>
      </c>
      <c r="E50" s="4">
        <v>0.6</v>
      </c>
      <c r="F50" s="4">
        <v>0.6</v>
      </c>
      <c r="G50" s="7">
        <f>SUM($B$2:B50)/SUM($B$2:$B$69)</f>
        <v>0.58239757207890741</v>
      </c>
    </row>
    <row r="51" spans="1:12" x14ac:dyDescent="0.25">
      <c r="A51" s="1">
        <v>42826</v>
      </c>
      <c r="B51">
        <v>65</v>
      </c>
      <c r="C51" s="4">
        <v>0.3538</v>
      </c>
      <c r="D51" s="4">
        <v>0.3538</v>
      </c>
      <c r="E51" s="4">
        <v>0.71879999999999999</v>
      </c>
      <c r="F51" s="4">
        <v>0.71879999999999999</v>
      </c>
      <c r="G51" s="7">
        <f>SUM($B$2:B51)/SUM($B$2:$B$69)</f>
        <v>0.60212443095599388</v>
      </c>
    </row>
    <row r="52" spans="1:12" x14ac:dyDescent="0.25">
      <c r="A52" s="1">
        <v>42856</v>
      </c>
      <c r="B52">
        <v>89</v>
      </c>
      <c r="C52" s="4">
        <v>0.31459999999999999</v>
      </c>
      <c r="D52" s="4">
        <v>0.31459999999999999</v>
      </c>
      <c r="E52" s="4">
        <v>0.68289999999999995</v>
      </c>
      <c r="F52" s="4">
        <v>0.68289999999999995</v>
      </c>
      <c r="G52" s="7">
        <f>SUM($B$2:B52)/SUM($B$2:$B$69)</f>
        <v>0.62913505311077389</v>
      </c>
    </row>
    <row r="53" spans="1:12" x14ac:dyDescent="0.25">
      <c r="A53" s="1">
        <v>42887</v>
      </c>
      <c r="B53">
        <v>61</v>
      </c>
      <c r="C53" s="4">
        <v>0.26229999999999998</v>
      </c>
      <c r="D53" s="4">
        <v>0.26229999999999998</v>
      </c>
      <c r="E53" s="4">
        <v>0.60870000000000002</v>
      </c>
      <c r="F53" s="4">
        <v>0.60870000000000002</v>
      </c>
      <c r="G53" s="7">
        <f>SUM($B$2:B53)/SUM($B$2:$B$69)</f>
        <v>0.64764795144157816</v>
      </c>
    </row>
    <row r="54" spans="1:12" x14ac:dyDescent="0.25">
      <c r="A54" s="1">
        <v>42917</v>
      </c>
      <c r="B54">
        <v>59</v>
      </c>
      <c r="C54" s="4">
        <v>0.37290000000000001</v>
      </c>
      <c r="D54" s="4">
        <v>0.37290000000000001</v>
      </c>
      <c r="E54" s="4">
        <v>0.64290000000000003</v>
      </c>
      <c r="F54" s="4">
        <v>0.64290000000000003</v>
      </c>
      <c r="G54" s="7">
        <f>SUM($B$2:B54)/SUM($B$2:$B$69)</f>
        <v>0.66555386949924122</v>
      </c>
    </row>
    <row r="55" spans="1:12" x14ac:dyDescent="0.25">
      <c r="A55" s="1">
        <v>42948</v>
      </c>
      <c r="B55">
        <v>60</v>
      </c>
      <c r="C55" s="4">
        <v>0.41670000000000001</v>
      </c>
      <c r="D55" s="4">
        <v>0.41670000000000001</v>
      </c>
      <c r="E55" s="4">
        <v>0.64290000000000003</v>
      </c>
      <c r="F55" s="4">
        <v>0.64290000000000003</v>
      </c>
      <c r="G55" s="7">
        <f>SUM($B$2:B55)/SUM($B$2:$B$69)</f>
        <v>0.683763277693475</v>
      </c>
      <c r="I55" s="6" t="s">
        <v>83</v>
      </c>
      <c r="J55" s="6" t="s">
        <v>84</v>
      </c>
      <c r="K55" s="6" t="s">
        <v>85</v>
      </c>
      <c r="L55" s="6" t="s">
        <v>86</v>
      </c>
    </row>
    <row r="56" spans="1:12" x14ac:dyDescent="0.25">
      <c r="A56" s="10">
        <v>42979</v>
      </c>
      <c r="B56" s="11">
        <v>61</v>
      </c>
      <c r="C56" s="12">
        <v>0.32790000000000002</v>
      </c>
      <c r="D56" s="12">
        <v>0.32790000000000002</v>
      </c>
      <c r="E56" s="12">
        <v>0.59379999999999999</v>
      </c>
      <c r="F56" s="12">
        <v>0.59379999999999999</v>
      </c>
      <c r="G56" s="12">
        <f>SUM($B$2:B56)/SUM($B$2:$B$69)</f>
        <v>0.70227617602427916</v>
      </c>
      <c r="H56" s="8" t="s">
        <v>87</v>
      </c>
      <c r="I56" s="9">
        <f>SUMPRODUCT($B$2:$B$56,C2:C56)/SUM($B$2:$B$56)</f>
        <v>0.25670613656006913</v>
      </c>
      <c r="J56" s="9">
        <f t="shared" ref="J56:L56" si="0">SUMPRODUCT($B$2:$B$56,D2:D56)/SUM($B$2:$B$56)</f>
        <v>0.25670613656006913</v>
      </c>
      <c r="K56" s="9">
        <f t="shared" si="0"/>
        <v>0.62116153846153854</v>
      </c>
      <c r="L56" s="9">
        <f t="shared" si="0"/>
        <v>0.62116153846153854</v>
      </c>
    </row>
    <row r="57" spans="1:12" x14ac:dyDescent="0.25">
      <c r="A57" s="1">
        <v>43009</v>
      </c>
      <c r="B57">
        <v>86</v>
      </c>
      <c r="C57" s="4">
        <v>0.27910000000000001</v>
      </c>
      <c r="D57" s="4">
        <v>0.27910000000000001</v>
      </c>
      <c r="E57" s="4">
        <v>0.6452</v>
      </c>
      <c r="F57" s="4">
        <v>0.6452</v>
      </c>
      <c r="G57" s="7">
        <f>SUM($B$2:B57)/SUM($B$2:$B$69)</f>
        <v>0.72837632776934746</v>
      </c>
      <c r="H57" s="8" t="s">
        <v>88</v>
      </c>
      <c r="I57" s="9">
        <f>SUMPRODUCT($B$57:$B$78,C57:C78)/SUM($B$57:$B$78)</f>
        <v>0.23814832369942204</v>
      </c>
      <c r="J57" s="9">
        <f t="shared" ref="J57:L57" si="1">SUMPRODUCT($B$57:$B$78,D57:D78)/SUM($B$57:$B$78)</f>
        <v>0.22254098265895958</v>
      </c>
      <c r="K57" s="9">
        <f t="shared" si="1"/>
        <v>0.67516312138728329</v>
      </c>
      <c r="L57" s="9">
        <f t="shared" si="1"/>
        <v>0.64207236994219652</v>
      </c>
    </row>
    <row r="58" spans="1:12" x14ac:dyDescent="0.25">
      <c r="A58" s="1">
        <v>43040</v>
      </c>
      <c r="B58">
        <v>52</v>
      </c>
      <c r="C58" s="4">
        <v>0.30769999999999997</v>
      </c>
      <c r="D58" s="4">
        <v>0.30769999999999997</v>
      </c>
      <c r="E58" s="4">
        <v>0.75</v>
      </c>
      <c r="F58" s="4">
        <v>0.75</v>
      </c>
      <c r="G58" s="7">
        <f>SUM($B$2:B58)/SUM($B$2:$B$69)</f>
        <v>0.74415781487101673</v>
      </c>
    </row>
    <row r="59" spans="1:12" x14ac:dyDescent="0.25">
      <c r="A59" s="1">
        <v>43070</v>
      </c>
      <c r="B59">
        <v>64</v>
      </c>
      <c r="C59" s="4">
        <v>0.2344</v>
      </c>
      <c r="D59" s="4">
        <v>0.2344</v>
      </c>
      <c r="E59" s="4">
        <v>0.57689999999999997</v>
      </c>
      <c r="F59" s="4">
        <v>0.57689999999999997</v>
      </c>
      <c r="G59" s="7">
        <f>SUM($B$2:B59)/SUM($B$2:$B$69)</f>
        <v>0.7635811836115326</v>
      </c>
    </row>
    <row r="60" spans="1:12" x14ac:dyDescent="0.25">
      <c r="A60" s="1">
        <v>43101</v>
      </c>
      <c r="B60">
        <v>40</v>
      </c>
      <c r="C60" s="4">
        <v>0.35</v>
      </c>
      <c r="D60" s="4">
        <v>0.35</v>
      </c>
      <c r="E60" s="4">
        <v>0.71430000000000005</v>
      </c>
      <c r="F60" s="4">
        <v>0.71430000000000005</v>
      </c>
      <c r="G60" s="7">
        <f>SUM($B$2:B60)/SUM($B$2:$B$69)</f>
        <v>0.77572078907435504</v>
      </c>
    </row>
    <row r="61" spans="1:12" x14ac:dyDescent="0.25">
      <c r="A61" s="1">
        <v>43132</v>
      </c>
      <c r="B61">
        <v>55</v>
      </c>
      <c r="C61" s="4">
        <v>0.1636</v>
      </c>
      <c r="D61" s="4">
        <v>0.1636</v>
      </c>
      <c r="E61" s="4">
        <v>0.47620000000000001</v>
      </c>
      <c r="F61" s="4">
        <v>0.47620000000000001</v>
      </c>
      <c r="G61" s="7">
        <f>SUM($B$2:B61)/SUM($B$2:$B$69)</f>
        <v>0.79241274658573602</v>
      </c>
    </row>
    <row r="62" spans="1:12" x14ac:dyDescent="0.25">
      <c r="A62" s="1">
        <v>43160</v>
      </c>
      <c r="B62">
        <v>70</v>
      </c>
      <c r="C62" s="4">
        <v>0.37140000000000001</v>
      </c>
      <c r="D62" s="4">
        <v>0.37140000000000001</v>
      </c>
      <c r="E62" s="4">
        <v>0.58620000000000005</v>
      </c>
      <c r="F62" s="4">
        <v>0.58620000000000005</v>
      </c>
      <c r="G62" s="7">
        <f>SUM($B$2:B62)/SUM($B$2:$B$69)</f>
        <v>0.81365705614567529</v>
      </c>
    </row>
    <row r="63" spans="1:12" x14ac:dyDescent="0.25">
      <c r="A63" s="1">
        <v>43191</v>
      </c>
      <c r="B63">
        <v>80</v>
      </c>
      <c r="C63" s="4">
        <v>0.22500000000000001</v>
      </c>
      <c r="D63" s="4">
        <v>0.22500000000000001</v>
      </c>
      <c r="E63" s="4">
        <v>0.4839</v>
      </c>
      <c r="F63" s="4">
        <v>0.4839</v>
      </c>
      <c r="G63" s="7">
        <f>SUM($B$2:B63)/SUM($B$2:$B$69)</f>
        <v>0.83793626707132018</v>
      </c>
    </row>
    <row r="64" spans="1:12" x14ac:dyDescent="0.25">
      <c r="A64" s="1">
        <v>43221</v>
      </c>
      <c r="B64">
        <v>100</v>
      </c>
      <c r="C64" s="4">
        <v>0.2</v>
      </c>
      <c r="D64" s="4">
        <v>0.2</v>
      </c>
      <c r="E64" s="4">
        <v>0.4839</v>
      </c>
      <c r="F64" s="4">
        <v>0.4839</v>
      </c>
      <c r="G64" s="7">
        <f>SUM($B$2:B64)/SUM($B$2:$B$69)</f>
        <v>0.8682852807283763</v>
      </c>
    </row>
    <row r="65" spans="1:7" x14ac:dyDescent="0.25">
      <c r="A65" s="1">
        <v>43252</v>
      </c>
      <c r="B65">
        <v>80</v>
      </c>
      <c r="C65" s="4">
        <v>0.25</v>
      </c>
      <c r="D65" s="4">
        <v>0.25</v>
      </c>
      <c r="E65" s="4">
        <v>0.7097</v>
      </c>
      <c r="F65" s="4">
        <v>0.7097</v>
      </c>
      <c r="G65" s="7">
        <f>SUM($B$2:B65)/SUM($B$2:$B$69)</f>
        <v>0.8925644916540213</v>
      </c>
    </row>
    <row r="66" spans="1:7" x14ac:dyDescent="0.25">
      <c r="A66" s="1">
        <v>43282</v>
      </c>
      <c r="B66">
        <v>79</v>
      </c>
      <c r="C66" s="4">
        <v>0.25319999999999998</v>
      </c>
      <c r="D66" s="4">
        <v>0.25319999999999998</v>
      </c>
      <c r="E66" s="4">
        <v>0.6774</v>
      </c>
      <c r="F66" s="4">
        <v>0.6774</v>
      </c>
      <c r="G66" s="7">
        <f>SUM($B$2:B66)/SUM($B$2:$B$69)</f>
        <v>0.91654021244309558</v>
      </c>
    </row>
    <row r="67" spans="1:7" x14ac:dyDescent="0.25">
      <c r="A67" s="1">
        <v>43313</v>
      </c>
      <c r="B67">
        <v>99</v>
      </c>
      <c r="C67" s="4">
        <v>0.23230000000000001</v>
      </c>
      <c r="D67" s="4">
        <v>0.23230000000000001</v>
      </c>
      <c r="E67" s="4">
        <v>0.5625</v>
      </c>
      <c r="F67" s="4">
        <v>0.5625</v>
      </c>
      <c r="G67" s="7">
        <f>SUM($B$2:B67)/SUM($B$2:$B$69)</f>
        <v>0.9465857359635812</v>
      </c>
    </row>
    <row r="68" spans="1:7" x14ac:dyDescent="0.25">
      <c r="A68" s="1">
        <v>43344</v>
      </c>
      <c r="B68">
        <v>86</v>
      </c>
      <c r="C68" s="4">
        <v>0.22090000000000001</v>
      </c>
      <c r="D68" s="4">
        <v>0.22090000000000001</v>
      </c>
      <c r="E68" s="4">
        <v>0.71879999999999999</v>
      </c>
      <c r="F68" s="4">
        <v>0.71879999999999999</v>
      </c>
      <c r="G68" s="7">
        <f>SUM($B$2:B68)/SUM($B$2:$B$69)</f>
        <v>0.9726858877086495</v>
      </c>
    </row>
    <row r="69" spans="1:7" x14ac:dyDescent="0.25">
      <c r="A69" s="1">
        <v>43374</v>
      </c>
      <c r="B69">
        <v>90</v>
      </c>
      <c r="C69" s="4">
        <v>0.28889999999999999</v>
      </c>
      <c r="D69" s="4">
        <v>0.28889999999999999</v>
      </c>
      <c r="E69" s="4">
        <v>0.66669999999999996</v>
      </c>
      <c r="F69" s="4">
        <v>0.66669999999999996</v>
      </c>
      <c r="G69" s="7">
        <f>SUM($B$2:B69)/SUM($B$2:$B$69)</f>
        <v>1</v>
      </c>
    </row>
    <row r="70" spans="1:7" x14ac:dyDescent="0.25">
      <c r="A70" s="1">
        <v>43405</v>
      </c>
      <c r="B70">
        <v>82</v>
      </c>
      <c r="C70" s="4">
        <v>0.2195</v>
      </c>
      <c r="D70" s="4">
        <v>0.2195</v>
      </c>
      <c r="E70" s="4">
        <v>0.85289999999999999</v>
      </c>
      <c r="F70" s="4">
        <v>0.85289999999999999</v>
      </c>
      <c r="G70" s="7"/>
    </row>
    <row r="71" spans="1:7" x14ac:dyDescent="0.25">
      <c r="A71" s="1">
        <v>43435</v>
      </c>
      <c r="B71">
        <v>76</v>
      </c>
      <c r="C71" s="4">
        <v>0.27629999999999999</v>
      </c>
      <c r="D71" s="4">
        <v>0.27629999999999999</v>
      </c>
      <c r="E71" s="4">
        <v>0.63890000000000002</v>
      </c>
      <c r="F71" s="4">
        <v>0.63890000000000002</v>
      </c>
      <c r="G71" s="7"/>
    </row>
    <row r="72" spans="1:7" x14ac:dyDescent="0.25">
      <c r="A72" s="1">
        <v>43466</v>
      </c>
      <c r="B72">
        <v>83</v>
      </c>
      <c r="C72" s="4">
        <v>0.2651</v>
      </c>
      <c r="D72" s="4">
        <v>0.1928</v>
      </c>
      <c r="E72" s="4">
        <v>0.6</v>
      </c>
      <c r="F72" s="4">
        <v>0.55559999999999998</v>
      </c>
      <c r="G72" s="7"/>
    </row>
    <row r="73" spans="1:7" x14ac:dyDescent="0.25">
      <c r="A73" s="1">
        <v>43497</v>
      </c>
      <c r="B73">
        <v>55</v>
      </c>
      <c r="C73" s="4">
        <v>0.2364</v>
      </c>
      <c r="D73" s="4">
        <v>0.1636</v>
      </c>
      <c r="E73" s="4">
        <v>0.73680000000000001</v>
      </c>
      <c r="F73" s="4">
        <v>0.69569999999999999</v>
      </c>
      <c r="G73" s="7"/>
    </row>
    <row r="74" spans="1:7" x14ac:dyDescent="0.25">
      <c r="A74" s="1">
        <v>43525</v>
      </c>
      <c r="B74">
        <v>79</v>
      </c>
      <c r="C74" s="4">
        <v>0.26579999999999998</v>
      </c>
      <c r="D74" s="4">
        <v>0.1646</v>
      </c>
      <c r="E74" s="4">
        <v>0.80769999999999997</v>
      </c>
      <c r="F74" s="4">
        <v>0.67859999999999998</v>
      </c>
      <c r="G74" s="7"/>
    </row>
    <row r="75" spans="1:7" x14ac:dyDescent="0.25">
      <c r="A75" s="1">
        <v>43556</v>
      </c>
      <c r="B75">
        <v>82</v>
      </c>
      <c r="C75" s="4">
        <v>0.1585</v>
      </c>
      <c r="D75" s="4">
        <v>0.14630000000000001</v>
      </c>
      <c r="E75" s="4">
        <v>0.8</v>
      </c>
      <c r="F75" s="4">
        <v>0.6774</v>
      </c>
      <c r="G75" s="7"/>
    </row>
    <row r="76" spans="1:7" x14ac:dyDescent="0.25">
      <c r="A76" s="1">
        <v>43586</v>
      </c>
      <c r="B76">
        <v>104</v>
      </c>
      <c r="C76" s="4">
        <v>0.1346</v>
      </c>
      <c r="D76" s="4">
        <v>8.6499999999999994E-2</v>
      </c>
      <c r="E76" s="4">
        <v>0.7</v>
      </c>
      <c r="F76" s="4">
        <v>0.56520000000000004</v>
      </c>
      <c r="G76" s="7"/>
    </row>
    <row r="77" spans="1:7" x14ac:dyDescent="0.25">
      <c r="A77" s="1">
        <v>43617</v>
      </c>
      <c r="B77">
        <v>90</v>
      </c>
      <c r="C77" s="4">
        <v>0.21110000000000001</v>
      </c>
      <c r="D77" s="4">
        <v>0.2</v>
      </c>
      <c r="E77" s="4">
        <v>0.85</v>
      </c>
      <c r="F77" s="4">
        <v>0.7419</v>
      </c>
      <c r="G77" s="7"/>
    </row>
    <row r="78" spans="1:7" x14ac:dyDescent="0.25">
      <c r="A78" s="1">
        <v>43647</v>
      </c>
      <c r="B78">
        <v>98</v>
      </c>
      <c r="C78" s="4">
        <v>0.21429999999999999</v>
      </c>
      <c r="D78" s="4">
        <v>0.19389999999999999</v>
      </c>
      <c r="E78" s="4">
        <v>0.8</v>
      </c>
      <c r="F78" s="4">
        <v>0.72550000000000003</v>
      </c>
      <c r="G78" s="7"/>
    </row>
    <row r="79" spans="1:7" x14ac:dyDescent="0.25">
      <c r="A79" s="1">
        <v>43678</v>
      </c>
      <c r="B79">
        <v>91</v>
      </c>
      <c r="C79" s="4">
        <v>0.1978</v>
      </c>
      <c r="D79" s="4">
        <v>0.15379999999999999</v>
      </c>
      <c r="E79" s="4">
        <v>0.90910000000000002</v>
      </c>
      <c r="F79" s="4">
        <v>0.76190000000000002</v>
      </c>
      <c r="G79" s="7"/>
    </row>
    <row r="80" spans="1:7" x14ac:dyDescent="0.25">
      <c r="A80" s="1">
        <v>43709</v>
      </c>
      <c r="B80">
        <v>102</v>
      </c>
      <c r="C80" s="4">
        <v>0.2059</v>
      </c>
      <c r="D80" s="4">
        <v>0.2286</v>
      </c>
      <c r="E80" s="4">
        <v>0.84</v>
      </c>
      <c r="F80" s="4">
        <v>0.69089999999999996</v>
      </c>
      <c r="G80" s="7"/>
    </row>
    <row r="81" spans="1:7" x14ac:dyDescent="0.25">
      <c r="A81" s="1">
        <v>43739</v>
      </c>
      <c r="B81">
        <v>114</v>
      </c>
      <c r="C81" s="4">
        <v>0.1565</v>
      </c>
      <c r="D81" s="4">
        <v>0.18099999999999999</v>
      </c>
      <c r="E81" s="4">
        <v>0.86670000000000003</v>
      </c>
      <c r="F81" s="4">
        <v>0.62709999999999999</v>
      </c>
      <c r="G81" s="7"/>
    </row>
    <row r="82" spans="1:7" x14ac:dyDescent="0.25">
      <c r="A82" s="1">
        <v>43770</v>
      </c>
      <c r="B82">
        <v>122</v>
      </c>
      <c r="C82" s="4">
        <v>9.0200000000000002E-2</v>
      </c>
      <c r="D82" s="4">
        <v>0.1048</v>
      </c>
      <c r="E82" s="4">
        <v>0.44440000000000002</v>
      </c>
      <c r="F82" s="4">
        <v>0.57140000000000002</v>
      </c>
      <c r="G82" s="7"/>
    </row>
    <row r="83" spans="1:7" x14ac:dyDescent="0.25">
      <c r="A83" s="1">
        <v>43800</v>
      </c>
      <c r="B83">
        <v>135</v>
      </c>
      <c r="C83" s="4">
        <v>0.15559999999999999</v>
      </c>
      <c r="D83" s="4">
        <v>0.1439</v>
      </c>
      <c r="E83" s="4">
        <v>0.6</v>
      </c>
      <c r="F83" s="4">
        <v>0.64290000000000003</v>
      </c>
      <c r="G83" s="7"/>
    </row>
    <row r="84" spans="1:7" x14ac:dyDescent="0.25">
      <c r="A84" s="1">
        <v>43831</v>
      </c>
      <c r="B84">
        <v>118</v>
      </c>
      <c r="C84" s="4">
        <v>0.1356</v>
      </c>
      <c r="D84" s="4">
        <v>0.15</v>
      </c>
      <c r="E84" s="4">
        <v>0.59260000000000002</v>
      </c>
      <c r="F84" s="4">
        <v>0.70730000000000004</v>
      </c>
      <c r="G84" s="7"/>
    </row>
    <row r="85" spans="1:7" x14ac:dyDescent="0.25">
      <c r="A85" s="1">
        <v>43862</v>
      </c>
      <c r="B85">
        <v>83</v>
      </c>
      <c r="C85" s="4">
        <v>4.82E-2</v>
      </c>
      <c r="D85" s="4">
        <v>4.9399999999999999E-2</v>
      </c>
      <c r="E85" s="4">
        <v>0.6</v>
      </c>
      <c r="F85" s="4">
        <v>0.59260000000000002</v>
      </c>
      <c r="G85" s="7"/>
    </row>
    <row r="86" spans="1:7" x14ac:dyDescent="0.25">
      <c r="A86" s="1">
        <v>43891</v>
      </c>
      <c r="B86">
        <v>101</v>
      </c>
      <c r="C86" s="4">
        <v>9.9000000000000005E-2</v>
      </c>
      <c r="D86" s="4">
        <v>6.0600000000000001E-2</v>
      </c>
      <c r="E86" s="4">
        <v>0.8</v>
      </c>
      <c r="F86" s="4">
        <v>0.8</v>
      </c>
      <c r="G86" s="7"/>
    </row>
    <row r="87" spans="1:7" x14ac:dyDescent="0.25">
      <c r="A87" s="1">
        <v>43922</v>
      </c>
      <c r="B87">
        <v>79</v>
      </c>
      <c r="C87" s="4">
        <v>0.13919999999999999</v>
      </c>
      <c r="D87" s="4">
        <v>0.12659999999999999</v>
      </c>
      <c r="E87" s="4">
        <v>0.78569999999999995</v>
      </c>
      <c r="F87" s="4">
        <v>0.875</v>
      </c>
      <c r="G87" s="7"/>
    </row>
    <row r="88" spans="1:7" x14ac:dyDescent="0.25">
      <c r="A88" s="1">
        <v>43952</v>
      </c>
      <c r="B88">
        <v>15</v>
      </c>
      <c r="C88" s="4">
        <v>0.1333</v>
      </c>
      <c r="D88" s="4">
        <v>0.1333</v>
      </c>
      <c r="E88" s="4">
        <v>0.85709999999999997</v>
      </c>
      <c r="F88" s="4">
        <v>0.83330000000000004</v>
      </c>
      <c r="G88" s="7"/>
    </row>
    <row r="89" spans="1:7" x14ac:dyDescent="0.25">
      <c r="A89" s="1">
        <v>43983</v>
      </c>
      <c r="B89">
        <v>3</v>
      </c>
      <c r="C89" s="4">
        <v>0</v>
      </c>
      <c r="D89" s="4">
        <v>0</v>
      </c>
      <c r="E89" s="4">
        <v>1</v>
      </c>
      <c r="F89" s="4">
        <v>1</v>
      </c>
      <c r="G89" s="7"/>
    </row>
    <row r="90" spans="1:7" x14ac:dyDescent="0.25">
      <c r="A90" s="1">
        <v>44013</v>
      </c>
      <c r="B90">
        <v>26</v>
      </c>
      <c r="C90" s="4">
        <v>7.6899999999999996E-2</v>
      </c>
      <c r="D90" s="4">
        <v>4.1700000000000001E-2</v>
      </c>
      <c r="E90" s="4">
        <v>0.88890000000000002</v>
      </c>
      <c r="F90" s="4">
        <v>1</v>
      </c>
      <c r="G90" s="7"/>
    </row>
    <row r="91" spans="1:7" x14ac:dyDescent="0.25">
      <c r="A91" s="1">
        <v>44044</v>
      </c>
      <c r="B91">
        <v>25</v>
      </c>
      <c r="C91" s="4">
        <v>0.04</v>
      </c>
      <c r="D91" s="4">
        <v>0.04</v>
      </c>
      <c r="E91" s="4">
        <v>0.75</v>
      </c>
      <c r="F91" s="4">
        <v>0.71430000000000005</v>
      </c>
      <c r="G91" s="7"/>
    </row>
    <row r="92" spans="1:7" x14ac:dyDescent="0.25">
      <c r="A92" s="1">
        <v>44075</v>
      </c>
      <c r="B92">
        <v>68</v>
      </c>
      <c r="C92" s="4">
        <v>0.2059</v>
      </c>
      <c r="D92" s="4">
        <v>0.20899999999999999</v>
      </c>
      <c r="E92" s="4">
        <v>0.83330000000000004</v>
      </c>
      <c r="F92" s="4">
        <v>0.83330000000000004</v>
      </c>
      <c r="G92" s="7"/>
    </row>
    <row r="93" spans="1:7" x14ac:dyDescent="0.25">
      <c r="A93" s="1">
        <v>44105</v>
      </c>
      <c r="B93">
        <v>58</v>
      </c>
      <c r="C93" s="4">
        <v>8.6199999999999999E-2</v>
      </c>
      <c r="D93" s="4">
        <v>8.77E-2</v>
      </c>
      <c r="E93" s="4">
        <v>0.90480000000000005</v>
      </c>
      <c r="F93" s="4">
        <v>0.90480000000000005</v>
      </c>
      <c r="G93" s="7"/>
    </row>
    <row r="94" spans="1:7" x14ac:dyDescent="0.25">
      <c r="A94" s="1">
        <v>44136</v>
      </c>
      <c r="B94">
        <v>74</v>
      </c>
      <c r="C94" s="4">
        <v>4.0500000000000001E-2</v>
      </c>
      <c r="D94" s="4">
        <v>4.0500000000000001E-2</v>
      </c>
      <c r="E94" s="4">
        <v>0.73329999999999995</v>
      </c>
      <c r="F94" s="4">
        <v>0.73329999999999995</v>
      </c>
      <c r="G94" s="7"/>
    </row>
    <row r="95" spans="1:7" x14ac:dyDescent="0.25">
      <c r="A95" s="1">
        <v>44166</v>
      </c>
      <c r="B95">
        <v>96</v>
      </c>
      <c r="C95" s="4">
        <v>2.0799999999999999E-2</v>
      </c>
      <c r="D95" s="4">
        <v>2.0799999999999999E-2</v>
      </c>
      <c r="E95" s="4">
        <v>1</v>
      </c>
      <c r="F95" s="4">
        <v>1</v>
      </c>
      <c r="G95" s="7"/>
    </row>
    <row r="96" spans="1:7" x14ac:dyDescent="0.25">
      <c r="A96" s="1">
        <v>44197</v>
      </c>
      <c r="B96">
        <v>100</v>
      </c>
      <c r="C96" s="4">
        <v>0.02</v>
      </c>
      <c r="D96" s="4">
        <v>0.02</v>
      </c>
      <c r="E96" s="4">
        <v>1</v>
      </c>
      <c r="F96" s="4">
        <v>1</v>
      </c>
      <c r="G96" s="7"/>
    </row>
    <row r="97" spans="1:7" x14ac:dyDescent="0.25">
      <c r="A97" s="1">
        <v>44228</v>
      </c>
      <c r="B97">
        <v>143</v>
      </c>
      <c r="C97" s="4">
        <v>3.5000000000000003E-2</v>
      </c>
      <c r="D97" s="4">
        <v>3.5000000000000003E-2</v>
      </c>
      <c r="E97" s="4">
        <v>1</v>
      </c>
      <c r="F97" s="4">
        <v>1</v>
      </c>
      <c r="G97" s="7"/>
    </row>
    <row r="98" spans="1:7" x14ac:dyDescent="0.25">
      <c r="A98" s="1">
        <v>44256</v>
      </c>
      <c r="B98">
        <v>127</v>
      </c>
      <c r="C98" s="4">
        <v>7.9000000000000008E-3</v>
      </c>
      <c r="D98" s="4">
        <v>7.9000000000000008E-3</v>
      </c>
      <c r="E98" s="4">
        <v>1</v>
      </c>
      <c r="F98" s="4">
        <v>1</v>
      </c>
      <c r="G98" s="7"/>
    </row>
  </sheetData>
  <autoFilter ref="A1:F98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A61" workbookViewId="0">
      <selection activeCell="M93" sqref="M93"/>
    </sheetView>
  </sheetViews>
  <sheetFormatPr baseColWidth="10" defaultRowHeight="15" x14ac:dyDescent="0.25"/>
  <cols>
    <col min="11" max="11" width="11.42578125" style="4"/>
  </cols>
  <sheetData>
    <row r="1" spans="1:23" x14ac:dyDescent="0.25">
      <c r="A1">
        <v>201301</v>
      </c>
      <c r="B1">
        <v>9</v>
      </c>
      <c r="C1">
        <v>0.1111</v>
      </c>
      <c r="E1">
        <v>201301</v>
      </c>
      <c r="F1">
        <v>9</v>
      </c>
      <c r="G1">
        <v>0.1111</v>
      </c>
      <c r="H1">
        <f>B1-F1</f>
        <v>0</v>
      </c>
      <c r="I1">
        <v>201301</v>
      </c>
      <c r="J1" t="str">
        <f>IFERROR(VLOOKUP(I1,$M$1:$O$79,2,0),"")</f>
        <v/>
      </c>
      <c r="K1" s="4" t="str">
        <f>IFERROR(VLOOKUP(I1,$M$1:$O$79,3,0),"")</f>
        <v/>
      </c>
      <c r="M1">
        <v>201305</v>
      </c>
      <c r="N1">
        <v>1</v>
      </c>
      <c r="O1">
        <v>1</v>
      </c>
      <c r="Q1">
        <v>201301</v>
      </c>
      <c r="R1" t="str">
        <f>IFERROR(VLOOKUP(Q1,$U$1:$W$79,2,0),"")</f>
        <v/>
      </c>
      <c r="S1" s="4" t="str">
        <f>IFERROR(VLOOKUP(Q1,$U$1:$W$79,3,0),"")</f>
        <v/>
      </c>
      <c r="U1">
        <v>201305</v>
      </c>
      <c r="V1">
        <v>1</v>
      </c>
      <c r="W1">
        <v>1</v>
      </c>
    </row>
    <row r="2" spans="1:23" x14ac:dyDescent="0.25">
      <c r="A2">
        <v>201302</v>
      </c>
      <c r="B2">
        <v>8</v>
      </c>
      <c r="C2">
        <v>0.125</v>
      </c>
      <c r="E2">
        <v>201302</v>
      </c>
      <c r="F2">
        <v>8</v>
      </c>
      <c r="G2">
        <v>0.125</v>
      </c>
      <c r="H2">
        <f t="shared" ref="H2:H65" si="0">B2-F2</f>
        <v>0</v>
      </c>
      <c r="I2">
        <v>201302</v>
      </c>
      <c r="J2" t="str">
        <f t="shared" ref="J2:J65" si="1">IFERROR(VLOOKUP(I2,$M$1:$O$79,2,0),"")</f>
        <v/>
      </c>
      <c r="K2" s="4" t="str">
        <f t="shared" ref="K2:K65" si="2">IFERROR(VLOOKUP(I2,$M$1:$O$79,3,0),"")</f>
        <v/>
      </c>
      <c r="M2">
        <v>201405</v>
      </c>
      <c r="N2">
        <v>1</v>
      </c>
      <c r="O2">
        <v>1</v>
      </c>
      <c r="Q2">
        <v>201302</v>
      </c>
      <c r="R2" t="str">
        <f t="shared" ref="R2:R65" si="3">IFERROR(VLOOKUP(Q2,$U$1:$W$79,2,0),"")</f>
        <v/>
      </c>
      <c r="S2" s="4" t="str">
        <f t="shared" ref="S2:S65" si="4">IFERROR(VLOOKUP(Q2,$U$1:$W$79,3,0),"")</f>
        <v/>
      </c>
      <c r="U2">
        <v>201405</v>
      </c>
      <c r="V2">
        <v>1</v>
      </c>
      <c r="W2">
        <v>1</v>
      </c>
    </row>
    <row r="3" spans="1:23" x14ac:dyDescent="0.25">
      <c r="A3">
        <v>201303</v>
      </c>
      <c r="B3">
        <v>5</v>
      </c>
      <c r="C3">
        <v>0.4</v>
      </c>
      <c r="E3">
        <v>201303</v>
      </c>
      <c r="F3">
        <v>5</v>
      </c>
      <c r="G3">
        <v>0.4</v>
      </c>
      <c r="H3">
        <f t="shared" si="0"/>
        <v>0</v>
      </c>
      <c r="I3">
        <v>201303</v>
      </c>
      <c r="J3" t="str">
        <f t="shared" si="1"/>
        <v/>
      </c>
      <c r="K3" s="4" t="str">
        <f t="shared" si="2"/>
        <v/>
      </c>
      <c r="M3">
        <v>201408</v>
      </c>
      <c r="N3">
        <v>1</v>
      </c>
      <c r="O3">
        <v>0</v>
      </c>
      <c r="Q3">
        <v>201303</v>
      </c>
      <c r="R3" t="str">
        <f t="shared" si="3"/>
        <v/>
      </c>
      <c r="S3" s="4" t="str">
        <f t="shared" si="4"/>
        <v/>
      </c>
      <c r="U3">
        <v>201408</v>
      </c>
      <c r="V3">
        <v>1</v>
      </c>
      <c r="W3">
        <v>0</v>
      </c>
    </row>
    <row r="4" spans="1:23" x14ac:dyDescent="0.25">
      <c r="A4">
        <v>201304</v>
      </c>
      <c r="B4">
        <v>11</v>
      </c>
      <c r="C4">
        <v>0.18179999999999999</v>
      </c>
      <c r="E4">
        <v>201304</v>
      </c>
      <c r="F4">
        <v>11</v>
      </c>
      <c r="G4">
        <v>0.18179999999999999</v>
      </c>
      <c r="H4">
        <f t="shared" si="0"/>
        <v>0</v>
      </c>
      <c r="I4">
        <v>201304</v>
      </c>
      <c r="J4" t="str">
        <f t="shared" si="1"/>
        <v/>
      </c>
      <c r="K4" s="4" t="str">
        <f t="shared" si="2"/>
        <v/>
      </c>
      <c r="M4">
        <v>201410</v>
      </c>
      <c r="N4">
        <v>1</v>
      </c>
      <c r="O4">
        <v>1</v>
      </c>
      <c r="Q4">
        <v>201304</v>
      </c>
      <c r="R4" t="str">
        <f t="shared" si="3"/>
        <v/>
      </c>
      <c r="S4" s="4" t="str">
        <f t="shared" si="4"/>
        <v/>
      </c>
      <c r="U4">
        <v>201410</v>
      </c>
      <c r="V4">
        <v>1</v>
      </c>
      <c r="W4">
        <v>1</v>
      </c>
    </row>
    <row r="5" spans="1:23" x14ac:dyDescent="0.25">
      <c r="A5">
        <v>201305</v>
      </c>
      <c r="B5">
        <v>8</v>
      </c>
      <c r="C5">
        <v>0.375</v>
      </c>
      <c r="E5">
        <v>201305</v>
      </c>
      <c r="F5">
        <v>8</v>
      </c>
      <c r="G5">
        <v>0.375</v>
      </c>
      <c r="H5">
        <f t="shared" si="0"/>
        <v>0</v>
      </c>
      <c r="I5">
        <v>201305</v>
      </c>
      <c r="J5">
        <f t="shared" si="1"/>
        <v>1</v>
      </c>
      <c r="K5" s="4">
        <f t="shared" si="2"/>
        <v>1</v>
      </c>
      <c r="M5">
        <v>201411</v>
      </c>
      <c r="N5">
        <v>4</v>
      </c>
      <c r="O5">
        <v>1</v>
      </c>
      <c r="Q5">
        <v>201305</v>
      </c>
      <c r="R5">
        <f t="shared" si="3"/>
        <v>1</v>
      </c>
      <c r="S5" s="4">
        <f t="shared" si="4"/>
        <v>1</v>
      </c>
      <c r="U5">
        <v>201411</v>
      </c>
      <c r="V5">
        <v>4</v>
      </c>
      <c r="W5">
        <v>1</v>
      </c>
    </row>
    <row r="6" spans="1:23" x14ac:dyDescent="0.25">
      <c r="A6">
        <v>201306</v>
      </c>
      <c r="B6">
        <v>9</v>
      </c>
      <c r="C6">
        <v>0.33329999999999999</v>
      </c>
      <c r="E6">
        <v>201306</v>
      </c>
      <c r="F6">
        <v>9</v>
      </c>
      <c r="G6">
        <v>0.33329999999999999</v>
      </c>
      <c r="H6">
        <f t="shared" si="0"/>
        <v>0</v>
      </c>
      <c r="I6">
        <v>201306</v>
      </c>
      <c r="J6" t="str">
        <f t="shared" si="1"/>
        <v/>
      </c>
      <c r="K6" s="4" t="str">
        <f t="shared" si="2"/>
        <v/>
      </c>
      <c r="M6">
        <v>201412</v>
      </c>
      <c r="N6">
        <v>7</v>
      </c>
      <c r="O6">
        <v>0.85709999999999997</v>
      </c>
      <c r="Q6">
        <v>201306</v>
      </c>
      <c r="R6" t="str">
        <f t="shared" si="3"/>
        <v/>
      </c>
      <c r="S6" s="4" t="str">
        <f t="shared" si="4"/>
        <v/>
      </c>
      <c r="U6">
        <v>201412</v>
      </c>
      <c r="V6">
        <v>7</v>
      </c>
      <c r="W6">
        <v>0.85709999999999997</v>
      </c>
    </row>
    <row r="7" spans="1:23" x14ac:dyDescent="0.25">
      <c r="A7">
        <v>201307</v>
      </c>
      <c r="B7">
        <v>10</v>
      </c>
      <c r="C7">
        <v>0.1</v>
      </c>
      <c r="E7">
        <v>201307</v>
      </c>
      <c r="F7">
        <v>10</v>
      </c>
      <c r="G7">
        <v>0.1</v>
      </c>
      <c r="H7">
        <f t="shared" si="0"/>
        <v>0</v>
      </c>
      <c r="I7">
        <v>201307</v>
      </c>
      <c r="J7" t="str">
        <f t="shared" si="1"/>
        <v/>
      </c>
      <c r="K7" s="4" t="str">
        <f t="shared" si="2"/>
        <v/>
      </c>
      <c r="M7">
        <v>201501</v>
      </c>
      <c r="N7">
        <v>4</v>
      </c>
      <c r="O7">
        <v>0.75</v>
      </c>
      <c r="Q7">
        <v>201307</v>
      </c>
      <c r="R7" t="str">
        <f t="shared" si="3"/>
        <v/>
      </c>
      <c r="S7" s="4" t="str">
        <f t="shared" si="4"/>
        <v/>
      </c>
      <c r="U7">
        <v>201501</v>
      </c>
      <c r="V7">
        <v>4</v>
      </c>
      <c r="W7">
        <v>0.75</v>
      </c>
    </row>
    <row r="8" spans="1:23" x14ac:dyDescent="0.25">
      <c r="A8">
        <v>201308</v>
      </c>
      <c r="B8">
        <v>11</v>
      </c>
      <c r="C8">
        <v>9.0899999999999995E-2</v>
      </c>
      <c r="E8">
        <v>201308</v>
      </c>
      <c r="F8">
        <v>11</v>
      </c>
      <c r="G8">
        <v>9.0899999999999995E-2</v>
      </c>
      <c r="H8">
        <f t="shared" si="0"/>
        <v>0</v>
      </c>
      <c r="I8">
        <v>201308</v>
      </c>
      <c r="J8" t="str">
        <f t="shared" si="1"/>
        <v/>
      </c>
      <c r="K8" s="4" t="str">
        <f t="shared" si="2"/>
        <v/>
      </c>
      <c r="M8">
        <v>201502</v>
      </c>
      <c r="N8">
        <v>6</v>
      </c>
      <c r="O8">
        <v>0.66669999999999996</v>
      </c>
      <c r="Q8">
        <v>201308</v>
      </c>
      <c r="R8" t="str">
        <f t="shared" si="3"/>
        <v/>
      </c>
      <c r="S8" s="4" t="str">
        <f t="shared" si="4"/>
        <v/>
      </c>
      <c r="U8">
        <v>201502</v>
      </c>
      <c r="V8">
        <v>6</v>
      </c>
      <c r="W8">
        <v>0.66669999999999996</v>
      </c>
    </row>
    <row r="9" spans="1:23" x14ac:dyDescent="0.25">
      <c r="A9">
        <v>201309</v>
      </c>
      <c r="B9">
        <v>1</v>
      </c>
      <c r="C9">
        <v>1</v>
      </c>
      <c r="E9">
        <v>201309</v>
      </c>
      <c r="F9">
        <v>1</v>
      </c>
      <c r="G9">
        <v>1</v>
      </c>
      <c r="H9">
        <f t="shared" si="0"/>
        <v>0</v>
      </c>
      <c r="I9">
        <v>201309</v>
      </c>
      <c r="J9" t="str">
        <f t="shared" si="1"/>
        <v/>
      </c>
      <c r="K9" s="4" t="str">
        <f t="shared" si="2"/>
        <v/>
      </c>
      <c r="M9">
        <v>201503</v>
      </c>
      <c r="N9">
        <v>4</v>
      </c>
      <c r="O9">
        <v>0.5</v>
      </c>
      <c r="Q9">
        <v>201309</v>
      </c>
      <c r="R9" t="str">
        <f t="shared" si="3"/>
        <v/>
      </c>
      <c r="S9" s="4" t="str">
        <f t="shared" si="4"/>
        <v/>
      </c>
      <c r="U9">
        <v>201503</v>
      </c>
      <c r="V9">
        <v>4</v>
      </c>
      <c r="W9">
        <v>0.5</v>
      </c>
    </row>
    <row r="10" spans="1:23" x14ac:dyDescent="0.25">
      <c r="A10">
        <v>201310</v>
      </c>
      <c r="B10">
        <v>1</v>
      </c>
      <c r="C10">
        <v>0</v>
      </c>
      <c r="E10">
        <v>201310</v>
      </c>
      <c r="F10">
        <v>1</v>
      </c>
      <c r="G10">
        <v>0</v>
      </c>
      <c r="H10">
        <f t="shared" si="0"/>
        <v>0</v>
      </c>
      <c r="I10">
        <v>201310</v>
      </c>
      <c r="J10" t="str">
        <f t="shared" si="1"/>
        <v/>
      </c>
      <c r="K10" s="4" t="str">
        <f t="shared" si="2"/>
        <v/>
      </c>
      <c r="M10">
        <v>201504</v>
      </c>
      <c r="N10">
        <v>4</v>
      </c>
      <c r="O10">
        <v>1</v>
      </c>
      <c r="Q10">
        <v>201310</v>
      </c>
      <c r="R10" t="str">
        <f t="shared" si="3"/>
        <v/>
      </c>
      <c r="S10" s="4" t="str">
        <f t="shared" si="4"/>
        <v/>
      </c>
      <c r="U10">
        <v>201504</v>
      </c>
      <c r="V10">
        <v>4</v>
      </c>
      <c r="W10">
        <v>1</v>
      </c>
    </row>
    <row r="11" spans="1:23" x14ac:dyDescent="0.25">
      <c r="A11">
        <v>201311</v>
      </c>
      <c r="B11">
        <v>11</v>
      </c>
      <c r="C11">
        <v>0</v>
      </c>
      <c r="E11">
        <v>201311</v>
      </c>
      <c r="F11">
        <v>11</v>
      </c>
      <c r="G11">
        <v>0</v>
      </c>
      <c r="H11">
        <f t="shared" si="0"/>
        <v>0</v>
      </c>
      <c r="I11">
        <v>201311</v>
      </c>
      <c r="J11" t="str">
        <f t="shared" si="1"/>
        <v/>
      </c>
      <c r="K11" s="4" t="str">
        <f t="shared" si="2"/>
        <v/>
      </c>
      <c r="M11">
        <v>201505</v>
      </c>
      <c r="N11">
        <v>9</v>
      </c>
      <c r="O11">
        <v>0.66669999999999996</v>
      </c>
      <c r="Q11">
        <v>201311</v>
      </c>
      <c r="R11" t="str">
        <f t="shared" si="3"/>
        <v/>
      </c>
      <c r="S11" s="4" t="str">
        <f t="shared" si="4"/>
        <v/>
      </c>
      <c r="U11">
        <v>201505</v>
      </c>
      <c r="V11">
        <v>9</v>
      </c>
      <c r="W11">
        <v>0.66669999999999996</v>
      </c>
    </row>
    <row r="12" spans="1:23" x14ac:dyDescent="0.25">
      <c r="A12">
        <v>201312</v>
      </c>
      <c r="B12">
        <v>7</v>
      </c>
      <c r="C12">
        <v>0</v>
      </c>
      <c r="E12">
        <v>201312</v>
      </c>
      <c r="F12">
        <v>7</v>
      </c>
      <c r="G12">
        <v>0</v>
      </c>
      <c r="H12">
        <f t="shared" si="0"/>
        <v>0</v>
      </c>
      <c r="I12">
        <v>201312</v>
      </c>
      <c r="J12" t="str">
        <f t="shared" si="1"/>
        <v/>
      </c>
      <c r="K12" s="4" t="str">
        <f t="shared" si="2"/>
        <v/>
      </c>
      <c r="M12">
        <v>201506</v>
      </c>
      <c r="N12">
        <v>11</v>
      </c>
      <c r="O12">
        <v>0.54549999999999998</v>
      </c>
      <c r="Q12">
        <v>201312</v>
      </c>
      <c r="R12" t="str">
        <f t="shared" si="3"/>
        <v/>
      </c>
      <c r="S12" s="4" t="str">
        <f t="shared" si="4"/>
        <v/>
      </c>
      <c r="U12">
        <v>201506</v>
      </c>
      <c r="V12">
        <v>11</v>
      </c>
      <c r="W12">
        <v>0.54549999999999998</v>
      </c>
    </row>
    <row r="13" spans="1:23" x14ac:dyDescent="0.25">
      <c r="A13">
        <v>201401</v>
      </c>
      <c r="B13">
        <v>12</v>
      </c>
      <c r="C13">
        <v>8.3299999999999999E-2</v>
      </c>
      <c r="E13">
        <v>201401</v>
      </c>
      <c r="F13">
        <v>12</v>
      </c>
      <c r="G13">
        <v>8.3299999999999999E-2</v>
      </c>
      <c r="H13">
        <f t="shared" si="0"/>
        <v>0</v>
      </c>
      <c r="I13">
        <v>201401</v>
      </c>
      <c r="J13" t="str">
        <f t="shared" si="1"/>
        <v/>
      </c>
      <c r="K13" s="4" t="str">
        <f t="shared" si="2"/>
        <v/>
      </c>
      <c r="M13">
        <v>201507</v>
      </c>
      <c r="N13">
        <v>17</v>
      </c>
      <c r="O13">
        <v>0.64710000000000001</v>
      </c>
      <c r="Q13">
        <v>201401</v>
      </c>
      <c r="R13" t="str">
        <f t="shared" si="3"/>
        <v/>
      </c>
      <c r="S13" s="4" t="str">
        <f t="shared" si="4"/>
        <v/>
      </c>
      <c r="U13">
        <v>201507</v>
      </c>
      <c r="V13">
        <v>17</v>
      </c>
      <c r="W13">
        <v>0.64710000000000001</v>
      </c>
    </row>
    <row r="14" spans="1:23" x14ac:dyDescent="0.25">
      <c r="A14">
        <v>201402</v>
      </c>
      <c r="B14">
        <v>7</v>
      </c>
      <c r="C14">
        <v>0.57140000000000002</v>
      </c>
      <c r="E14">
        <v>201402</v>
      </c>
      <c r="F14">
        <v>7</v>
      </c>
      <c r="G14">
        <v>0.57140000000000002</v>
      </c>
      <c r="H14">
        <f t="shared" si="0"/>
        <v>0</v>
      </c>
      <c r="I14">
        <v>201402</v>
      </c>
      <c r="J14" t="str">
        <f t="shared" si="1"/>
        <v/>
      </c>
      <c r="K14" s="4" t="str">
        <f t="shared" si="2"/>
        <v/>
      </c>
      <c r="M14">
        <v>201508</v>
      </c>
      <c r="N14">
        <v>21</v>
      </c>
      <c r="O14">
        <v>0.66669999999999996</v>
      </c>
      <c r="Q14">
        <v>201402</v>
      </c>
      <c r="R14" t="str">
        <f t="shared" si="3"/>
        <v/>
      </c>
      <c r="S14" s="4" t="str">
        <f t="shared" si="4"/>
        <v/>
      </c>
      <c r="U14">
        <v>201508</v>
      </c>
      <c r="V14">
        <v>21</v>
      </c>
      <c r="W14">
        <v>0.66669999999999996</v>
      </c>
    </row>
    <row r="15" spans="1:23" x14ac:dyDescent="0.25">
      <c r="A15">
        <v>201403</v>
      </c>
      <c r="B15">
        <v>17</v>
      </c>
      <c r="C15">
        <v>0.1176</v>
      </c>
      <c r="E15">
        <v>201403</v>
      </c>
      <c r="F15">
        <v>17</v>
      </c>
      <c r="G15">
        <v>0.1176</v>
      </c>
      <c r="H15">
        <f t="shared" si="0"/>
        <v>0</v>
      </c>
      <c r="I15">
        <v>201403</v>
      </c>
      <c r="J15" t="str">
        <f t="shared" si="1"/>
        <v/>
      </c>
      <c r="K15" s="4" t="str">
        <f t="shared" si="2"/>
        <v/>
      </c>
      <c r="M15">
        <v>201509</v>
      </c>
      <c r="N15">
        <v>18</v>
      </c>
      <c r="O15">
        <v>0.66669999999999996</v>
      </c>
      <c r="Q15">
        <v>201403</v>
      </c>
      <c r="R15" t="str">
        <f t="shared" si="3"/>
        <v/>
      </c>
      <c r="S15" s="4" t="str">
        <f t="shared" si="4"/>
        <v/>
      </c>
      <c r="U15">
        <v>201509</v>
      </c>
      <c r="V15">
        <v>18</v>
      </c>
      <c r="W15">
        <v>0.66669999999999996</v>
      </c>
    </row>
    <row r="16" spans="1:23" x14ac:dyDescent="0.25">
      <c r="A16">
        <v>201404</v>
      </c>
      <c r="B16">
        <v>8</v>
      </c>
      <c r="C16">
        <v>0.25</v>
      </c>
      <c r="E16">
        <v>201404</v>
      </c>
      <c r="F16">
        <v>8</v>
      </c>
      <c r="G16">
        <v>0.25</v>
      </c>
      <c r="H16">
        <f t="shared" si="0"/>
        <v>0</v>
      </c>
      <c r="I16">
        <v>201404</v>
      </c>
      <c r="J16" t="str">
        <f t="shared" si="1"/>
        <v/>
      </c>
      <c r="K16" s="4" t="str">
        <f t="shared" si="2"/>
        <v/>
      </c>
      <c r="M16">
        <v>201510</v>
      </c>
      <c r="N16">
        <v>14</v>
      </c>
      <c r="O16">
        <v>0.78569999999999995</v>
      </c>
      <c r="Q16">
        <v>201404</v>
      </c>
      <c r="R16" t="str">
        <f t="shared" si="3"/>
        <v/>
      </c>
      <c r="S16" s="4" t="str">
        <f t="shared" si="4"/>
        <v/>
      </c>
      <c r="U16">
        <v>201510</v>
      </c>
      <c r="V16">
        <v>14</v>
      </c>
      <c r="W16">
        <v>0.78569999999999995</v>
      </c>
    </row>
    <row r="17" spans="1:23" x14ac:dyDescent="0.25">
      <c r="A17">
        <v>201405</v>
      </c>
      <c r="B17">
        <v>11</v>
      </c>
      <c r="C17">
        <v>0.2727</v>
      </c>
      <c r="E17">
        <v>201405</v>
      </c>
      <c r="F17">
        <v>11</v>
      </c>
      <c r="G17">
        <v>0.2727</v>
      </c>
      <c r="H17">
        <f t="shared" si="0"/>
        <v>0</v>
      </c>
      <c r="I17">
        <v>201405</v>
      </c>
      <c r="J17">
        <f t="shared" si="1"/>
        <v>1</v>
      </c>
      <c r="K17" s="4">
        <f t="shared" si="2"/>
        <v>1</v>
      </c>
      <c r="M17">
        <v>201511</v>
      </c>
      <c r="N17">
        <v>18</v>
      </c>
      <c r="O17">
        <v>0.72219999999999995</v>
      </c>
      <c r="Q17">
        <v>201405</v>
      </c>
      <c r="R17">
        <f t="shared" si="3"/>
        <v>1</v>
      </c>
      <c r="S17" s="4">
        <f t="shared" si="4"/>
        <v>1</v>
      </c>
      <c r="U17">
        <v>201511</v>
      </c>
      <c r="V17">
        <v>18</v>
      </c>
      <c r="W17">
        <v>0.72219999999999995</v>
      </c>
    </row>
    <row r="18" spans="1:23" x14ac:dyDescent="0.25">
      <c r="A18">
        <v>201406</v>
      </c>
      <c r="B18">
        <v>10</v>
      </c>
      <c r="C18">
        <v>0.1</v>
      </c>
      <c r="E18">
        <v>201406</v>
      </c>
      <c r="F18">
        <v>10</v>
      </c>
      <c r="G18">
        <v>0.1</v>
      </c>
      <c r="H18">
        <f t="shared" si="0"/>
        <v>0</v>
      </c>
      <c r="I18">
        <v>201406</v>
      </c>
      <c r="J18" t="str">
        <f t="shared" si="1"/>
        <v/>
      </c>
      <c r="K18" s="4" t="str">
        <f t="shared" si="2"/>
        <v/>
      </c>
      <c r="M18">
        <v>201512</v>
      </c>
      <c r="N18">
        <v>19</v>
      </c>
      <c r="O18">
        <v>0.36840000000000001</v>
      </c>
      <c r="Q18">
        <v>201406</v>
      </c>
      <c r="R18" t="str">
        <f t="shared" si="3"/>
        <v/>
      </c>
      <c r="S18" s="4" t="str">
        <f t="shared" si="4"/>
        <v/>
      </c>
      <c r="U18">
        <v>201512</v>
      </c>
      <c r="V18">
        <v>19</v>
      </c>
      <c r="W18">
        <v>0.36840000000000001</v>
      </c>
    </row>
    <row r="19" spans="1:23" x14ac:dyDescent="0.25">
      <c r="A19">
        <v>201407</v>
      </c>
      <c r="B19">
        <v>2</v>
      </c>
      <c r="C19">
        <v>1</v>
      </c>
      <c r="E19">
        <v>201407</v>
      </c>
      <c r="F19">
        <v>2</v>
      </c>
      <c r="G19">
        <v>1</v>
      </c>
      <c r="H19">
        <f t="shared" si="0"/>
        <v>0</v>
      </c>
      <c r="I19">
        <v>201407</v>
      </c>
      <c r="J19" t="str">
        <f t="shared" si="1"/>
        <v/>
      </c>
      <c r="K19" s="4" t="str">
        <f t="shared" si="2"/>
        <v/>
      </c>
      <c r="M19">
        <v>201601</v>
      </c>
      <c r="N19">
        <v>22</v>
      </c>
      <c r="O19">
        <v>0.45450000000000002</v>
      </c>
      <c r="Q19">
        <v>201407</v>
      </c>
      <c r="R19" t="str">
        <f t="shared" si="3"/>
        <v/>
      </c>
      <c r="S19" s="4" t="str">
        <f t="shared" si="4"/>
        <v/>
      </c>
      <c r="U19">
        <v>201601</v>
      </c>
      <c r="V19">
        <v>22</v>
      </c>
      <c r="W19">
        <v>0.45450000000000002</v>
      </c>
    </row>
    <row r="20" spans="1:23" x14ac:dyDescent="0.25">
      <c r="A20">
        <v>201408</v>
      </c>
      <c r="B20">
        <v>8</v>
      </c>
      <c r="C20">
        <v>0.25</v>
      </c>
      <c r="E20">
        <v>201408</v>
      </c>
      <c r="F20">
        <v>8</v>
      </c>
      <c r="G20">
        <v>0.25</v>
      </c>
      <c r="H20">
        <f t="shared" si="0"/>
        <v>0</v>
      </c>
      <c r="I20">
        <v>201408</v>
      </c>
      <c r="J20">
        <f t="shared" si="1"/>
        <v>1</v>
      </c>
      <c r="K20" s="4">
        <f t="shared" si="2"/>
        <v>0</v>
      </c>
      <c r="M20">
        <v>201602</v>
      </c>
      <c r="N20">
        <v>21</v>
      </c>
      <c r="O20">
        <v>0.76190000000000002</v>
      </c>
      <c r="Q20">
        <v>201408</v>
      </c>
      <c r="R20">
        <f t="shared" si="3"/>
        <v>1</v>
      </c>
      <c r="S20" s="4">
        <f t="shared" si="4"/>
        <v>0</v>
      </c>
      <c r="U20">
        <v>201602</v>
      </c>
      <c r="V20">
        <v>21</v>
      </c>
      <c r="W20">
        <v>0.76190000000000002</v>
      </c>
    </row>
    <row r="21" spans="1:23" x14ac:dyDescent="0.25">
      <c r="A21">
        <v>201409</v>
      </c>
      <c r="B21">
        <v>3</v>
      </c>
      <c r="C21">
        <v>0.66669999999999996</v>
      </c>
      <c r="E21">
        <v>201409</v>
      </c>
      <c r="F21">
        <v>3</v>
      </c>
      <c r="G21">
        <v>0.66669999999999996</v>
      </c>
      <c r="H21">
        <f t="shared" si="0"/>
        <v>0</v>
      </c>
      <c r="I21">
        <v>201409</v>
      </c>
      <c r="J21" t="str">
        <f t="shared" si="1"/>
        <v/>
      </c>
      <c r="K21" s="4" t="str">
        <f t="shared" si="2"/>
        <v/>
      </c>
      <c r="M21">
        <v>201603</v>
      </c>
      <c r="N21">
        <v>40</v>
      </c>
      <c r="O21">
        <v>0.42499999999999999</v>
      </c>
      <c r="Q21">
        <v>201409</v>
      </c>
      <c r="R21" t="str">
        <f t="shared" si="3"/>
        <v/>
      </c>
      <c r="S21" s="4" t="str">
        <f t="shared" si="4"/>
        <v/>
      </c>
      <c r="U21">
        <v>201603</v>
      </c>
      <c r="V21">
        <v>40</v>
      </c>
      <c r="W21">
        <v>0.42499999999999999</v>
      </c>
    </row>
    <row r="22" spans="1:23" x14ac:dyDescent="0.25">
      <c r="A22">
        <v>201410</v>
      </c>
      <c r="B22">
        <v>12</v>
      </c>
      <c r="C22">
        <v>8.3299999999999999E-2</v>
      </c>
      <c r="E22">
        <v>201410</v>
      </c>
      <c r="F22">
        <v>12</v>
      </c>
      <c r="G22">
        <v>8.3299999999999999E-2</v>
      </c>
      <c r="H22">
        <f t="shared" si="0"/>
        <v>0</v>
      </c>
      <c r="I22">
        <v>201410</v>
      </c>
      <c r="J22">
        <f t="shared" si="1"/>
        <v>1</v>
      </c>
      <c r="K22" s="4">
        <f t="shared" si="2"/>
        <v>1</v>
      </c>
      <c r="M22">
        <v>201604</v>
      </c>
      <c r="N22">
        <v>26</v>
      </c>
      <c r="O22">
        <v>0.57689999999999997</v>
      </c>
      <c r="Q22">
        <v>201410</v>
      </c>
      <c r="R22">
        <f t="shared" si="3"/>
        <v>1</v>
      </c>
      <c r="S22" s="4">
        <f t="shared" si="4"/>
        <v>1</v>
      </c>
      <c r="U22">
        <v>201604</v>
      </c>
      <c r="V22">
        <v>26</v>
      </c>
      <c r="W22">
        <v>0.57689999999999997</v>
      </c>
    </row>
    <row r="23" spans="1:23" x14ac:dyDescent="0.25">
      <c r="A23">
        <v>201411</v>
      </c>
      <c r="B23">
        <v>27</v>
      </c>
      <c r="C23">
        <v>0.14810000000000001</v>
      </c>
      <c r="E23">
        <v>201411</v>
      </c>
      <c r="F23">
        <v>27</v>
      </c>
      <c r="G23">
        <v>0.14810000000000001</v>
      </c>
      <c r="H23">
        <f t="shared" si="0"/>
        <v>0</v>
      </c>
      <c r="I23">
        <v>201411</v>
      </c>
      <c r="J23">
        <f t="shared" si="1"/>
        <v>4</v>
      </c>
      <c r="K23" s="4">
        <f t="shared" si="2"/>
        <v>1</v>
      </c>
      <c r="M23">
        <v>201605</v>
      </c>
      <c r="N23">
        <v>18</v>
      </c>
      <c r="O23">
        <v>0.72219999999999995</v>
      </c>
      <c r="Q23">
        <v>201411</v>
      </c>
      <c r="R23">
        <f t="shared" si="3"/>
        <v>4</v>
      </c>
      <c r="S23" s="4">
        <f t="shared" si="4"/>
        <v>1</v>
      </c>
      <c r="U23">
        <v>201605</v>
      </c>
      <c r="V23">
        <v>18</v>
      </c>
      <c r="W23">
        <v>0.72219999999999995</v>
      </c>
    </row>
    <row r="24" spans="1:23" x14ac:dyDescent="0.25">
      <c r="A24">
        <v>201412</v>
      </c>
      <c r="B24">
        <v>36</v>
      </c>
      <c r="C24">
        <v>0.16669999999999999</v>
      </c>
      <c r="E24">
        <v>201412</v>
      </c>
      <c r="F24">
        <v>36</v>
      </c>
      <c r="G24">
        <v>0.16669999999999999</v>
      </c>
      <c r="H24">
        <f t="shared" si="0"/>
        <v>0</v>
      </c>
      <c r="I24">
        <v>201412</v>
      </c>
      <c r="J24">
        <f t="shared" si="1"/>
        <v>7</v>
      </c>
      <c r="K24" s="4">
        <f t="shared" si="2"/>
        <v>0.85709999999999997</v>
      </c>
      <c r="M24">
        <v>201606</v>
      </c>
      <c r="N24">
        <v>35</v>
      </c>
      <c r="O24">
        <v>0.54290000000000005</v>
      </c>
      <c r="Q24">
        <v>201412</v>
      </c>
      <c r="R24">
        <f t="shared" si="3"/>
        <v>7</v>
      </c>
      <c r="S24" s="4">
        <f t="shared" si="4"/>
        <v>0.85709999999999997</v>
      </c>
      <c r="U24">
        <v>201606</v>
      </c>
      <c r="V24">
        <v>35</v>
      </c>
      <c r="W24">
        <v>0.54290000000000005</v>
      </c>
    </row>
    <row r="25" spans="1:23" x14ac:dyDescent="0.25">
      <c r="A25">
        <v>201501</v>
      </c>
      <c r="B25">
        <v>33</v>
      </c>
      <c r="C25">
        <v>0.2424</v>
      </c>
      <c r="E25">
        <v>201501</v>
      </c>
      <c r="F25">
        <v>33</v>
      </c>
      <c r="G25">
        <v>0.2424</v>
      </c>
      <c r="H25">
        <f t="shared" si="0"/>
        <v>0</v>
      </c>
      <c r="I25">
        <v>201501</v>
      </c>
      <c r="J25">
        <f t="shared" si="1"/>
        <v>4</v>
      </c>
      <c r="K25" s="4">
        <f t="shared" si="2"/>
        <v>0.75</v>
      </c>
      <c r="M25">
        <v>201607</v>
      </c>
      <c r="N25">
        <v>27</v>
      </c>
      <c r="O25">
        <v>0.74070000000000003</v>
      </c>
      <c r="Q25">
        <v>201501</v>
      </c>
      <c r="R25">
        <f t="shared" si="3"/>
        <v>4</v>
      </c>
      <c r="S25" s="4">
        <f t="shared" si="4"/>
        <v>0.75</v>
      </c>
      <c r="U25">
        <v>201607</v>
      </c>
      <c r="V25">
        <v>27</v>
      </c>
      <c r="W25">
        <v>0.74070000000000003</v>
      </c>
    </row>
    <row r="26" spans="1:23" x14ac:dyDescent="0.25">
      <c r="A26">
        <v>201502</v>
      </c>
      <c r="B26">
        <v>31</v>
      </c>
      <c r="C26">
        <v>0.19350000000000001</v>
      </c>
      <c r="E26">
        <v>201502</v>
      </c>
      <c r="F26">
        <v>31</v>
      </c>
      <c r="G26">
        <v>0.19350000000000001</v>
      </c>
      <c r="H26">
        <f t="shared" si="0"/>
        <v>0</v>
      </c>
      <c r="I26">
        <v>201502</v>
      </c>
      <c r="J26">
        <f t="shared" si="1"/>
        <v>6</v>
      </c>
      <c r="K26" s="4">
        <f t="shared" si="2"/>
        <v>0.66669999999999996</v>
      </c>
      <c r="M26">
        <v>201608</v>
      </c>
      <c r="N26">
        <v>48</v>
      </c>
      <c r="O26">
        <v>0.58330000000000004</v>
      </c>
      <c r="Q26">
        <v>201502</v>
      </c>
      <c r="R26">
        <f t="shared" si="3"/>
        <v>6</v>
      </c>
      <c r="S26" s="4">
        <f t="shared" si="4"/>
        <v>0.66669999999999996</v>
      </c>
      <c r="U26">
        <v>201608</v>
      </c>
      <c r="V26">
        <v>48</v>
      </c>
      <c r="W26">
        <v>0.58330000000000004</v>
      </c>
    </row>
    <row r="27" spans="1:23" x14ac:dyDescent="0.25">
      <c r="A27">
        <v>201503</v>
      </c>
      <c r="B27">
        <v>12</v>
      </c>
      <c r="C27">
        <v>0.33329999999999999</v>
      </c>
      <c r="E27">
        <v>201503</v>
      </c>
      <c r="F27">
        <v>12</v>
      </c>
      <c r="G27">
        <v>0.33329999999999999</v>
      </c>
      <c r="H27">
        <f t="shared" si="0"/>
        <v>0</v>
      </c>
      <c r="I27">
        <v>201503</v>
      </c>
      <c r="J27">
        <f t="shared" si="1"/>
        <v>4</v>
      </c>
      <c r="K27" s="4">
        <f t="shared" si="2"/>
        <v>0.5</v>
      </c>
      <c r="M27">
        <v>201609</v>
      </c>
      <c r="N27">
        <v>53</v>
      </c>
      <c r="O27">
        <v>0.67920000000000003</v>
      </c>
      <c r="Q27">
        <v>201503</v>
      </c>
      <c r="R27">
        <f t="shared" si="3"/>
        <v>4</v>
      </c>
      <c r="S27" s="4">
        <f t="shared" si="4"/>
        <v>0.5</v>
      </c>
      <c r="U27">
        <v>201609</v>
      </c>
      <c r="V27">
        <v>53</v>
      </c>
      <c r="W27">
        <v>0.67920000000000003</v>
      </c>
    </row>
    <row r="28" spans="1:23" x14ac:dyDescent="0.25">
      <c r="A28">
        <v>201504</v>
      </c>
      <c r="B28">
        <v>20</v>
      </c>
      <c r="C28">
        <v>0.2</v>
      </c>
      <c r="E28">
        <v>201504</v>
      </c>
      <c r="F28">
        <v>20</v>
      </c>
      <c r="G28">
        <v>0.2</v>
      </c>
      <c r="H28">
        <f t="shared" si="0"/>
        <v>0</v>
      </c>
      <c r="I28">
        <v>201504</v>
      </c>
      <c r="J28">
        <f t="shared" si="1"/>
        <v>4</v>
      </c>
      <c r="K28" s="4">
        <f t="shared" si="2"/>
        <v>1</v>
      </c>
      <c r="M28">
        <v>201610</v>
      </c>
      <c r="N28">
        <v>37</v>
      </c>
      <c r="O28">
        <v>0.75680000000000003</v>
      </c>
      <c r="Q28">
        <v>201504</v>
      </c>
      <c r="R28">
        <f t="shared" si="3"/>
        <v>4</v>
      </c>
      <c r="S28" s="4">
        <f t="shared" si="4"/>
        <v>1</v>
      </c>
      <c r="U28">
        <v>201610</v>
      </c>
      <c r="V28">
        <v>37</v>
      </c>
      <c r="W28">
        <v>0.75680000000000003</v>
      </c>
    </row>
    <row r="29" spans="1:23" x14ac:dyDescent="0.25">
      <c r="A29">
        <v>201505</v>
      </c>
      <c r="B29">
        <v>26</v>
      </c>
      <c r="C29">
        <v>0.15379999999999999</v>
      </c>
      <c r="E29">
        <v>201505</v>
      </c>
      <c r="F29">
        <v>26</v>
      </c>
      <c r="G29">
        <v>0.15379999999999999</v>
      </c>
      <c r="H29">
        <f t="shared" si="0"/>
        <v>0</v>
      </c>
      <c r="I29">
        <v>201505</v>
      </c>
      <c r="J29">
        <f t="shared" si="1"/>
        <v>9</v>
      </c>
      <c r="K29" s="4">
        <f t="shared" si="2"/>
        <v>0.66669999999999996</v>
      </c>
      <c r="M29">
        <v>201611</v>
      </c>
      <c r="N29">
        <v>32</v>
      </c>
      <c r="O29">
        <v>0.875</v>
      </c>
      <c r="Q29">
        <v>201505</v>
      </c>
      <c r="R29">
        <f t="shared" si="3"/>
        <v>9</v>
      </c>
      <c r="S29" s="4">
        <f t="shared" si="4"/>
        <v>0.66669999999999996</v>
      </c>
      <c r="U29">
        <v>201611</v>
      </c>
      <c r="V29">
        <v>32</v>
      </c>
      <c r="W29">
        <v>0.875</v>
      </c>
    </row>
    <row r="30" spans="1:23" x14ac:dyDescent="0.25">
      <c r="A30">
        <v>201506</v>
      </c>
      <c r="B30">
        <v>38</v>
      </c>
      <c r="C30">
        <v>7.8899999999999998E-2</v>
      </c>
      <c r="E30">
        <v>201506</v>
      </c>
      <c r="F30">
        <v>38</v>
      </c>
      <c r="G30">
        <v>7.8899999999999998E-2</v>
      </c>
      <c r="H30">
        <f t="shared" si="0"/>
        <v>0</v>
      </c>
      <c r="I30">
        <v>201506</v>
      </c>
      <c r="J30">
        <f t="shared" si="1"/>
        <v>11</v>
      </c>
      <c r="K30" s="4">
        <f t="shared" si="2"/>
        <v>0.54549999999999998</v>
      </c>
      <c r="M30">
        <v>201612</v>
      </c>
      <c r="N30">
        <v>42</v>
      </c>
      <c r="O30">
        <v>0.71430000000000005</v>
      </c>
      <c r="Q30">
        <v>201506</v>
      </c>
      <c r="R30">
        <f t="shared" si="3"/>
        <v>11</v>
      </c>
      <c r="S30" s="4">
        <f t="shared" si="4"/>
        <v>0.54549999999999998</v>
      </c>
      <c r="U30">
        <v>201612</v>
      </c>
      <c r="V30">
        <v>42</v>
      </c>
      <c r="W30">
        <v>0.71430000000000005</v>
      </c>
    </row>
    <row r="31" spans="1:23" x14ac:dyDescent="0.25">
      <c r="A31">
        <v>201507</v>
      </c>
      <c r="B31">
        <v>40</v>
      </c>
      <c r="C31">
        <v>0.15</v>
      </c>
      <c r="E31">
        <v>201507</v>
      </c>
      <c r="F31">
        <v>40</v>
      </c>
      <c r="G31">
        <v>0.15</v>
      </c>
      <c r="H31">
        <f t="shared" si="0"/>
        <v>0</v>
      </c>
      <c r="I31">
        <v>201507</v>
      </c>
      <c r="J31">
        <f t="shared" si="1"/>
        <v>17</v>
      </c>
      <c r="K31" s="4">
        <f t="shared" si="2"/>
        <v>0.64710000000000001</v>
      </c>
      <c r="M31">
        <v>201701</v>
      </c>
      <c r="N31">
        <v>35</v>
      </c>
      <c r="O31">
        <v>0.6</v>
      </c>
      <c r="Q31">
        <v>201507</v>
      </c>
      <c r="R31">
        <f t="shared" si="3"/>
        <v>17</v>
      </c>
      <c r="S31" s="4">
        <f t="shared" si="4"/>
        <v>0.64710000000000001</v>
      </c>
      <c r="U31">
        <v>201701</v>
      </c>
      <c r="V31">
        <v>35</v>
      </c>
      <c r="W31">
        <v>0.6</v>
      </c>
    </row>
    <row r="32" spans="1:23" x14ac:dyDescent="0.25">
      <c r="A32">
        <v>201508</v>
      </c>
      <c r="B32">
        <v>69</v>
      </c>
      <c r="C32">
        <v>8.6999999999999994E-2</v>
      </c>
      <c r="E32">
        <v>201508</v>
      </c>
      <c r="F32">
        <v>69</v>
      </c>
      <c r="G32">
        <v>8.6999999999999994E-2</v>
      </c>
      <c r="H32">
        <f t="shared" si="0"/>
        <v>0</v>
      </c>
      <c r="I32">
        <v>201508</v>
      </c>
      <c r="J32">
        <f t="shared" si="1"/>
        <v>21</v>
      </c>
      <c r="K32" s="4">
        <f t="shared" si="2"/>
        <v>0.66669999999999996</v>
      </c>
      <c r="M32">
        <v>201702</v>
      </c>
      <c r="N32">
        <v>32</v>
      </c>
      <c r="O32">
        <v>0.71879999999999999</v>
      </c>
      <c r="Q32">
        <v>201508</v>
      </c>
      <c r="R32">
        <f t="shared" si="3"/>
        <v>21</v>
      </c>
      <c r="S32" s="4">
        <f t="shared" si="4"/>
        <v>0.66669999999999996</v>
      </c>
      <c r="U32">
        <v>201702</v>
      </c>
      <c r="V32">
        <v>32</v>
      </c>
      <c r="W32">
        <v>0.71879999999999999</v>
      </c>
    </row>
    <row r="33" spans="1:23" x14ac:dyDescent="0.25">
      <c r="A33">
        <v>201509</v>
      </c>
      <c r="B33">
        <v>69</v>
      </c>
      <c r="C33">
        <v>8.6999999999999994E-2</v>
      </c>
      <c r="E33">
        <v>201509</v>
      </c>
      <c r="F33">
        <v>69</v>
      </c>
      <c r="G33">
        <v>8.6999999999999994E-2</v>
      </c>
      <c r="H33">
        <f t="shared" si="0"/>
        <v>0</v>
      </c>
      <c r="I33">
        <v>201509</v>
      </c>
      <c r="J33">
        <f t="shared" si="1"/>
        <v>18</v>
      </c>
      <c r="K33" s="4">
        <f t="shared" si="2"/>
        <v>0.66669999999999996</v>
      </c>
      <c r="M33">
        <v>201703</v>
      </c>
      <c r="N33">
        <v>41</v>
      </c>
      <c r="O33">
        <v>0.68289999999999995</v>
      </c>
      <c r="Q33">
        <v>201509</v>
      </c>
      <c r="R33">
        <f t="shared" si="3"/>
        <v>18</v>
      </c>
      <c r="S33" s="4">
        <f t="shared" si="4"/>
        <v>0.66669999999999996</v>
      </c>
      <c r="U33">
        <v>201703</v>
      </c>
      <c r="V33">
        <v>41</v>
      </c>
      <c r="W33">
        <v>0.68289999999999995</v>
      </c>
    </row>
    <row r="34" spans="1:23" x14ac:dyDescent="0.25">
      <c r="A34">
        <v>201510</v>
      </c>
      <c r="B34">
        <v>48</v>
      </c>
      <c r="C34">
        <v>0.1875</v>
      </c>
      <c r="E34">
        <v>201510</v>
      </c>
      <c r="F34">
        <v>48</v>
      </c>
      <c r="G34">
        <v>0.1875</v>
      </c>
      <c r="H34">
        <f t="shared" si="0"/>
        <v>0</v>
      </c>
      <c r="I34">
        <v>201510</v>
      </c>
      <c r="J34">
        <f t="shared" si="1"/>
        <v>14</v>
      </c>
      <c r="K34" s="4">
        <f t="shared" si="2"/>
        <v>0.78569999999999995</v>
      </c>
      <c r="M34">
        <v>201704</v>
      </c>
      <c r="N34">
        <v>23</v>
      </c>
      <c r="O34">
        <v>0.60870000000000002</v>
      </c>
      <c r="Q34">
        <v>201510</v>
      </c>
      <c r="R34">
        <f t="shared" si="3"/>
        <v>14</v>
      </c>
      <c r="S34" s="4">
        <f t="shared" si="4"/>
        <v>0.78569999999999995</v>
      </c>
      <c r="U34">
        <v>201704</v>
      </c>
      <c r="V34">
        <v>23</v>
      </c>
      <c r="W34">
        <v>0.60870000000000002</v>
      </c>
    </row>
    <row r="35" spans="1:23" x14ac:dyDescent="0.25">
      <c r="A35">
        <v>201511</v>
      </c>
      <c r="B35">
        <v>59</v>
      </c>
      <c r="C35">
        <v>0.18640000000000001</v>
      </c>
      <c r="E35">
        <v>201511</v>
      </c>
      <c r="F35">
        <v>59</v>
      </c>
      <c r="G35">
        <v>0.18640000000000001</v>
      </c>
      <c r="H35">
        <f t="shared" si="0"/>
        <v>0</v>
      </c>
      <c r="I35">
        <v>201511</v>
      </c>
      <c r="J35">
        <f t="shared" si="1"/>
        <v>18</v>
      </c>
      <c r="K35" s="4">
        <f t="shared" si="2"/>
        <v>0.72219999999999995</v>
      </c>
      <c r="M35">
        <v>201705</v>
      </c>
      <c r="N35">
        <v>28</v>
      </c>
      <c r="O35">
        <v>0.64290000000000003</v>
      </c>
      <c r="Q35">
        <v>201511</v>
      </c>
      <c r="R35">
        <f t="shared" si="3"/>
        <v>18</v>
      </c>
      <c r="S35" s="4">
        <f t="shared" si="4"/>
        <v>0.72219999999999995</v>
      </c>
      <c r="U35">
        <v>201705</v>
      </c>
      <c r="V35">
        <v>28</v>
      </c>
      <c r="W35">
        <v>0.64290000000000003</v>
      </c>
    </row>
    <row r="36" spans="1:23" x14ac:dyDescent="0.25">
      <c r="A36">
        <v>201512</v>
      </c>
      <c r="B36">
        <v>44</v>
      </c>
      <c r="C36">
        <v>0.13639999999999999</v>
      </c>
      <c r="E36">
        <v>201512</v>
      </c>
      <c r="F36">
        <v>44</v>
      </c>
      <c r="G36">
        <v>0.13639999999999999</v>
      </c>
      <c r="H36">
        <f t="shared" si="0"/>
        <v>0</v>
      </c>
      <c r="I36">
        <v>201512</v>
      </c>
      <c r="J36">
        <f t="shared" si="1"/>
        <v>19</v>
      </c>
      <c r="K36" s="4">
        <f t="shared" si="2"/>
        <v>0.36840000000000001</v>
      </c>
      <c r="M36">
        <v>201706</v>
      </c>
      <c r="N36">
        <v>28</v>
      </c>
      <c r="O36">
        <v>0.64290000000000003</v>
      </c>
      <c r="Q36">
        <v>201512</v>
      </c>
      <c r="R36">
        <f t="shared" si="3"/>
        <v>19</v>
      </c>
      <c r="S36" s="4">
        <f t="shared" si="4"/>
        <v>0.36840000000000001</v>
      </c>
      <c r="U36">
        <v>201706</v>
      </c>
      <c r="V36">
        <v>28</v>
      </c>
      <c r="W36">
        <v>0.64290000000000003</v>
      </c>
    </row>
    <row r="37" spans="1:23" x14ac:dyDescent="0.25">
      <c r="A37">
        <v>201601</v>
      </c>
      <c r="B37">
        <v>74</v>
      </c>
      <c r="C37">
        <v>0.16220000000000001</v>
      </c>
      <c r="E37">
        <v>201601</v>
      </c>
      <c r="F37">
        <v>74</v>
      </c>
      <c r="G37">
        <v>0.16220000000000001</v>
      </c>
      <c r="H37">
        <f t="shared" si="0"/>
        <v>0</v>
      </c>
      <c r="I37">
        <v>201601</v>
      </c>
      <c r="J37">
        <f t="shared" si="1"/>
        <v>22</v>
      </c>
      <c r="K37" s="4">
        <f t="shared" si="2"/>
        <v>0.45450000000000002</v>
      </c>
      <c r="M37">
        <v>201707</v>
      </c>
      <c r="N37">
        <v>32</v>
      </c>
      <c r="O37">
        <v>0.59379999999999999</v>
      </c>
      <c r="Q37">
        <v>201601</v>
      </c>
      <c r="R37">
        <f t="shared" si="3"/>
        <v>22</v>
      </c>
      <c r="S37" s="4">
        <f t="shared" si="4"/>
        <v>0.45450000000000002</v>
      </c>
      <c r="U37">
        <v>201707</v>
      </c>
      <c r="V37">
        <v>32</v>
      </c>
      <c r="W37">
        <v>0.59379999999999999</v>
      </c>
    </row>
    <row r="38" spans="1:23" x14ac:dyDescent="0.25">
      <c r="A38">
        <v>201602</v>
      </c>
      <c r="B38">
        <v>74</v>
      </c>
      <c r="C38">
        <v>0.25679999999999997</v>
      </c>
      <c r="E38">
        <v>201602</v>
      </c>
      <c r="F38">
        <v>74</v>
      </c>
      <c r="G38">
        <v>0.25679999999999997</v>
      </c>
      <c r="H38">
        <f t="shared" si="0"/>
        <v>0</v>
      </c>
      <c r="I38">
        <v>201602</v>
      </c>
      <c r="J38">
        <f t="shared" si="1"/>
        <v>21</v>
      </c>
      <c r="K38" s="4">
        <f t="shared" si="2"/>
        <v>0.76190000000000002</v>
      </c>
      <c r="M38">
        <v>201708</v>
      </c>
      <c r="N38">
        <v>31</v>
      </c>
      <c r="O38">
        <v>0.6452</v>
      </c>
      <c r="Q38">
        <v>201602</v>
      </c>
      <c r="R38">
        <f t="shared" si="3"/>
        <v>21</v>
      </c>
      <c r="S38" s="4">
        <f t="shared" si="4"/>
        <v>0.76190000000000002</v>
      </c>
      <c r="U38">
        <v>201708</v>
      </c>
      <c r="V38">
        <v>31</v>
      </c>
      <c r="W38">
        <v>0.6452</v>
      </c>
    </row>
    <row r="39" spans="1:23" x14ac:dyDescent="0.25">
      <c r="A39">
        <v>201603</v>
      </c>
      <c r="B39">
        <v>89</v>
      </c>
      <c r="C39">
        <v>0.23599999999999999</v>
      </c>
      <c r="E39">
        <v>201603</v>
      </c>
      <c r="F39">
        <v>89</v>
      </c>
      <c r="G39">
        <v>0.23599999999999999</v>
      </c>
      <c r="H39">
        <f t="shared" si="0"/>
        <v>0</v>
      </c>
      <c r="I39">
        <v>201603</v>
      </c>
      <c r="J39">
        <f t="shared" si="1"/>
        <v>40</v>
      </c>
      <c r="K39" s="4">
        <f t="shared" si="2"/>
        <v>0.42499999999999999</v>
      </c>
      <c r="M39">
        <v>201709</v>
      </c>
      <c r="N39">
        <v>20</v>
      </c>
      <c r="O39">
        <v>0.75</v>
      </c>
      <c r="Q39">
        <v>201603</v>
      </c>
      <c r="R39">
        <f t="shared" si="3"/>
        <v>40</v>
      </c>
      <c r="S39" s="4">
        <f t="shared" si="4"/>
        <v>0.42499999999999999</v>
      </c>
      <c r="U39">
        <v>201709</v>
      </c>
      <c r="V39">
        <v>20</v>
      </c>
      <c r="W39">
        <v>0.75</v>
      </c>
    </row>
    <row r="40" spans="1:23" x14ac:dyDescent="0.25">
      <c r="A40">
        <v>201604</v>
      </c>
      <c r="B40">
        <v>80</v>
      </c>
      <c r="C40">
        <v>0.23749999999999999</v>
      </c>
      <c r="E40">
        <v>201604</v>
      </c>
      <c r="F40">
        <v>80</v>
      </c>
      <c r="G40">
        <v>0.23749999999999999</v>
      </c>
      <c r="H40">
        <f t="shared" si="0"/>
        <v>0</v>
      </c>
      <c r="I40">
        <v>201604</v>
      </c>
      <c r="J40">
        <f t="shared" si="1"/>
        <v>26</v>
      </c>
      <c r="K40" s="4">
        <f t="shared" si="2"/>
        <v>0.57689999999999997</v>
      </c>
      <c r="M40">
        <v>201710</v>
      </c>
      <c r="N40">
        <v>26</v>
      </c>
      <c r="O40">
        <v>0.57689999999999997</v>
      </c>
      <c r="Q40">
        <v>201604</v>
      </c>
      <c r="R40">
        <f t="shared" si="3"/>
        <v>26</v>
      </c>
      <c r="S40" s="4">
        <f t="shared" si="4"/>
        <v>0.57689999999999997</v>
      </c>
      <c r="U40">
        <v>201710</v>
      </c>
      <c r="V40">
        <v>26</v>
      </c>
      <c r="W40">
        <v>0.57689999999999997</v>
      </c>
    </row>
    <row r="41" spans="1:23" x14ac:dyDescent="0.25">
      <c r="A41">
        <v>201605</v>
      </c>
      <c r="B41">
        <v>71</v>
      </c>
      <c r="C41">
        <v>0.28170000000000001</v>
      </c>
      <c r="E41">
        <v>201605</v>
      </c>
      <c r="F41">
        <v>71</v>
      </c>
      <c r="G41">
        <v>0.28170000000000001</v>
      </c>
      <c r="H41">
        <f t="shared" si="0"/>
        <v>0</v>
      </c>
      <c r="I41">
        <v>201605</v>
      </c>
      <c r="J41">
        <f t="shared" si="1"/>
        <v>18</v>
      </c>
      <c r="K41" s="4">
        <f t="shared" si="2"/>
        <v>0.72219999999999995</v>
      </c>
      <c r="M41">
        <v>201711</v>
      </c>
      <c r="N41">
        <v>14</v>
      </c>
      <c r="O41">
        <v>0.71430000000000005</v>
      </c>
      <c r="Q41">
        <v>201605</v>
      </c>
      <c r="R41">
        <f t="shared" si="3"/>
        <v>18</v>
      </c>
      <c r="S41" s="4">
        <f t="shared" si="4"/>
        <v>0.72219999999999995</v>
      </c>
      <c r="U41">
        <v>201711</v>
      </c>
      <c r="V41">
        <v>14</v>
      </c>
      <c r="W41">
        <v>0.71430000000000005</v>
      </c>
    </row>
    <row r="42" spans="1:23" x14ac:dyDescent="0.25">
      <c r="A42">
        <v>201606</v>
      </c>
      <c r="B42">
        <v>103</v>
      </c>
      <c r="C42">
        <v>0.28160000000000002</v>
      </c>
      <c r="E42">
        <v>201606</v>
      </c>
      <c r="F42">
        <v>103</v>
      </c>
      <c r="G42">
        <v>0.28160000000000002</v>
      </c>
      <c r="H42">
        <f t="shared" si="0"/>
        <v>0</v>
      </c>
      <c r="I42">
        <v>201606</v>
      </c>
      <c r="J42">
        <f t="shared" si="1"/>
        <v>35</v>
      </c>
      <c r="K42" s="4">
        <f t="shared" si="2"/>
        <v>0.54290000000000005</v>
      </c>
      <c r="M42">
        <v>201712</v>
      </c>
      <c r="N42">
        <v>21</v>
      </c>
      <c r="O42">
        <v>0.47620000000000001</v>
      </c>
      <c r="Q42">
        <v>201606</v>
      </c>
      <c r="R42">
        <f t="shared" si="3"/>
        <v>35</v>
      </c>
      <c r="S42" s="4">
        <f t="shared" si="4"/>
        <v>0.54290000000000005</v>
      </c>
      <c r="U42">
        <v>201712</v>
      </c>
      <c r="V42">
        <v>21</v>
      </c>
      <c r="W42">
        <v>0.47620000000000001</v>
      </c>
    </row>
    <row r="43" spans="1:23" x14ac:dyDescent="0.25">
      <c r="A43">
        <v>201607</v>
      </c>
      <c r="B43">
        <v>64</v>
      </c>
      <c r="C43">
        <v>0.4219</v>
      </c>
      <c r="E43">
        <v>201607</v>
      </c>
      <c r="F43">
        <v>64</v>
      </c>
      <c r="G43">
        <v>0.4219</v>
      </c>
      <c r="H43">
        <f t="shared" si="0"/>
        <v>0</v>
      </c>
      <c r="I43">
        <v>201607</v>
      </c>
      <c r="J43">
        <f t="shared" si="1"/>
        <v>27</v>
      </c>
      <c r="K43" s="4">
        <f t="shared" si="2"/>
        <v>0.74070000000000003</v>
      </c>
      <c r="M43">
        <v>201801</v>
      </c>
      <c r="N43">
        <v>29</v>
      </c>
      <c r="O43">
        <v>0.58620000000000005</v>
      </c>
      <c r="Q43">
        <v>201607</v>
      </c>
      <c r="R43">
        <f t="shared" si="3"/>
        <v>27</v>
      </c>
      <c r="S43" s="4">
        <f t="shared" si="4"/>
        <v>0.74070000000000003</v>
      </c>
      <c r="U43">
        <v>201801</v>
      </c>
      <c r="V43">
        <v>29</v>
      </c>
      <c r="W43">
        <v>0.58620000000000005</v>
      </c>
    </row>
    <row r="44" spans="1:23" x14ac:dyDescent="0.25">
      <c r="A44">
        <v>201608</v>
      </c>
      <c r="B44">
        <v>119</v>
      </c>
      <c r="C44">
        <v>0.27729999999999999</v>
      </c>
      <c r="E44">
        <v>201608</v>
      </c>
      <c r="F44">
        <v>119</v>
      </c>
      <c r="G44">
        <v>0.27729999999999999</v>
      </c>
      <c r="H44">
        <f t="shared" si="0"/>
        <v>0</v>
      </c>
      <c r="I44">
        <v>201608</v>
      </c>
      <c r="J44">
        <f t="shared" si="1"/>
        <v>48</v>
      </c>
      <c r="K44" s="4">
        <f t="shared" si="2"/>
        <v>0.58330000000000004</v>
      </c>
      <c r="M44">
        <v>201802</v>
      </c>
      <c r="N44">
        <v>31</v>
      </c>
      <c r="O44">
        <v>0.4839</v>
      </c>
      <c r="Q44">
        <v>201608</v>
      </c>
      <c r="R44">
        <f t="shared" si="3"/>
        <v>48</v>
      </c>
      <c r="S44" s="4">
        <f t="shared" si="4"/>
        <v>0.58330000000000004</v>
      </c>
      <c r="U44">
        <v>201802</v>
      </c>
      <c r="V44">
        <v>31</v>
      </c>
      <c r="W44">
        <v>0.4839</v>
      </c>
    </row>
    <row r="45" spans="1:23" x14ac:dyDescent="0.25">
      <c r="A45">
        <v>201609</v>
      </c>
      <c r="B45">
        <v>151</v>
      </c>
      <c r="C45">
        <v>0.29139999999999999</v>
      </c>
      <c r="E45">
        <v>201609</v>
      </c>
      <c r="F45">
        <v>151</v>
      </c>
      <c r="G45">
        <v>0.29139999999999999</v>
      </c>
      <c r="H45">
        <f t="shared" si="0"/>
        <v>0</v>
      </c>
      <c r="I45">
        <v>201609</v>
      </c>
      <c r="J45">
        <f t="shared" si="1"/>
        <v>53</v>
      </c>
      <c r="K45" s="4">
        <f t="shared" si="2"/>
        <v>0.67920000000000003</v>
      </c>
      <c r="M45">
        <v>201803</v>
      </c>
      <c r="N45">
        <v>31</v>
      </c>
      <c r="O45">
        <v>0.4839</v>
      </c>
      <c r="Q45">
        <v>201609</v>
      </c>
      <c r="R45">
        <f t="shared" si="3"/>
        <v>53</v>
      </c>
      <c r="S45" s="4">
        <f t="shared" si="4"/>
        <v>0.67920000000000003</v>
      </c>
      <c r="U45">
        <v>201803</v>
      </c>
      <c r="V45">
        <v>31</v>
      </c>
      <c r="W45">
        <v>0.4839</v>
      </c>
    </row>
    <row r="46" spans="1:23" x14ac:dyDescent="0.25">
      <c r="A46">
        <v>201610</v>
      </c>
      <c r="B46">
        <v>96</v>
      </c>
      <c r="C46">
        <v>0.32290000000000002</v>
      </c>
      <c r="E46">
        <v>201610</v>
      </c>
      <c r="F46">
        <v>96</v>
      </c>
      <c r="G46">
        <v>0.32290000000000002</v>
      </c>
      <c r="H46">
        <f t="shared" si="0"/>
        <v>0</v>
      </c>
      <c r="I46">
        <v>201610</v>
      </c>
      <c r="J46">
        <f t="shared" si="1"/>
        <v>37</v>
      </c>
      <c r="K46" s="4">
        <f t="shared" si="2"/>
        <v>0.75680000000000003</v>
      </c>
      <c r="M46">
        <v>201804</v>
      </c>
      <c r="N46">
        <v>31</v>
      </c>
      <c r="O46">
        <v>0.7097</v>
      </c>
      <c r="Q46">
        <v>201610</v>
      </c>
      <c r="R46">
        <f t="shared" si="3"/>
        <v>37</v>
      </c>
      <c r="S46" s="4">
        <f t="shared" si="4"/>
        <v>0.75680000000000003</v>
      </c>
      <c r="U46">
        <v>201804</v>
      </c>
      <c r="V46">
        <v>31</v>
      </c>
      <c r="W46">
        <v>0.7097</v>
      </c>
    </row>
    <row r="47" spans="1:23" x14ac:dyDescent="0.25">
      <c r="A47">
        <v>201611</v>
      </c>
      <c r="B47">
        <v>90</v>
      </c>
      <c r="C47">
        <v>0.37780000000000002</v>
      </c>
      <c r="E47">
        <v>201611</v>
      </c>
      <c r="F47">
        <v>90</v>
      </c>
      <c r="G47">
        <v>0.37780000000000002</v>
      </c>
      <c r="H47">
        <f t="shared" si="0"/>
        <v>0</v>
      </c>
      <c r="I47">
        <v>201611</v>
      </c>
      <c r="J47">
        <f t="shared" si="1"/>
        <v>32</v>
      </c>
      <c r="K47" s="4">
        <f t="shared" si="2"/>
        <v>0.875</v>
      </c>
      <c r="M47">
        <v>201805</v>
      </c>
      <c r="N47">
        <v>31</v>
      </c>
      <c r="O47">
        <v>0.6774</v>
      </c>
      <c r="Q47">
        <v>201611</v>
      </c>
      <c r="R47">
        <f t="shared" si="3"/>
        <v>32</v>
      </c>
      <c r="S47" s="4">
        <f t="shared" si="4"/>
        <v>0.875</v>
      </c>
      <c r="U47">
        <v>201805</v>
      </c>
      <c r="V47">
        <v>31</v>
      </c>
      <c r="W47">
        <v>0.6774</v>
      </c>
    </row>
    <row r="48" spans="1:23" x14ac:dyDescent="0.25">
      <c r="A48">
        <v>201612</v>
      </c>
      <c r="B48">
        <v>90</v>
      </c>
      <c r="C48">
        <v>0.32219999999999999</v>
      </c>
      <c r="E48">
        <v>201612</v>
      </c>
      <c r="F48">
        <v>90</v>
      </c>
      <c r="G48">
        <v>0.32219999999999999</v>
      </c>
      <c r="H48">
        <f t="shared" si="0"/>
        <v>0</v>
      </c>
      <c r="I48">
        <v>201612</v>
      </c>
      <c r="J48">
        <f t="shared" si="1"/>
        <v>42</v>
      </c>
      <c r="K48" s="4">
        <f t="shared" si="2"/>
        <v>0.71430000000000005</v>
      </c>
      <c r="M48">
        <v>201806</v>
      </c>
      <c r="N48">
        <v>32</v>
      </c>
      <c r="O48">
        <v>0.5625</v>
      </c>
      <c r="Q48">
        <v>201612</v>
      </c>
      <c r="R48">
        <f t="shared" si="3"/>
        <v>42</v>
      </c>
      <c r="S48" s="4">
        <f t="shared" si="4"/>
        <v>0.71430000000000005</v>
      </c>
      <c r="U48">
        <v>201806</v>
      </c>
      <c r="V48">
        <v>32</v>
      </c>
      <c r="W48">
        <v>0.5625</v>
      </c>
    </row>
    <row r="49" spans="1:23" x14ac:dyDescent="0.25">
      <c r="A49">
        <v>201701</v>
      </c>
      <c r="B49">
        <v>85</v>
      </c>
      <c r="C49">
        <v>0.28239999999999998</v>
      </c>
      <c r="E49">
        <v>201701</v>
      </c>
      <c r="F49">
        <v>85</v>
      </c>
      <c r="G49">
        <v>0.28239999999999998</v>
      </c>
      <c r="H49">
        <f t="shared" si="0"/>
        <v>0</v>
      </c>
      <c r="I49">
        <v>201701</v>
      </c>
      <c r="J49">
        <f t="shared" si="1"/>
        <v>35</v>
      </c>
      <c r="K49" s="4">
        <f t="shared" si="2"/>
        <v>0.6</v>
      </c>
      <c r="M49">
        <v>201807</v>
      </c>
      <c r="N49">
        <v>32</v>
      </c>
      <c r="O49">
        <v>0.71879999999999999</v>
      </c>
      <c r="Q49">
        <v>201701</v>
      </c>
      <c r="R49">
        <f t="shared" si="3"/>
        <v>35</v>
      </c>
      <c r="S49" s="4">
        <f t="shared" si="4"/>
        <v>0.6</v>
      </c>
      <c r="U49">
        <v>201807</v>
      </c>
      <c r="V49">
        <v>32</v>
      </c>
      <c r="W49">
        <v>0.71879999999999999</v>
      </c>
    </row>
    <row r="50" spans="1:23" x14ac:dyDescent="0.25">
      <c r="A50">
        <v>201702</v>
      </c>
      <c r="B50">
        <v>65</v>
      </c>
      <c r="C50">
        <v>0.3538</v>
      </c>
      <c r="E50">
        <v>201702</v>
      </c>
      <c r="F50">
        <v>65</v>
      </c>
      <c r="G50">
        <v>0.3538</v>
      </c>
      <c r="H50">
        <f t="shared" si="0"/>
        <v>0</v>
      </c>
      <c r="I50">
        <v>201702</v>
      </c>
      <c r="J50">
        <f t="shared" si="1"/>
        <v>32</v>
      </c>
      <c r="K50" s="4">
        <f t="shared" si="2"/>
        <v>0.71879999999999999</v>
      </c>
      <c r="M50">
        <v>201808</v>
      </c>
      <c r="N50">
        <v>39</v>
      </c>
      <c r="O50">
        <v>0.66669999999999996</v>
      </c>
      <c r="Q50">
        <v>201702</v>
      </c>
      <c r="R50">
        <f t="shared" si="3"/>
        <v>32</v>
      </c>
      <c r="S50" s="4">
        <f t="shared" si="4"/>
        <v>0.71879999999999999</v>
      </c>
      <c r="U50">
        <v>201808</v>
      </c>
      <c r="V50">
        <v>39</v>
      </c>
      <c r="W50">
        <v>0.66669999999999996</v>
      </c>
    </row>
    <row r="51" spans="1:23" x14ac:dyDescent="0.25">
      <c r="A51">
        <v>201703</v>
      </c>
      <c r="B51">
        <v>89</v>
      </c>
      <c r="C51">
        <v>0.31459999999999999</v>
      </c>
      <c r="E51">
        <v>201703</v>
      </c>
      <c r="F51">
        <v>89</v>
      </c>
      <c r="G51">
        <v>0.31459999999999999</v>
      </c>
      <c r="H51">
        <f t="shared" si="0"/>
        <v>0</v>
      </c>
      <c r="I51">
        <v>201703</v>
      </c>
      <c r="J51">
        <f t="shared" si="1"/>
        <v>41</v>
      </c>
      <c r="K51" s="4">
        <f t="shared" si="2"/>
        <v>0.68289999999999995</v>
      </c>
      <c r="M51">
        <v>201809</v>
      </c>
      <c r="N51">
        <v>34</v>
      </c>
      <c r="O51">
        <v>0.85289999999999999</v>
      </c>
      <c r="Q51">
        <v>201703</v>
      </c>
      <c r="R51">
        <f t="shared" si="3"/>
        <v>41</v>
      </c>
      <c r="S51" s="4">
        <f t="shared" si="4"/>
        <v>0.68289999999999995</v>
      </c>
      <c r="U51">
        <v>201809</v>
      </c>
      <c r="V51">
        <v>34</v>
      </c>
      <c r="W51">
        <v>0.85289999999999999</v>
      </c>
    </row>
    <row r="52" spans="1:23" x14ac:dyDescent="0.25">
      <c r="A52">
        <v>201704</v>
      </c>
      <c r="B52">
        <v>61</v>
      </c>
      <c r="C52">
        <v>0.26229999999999998</v>
      </c>
      <c r="E52">
        <v>201704</v>
      </c>
      <c r="F52">
        <v>61</v>
      </c>
      <c r="G52">
        <v>0.26229999999999998</v>
      </c>
      <c r="H52">
        <f t="shared" si="0"/>
        <v>0</v>
      </c>
      <c r="I52">
        <v>201704</v>
      </c>
      <c r="J52">
        <f t="shared" si="1"/>
        <v>23</v>
      </c>
      <c r="K52" s="4">
        <f t="shared" si="2"/>
        <v>0.60870000000000002</v>
      </c>
      <c r="M52">
        <v>201810</v>
      </c>
      <c r="N52">
        <v>36</v>
      </c>
      <c r="O52">
        <v>0.63890000000000002</v>
      </c>
      <c r="Q52">
        <v>201704</v>
      </c>
      <c r="R52">
        <f t="shared" si="3"/>
        <v>23</v>
      </c>
      <c r="S52" s="4">
        <f t="shared" si="4"/>
        <v>0.60870000000000002</v>
      </c>
      <c r="U52">
        <v>201810</v>
      </c>
      <c r="V52">
        <v>36</v>
      </c>
      <c r="W52">
        <v>0.63890000000000002</v>
      </c>
    </row>
    <row r="53" spans="1:23" x14ac:dyDescent="0.25">
      <c r="A53">
        <v>201705</v>
      </c>
      <c r="B53">
        <v>59</v>
      </c>
      <c r="C53">
        <v>0.37290000000000001</v>
      </c>
      <c r="E53">
        <v>201705</v>
      </c>
      <c r="F53">
        <v>59</v>
      </c>
      <c r="G53">
        <v>0.37290000000000001</v>
      </c>
      <c r="H53">
        <f t="shared" si="0"/>
        <v>0</v>
      </c>
      <c r="I53">
        <v>201705</v>
      </c>
      <c r="J53">
        <f t="shared" si="1"/>
        <v>28</v>
      </c>
      <c r="K53" s="4">
        <f t="shared" si="2"/>
        <v>0.64290000000000003</v>
      </c>
      <c r="M53">
        <v>201811</v>
      </c>
      <c r="N53">
        <v>30</v>
      </c>
      <c r="O53">
        <v>0.6</v>
      </c>
      <c r="Q53">
        <v>201705</v>
      </c>
      <c r="R53">
        <f t="shared" si="3"/>
        <v>28</v>
      </c>
      <c r="S53" s="4">
        <f t="shared" si="4"/>
        <v>0.64290000000000003</v>
      </c>
      <c r="U53">
        <v>201811</v>
      </c>
      <c r="V53">
        <v>36</v>
      </c>
      <c r="W53">
        <v>0.55559999999999998</v>
      </c>
    </row>
    <row r="54" spans="1:23" x14ac:dyDescent="0.25">
      <c r="A54">
        <v>201706</v>
      </c>
      <c r="B54">
        <v>60</v>
      </c>
      <c r="C54">
        <v>0.41670000000000001</v>
      </c>
      <c r="E54">
        <v>201706</v>
      </c>
      <c r="F54">
        <v>60</v>
      </c>
      <c r="G54">
        <v>0.41670000000000001</v>
      </c>
      <c r="H54">
        <f t="shared" si="0"/>
        <v>0</v>
      </c>
      <c r="I54">
        <v>201706</v>
      </c>
      <c r="J54">
        <f t="shared" si="1"/>
        <v>28</v>
      </c>
      <c r="K54" s="4">
        <f t="shared" si="2"/>
        <v>0.64290000000000003</v>
      </c>
      <c r="M54">
        <v>201812</v>
      </c>
      <c r="N54">
        <v>19</v>
      </c>
      <c r="O54">
        <v>0.73680000000000001</v>
      </c>
      <c r="Q54">
        <v>201706</v>
      </c>
      <c r="R54">
        <f t="shared" si="3"/>
        <v>28</v>
      </c>
      <c r="S54" s="4">
        <f t="shared" si="4"/>
        <v>0.64290000000000003</v>
      </c>
      <c r="U54">
        <v>201812</v>
      </c>
      <c r="V54">
        <v>23</v>
      </c>
      <c r="W54">
        <v>0.69569999999999999</v>
      </c>
    </row>
    <row r="55" spans="1:23" x14ac:dyDescent="0.25">
      <c r="A55">
        <v>201707</v>
      </c>
      <c r="B55">
        <v>61</v>
      </c>
      <c r="C55">
        <v>0.32790000000000002</v>
      </c>
      <c r="E55">
        <v>201707</v>
      </c>
      <c r="F55">
        <v>61</v>
      </c>
      <c r="G55">
        <v>0.32790000000000002</v>
      </c>
      <c r="H55">
        <f t="shared" si="0"/>
        <v>0</v>
      </c>
      <c r="I55">
        <v>201707</v>
      </c>
      <c r="J55">
        <f t="shared" si="1"/>
        <v>32</v>
      </c>
      <c r="K55" s="4">
        <f t="shared" si="2"/>
        <v>0.59379999999999999</v>
      </c>
      <c r="M55">
        <v>201901</v>
      </c>
      <c r="N55">
        <v>26</v>
      </c>
      <c r="O55">
        <v>0.80769999999999997</v>
      </c>
      <c r="Q55">
        <v>201707</v>
      </c>
      <c r="R55">
        <f t="shared" si="3"/>
        <v>32</v>
      </c>
      <c r="S55" s="4">
        <f t="shared" si="4"/>
        <v>0.59379999999999999</v>
      </c>
      <c r="U55">
        <v>201901</v>
      </c>
      <c r="V55">
        <v>28</v>
      </c>
      <c r="W55">
        <v>0.67859999999999998</v>
      </c>
    </row>
    <row r="56" spans="1:23" x14ac:dyDescent="0.25">
      <c r="A56">
        <v>201708</v>
      </c>
      <c r="B56">
        <v>86</v>
      </c>
      <c r="C56">
        <v>0.27910000000000001</v>
      </c>
      <c r="E56">
        <v>201708</v>
      </c>
      <c r="F56">
        <v>86</v>
      </c>
      <c r="G56">
        <v>0.27910000000000001</v>
      </c>
      <c r="H56">
        <f t="shared" si="0"/>
        <v>0</v>
      </c>
      <c r="I56">
        <v>201708</v>
      </c>
      <c r="J56">
        <f t="shared" si="1"/>
        <v>31</v>
      </c>
      <c r="K56" s="4">
        <f t="shared" si="2"/>
        <v>0.6452</v>
      </c>
      <c r="M56">
        <v>201902</v>
      </c>
      <c r="N56">
        <v>25</v>
      </c>
      <c r="O56">
        <v>0.8</v>
      </c>
      <c r="Q56">
        <v>201708</v>
      </c>
      <c r="R56">
        <f t="shared" si="3"/>
        <v>31</v>
      </c>
      <c r="S56" s="4">
        <f t="shared" si="4"/>
        <v>0.6452</v>
      </c>
      <c r="U56">
        <v>201902</v>
      </c>
      <c r="V56">
        <v>31</v>
      </c>
      <c r="W56">
        <v>0.6774</v>
      </c>
    </row>
    <row r="57" spans="1:23" x14ac:dyDescent="0.25">
      <c r="A57">
        <v>201709</v>
      </c>
      <c r="B57">
        <v>52</v>
      </c>
      <c r="C57">
        <v>0.30769999999999997</v>
      </c>
      <c r="E57">
        <v>201709</v>
      </c>
      <c r="F57">
        <v>52</v>
      </c>
      <c r="G57">
        <v>0.30769999999999997</v>
      </c>
      <c r="H57">
        <f t="shared" si="0"/>
        <v>0</v>
      </c>
      <c r="I57">
        <v>201709</v>
      </c>
      <c r="J57">
        <f t="shared" si="1"/>
        <v>20</v>
      </c>
      <c r="K57" s="4">
        <f t="shared" si="2"/>
        <v>0.75</v>
      </c>
      <c r="M57">
        <v>201903</v>
      </c>
      <c r="N57">
        <v>30</v>
      </c>
      <c r="O57">
        <v>0.7</v>
      </c>
      <c r="Q57">
        <v>201709</v>
      </c>
      <c r="R57">
        <f t="shared" si="3"/>
        <v>20</v>
      </c>
      <c r="S57" s="4">
        <f t="shared" si="4"/>
        <v>0.75</v>
      </c>
      <c r="U57">
        <v>201903</v>
      </c>
      <c r="V57">
        <v>46</v>
      </c>
      <c r="W57">
        <v>0.56520000000000004</v>
      </c>
    </row>
    <row r="58" spans="1:23" x14ac:dyDescent="0.25">
      <c r="A58">
        <v>201710</v>
      </c>
      <c r="B58">
        <v>64</v>
      </c>
      <c r="C58">
        <v>0.2344</v>
      </c>
      <c r="E58">
        <v>201710</v>
      </c>
      <c r="F58">
        <v>64</v>
      </c>
      <c r="G58">
        <v>0.2344</v>
      </c>
      <c r="H58">
        <f t="shared" si="0"/>
        <v>0</v>
      </c>
      <c r="I58">
        <v>201710</v>
      </c>
      <c r="J58">
        <f t="shared" si="1"/>
        <v>26</v>
      </c>
      <c r="K58" s="4">
        <f t="shared" si="2"/>
        <v>0.57689999999999997</v>
      </c>
      <c r="M58">
        <v>201904</v>
      </c>
      <c r="N58">
        <v>20</v>
      </c>
      <c r="O58">
        <v>0.85</v>
      </c>
      <c r="Q58">
        <v>201710</v>
      </c>
      <c r="R58">
        <f t="shared" si="3"/>
        <v>26</v>
      </c>
      <c r="S58" s="4">
        <f t="shared" si="4"/>
        <v>0.57689999999999997</v>
      </c>
      <c r="U58">
        <v>201904</v>
      </c>
      <c r="V58">
        <v>31</v>
      </c>
      <c r="W58">
        <v>0.7419</v>
      </c>
    </row>
    <row r="59" spans="1:23" x14ac:dyDescent="0.25">
      <c r="A59">
        <v>201711</v>
      </c>
      <c r="B59">
        <v>40</v>
      </c>
      <c r="C59">
        <v>0.35</v>
      </c>
      <c r="E59">
        <v>201711</v>
      </c>
      <c r="F59">
        <v>40</v>
      </c>
      <c r="G59">
        <v>0.35</v>
      </c>
      <c r="H59">
        <f t="shared" si="0"/>
        <v>0</v>
      </c>
      <c r="I59">
        <v>201711</v>
      </c>
      <c r="J59">
        <f t="shared" si="1"/>
        <v>14</v>
      </c>
      <c r="K59" s="4">
        <f t="shared" si="2"/>
        <v>0.71430000000000005</v>
      </c>
      <c r="M59">
        <v>201905</v>
      </c>
      <c r="N59">
        <v>25</v>
      </c>
      <c r="O59">
        <v>0.8</v>
      </c>
      <c r="Q59">
        <v>201711</v>
      </c>
      <c r="R59">
        <f t="shared" si="3"/>
        <v>14</v>
      </c>
      <c r="S59" s="4">
        <f t="shared" si="4"/>
        <v>0.71430000000000005</v>
      </c>
      <c r="U59">
        <v>201905</v>
      </c>
      <c r="V59">
        <v>51</v>
      </c>
      <c r="W59">
        <v>0.72550000000000003</v>
      </c>
    </row>
    <row r="60" spans="1:23" x14ac:dyDescent="0.25">
      <c r="A60">
        <v>201712</v>
      </c>
      <c r="B60">
        <v>55</v>
      </c>
      <c r="C60">
        <v>0.1636</v>
      </c>
      <c r="E60">
        <v>201712</v>
      </c>
      <c r="F60">
        <v>55</v>
      </c>
      <c r="G60">
        <v>0.1636</v>
      </c>
      <c r="H60">
        <f t="shared" si="0"/>
        <v>0</v>
      </c>
      <c r="I60">
        <v>201712</v>
      </c>
      <c r="J60">
        <f t="shared" si="1"/>
        <v>21</v>
      </c>
      <c r="K60" s="4">
        <f t="shared" si="2"/>
        <v>0.47620000000000001</v>
      </c>
      <c r="M60">
        <v>201906</v>
      </c>
      <c r="N60">
        <v>22</v>
      </c>
      <c r="O60">
        <v>0.90910000000000002</v>
      </c>
      <c r="Q60">
        <v>201712</v>
      </c>
      <c r="R60">
        <f t="shared" si="3"/>
        <v>21</v>
      </c>
      <c r="S60" s="4">
        <f t="shared" si="4"/>
        <v>0.47620000000000001</v>
      </c>
      <c r="U60">
        <v>201906</v>
      </c>
      <c r="V60">
        <v>42</v>
      </c>
      <c r="W60">
        <v>0.76190000000000002</v>
      </c>
    </row>
    <row r="61" spans="1:23" x14ac:dyDescent="0.25">
      <c r="A61">
        <v>201801</v>
      </c>
      <c r="B61">
        <v>70</v>
      </c>
      <c r="C61">
        <v>0.37140000000000001</v>
      </c>
      <c r="E61">
        <v>201801</v>
      </c>
      <c r="F61">
        <v>70</v>
      </c>
      <c r="G61">
        <v>0.37140000000000001</v>
      </c>
      <c r="H61">
        <f t="shared" si="0"/>
        <v>0</v>
      </c>
      <c r="I61">
        <v>201801</v>
      </c>
      <c r="J61">
        <f t="shared" si="1"/>
        <v>29</v>
      </c>
      <c r="K61" s="4">
        <f t="shared" si="2"/>
        <v>0.58620000000000005</v>
      </c>
      <c r="M61">
        <v>201907</v>
      </c>
      <c r="N61">
        <v>25</v>
      </c>
      <c r="O61">
        <v>0.84</v>
      </c>
      <c r="Q61">
        <v>201801</v>
      </c>
      <c r="R61">
        <f t="shared" si="3"/>
        <v>29</v>
      </c>
      <c r="S61" s="4">
        <f t="shared" si="4"/>
        <v>0.58620000000000005</v>
      </c>
      <c r="U61">
        <v>201907</v>
      </c>
      <c r="V61">
        <v>55</v>
      </c>
      <c r="W61">
        <v>0.69089999999999996</v>
      </c>
    </row>
    <row r="62" spans="1:23" x14ac:dyDescent="0.25">
      <c r="A62">
        <v>201802</v>
      </c>
      <c r="B62">
        <v>80</v>
      </c>
      <c r="C62">
        <v>0.22500000000000001</v>
      </c>
      <c r="E62">
        <v>201802</v>
      </c>
      <c r="F62">
        <v>80</v>
      </c>
      <c r="G62">
        <v>0.22500000000000001</v>
      </c>
      <c r="H62">
        <f t="shared" si="0"/>
        <v>0</v>
      </c>
      <c r="I62">
        <v>201802</v>
      </c>
      <c r="J62">
        <f t="shared" si="1"/>
        <v>31</v>
      </c>
      <c r="K62" s="4">
        <f t="shared" si="2"/>
        <v>0.4839</v>
      </c>
      <c r="M62">
        <v>201908</v>
      </c>
      <c r="N62">
        <v>15</v>
      </c>
      <c r="O62">
        <v>0.86670000000000003</v>
      </c>
      <c r="Q62">
        <v>201802</v>
      </c>
      <c r="R62">
        <f t="shared" si="3"/>
        <v>31</v>
      </c>
      <c r="S62" s="4">
        <f t="shared" si="4"/>
        <v>0.4839</v>
      </c>
      <c r="U62">
        <v>201908</v>
      </c>
      <c r="V62">
        <v>59</v>
      </c>
      <c r="W62">
        <v>0.62709999999999999</v>
      </c>
    </row>
    <row r="63" spans="1:23" x14ac:dyDescent="0.25">
      <c r="A63">
        <v>201803</v>
      </c>
      <c r="B63">
        <v>100</v>
      </c>
      <c r="C63">
        <v>0.2</v>
      </c>
      <c r="E63">
        <v>201803</v>
      </c>
      <c r="F63">
        <v>100</v>
      </c>
      <c r="G63">
        <v>0.2</v>
      </c>
      <c r="H63">
        <f t="shared" si="0"/>
        <v>0</v>
      </c>
      <c r="I63">
        <v>201803</v>
      </c>
      <c r="J63">
        <f t="shared" si="1"/>
        <v>31</v>
      </c>
      <c r="K63" s="4">
        <f t="shared" si="2"/>
        <v>0.4839</v>
      </c>
      <c r="M63">
        <v>201909</v>
      </c>
      <c r="N63">
        <v>18</v>
      </c>
      <c r="O63">
        <v>0.44440000000000002</v>
      </c>
      <c r="Q63">
        <v>201803</v>
      </c>
      <c r="R63">
        <f t="shared" si="3"/>
        <v>31</v>
      </c>
      <c r="S63" s="4">
        <f t="shared" si="4"/>
        <v>0.4839</v>
      </c>
      <c r="U63">
        <v>201909</v>
      </c>
      <c r="V63">
        <v>49</v>
      </c>
      <c r="W63">
        <v>0.57140000000000002</v>
      </c>
    </row>
    <row r="64" spans="1:23" x14ac:dyDescent="0.25">
      <c r="A64">
        <v>201804</v>
      </c>
      <c r="B64">
        <v>80</v>
      </c>
      <c r="C64">
        <v>0.25</v>
      </c>
      <c r="E64">
        <v>201804</v>
      </c>
      <c r="F64">
        <v>80</v>
      </c>
      <c r="G64">
        <v>0.25</v>
      </c>
      <c r="H64">
        <f t="shared" si="0"/>
        <v>0</v>
      </c>
      <c r="I64">
        <v>201804</v>
      </c>
      <c r="J64">
        <f t="shared" si="1"/>
        <v>31</v>
      </c>
      <c r="K64" s="4">
        <f t="shared" si="2"/>
        <v>0.7097</v>
      </c>
      <c r="M64">
        <v>201910</v>
      </c>
      <c r="N64">
        <v>20</v>
      </c>
      <c r="O64">
        <v>0.6</v>
      </c>
      <c r="Q64">
        <v>201804</v>
      </c>
      <c r="R64">
        <f t="shared" si="3"/>
        <v>31</v>
      </c>
      <c r="S64" s="4">
        <f t="shared" si="4"/>
        <v>0.7097</v>
      </c>
      <c r="U64">
        <v>201910</v>
      </c>
      <c r="V64">
        <v>56</v>
      </c>
      <c r="W64">
        <v>0.64290000000000003</v>
      </c>
    </row>
    <row r="65" spans="1:23" x14ac:dyDescent="0.25">
      <c r="A65">
        <v>201805</v>
      </c>
      <c r="B65">
        <v>79</v>
      </c>
      <c r="C65">
        <v>0.25319999999999998</v>
      </c>
      <c r="E65">
        <v>201805</v>
      </c>
      <c r="F65">
        <v>79</v>
      </c>
      <c r="G65">
        <v>0.25319999999999998</v>
      </c>
      <c r="H65">
        <f t="shared" si="0"/>
        <v>0</v>
      </c>
      <c r="I65">
        <v>201805</v>
      </c>
      <c r="J65">
        <f t="shared" si="1"/>
        <v>31</v>
      </c>
      <c r="K65" s="4">
        <f t="shared" si="2"/>
        <v>0.6774</v>
      </c>
      <c r="M65">
        <v>201911</v>
      </c>
      <c r="N65">
        <v>27</v>
      </c>
      <c r="O65">
        <v>0.59260000000000002</v>
      </c>
      <c r="Q65">
        <v>201805</v>
      </c>
      <c r="R65">
        <f t="shared" si="3"/>
        <v>31</v>
      </c>
      <c r="S65" s="4">
        <f t="shared" si="4"/>
        <v>0.6774</v>
      </c>
      <c r="U65">
        <v>201911</v>
      </c>
      <c r="V65">
        <v>41</v>
      </c>
      <c r="W65">
        <v>0.70730000000000004</v>
      </c>
    </row>
    <row r="66" spans="1:23" x14ac:dyDescent="0.25">
      <c r="A66">
        <v>201806</v>
      </c>
      <c r="B66">
        <v>99</v>
      </c>
      <c r="C66">
        <v>0.23230000000000001</v>
      </c>
      <c r="E66">
        <v>201806</v>
      </c>
      <c r="F66">
        <v>99</v>
      </c>
      <c r="G66">
        <v>0.23230000000000001</v>
      </c>
      <c r="H66">
        <f t="shared" ref="H66:H97" si="5">B66-F66</f>
        <v>0</v>
      </c>
      <c r="I66">
        <v>201806</v>
      </c>
      <c r="J66">
        <f t="shared" ref="J66:J97" si="6">IFERROR(VLOOKUP(I66,$M$1:$O$79,2,0),"")</f>
        <v>32</v>
      </c>
      <c r="K66" s="4">
        <f t="shared" ref="K66:K97" si="7">IFERROR(VLOOKUP(I66,$M$1:$O$79,3,0),"")</f>
        <v>0.5625</v>
      </c>
      <c r="M66">
        <v>201912</v>
      </c>
      <c r="N66">
        <v>15</v>
      </c>
      <c r="O66">
        <v>0.6</v>
      </c>
      <c r="Q66">
        <v>201806</v>
      </c>
      <c r="R66">
        <f t="shared" ref="R66:R97" si="8">IFERROR(VLOOKUP(Q66,$U$1:$W$79,2,0),"")</f>
        <v>32</v>
      </c>
      <c r="S66" s="4">
        <f t="shared" ref="S66:S97" si="9">IFERROR(VLOOKUP(Q66,$U$1:$W$79,3,0),"")</f>
        <v>0.5625</v>
      </c>
      <c r="U66">
        <v>201912</v>
      </c>
      <c r="V66">
        <v>27</v>
      </c>
      <c r="W66">
        <v>0.59260000000000002</v>
      </c>
    </row>
    <row r="67" spans="1:23" x14ac:dyDescent="0.25">
      <c r="A67">
        <v>201807</v>
      </c>
      <c r="B67">
        <v>86</v>
      </c>
      <c r="C67">
        <v>0.22090000000000001</v>
      </c>
      <c r="E67">
        <v>201807</v>
      </c>
      <c r="F67">
        <v>86</v>
      </c>
      <c r="G67">
        <v>0.22090000000000001</v>
      </c>
      <c r="H67">
        <f t="shared" si="5"/>
        <v>0</v>
      </c>
      <c r="I67">
        <v>201807</v>
      </c>
      <c r="J67">
        <f t="shared" si="6"/>
        <v>32</v>
      </c>
      <c r="K67" s="4">
        <f t="shared" si="7"/>
        <v>0.71879999999999999</v>
      </c>
      <c r="M67">
        <v>202001</v>
      </c>
      <c r="N67">
        <v>35</v>
      </c>
      <c r="O67">
        <v>0.8</v>
      </c>
      <c r="Q67">
        <v>201807</v>
      </c>
      <c r="R67">
        <f t="shared" si="8"/>
        <v>32</v>
      </c>
      <c r="S67" s="4">
        <f t="shared" si="9"/>
        <v>0.71879999999999999</v>
      </c>
      <c r="U67">
        <v>202001</v>
      </c>
      <c r="V67">
        <v>35</v>
      </c>
      <c r="W67">
        <v>0.8</v>
      </c>
    </row>
    <row r="68" spans="1:23" x14ac:dyDescent="0.25">
      <c r="A68">
        <v>201808</v>
      </c>
      <c r="B68">
        <v>90</v>
      </c>
      <c r="C68">
        <v>0.28889999999999999</v>
      </c>
      <c r="E68">
        <v>201808</v>
      </c>
      <c r="F68">
        <v>90</v>
      </c>
      <c r="G68">
        <v>0.28889999999999999</v>
      </c>
      <c r="H68">
        <f t="shared" si="5"/>
        <v>0</v>
      </c>
      <c r="I68">
        <v>201808</v>
      </c>
      <c r="J68">
        <f t="shared" si="6"/>
        <v>39</v>
      </c>
      <c r="K68" s="4">
        <f t="shared" si="7"/>
        <v>0.66669999999999996</v>
      </c>
      <c r="M68">
        <v>202002</v>
      </c>
      <c r="N68">
        <v>42</v>
      </c>
      <c r="O68">
        <v>0.78569999999999995</v>
      </c>
      <c r="Q68">
        <v>201808</v>
      </c>
      <c r="R68">
        <f t="shared" si="8"/>
        <v>39</v>
      </c>
      <c r="S68" s="4">
        <f t="shared" si="9"/>
        <v>0.66669999999999996</v>
      </c>
      <c r="U68">
        <v>202002</v>
      </c>
      <c r="V68">
        <v>32</v>
      </c>
      <c r="W68">
        <v>0.875</v>
      </c>
    </row>
    <row r="69" spans="1:23" x14ac:dyDescent="0.25">
      <c r="A69">
        <v>201809</v>
      </c>
      <c r="B69">
        <v>82</v>
      </c>
      <c r="C69">
        <v>0.2195</v>
      </c>
      <c r="E69">
        <v>201809</v>
      </c>
      <c r="F69">
        <v>82</v>
      </c>
      <c r="G69">
        <v>0.2195</v>
      </c>
      <c r="H69">
        <f t="shared" si="5"/>
        <v>0</v>
      </c>
      <c r="I69">
        <v>201809</v>
      </c>
      <c r="J69">
        <f t="shared" si="6"/>
        <v>34</v>
      </c>
      <c r="K69" s="4">
        <f t="shared" si="7"/>
        <v>0.85289999999999999</v>
      </c>
      <c r="M69">
        <v>202003</v>
      </c>
      <c r="N69">
        <v>7</v>
      </c>
      <c r="O69">
        <v>0.85709999999999997</v>
      </c>
      <c r="Q69">
        <v>201809</v>
      </c>
      <c r="R69">
        <f t="shared" si="8"/>
        <v>34</v>
      </c>
      <c r="S69" s="4">
        <f t="shared" si="9"/>
        <v>0.85289999999999999</v>
      </c>
      <c r="U69">
        <v>202003</v>
      </c>
      <c r="V69">
        <v>6</v>
      </c>
      <c r="W69">
        <v>0.83330000000000004</v>
      </c>
    </row>
    <row r="70" spans="1:23" x14ac:dyDescent="0.25">
      <c r="A70">
        <v>201810</v>
      </c>
      <c r="B70">
        <v>76</v>
      </c>
      <c r="C70">
        <v>0.27629999999999999</v>
      </c>
      <c r="E70">
        <v>201810</v>
      </c>
      <c r="F70">
        <v>76</v>
      </c>
      <c r="G70">
        <v>0.27629999999999999</v>
      </c>
      <c r="H70">
        <f t="shared" si="5"/>
        <v>0</v>
      </c>
      <c r="I70">
        <v>201810</v>
      </c>
      <c r="J70">
        <f t="shared" si="6"/>
        <v>36</v>
      </c>
      <c r="K70" s="4">
        <f t="shared" si="7"/>
        <v>0.63890000000000002</v>
      </c>
      <c r="M70">
        <v>202004</v>
      </c>
      <c r="N70">
        <v>2</v>
      </c>
      <c r="O70">
        <v>1</v>
      </c>
      <c r="Q70">
        <v>201810</v>
      </c>
      <c r="R70">
        <f t="shared" si="8"/>
        <v>36</v>
      </c>
      <c r="S70" s="4">
        <f t="shared" si="9"/>
        <v>0.63890000000000002</v>
      </c>
      <c r="U70">
        <v>202004</v>
      </c>
      <c r="V70">
        <v>2</v>
      </c>
      <c r="W70">
        <v>1</v>
      </c>
    </row>
    <row r="71" spans="1:23" x14ac:dyDescent="0.25">
      <c r="A71">
        <v>201811</v>
      </c>
      <c r="B71">
        <v>83</v>
      </c>
      <c r="C71">
        <v>0.2651</v>
      </c>
      <c r="E71">
        <v>201811</v>
      </c>
      <c r="F71">
        <v>83</v>
      </c>
      <c r="G71">
        <v>0.1928</v>
      </c>
      <c r="H71">
        <f t="shared" si="5"/>
        <v>0</v>
      </c>
      <c r="I71">
        <v>201811</v>
      </c>
      <c r="J71">
        <f t="shared" si="6"/>
        <v>30</v>
      </c>
      <c r="K71" s="4">
        <f t="shared" si="7"/>
        <v>0.6</v>
      </c>
      <c r="M71">
        <v>202005</v>
      </c>
      <c r="N71">
        <v>9</v>
      </c>
      <c r="O71">
        <v>0.88890000000000002</v>
      </c>
      <c r="Q71">
        <v>201811</v>
      </c>
      <c r="R71">
        <f t="shared" si="8"/>
        <v>36</v>
      </c>
      <c r="S71" s="4">
        <f t="shared" si="9"/>
        <v>0.55559999999999998</v>
      </c>
      <c r="U71">
        <v>202005</v>
      </c>
      <c r="V71">
        <v>8</v>
      </c>
      <c r="W71">
        <v>1</v>
      </c>
    </row>
    <row r="72" spans="1:23" x14ac:dyDescent="0.25">
      <c r="A72">
        <v>201812</v>
      </c>
      <c r="B72">
        <v>55</v>
      </c>
      <c r="C72">
        <v>0.2364</v>
      </c>
      <c r="E72">
        <v>201812</v>
      </c>
      <c r="F72">
        <v>55</v>
      </c>
      <c r="G72">
        <v>0.1636</v>
      </c>
      <c r="H72">
        <f t="shared" si="5"/>
        <v>0</v>
      </c>
      <c r="I72">
        <v>201812</v>
      </c>
      <c r="J72">
        <f t="shared" si="6"/>
        <v>19</v>
      </c>
      <c r="K72" s="4">
        <f t="shared" si="7"/>
        <v>0.73680000000000001</v>
      </c>
      <c r="M72">
        <v>202006</v>
      </c>
      <c r="N72">
        <v>8</v>
      </c>
      <c r="O72">
        <v>0.75</v>
      </c>
      <c r="Q72">
        <v>201812</v>
      </c>
      <c r="R72">
        <f t="shared" si="8"/>
        <v>23</v>
      </c>
      <c r="S72" s="4">
        <f t="shared" si="9"/>
        <v>0.69569999999999999</v>
      </c>
      <c r="U72">
        <v>202006</v>
      </c>
      <c r="V72">
        <v>7</v>
      </c>
      <c r="W72">
        <v>0.71430000000000005</v>
      </c>
    </row>
    <row r="73" spans="1:23" x14ac:dyDescent="0.25">
      <c r="A73">
        <v>201901</v>
      </c>
      <c r="B73">
        <v>79</v>
      </c>
      <c r="C73">
        <v>0.26579999999999998</v>
      </c>
      <c r="E73">
        <v>201901</v>
      </c>
      <c r="F73">
        <v>79</v>
      </c>
      <c r="G73">
        <v>0.1646</v>
      </c>
      <c r="H73">
        <f t="shared" si="5"/>
        <v>0</v>
      </c>
      <c r="I73">
        <v>201901</v>
      </c>
      <c r="J73">
        <f t="shared" si="6"/>
        <v>26</v>
      </c>
      <c r="K73" s="4">
        <f t="shared" si="7"/>
        <v>0.80769999999999997</v>
      </c>
      <c r="M73">
        <v>202007</v>
      </c>
      <c r="N73">
        <v>24</v>
      </c>
      <c r="O73">
        <v>0.83330000000000004</v>
      </c>
      <c r="Q73">
        <v>201901</v>
      </c>
      <c r="R73">
        <f t="shared" si="8"/>
        <v>28</v>
      </c>
      <c r="S73" s="4">
        <f t="shared" si="9"/>
        <v>0.67859999999999998</v>
      </c>
      <c r="U73">
        <v>202007</v>
      </c>
      <c r="V73">
        <v>24</v>
      </c>
      <c r="W73">
        <v>0.83330000000000004</v>
      </c>
    </row>
    <row r="74" spans="1:23" x14ac:dyDescent="0.25">
      <c r="A74">
        <v>201902</v>
      </c>
      <c r="B74">
        <v>82</v>
      </c>
      <c r="C74">
        <v>0.1585</v>
      </c>
      <c r="E74">
        <v>201902</v>
      </c>
      <c r="F74">
        <v>82</v>
      </c>
      <c r="G74">
        <v>0.14630000000000001</v>
      </c>
      <c r="H74">
        <f t="shared" si="5"/>
        <v>0</v>
      </c>
      <c r="I74">
        <v>201902</v>
      </c>
      <c r="J74">
        <f t="shared" si="6"/>
        <v>25</v>
      </c>
      <c r="K74" s="4">
        <f t="shared" si="7"/>
        <v>0.8</v>
      </c>
      <c r="M74">
        <v>202008</v>
      </c>
      <c r="N74">
        <v>21</v>
      </c>
      <c r="O74">
        <v>0.90480000000000005</v>
      </c>
      <c r="Q74">
        <v>201902</v>
      </c>
      <c r="R74">
        <f t="shared" si="8"/>
        <v>31</v>
      </c>
      <c r="S74" s="4">
        <f t="shared" si="9"/>
        <v>0.6774</v>
      </c>
      <c r="U74">
        <v>202008</v>
      </c>
      <c r="V74">
        <v>21</v>
      </c>
      <c r="W74">
        <v>0.90480000000000005</v>
      </c>
    </row>
    <row r="75" spans="1:23" x14ac:dyDescent="0.25">
      <c r="A75">
        <v>201903</v>
      </c>
      <c r="B75">
        <v>104</v>
      </c>
      <c r="C75">
        <v>0.1346</v>
      </c>
      <c r="E75">
        <v>201903</v>
      </c>
      <c r="F75">
        <v>104</v>
      </c>
      <c r="G75">
        <v>8.6499999999999994E-2</v>
      </c>
      <c r="H75">
        <f t="shared" si="5"/>
        <v>0</v>
      </c>
      <c r="I75">
        <v>201903</v>
      </c>
      <c r="J75">
        <f t="shared" si="6"/>
        <v>30</v>
      </c>
      <c r="K75" s="4">
        <f t="shared" si="7"/>
        <v>0.7</v>
      </c>
      <c r="M75">
        <v>202009</v>
      </c>
      <c r="N75">
        <v>15</v>
      </c>
      <c r="O75">
        <v>0.73329999999999995</v>
      </c>
      <c r="Q75">
        <v>201903</v>
      </c>
      <c r="R75">
        <f t="shared" si="8"/>
        <v>46</v>
      </c>
      <c r="S75" s="4">
        <f t="shared" si="9"/>
        <v>0.56520000000000004</v>
      </c>
      <c r="U75">
        <v>202009</v>
      </c>
      <c r="V75">
        <v>15</v>
      </c>
      <c r="W75">
        <v>0.73329999999999995</v>
      </c>
    </row>
    <row r="76" spans="1:23" x14ac:dyDescent="0.25">
      <c r="A76">
        <v>201904</v>
      </c>
      <c r="B76">
        <v>90</v>
      </c>
      <c r="C76">
        <v>0.21110000000000001</v>
      </c>
      <c r="E76">
        <v>201904</v>
      </c>
      <c r="F76">
        <v>90</v>
      </c>
      <c r="G76">
        <v>0.2</v>
      </c>
      <c r="H76">
        <f t="shared" si="5"/>
        <v>0</v>
      </c>
      <c r="I76">
        <v>201904</v>
      </c>
      <c r="J76">
        <f t="shared" si="6"/>
        <v>20</v>
      </c>
      <c r="K76" s="4">
        <f t="shared" si="7"/>
        <v>0.85</v>
      </c>
      <c r="M76">
        <v>202010</v>
      </c>
      <c r="N76">
        <v>2</v>
      </c>
      <c r="O76">
        <v>1</v>
      </c>
      <c r="Q76">
        <v>201904</v>
      </c>
      <c r="R76">
        <f t="shared" si="8"/>
        <v>31</v>
      </c>
      <c r="S76" s="4">
        <f t="shared" si="9"/>
        <v>0.7419</v>
      </c>
      <c r="U76">
        <v>202010</v>
      </c>
      <c r="V76">
        <v>2</v>
      </c>
      <c r="W76">
        <v>1</v>
      </c>
    </row>
    <row r="77" spans="1:23" x14ac:dyDescent="0.25">
      <c r="A77">
        <v>201905</v>
      </c>
      <c r="B77">
        <v>98</v>
      </c>
      <c r="C77">
        <v>0.21429999999999999</v>
      </c>
      <c r="E77">
        <v>201905</v>
      </c>
      <c r="F77">
        <v>98</v>
      </c>
      <c r="G77">
        <v>0.19389999999999999</v>
      </c>
      <c r="H77">
        <f t="shared" si="5"/>
        <v>0</v>
      </c>
      <c r="I77">
        <v>201905</v>
      </c>
      <c r="J77">
        <f t="shared" si="6"/>
        <v>25</v>
      </c>
      <c r="K77" s="4">
        <f t="shared" si="7"/>
        <v>0.8</v>
      </c>
      <c r="M77">
        <v>202011</v>
      </c>
      <c r="N77">
        <v>1</v>
      </c>
      <c r="O77">
        <v>1</v>
      </c>
      <c r="Q77">
        <v>201905</v>
      </c>
      <c r="R77">
        <f t="shared" si="8"/>
        <v>51</v>
      </c>
      <c r="S77" s="4">
        <f t="shared" si="9"/>
        <v>0.72550000000000003</v>
      </c>
      <c r="U77">
        <v>202011</v>
      </c>
      <c r="V77">
        <v>1</v>
      </c>
      <c r="W77">
        <v>1</v>
      </c>
    </row>
    <row r="78" spans="1:23" x14ac:dyDescent="0.25">
      <c r="A78">
        <v>201906</v>
      </c>
      <c r="B78">
        <v>91</v>
      </c>
      <c r="C78">
        <v>0.1978</v>
      </c>
      <c r="E78">
        <v>201906</v>
      </c>
      <c r="F78">
        <v>91</v>
      </c>
      <c r="G78">
        <v>0.15379999999999999</v>
      </c>
      <c r="H78">
        <f t="shared" si="5"/>
        <v>0</v>
      </c>
      <c r="I78">
        <v>201906</v>
      </c>
      <c r="J78">
        <f t="shared" si="6"/>
        <v>22</v>
      </c>
      <c r="K78" s="4">
        <f t="shared" si="7"/>
        <v>0.90910000000000002</v>
      </c>
      <c r="M78">
        <v>202012</v>
      </c>
      <c r="N78">
        <v>11</v>
      </c>
      <c r="O78">
        <v>1</v>
      </c>
      <c r="Q78">
        <v>201906</v>
      </c>
      <c r="R78">
        <f t="shared" si="8"/>
        <v>42</v>
      </c>
      <c r="S78" s="4">
        <f t="shared" si="9"/>
        <v>0.76190000000000002</v>
      </c>
      <c r="U78">
        <v>202012</v>
      </c>
      <c r="V78">
        <v>11</v>
      </c>
      <c r="W78">
        <v>1</v>
      </c>
    </row>
    <row r="79" spans="1:23" x14ac:dyDescent="0.25">
      <c r="A79">
        <v>201907</v>
      </c>
      <c r="B79">
        <v>102</v>
      </c>
      <c r="C79">
        <v>0.2059</v>
      </c>
      <c r="E79" s="11">
        <v>201907</v>
      </c>
      <c r="F79" s="11">
        <v>105</v>
      </c>
      <c r="G79">
        <v>0.2286</v>
      </c>
      <c r="H79">
        <f t="shared" si="5"/>
        <v>-3</v>
      </c>
      <c r="I79">
        <v>201907</v>
      </c>
      <c r="J79">
        <f t="shared" si="6"/>
        <v>25</v>
      </c>
      <c r="K79" s="4">
        <f t="shared" si="7"/>
        <v>0.84</v>
      </c>
      <c r="M79">
        <v>202101</v>
      </c>
      <c r="N79">
        <v>1</v>
      </c>
      <c r="O79">
        <v>1</v>
      </c>
      <c r="Q79">
        <v>201907</v>
      </c>
      <c r="R79">
        <f t="shared" si="8"/>
        <v>55</v>
      </c>
      <c r="S79" s="4">
        <f t="shared" si="9"/>
        <v>0.69089999999999996</v>
      </c>
      <c r="U79">
        <v>202101</v>
      </c>
      <c r="V79">
        <v>1</v>
      </c>
      <c r="W79">
        <v>1</v>
      </c>
    </row>
    <row r="80" spans="1:23" x14ac:dyDescent="0.25">
      <c r="A80">
        <v>201908</v>
      </c>
      <c r="B80">
        <v>115</v>
      </c>
      <c r="C80">
        <v>0.1565</v>
      </c>
      <c r="E80" s="11">
        <v>201908</v>
      </c>
      <c r="F80" s="11">
        <v>116</v>
      </c>
      <c r="G80">
        <v>0.18099999999999999</v>
      </c>
      <c r="H80">
        <f t="shared" si="5"/>
        <v>-1</v>
      </c>
      <c r="I80">
        <v>201908</v>
      </c>
      <c r="J80">
        <f t="shared" si="6"/>
        <v>15</v>
      </c>
      <c r="K80" s="4">
        <f t="shared" si="7"/>
        <v>0.86670000000000003</v>
      </c>
      <c r="Q80">
        <v>201908</v>
      </c>
      <c r="R80">
        <f t="shared" si="8"/>
        <v>59</v>
      </c>
      <c r="S80" s="4">
        <f t="shared" si="9"/>
        <v>0.62709999999999999</v>
      </c>
    </row>
    <row r="81" spans="1:19" x14ac:dyDescent="0.25">
      <c r="A81">
        <v>201909</v>
      </c>
      <c r="B81">
        <v>122</v>
      </c>
      <c r="C81">
        <v>9.0200000000000002E-2</v>
      </c>
      <c r="E81" s="11">
        <v>201909</v>
      </c>
      <c r="F81" s="11">
        <v>124</v>
      </c>
      <c r="G81">
        <v>0.1048</v>
      </c>
      <c r="H81">
        <f t="shared" si="5"/>
        <v>-2</v>
      </c>
      <c r="I81">
        <v>201909</v>
      </c>
      <c r="J81">
        <f t="shared" si="6"/>
        <v>18</v>
      </c>
      <c r="K81" s="4">
        <f t="shared" si="7"/>
        <v>0.44440000000000002</v>
      </c>
      <c r="Q81">
        <v>201909</v>
      </c>
      <c r="R81">
        <f t="shared" si="8"/>
        <v>49</v>
      </c>
      <c r="S81" s="4">
        <f t="shared" si="9"/>
        <v>0.57140000000000002</v>
      </c>
    </row>
    <row r="82" spans="1:19" x14ac:dyDescent="0.25">
      <c r="A82">
        <v>201910</v>
      </c>
      <c r="B82">
        <v>135</v>
      </c>
      <c r="C82">
        <v>0.15559999999999999</v>
      </c>
      <c r="E82" s="11">
        <v>201910</v>
      </c>
      <c r="F82" s="11">
        <v>132</v>
      </c>
      <c r="G82">
        <v>0.1439</v>
      </c>
      <c r="H82">
        <f t="shared" si="5"/>
        <v>3</v>
      </c>
      <c r="I82">
        <v>201910</v>
      </c>
      <c r="J82">
        <f t="shared" si="6"/>
        <v>20</v>
      </c>
      <c r="K82" s="4">
        <f t="shared" si="7"/>
        <v>0.6</v>
      </c>
      <c r="Q82">
        <v>201910</v>
      </c>
      <c r="R82">
        <f t="shared" si="8"/>
        <v>56</v>
      </c>
      <c r="S82" s="4">
        <f t="shared" si="9"/>
        <v>0.64290000000000003</v>
      </c>
    </row>
    <row r="83" spans="1:19" x14ac:dyDescent="0.25">
      <c r="A83">
        <v>201911</v>
      </c>
      <c r="B83">
        <v>118</v>
      </c>
      <c r="C83">
        <v>0.1356</v>
      </c>
      <c r="E83" s="11">
        <v>201911</v>
      </c>
      <c r="F83" s="11">
        <v>120</v>
      </c>
      <c r="G83">
        <v>0.15</v>
      </c>
      <c r="H83">
        <f t="shared" si="5"/>
        <v>-2</v>
      </c>
      <c r="I83">
        <v>201911</v>
      </c>
      <c r="J83">
        <f t="shared" si="6"/>
        <v>27</v>
      </c>
      <c r="K83" s="4">
        <f t="shared" si="7"/>
        <v>0.59260000000000002</v>
      </c>
      <c r="Q83">
        <v>201911</v>
      </c>
      <c r="R83">
        <f t="shared" si="8"/>
        <v>41</v>
      </c>
      <c r="S83" s="4">
        <f t="shared" si="9"/>
        <v>0.70730000000000004</v>
      </c>
    </row>
    <row r="84" spans="1:19" x14ac:dyDescent="0.25">
      <c r="A84">
        <v>201912</v>
      </c>
      <c r="B84">
        <v>83</v>
      </c>
      <c r="C84">
        <v>4.82E-2</v>
      </c>
      <c r="E84" s="11">
        <v>201912</v>
      </c>
      <c r="F84" s="11">
        <v>81</v>
      </c>
      <c r="G84">
        <v>4.9399999999999999E-2</v>
      </c>
      <c r="H84">
        <f t="shared" si="5"/>
        <v>2</v>
      </c>
      <c r="I84">
        <v>201912</v>
      </c>
      <c r="J84">
        <f t="shared" si="6"/>
        <v>15</v>
      </c>
      <c r="K84" s="4">
        <f t="shared" si="7"/>
        <v>0.6</v>
      </c>
      <c r="Q84">
        <v>201912</v>
      </c>
      <c r="R84">
        <f t="shared" si="8"/>
        <v>27</v>
      </c>
      <c r="S84" s="4">
        <f t="shared" si="9"/>
        <v>0.59260000000000002</v>
      </c>
    </row>
    <row r="85" spans="1:19" x14ac:dyDescent="0.25">
      <c r="A85">
        <v>202001</v>
      </c>
      <c r="B85">
        <v>101</v>
      </c>
      <c r="C85">
        <v>9.9000000000000005E-2</v>
      </c>
      <c r="E85" s="11">
        <v>202001</v>
      </c>
      <c r="F85" s="11">
        <v>99</v>
      </c>
      <c r="G85">
        <v>6.0600000000000001E-2</v>
      </c>
      <c r="H85">
        <f t="shared" si="5"/>
        <v>2</v>
      </c>
      <c r="I85">
        <v>202001</v>
      </c>
      <c r="J85">
        <f t="shared" si="6"/>
        <v>35</v>
      </c>
      <c r="K85" s="4">
        <f t="shared" si="7"/>
        <v>0.8</v>
      </c>
      <c r="Q85">
        <v>202001</v>
      </c>
      <c r="R85">
        <f t="shared" si="8"/>
        <v>35</v>
      </c>
      <c r="S85" s="4">
        <f t="shared" si="9"/>
        <v>0.8</v>
      </c>
    </row>
    <row r="86" spans="1:19" x14ac:dyDescent="0.25">
      <c r="A86">
        <v>202002</v>
      </c>
      <c r="B86">
        <v>79</v>
      </c>
      <c r="C86">
        <v>0.13919999999999999</v>
      </c>
      <c r="E86">
        <v>202002</v>
      </c>
      <c r="F86">
        <v>79</v>
      </c>
      <c r="G86">
        <v>0.12659999999999999</v>
      </c>
      <c r="H86">
        <f t="shared" si="5"/>
        <v>0</v>
      </c>
      <c r="I86">
        <v>202002</v>
      </c>
      <c r="J86">
        <f t="shared" si="6"/>
        <v>42</v>
      </c>
      <c r="K86" s="4">
        <f t="shared" si="7"/>
        <v>0.78569999999999995</v>
      </c>
      <c r="Q86">
        <v>202002</v>
      </c>
      <c r="R86">
        <f t="shared" si="8"/>
        <v>32</v>
      </c>
      <c r="S86" s="4">
        <f t="shared" si="9"/>
        <v>0.875</v>
      </c>
    </row>
    <row r="87" spans="1:19" x14ac:dyDescent="0.25">
      <c r="A87">
        <v>202003</v>
      </c>
      <c r="B87">
        <v>15</v>
      </c>
      <c r="C87">
        <v>0.1333</v>
      </c>
      <c r="E87">
        <v>202003</v>
      </c>
      <c r="F87">
        <v>15</v>
      </c>
      <c r="G87">
        <v>0.1333</v>
      </c>
      <c r="H87">
        <f t="shared" si="5"/>
        <v>0</v>
      </c>
      <c r="I87">
        <v>202003</v>
      </c>
      <c r="J87">
        <f t="shared" si="6"/>
        <v>7</v>
      </c>
      <c r="K87" s="4">
        <f t="shared" si="7"/>
        <v>0.85709999999999997</v>
      </c>
      <c r="Q87">
        <v>202003</v>
      </c>
      <c r="R87">
        <f t="shared" si="8"/>
        <v>6</v>
      </c>
      <c r="S87" s="4">
        <f t="shared" si="9"/>
        <v>0.83330000000000004</v>
      </c>
    </row>
    <row r="88" spans="1:19" x14ac:dyDescent="0.25">
      <c r="A88">
        <v>202004</v>
      </c>
      <c r="B88">
        <v>3</v>
      </c>
      <c r="C88">
        <v>0</v>
      </c>
      <c r="E88">
        <v>202004</v>
      </c>
      <c r="F88">
        <v>3</v>
      </c>
      <c r="G88">
        <v>0</v>
      </c>
      <c r="H88">
        <f t="shared" si="5"/>
        <v>0</v>
      </c>
      <c r="I88">
        <v>202004</v>
      </c>
      <c r="J88">
        <f t="shared" si="6"/>
        <v>2</v>
      </c>
      <c r="K88" s="4">
        <f t="shared" si="7"/>
        <v>1</v>
      </c>
      <c r="Q88">
        <v>202004</v>
      </c>
      <c r="R88">
        <f t="shared" si="8"/>
        <v>2</v>
      </c>
      <c r="S88" s="4">
        <f t="shared" si="9"/>
        <v>1</v>
      </c>
    </row>
    <row r="89" spans="1:19" x14ac:dyDescent="0.25">
      <c r="A89">
        <v>202005</v>
      </c>
      <c r="B89">
        <v>26</v>
      </c>
      <c r="C89">
        <v>7.6899999999999996E-2</v>
      </c>
      <c r="E89" s="11">
        <v>202005</v>
      </c>
      <c r="F89" s="11">
        <v>24</v>
      </c>
      <c r="G89">
        <v>4.1700000000000001E-2</v>
      </c>
      <c r="H89">
        <f t="shared" si="5"/>
        <v>2</v>
      </c>
      <c r="I89">
        <v>202005</v>
      </c>
      <c r="J89">
        <f t="shared" si="6"/>
        <v>9</v>
      </c>
      <c r="K89" s="4">
        <f t="shared" si="7"/>
        <v>0.88890000000000002</v>
      </c>
      <c r="Q89">
        <v>202005</v>
      </c>
      <c r="R89">
        <f t="shared" si="8"/>
        <v>8</v>
      </c>
      <c r="S89" s="4">
        <f t="shared" si="9"/>
        <v>1</v>
      </c>
    </row>
    <row r="90" spans="1:19" x14ac:dyDescent="0.25">
      <c r="A90">
        <v>202006</v>
      </c>
      <c r="B90">
        <v>25</v>
      </c>
      <c r="C90">
        <v>0.04</v>
      </c>
      <c r="E90">
        <v>202006</v>
      </c>
      <c r="F90">
        <v>25</v>
      </c>
      <c r="G90">
        <v>0.04</v>
      </c>
      <c r="H90">
        <f t="shared" si="5"/>
        <v>0</v>
      </c>
      <c r="I90">
        <v>202006</v>
      </c>
      <c r="J90">
        <f t="shared" si="6"/>
        <v>8</v>
      </c>
      <c r="K90" s="4">
        <f t="shared" si="7"/>
        <v>0.75</v>
      </c>
      <c r="Q90">
        <v>202006</v>
      </c>
      <c r="R90">
        <f t="shared" si="8"/>
        <v>7</v>
      </c>
      <c r="S90" s="4">
        <f t="shared" si="9"/>
        <v>0.71430000000000005</v>
      </c>
    </row>
    <row r="91" spans="1:19" x14ac:dyDescent="0.25">
      <c r="A91">
        <v>202007</v>
      </c>
      <c r="B91">
        <v>68</v>
      </c>
      <c r="C91">
        <v>0.2059</v>
      </c>
      <c r="E91" s="11">
        <v>202007</v>
      </c>
      <c r="F91" s="11">
        <v>67</v>
      </c>
      <c r="G91">
        <v>0.20899999999999999</v>
      </c>
      <c r="H91">
        <f t="shared" si="5"/>
        <v>1</v>
      </c>
      <c r="I91">
        <v>202007</v>
      </c>
      <c r="J91">
        <f t="shared" si="6"/>
        <v>24</v>
      </c>
      <c r="K91" s="4">
        <f t="shared" si="7"/>
        <v>0.83330000000000004</v>
      </c>
      <c r="Q91">
        <v>202007</v>
      </c>
      <c r="R91">
        <f t="shared" si="8"/>
        <v>24</v>
      </c>
      <c r="S91" s="4">
        <f t="shared" si="9"/>
        <v>0.83330000000000004</v>
      </c>
    </row>
    <row r="92" spans="1:19" x14ac:dyDescent="0.25">
      <c r="A92">
        <v>202008</v>
      </c>
      <c r="B92">
        <v>58</v>
      </c>
      <c r="C92">
        <v>8.6199999999999999E-2</v>
      </c>
      <c r="E92" s="11">
        <v>202008</v>
      </c>
      <c r="F92" s="11">
        <v>57</v>
      </c>
      <c r="G92">
        <v>8.77E-2</v>
      </c>
      <c r="H92">
        <f t="shared" si="5"/>
        <v>1</v>
      </c>
      <c r="I92">
        <v>202008</v>
      </c>
      <c r="J92">
        <f t="shared" si="6"/>
        <v>21</v>
      </c>
      <c r="K92" s="4">
        <f t="shared" si="7"/>
        <v>0.90480000000000005</v>
      </c>
      <c r="Q92">
        <v>202008</v>
      </c>
      <c r="R92">
        <f t="shared" si="8"/>
        <v>21</v>
      </c>
      <c r="S92" s="4">
        <f t="shared" si="9"/>
        <v>0.90480000000000005</v>
      </c>
    </row>
    <row r="93" spans="1:19" x14ac:dyDescent="0.25">
      <c r="A93">
        <v>202009</v>
      </c>
      <c r="B93">
        <v>74</v>
      </c>
      <c r="C93">
        <v>4.0500000000000001E-2</v>
      </c>
      <c r="E93">
        <v>202009</v>
      </c>
      <c r="F93">
        <v>74</v>
      </c>
      <c r="G93">
        <v>4.0500000000000001E-2</v>
      </c>
      <c r="H93">
        <f t="shared" si="5"/>
        <v>0</v>
      </c>
      <c r="I93">
        <v>202009</v>
      </c>
      <c r="J93">
        <f t="shared" si="6"/>
        <v>15</v>
      </c>
      <c r="K93" s="4">
        <f t="shared" si="7"/>
        <v>0.73329999999999995</v>
      </c>
      <c r="Q93">
        <v>202009</v>
      </c>
      <c r="R93">
        <f t="shared" si="8"/>
        <v>15</v>
      </c>
      <c r="S93" s="4">
        <f t="shared" si="9"/>
        <v>0.73329999999999995</v>
      </c>
    </row>
    <row r="94" spans="1:19" x14ac:dyDescent="0.25">
      <c r="A94">
        <v>202010</v>
      </c>
      <c r="B94">
        <v>96</v>
      </c>
      <c r="C94">
        <v>2.0799999999999999E-2</v>
      </c>
      <c r="E94">
        <v>202010</v>
      </c>
      <c r="F94">
        <v>96</v>
      </c>
      <c r="G94">
        <v>2.0799999999999999E-2</v>
      </c>
      <c r="H94">
        <f t="shared" si="5"/>
        <v>0</v>
      </c>
      <c r="I94">
        <v>202010</v>
      </c>
      <c r="J94">
        <f t="shared" si="6"/>
        <v>2</v>
      </c>
      <c r="K94" s="4">
        <f t="shared" si="7"/>
        <v>1</v>
      </c>
      <c r="Q94">
        <v>202010</v>
      </c>
      <c r="R94">
        <f t="shared" si="8"/>
        <v>2</v>
      </c>
      <c r="S94" s="4">
        <f t="shared" si="9"/>
        <v>1</v>
      </c>
    </row>
    <row r="95" spans="1:19" x14ac:dyDescent="0.25">
      <c r="A95">
        <v>202011</v>
      </c>
      <c r="B95">
        <v>100</v>
      </c>
      <c r="C95">
        <v>0.02</v>
      </c>
      <c r="E95">
        <v>202011</v>
      </c>
      <c r="F95">
        <v>100</v>
      </c>
      <c r="G95">
        <v>0.02</v>
      </c>
      <c r="H95">
        <f t="shared" si="5"/>
        <v>0</v>
      </c>
      <c r="I95">
        <v>202011</v>
      </c>
      <c r="J95">
        <f t="shared" si="6"/>
        <v>1</v>
      </c>
      <c r="K95" s="4">
        <f t="shared" si="7"/>
        <v>1</v>
      </c>
      <c r="Q95">
        <v>202011</v>
      </c>
      <c r="R95">
        <f t="shared" si="8"/>
        <v>1</v>
      </c>
      <c r="S95" s="4">
        <f t="shared" si="9"/>
        <v>1</v>
      </c>
    </row>
    <row r="96" spans="1:19" x14ac:dyDescent="0.25">
      <c r="A96">
        <v>202012</v>
      </c>
      <c r="B96">
        <v>143</v>
      </c>
      <c r="C96">
        <v>3.5000000000000003E-2</v>
      </c>
      <c r="E96">
        <v>202012</v>
      </c>
      <c r="F96">
        <v>143</v>
      </c>
      <c r="G96">
        <v>3.5000000000000003E-2</v>
      </c>
      <c r="H96">
        <f t="shared" si="5"/>
        <v>0</v>
      </c>
      <c r="I96">
        <v>202012</v>
      </c>
      <c r="J96">
        <f t="shared" si="6"/>
        <v>11</v>
      </c>
      <c r="K96" s="4">
        <f t="shared" si="7"/>
        <v>1</v>
      </c>
      <c r="Q96">
        <v>202012</v>
      </c>
      <c r="R96">
        <f t="shared" si="8"/>
        <v>11</v>
      </c>
      <c r="S96" s="4">
        <f t="shared" si="9"/>
        <v>1</v>
      </c>
    </row>
    <row r="97" spans="1:19" x14ac:dyDescent="0.25">
      <c r="A97">
        <v>202101</v>
      </c>
      <c r="B97">
        <v>127</v>
      </c>
      <c r="C97">
        <v>7.9000000000000008E-3</v>
      </c>
      <c r="E97">
        <v>202101</v>
      </c>
      <c r="F97">
        <v>127</v>
      </c>
      <c r="G97">
        <v>7.9000000000000008E-3</v>
      </c>
      <c r="H97">
        <f t="shared" si="5"/>
        <v>0</v>
      </c>
      <c r="I97">
        <v>202101</v>
      </c>
      <c r="J97">
        <f t="shared" si="6"/>
        <v>1</v>
      </c>
      <c r="K97" s="4">
        <f t="shared" si="7"/>
        <v>1</v>
      </c>
      <c r="Q97">
        <v>202101</v>
      </c>
      <c r="R97">
        <f t="shared" si="8"/>
        <v>1</v>
      </c>
      <c r="S97" s="4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train_test</vt:lpstr>
      <vt:lpstr>Curva_1</vt:lpstr>
      <vt:lpstr>Curva_2</vt:lpstr>
      <vt:lpstr>tablas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2021-08-17T23:56:11Z</dcterms:created>
  <dcterms:modified xsi:type="dcterms:W3CDTF">2021-08-24T05:52:03Z</dcterms:modified>
</cp:coreProperties>
</file>