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TURNI_EXCEL\"/>
    </mc:Choice>
  </mc:AlternateContent>
  <bookViews>
    <workbookView xWindow="0" yWindow="600" windowWidth="25035" windowHeight="15600" activeTab="1"/>
  </bookViews>
  <sheets>
    <sheet name="TURNO OSA" sheetId="6" r:id="rId1"/>
    <sheet name="REPARTI" sheetId="7" r:id="rId2"/>
    <sheet name="FASCE_ORARIE" sheetId="9" r:id="rId3"/>
    <sheet name="TipoTurni" sheetId="8" r:id="rId4"/>
    <sheet name="Sheet1" sheetId="1" r:id="rId5"/>
    <sheet name="Sheet1 (2)" sheetId="5" r:id="rId6"/>
    <sheet name="Classified as UnClassified" sheetId="3" state="hidden" r:id="rId7"/>
    <sheet name="xl_DCF_History" sheetId="2" state="veryHidden" r:id="rId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6" l="1"/>
  <c r="D24" i="6"/>
  <c r="D44" i="6"/>
  <c r="D45" i="6"/>
  <c r="D51" i="6"/>
  <c r="D56" i="6"/>
  <c r="D20" i="6"/>
  <c r="D25" i="6"/>
  <c r="D46" i="6"/>
  <c r="D47" i="6"/>
  <c r="D52" i="6"/>
  <c r="D57" i="6"/>
  <c r="D21" i="6"/>
  <c r="D48" i="6"/>
  <c r="D58" i="6"/>
  <c r="D23" i="6"/>
  <c r="D50" i="6"/>
  <c r="D59" i="6"/>
  <c r="D49" i="6"/>
  <c r="D60" i="6"/>
  <c r="D61" i="6"/>
  <c r="E19" i="6"/>
  <c r="E24" i="6"/>
  <c r="E44" i="6"/>
  <c r="E45" i="6"/>
  <c r="E51" i="6"/>
  <c r="E56" i="6"/>
  <c r="E20" i="6"/>
  <c r="E25" i="6"/>
  <c r="E46" i="6"/>
  <c r="E47" i="6"/>
  <c r="E52" i="6"/>
  <c r="E57" i="6"/>
  <c r="E21" i="6"/>
  <c r="E48" i="6"/>
  <c r="E58" i="6"/>
  <c r="E23" i="6"/>
  <c r="E50" i="6"/>
  <c r="E59" i="6"/>
  <c r="E49" i="6"/>
  <c r="E60" i="6"/>
  <c r="E61" i="6"/>
  <c r="F19" i="6"/>
  <c r="F24" i="6"/>
  <c r="F44" i="6"/>
  <c r="F45" i="6"/>
  <c r="F51" i="6"/>
  <c r="F56" i="6"/>
  <c r="F20" i="6"/>
  <c r="F25" i="6"/>
  <c r="F46" i="6"/>
  <c r="F47" i="6"/>
  <c r="F52" i="6"/>
  <c r="F57" i="6"/>
  <c r="F21" i="6"/>
  <c r="F48" i="6"/>
  <c r="F58" i="6"/>
  <c r="F23" i="6"/>
  <c r="F50" i="6"/>
  <c r="F59" i="6"/>
  <c r="F49" i="6"/>
  <c r="F60" i="6"/>
  <c r="F61" i="6"/>
  <c r="G19" i="6"/>
  <c r="G24" i="6"/>
  <c r="G44" i="6"/>
  <c r="G45" i="6"/>
  <c r="G51" i="6"/>
  <c r="G56" i="6"/>
  <c r="G20" i="6"/>
  <c r="G25" i="6"/>
  <c r="G46" i="6"/>
  <c r="G47" i="6"/>
  <c r="G52" i="6"/>
  <c r="G57" i="6"/>
  <c r="G21" i="6"/>
  <c r="G48" i="6"/>
  <c r="G58" i="6"/>
  <c r="G23" i="6"/>
  <c r="G50" i="6"/>
  <c r="G59" i="6"/>
  <c r="G49" i="6"/>
  <c r="G60" i="6"/>
  <c r="G61" i="6"/>
  <c r="H19" i="6"/>
  <c r="H24" i="6"/>
  <c r="H44" i="6"/>
  <c r="H45" i="6"/>
  <c r="H51" i="6"/>
  <c r="H56" i="6"/>
  <c r="H20" i="6"/>
  <c r="H25" i="6"/>
  <c r="H46" i="6"/>
  <c r="H47" i="6"/>
  <c r="H52" i="6"/>
  <c r="H57" i="6"/>
  <c r="H21" i="6"/>
  <c r="H48" i="6"/>
  <c r="H58" i="6"/>
  <c r="H23" i="6"/>
  <c r="H50" i="6"/>
  <c r="H59" i="6"/>
  <c r="H49" i="6"/>
  <c r="H60" i="6"/>
  <c r="H61" i="6"/>
  <c r="I19" i="6"/>
  <c r="I24" i="6"/>
  <c r="I44" i="6"/>
  <c r="I45" i="6"/>
  <c r="I51" i="6"/>
  <c r="I56" i="6"/>
  <c r="I20" i="6"/>
  <c r="I25" i="6"/>
  <c r="I46" i="6"/>
  <c r="I47" i="6"/>
  <c r="I52" i="6"/>
  <c r="I57" i="6"/>
  <c r="I21" i="6"/>
  <c r="I48" i="6"/>
  <c r="I58" i="6"/>
  <c r="I23" i="6"/>
  <c r="I50" i="6"/>
  <c r="I59" i="6"/>
  <c r="I49" i="6"/>
  <c r="I60" i="6"/>
  <c r="I61" i="6"/>
  <c r="C19" i="6"/>
  <c r="C24" i="6"/>
  <c r="C44" i="6"/>
  <c r="C45" i="6"/>
  <c r="C51" i="6"/>
  <c r="C56" i="6"/>
  <c r="C20" i="6"/>
  <c r="C25" i="6"/>
  <c r="C46" i="6"/>
  <c r="C47" i="6"/>
  <c r="C52" i="6"/>
  <c r="C57" i="6"/>
  <c r="C21" i="6"/>
  <c r="C48" i="6"/>
  <c r="C58" i="6"/>
  <c r="C23" i="6"/>
  <c r="C50" i="6"/>
  <c r="C59" i="6"/>
  <c r="C49" i="6"/>
  <c r="C60" i="6"/>
  <c r="C61" i="6"/>
  <c r="J38" i="6"/>
  <c r="K38" i="6"/>
  <c r="L38" i="6"/>
  <c r="M38" i="6"/>
  <c r="N38" i="6"/>
  <c r="O38" i="6"/>
  <c r="P38" i="6"/>
  <c r="J39" i="6"/>
  <c r="K39" i="6"/>
  <c r="L39" i="6"/>
  <c r="M39" i="6"/>
  <c r="N39" i="6"/>
  <c r="O39" i="6"/>
  <c r="P39" i="6"/>
  <c r="J40" i="6"/>
  <c r="K40" i="6"/>
  <c r="L40" i="6"/>
  <c r="M40" i="6"/>
  <c r="N40" i="6"/>
  <c r="O40" i="6"/>
  <c r="P40" i="6"/>
  <c r="J41" i="6"/>
  <c r="K41" i="6"/>
  <c r="L41" i="6"/>
  <c r="M41" i="6"/>
  <c r="N41" i="6"/>
  <c r="O41" i="6"/>
  <c r="P41" i="6"/>
  <c r="J42" i="6"/>
  <c r="K42" i="6"/>
  <c r="L42" i="6"/>
  <c r="M42" i="6"/>
  <c r="N42" i="6"/>
  <c r="O42" i="6"/>
  <c r="P42" i="6"/>
  <c r="J43" i="6"/>
  <c r="K43" i="6"/>
  <c r="L43" i="6"/>
  <c r="M43" i="6"/>
  <c r="N43" i="6"/>
  <c r="O43" i="6"/>
  <c r="P43" i="6"/>
  <c r="K37" i="6"/>
  <c r="L37" i="6"/>
  <c r="M37" i="6"/>
  <c r="N37" i="6"/>
  <c r="O37" i="6"/>
  <c r="P37" i="6"/>
  <c r="J37" i="6"/>
  <c r="Q37" i="6"/>
  <c r="Q38" i="6"/>
  <c r="Q39" i="6"/>
  <c r="Q40" i="6"/>
  <c r="Q41" i="6"/>
  <c r="Q42" i="6"/>
  <c r="Q36" i="6"/>
  <c r="R43" i="6"/>
  <c r="R36" i="6"/>
  <c r="S36" i="6"/>
  <c r="C31" i="6"/>
  <c r="J8" i="6"/>
  <c r="K8" i="6"/>
  <c r="L8" i="6"/>
  <c r="M8" i="6"/>
  <c r="N8" i="6"/>
  <c r="O8" i="6"/>
  <c r="P8" i="6"/>
  <c r="Q8" i="6"/>
  <c r="J9" i="6"/>
  <c r="K9" i="6"/>
  <c r="L9" i="6"/>
  <c r="M9" i="6"/>
  <c r="N9" i="6"/>
  <c r="O9" i="6"/>
  <c r="P9" i="6"/>
  <c r="Q9" i="6"/>
  <c r="J10" i="6"/>
  <c r="K10" i="6"/>
  <c r="L10" i="6"/>
  <c r="M10" i="6"/>
  <c r="N10" i="6"/>
  <c r="O10" i="6"/>
  <c r="P10" i="6"/>
  <c r="Q10" i="6"/>
  <c r="J11" i="6"/>
  <c r="K11" i="6"/>
  <c r="L11" i="6"/>
  <c r="M11" i="6"/>
  <c r="N11" i="6"/>
  <c r="O11" i="6"/>
  <c r="P11" i="6"/>
  <c r="Q11" i="6"/>
  <c r="J12" i="6"/>
  <c r="K12" i="6"/>
  <c r="L12" i="6"/>
  <c r="M12" i="6"/>
  <c r="N12" i="6"/>
  <c r="O12" i="6"/>
  <c r="P12" i="6"/>
  <c r="Q12" i="6"/>
  <c r="J13" i="6"/>
  <c r="K13" i="6"/>
  <c r="L13" i="6"/>
  <c r="M13" i="6"/>
  <c r="N13" i="6"/>
  <c r="O13" i="6"/>
  <c r="P13" i="6"/>
  <c r="Q13" i="6"/>
  <c r="J14" i="6"/>
  <c r="K14" i="6"/>
  <c r="L14" i="6"/>
  <c r="M14" i="6"/>
  <c r="N14" i="6"/>
  <c r="O14" i="6"/>
  <c r="P14" i="6"/>
  <c r="Q14" i="6"/>
  <c r="J15" i="6"/>
  <c r="K15" i="6"/>
  <c r="L15" i="6"/>
  <c r="M15" i="6"/>
  <c r="N15" i="6"/>
  <c r="O15" i="6"/>
  <c r="P15" i="6"/>
  <c r="Q15" i="6"/>
  <c r="J16" i="6"/>
  <c r="K16" i="6"/>
  <c r="L16" i="6"/>
  <c r="M16" i="6"/>
  <c r="N16" i="6"/>
  <c r="O16" i="6"/>
  <c r="P16" i="6"/>
  <c r="Q16" i="6"/>
  <c r="J17" i="6"/>
  <c r="K17" i="6"/>
  <c r="L17" i="6"/>
  <c r="M17" i="6"/>
  <c r="N17" i="6"/>
  <c r="O17" i="6"/>
  <c r="P17" i="6"/>
  <c r="Q17" i="6"/>
  <c r="J18" i="6"/>
  <c r="K18" i="6"/>
  <c r="L18" i="6"/>
  <c r="M18" i="6"/>
  <c r="N18" i="6"/>
  <c r="O18" i="6"/>
  <c r="P18" i="6"/>
  <c r="Q18" i="6"/>
  <c r="Q7" i="6"/>
  <c r="C22" i="6"/>
  <c r="D22" i="6"/>
  <c r="E22" i="6"/>
  <c r="F22" i="6"/>
  <c r="G22" i="6"/>
  <c r="H22" i="6"/>
  <c r="I22" i="6"/>
  <c r="C2" i="6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AA6" i="1"/>
  <c r="N31" i="5"/>
  <c r="N32" i="5"/>
  <c r="N37" i="5"/>
  <c r="O31" i="5"/>
  <c r="O32" i="5"/>
  <c r="O37" i="5"/>
  <c r="P31" i="5"/>
  <c r="P32" i="5"/>
  <c r="P37" i="5"/>
  <c r="Q31" i="5"/>
  <c r="Q32" i="5"/>
  <c r="Q37" i="5"/>
  <c r="R31" i="5"/>
  <c r="R32" i="5"/>
  <c r="R37" i="5"/>
  <c r="S31" i="5"/>
  <c r="S32" i="5"/>
  <c r="S37" i="5"/>
  <c r="T31" i="5"/>
  <c r="T32" i="5"/>
  <c r="T37" i="5"/>
  <c r="U31" i="5"/>
  <c r="U32" i="5"/>
  <c r="U37" i="5"/>
  <c r="V31" i="5"/>
  <c r="V32" i="5"/>
  <c r="V37" i="5"/>
  <c r="W31" i="5"/>
  <c r="W32" i="5"/>
  <c r="W37" i="5"/>
  <c r="X31" i="5"/>
  <c r="X32" i="5"/>
  <c r="X37" i="5"/>
  <c r="Y31" i="5"/>
  <c r="Y32" i="5"/>
  <c r="Y37" i="5"/>
  <c r="Z31" i="5"/>
  <c r="Z32" i="5"/>
  <c r="Z37" i="5"/>
  <c r="M31" i="5"/>
  <c r="M32" i="5"/>
  <c r="M37" i="5"/>
  <c r="N29" i="5"/>
  <c r="N30" i="5"/>
  <c r="N36" i="5"/>
  <c r="O29" i="5"/>
  <c r="O30" i="5"/>
  <c r="O36" i="5"/>
  <c r="P29" i="5"/>
  <c r="P30" i="5"/>
  <c r="P36" i="5"/>
  <c r="Q29" i="5"/>
  <c r="Q30" i="5"/>
  <c r="Q36" i="5"/>
  <c r="R29" i="5"/>
  <c r="R30" i="5"/>
  <c r="R36" i="5"/>
  <c r="S29" i="5"/>
  <c r="S30" i="5"/>
  <c r="S36" i="5"/>
  <c r="T29" i="5"/>
  <c r="T30" i="5"/>
  <c r="T36" i="5"/>
  <c r="U29" i="5"/>
  <c r="U30" i="5"/>
  <c r="U36" i="5"/>
  <c r="V29" i="5"/>
  <c r="V30" i="5"/>
  <c r="V36" i="5"/>
  <c r="W29" i="5"/>
  <c r="W30" i="5"/>
  <c r="W36" i="5"/>
  <c r="X29" i="5"/>
  <c r="X30" i="5"/>
  <c r="X36" i="5"/>
  <c r="Y29" i="5"/>
  <c r="Y30" i="5"/>
  <c r="Y36" i="5"/>
  <c r="Z29" i="5"/>
  <c r="Z30" i="5"/>
  <c r="Z36" i="5"/>
  <c r="M29" i="5"/>
  <c r="M30" i="5"/>
  <c r="M36" i="5"/>
  <c r="N33" i="5"/>
  <c r="N34" i="5"/>
  <c r="N35" i="5"/>
  <c r="M34" i="5"/>
  <c r="Z33" i="5"/>
  <c r="Z34" i="5"/>
  <c r="Z35" i="5"/>
  <c r="Y33" i="5"/>
  <c r="Y34" i="5"/>
  <c r="Y35" i="5"/>
  <c r="X33" i="5"/>
  <c r="X34" i="5"/>
  <c r="X35" i="5"/>
  <c r="W33" i="5"/>
  <c r="W34" i="5"/>
  <c r="W35" i="5"/>
  <c r="V33" i="5"/>
  <c r="V34" i="5"/>
  <c r="V35" i="5"/>
  <c r="U33" i="5"/>
  <c r="U34" i="5"/>
  <c r="U35" i="5"/>
  <c r="T33" i="5"/>
  <c r="T34" i="5"/>
  <c r="T35" i="5"/>
  <c r="S33" i="5"/>
  <c r="S34" i="5"/>
  <c r="S35" i="5"/>
  <c r="R33" i="5"/>
  <c r="R34" i="5"/>
  <c r="R35" i="5"/>
  <c r="Q33" i="5"/>
  <c r="Q34" i="5"/>
  <c r="Q35" i="5"/>
  <c r="P33" i="5"/>
  <c r="P34" i="5"/>
  <c r="P35" i="5"/>
  <c r="O33" i="5"/>
  <c r="O34" i="5"/>
  <c r="O35" i="5"/>
  <c r="M33" i="5"/>
  <c r="M35" i="5"/>
  <c r="AG17" i="5"/>
  <c r="AF17" i="5"/>
  <c r="AE17" i="5"/>
  <c r="AD17" i="5"/>
  <c r="AC17" i="5"/>
  <c r="AB17" i="5"/>
  <c r="AA17" i="5"/>
  <c r="AG16" i="5"/>
  <c r="AF16" i="5"/>
  <c r="AE16" i="5"/>
  <c r="AD16" i="5"/>
  <c r="AC16" i="5"/>
  <c r="AB16" i="5"/>
  <c r="AA16" i="5"/>
  <c r="AG15" i="5"/>
  <c r="AF15" i="5"/>
  <c r="AE15" i="5"/>
  <c r="AD15" i="5"/>
  <c r="AC15" i="5"/>
  <c r="AB15" i="5"/>
  <c r="AA15" i="5"/>
  <c r="AG14" i="5"/>
  <c r="AF14" i="5"/>
  <c r="AE14" i="5"/>
  <c r="AD14" i="5"/>
  <c r="AC14" i="5"/>
  <c r="AB14" i="5"/>
  <c r="AA14" i="5"/>
  <c r="AG13" i="5"/>
  <c r="AF13" i="5"/>
  <c r="AE13" i="5"/>
  <c r="AD13" i="5"/>
  <c r="AC13" i="5"/>
  <c r="AB13" i="5"/>
  <c r="AA13" i="5"/>
  <c r="AG12" i="5"/>
  <c r="AF12" i="5"/>
  <c r="AE12" i="5"/>
  <c r="AD12" i="5"/>
  <c r="AC12" i="5"/>
  <c r="AB12" i="5"/>
  <c r="AA12" i="5"/>
  <c r="AG11" i="5"/>
  <c r="AF11" i="5"/>
  <c r="AE11" i="5"/>
  <c r="AD11" i="5"/>
  <c r="AC11" i="5"/>
  <c r="AB11" i="5"/>
  <c r="AA11" i="5"/>
  <c r="AG10" i="5"/>
  <c r="AF10" i="5"/>
  <c r="AE10" i="5"/>
  <c r="AD10" i="5"/>
  <c r="AC10" i="5"/>
  <c r="AB10" i="5"/>
  <c r="AA10" i="5"/>
  <c r="AG9" i="5"/>
  <c r="AF9" i="5"/>
  <c r="AE9" i="5"/>
  <c r="AD9" i="5"/>
  <c r="AC9" i="5"/>
  <c r="AB9" i="5"/>
  <c r="AA9" i="5"/>
  <c r="AG8" i="5"/>
  <c r="AF8" i="5"/>
  <c r="AE8" i="5"/>
  <c r="AD8" i="5"/>
  <c r="AC8" i="5"/>
  <c r="AB8" i="5"/>
  <c r="AA8" i="5"/>
  <c r="AG7" i="5"/>
  <c r="AF7" i="5"/>
  <c r="AE7" i="5"/>
  <c r="AD7" i="5"/>
  <c r="AC7" i="5"/>
  <c r="AB7" i="5"/>
  <c r="AA7" i="5"/>
  <c r="N27" i="1"/>
  <c r="O27" i="1"/>
  <c r="P27" i="1"/>
  <c r="Q27" i="1"/>
  <c r="R27" i="1"/>
  <c r="S27" i="1"/>
  <c r="M27" i="1"/>
  <c r="N26" i="1"/>
  <c r="O26" i="1"/>
  <c r="P26" i="1"/>
  <c r="Q26" i="1"/>
  <c r="R26" i="1"/>
  <c r="S26" i="1"/>
  <c r="M26" i="1"/>
  <c r="N25" i="1"/>
  <c r="O25" i="1"/>
  <c r="P25" i="1"/>
  <c r="Q25" i="1"/>
  <c r="R25" i="1"/>
  <c r="S25" i="1"/>
  <c r="M25" i="1"/>
  <c r="N23" i="1"/>
  <c r="O23" i="1"/>
  <c r="P23" i="1"/>
  <c r="Q23" i="1"/>
  <c r="R23" i="1"/>
  <c r="S23" i="1"/>
  <c r="M23" i="1"/>
  <c r="N22" i="1"/>
  <c r="O22" i="1"/>
  <c r="P22" i="1"/>
  <c r="Q22" i="1"/>
  <c r="R22" i="1"/>
  <c r="S22" i="1"/>
  <c r="M22" i="1"/>
  <c r="N20" i="1"/>
  <c r="O20" i="1"/>
  <c r="P20" i="1"/>
  <c r="Q20" i="1"/>
  <c r="R20" i="1"/>
  <c r="S20" i="1"/>
  <c r="M20" i="1"/>
  <c r="N19" i="1"/>
  <c r="O19" i="1"/>
  <c r="P19" i="1"/>
  <c r="Q19" i="1"/>
  <c r="R19" i="1"/>
  <c r="S19" i="1"/>
  <c r="M19" i="1"/>
  <c r="L18" i="1"/>
  <c r="AH10" i="5"/>
  <c r="AH14" i="5"/>
  <c r="AH9" i="5"/>
  <c r="AH13" i="5"/>
  <c r="AH17" i="5"/>
  <c r="AH8" i="5"/>
  <c r="AH12" i="5"/>
  <c r="AH16" i="5"/>
  <c r="AH7" i="5"/>
  <c r="AH11" i="5"/>
  <c r="AH15" i="5"/>
  <c r="O24" i="1"/>
  <c r="N24" i="1"/>
  <c r="P24" i="1"/>
  <c r="S24" i="1"/>
  <c r="Q24" i="1"/>
  <c r="S21" i="1"/>
  <c r="R21" i="1"/>
  <c r="P21" i="1"/>
  <c r="N21" i="1"/>
  <c r="O21" i="1"/>
  <c r="Q21" i="1"/>
  <c r="M24" i="1"/>
  <c r="M21" i="1"/>
  <c r="R24" i="1"/>
  <c r="AH6" i="5"/>
  <c r="K18" i="1"/>
</calcChain>
</file>

<file path=xl/sharedStrings.xml><?xml version="1.0" encoding="utf-8"?>
<sst xmlns="http://schemas.openxmlformats.org/spreadsheetml/2006/main" count="817" uniqueCount="80">
  <si>
    <t>OSA3</t>
  </si>
  <si>
    <t>N</t>
  </si>
  <si>
    <t>S</t>
  </si>
  <si>
    <t>R</t>
  </si>
  <si>
    <t>P</t>
  </si>
  <si>
    <t>M</t>
  </si>
  <si>
    <t>M1</t>
  </si>
  <si>
    <t>P1</t>
  </si>
  <si>
    <t>Mon</t>
  </si>
  <si>
    <t>Tue</t>
  </si>
  <si>
    <t>Wed</t>
  </si>
  <si>
    <t>Thu</t>
  </si>
  <si>
    <t>Fri</t>
  </si>
  <si>
    <t>Sat</t>
  </si>
  <si>
    <t>Sun</t>
  </si>
  <si>
    <t>N min</t>
  </si>
  <si>
    <t>Mattina</t>
  </si>
  <si>
    <t>Mattina M1</t>
  </si>
  <si>
    <t>Tot. Mattina</t>
  </si>
  <si>
    <t>Pomeriggio</t>
  </si>
  <si>
    <t>Pomeriggio P1</t>
  </si>
  <si>
    <t>Tot. Pomeriggio</t>
  </si>
  <si>
    <t>Notte</t>
  </si>
  <si>
    <t>Smontaggio notte</t>
  </si>
  <si>
    <t>Riposo</t>
  </si>
  <si>
    <t>ORE GIORNALIENE</t>
  </si>
  <si>
    <t>ORE Week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</si>
  <si>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</si>
  <si>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</si>
  <si>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</si>
  <si>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</si>
  <si>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</si>
  <si>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</si>
  <si>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</si>
  <si>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</si>
  <si>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᥇᥅᥈᥍᥅᥈᥆᥇᥌ᤶᤶ᥇᥆ᥐ᥆᥇ᥗᥣᤶ᤾ᥝᥣᥪ᥁᥇ᥐ᥆᤿</t>
  </si>
  <si>
    <t>ᥩᥪᥲᥝ᥿ᦅᦈ᥽᥿ᦅᤶᦆᦅᦂᦂ᥷᥹᥹᥿᥷</t>
  </si>
  <si>
    <t>ᥙᥪᥤᥙᥭᥢ᥊᥈᥈᥇</t>
  </si>
  <si>
    <t>᥊᥄᥆᥄᥈᥄᥆</t>
  </si>
  <si>
    <t>᥋᥈᥌᥍</t>
  </si>
  <si>
    <t>Nmax</t>
  </si>
  <si>
    <t>MATTINA</t>
  </si>
  <si>
    <t>POMERIGGIO</t>
  </si>
  <si>
    <t>Turno MODULO 11</t>
  </si>
  <si>
    <t>Molteplicita</t>
  </si>
  <si>
    <t>OSA x turno</t>
  </si>
  <si>
    <t>Numero sett</t>
  </si>
  <si>
    <t>OSA</t>
  </si>
  <si>
    <t>SIMBOLI</t>
  </si>
  <si>
    <t>TURNO OSA NOTTE</t>
  </si>
  <si>
    <t>IDTURNO</t>
  </si>
  <si>
    <t>ID: OSA_11_2</t>
  </si>
  <si>
    <t>Lun</t>
  </si>
  <si>
    <t>Mar</t>
  </si>
  <si>
    <t>Mer</t>
  </si>
  <si>
    <t>Gio</t>
  </si>
  <si>
    <t>Ven</t>
  </si>
  <si>
    <t>Sab</t>
  </si>
  <si>
    <t>Dom</t>
  </si>
  <si>
    <t>il turno 7 viene fatto ogni 7 cicli da a 1 a 6 in sostituzione del turno 6</t>
  </si>
  <si>
    <t>TURNO OSA GIORNALIERO</t>
  </si>
  <si>
    <t>ID: OSA_6_1</t>
  </si>
  <si>
    <t>Mattina1</t>
  </si>
  <si>
    <t>Pomeriggio1</t>
  </si>
  <si>
    <t>Ogni 7 giri</t>
  </si>
  <si>
    <t>Tot. Notte</t>
  </si>
  <si>
    <t>OSA_min</t>
  </si>
  <si>
    <t>Tot Riposo</t>
  </si>
  <si>
    <t xml:space="preserve">TOTALE OSA </t>
  </si>
  <si>
    <t>Tot Smonta notte</t>
  </si>
  <si>
    <t>ID</t>
  </si>
  <si>
    <t>RISORSE</t>
  </si>
  <si>
    <t>DESCRIZIONE</t>
  </si>
  <si>
    <t>FASCE ORARIE</t>
  </si>
  <si>
    <t>#MINIMO</t>
  </si>
  <si>
    <t>#MASSIMO</t>
  </si>
  <si>
    <t>PARITA_GENERE</t>
  </si>
  <si>
    <t>ORA_INIZIO</t>
  </si>
  <si>
    <t>ORA_FINE</t>
  </si>
  <si>
    <t>ASSOCIAZIONE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</si>
</sst>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hh]:mm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rgb="FF9C0006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rgb="FFFF0000"/>
      <name val="Calibri"/>
      <scheme val="minor"/>
    </font>
    <font>
      <b/>
      <sz val="11"/>
      <color theme="0"/>
      <name val="Calibri"/>
      <scheme val="minor"/>
    </font>
    <font>
      <sz val="28"/>
      <color theme="0"/>
      <name val="Calibri"/>
      <scheme val="minor"/>
    </font>
    <font>
      <b/>
      <sz val="10"/>
      <name val="Calibri"/>
      <scheme val="minor"/>
    </font>
    <font>
      <b/>
      <sz val="14"/>
      <color rgb="FFFF0000"/>
      <name val="Calibri"/>
      <scheme val="minor"/>
    </font>
    <font>
      <sz val="14"/>
      <color theme="1"/>
      <name val="Calibri"/>
      <scheme val="minor"/>
    </font>
    <font>
      <b/>
      <sz val="10"/>
      <color rgb="FF000000"/>
      <name val="Calibri"/>
      <scheme val="minor"/>
    </font>
    <font>
      <sz val="10"/>
      <color theme="2" tint="-0.499984740745262"/>
      <name val="Arial"/>
      <family val="2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scheme val="minor"/>
    </font>
    <font>
      <sz val="14"/>
      <color rgb="FFFF66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81">
    <xf numFmtId="0" fontId="0" fillId="0" borderId="0" xfId="0"/>
    <xf numFmtId="49" fontId="0" fillId="0" borderId="0" xfId="0" applyNumberFormat="1"/>
    <xf numFmtId="0" fontId="2" fillId="2" borderId="0" xfId="0" applyFont="1" applyFill="1" applyAlignment="1">
      <alignment horizontal="right"/>
    </xf>
    <xf numFmtId="0" fontId="3" fillId="0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0" fillId="0" borderId="0" xfId="0" applyFill="1"/>
    <xf numFmtId="0" fontId="1" fillId="0" borderId="0" xfId="0" applyFont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1" fillId="3" borderId="0" xfId="0" applyFont="1" applyFill="1"/>
    <xf numFmtId="0" fontId="9" fillId="0" borderId="0" xfId="0" applyFont="1"/>
    <xf numFmtId="0" fontId="9" fillId="0" borderId="0" xfId="0" applyFont="1" applyFill="1"/>
    <xf numFmtId="0" fontId="10" fillId="0" borderId="0" xfId="0" applyFont="1" applyFill="1"/>
    <xf numFmtId="0" fontId="11" fillId="0" borderId="0" xfId="0" applyFont="1"/>
    <xf numFmtId="0" fontId="12" fillId="0" borderId="0" xfId="0" applyFont="1"/>
    <xf numFmtId="0" fontId="0" fillId="0" borderId="0" xfId="0"/>
    <xf numFmtId="49" fontId="0" fillId="0" borderId="0" xfId="0" applyNumberFormat="1"/>
    <xf numFmtId="0" fontId="2" fillId="2" borderId="0" xfId="0" applyFont="1" applyFill="1" applyAlignment="1">
      <alignment horizontal="right"/>
    </xf>
    <xf numFmtId="0" fontId="3" fillId="0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0" fillId="0" borderId="0" xfId="0" applyFill="1"/>
    <xf numFmtId="0" fontId="1" fillId="0" borderId="0" xfId="0" applyFont="1"/>
    <xf numFmtId="0" fontId="6" fillId="0" borderId="0" xfId="0" applyFont="1"/>
    <xf numFmtId="0" fontId="6" fillId="0" borderId="0" xfId="0" applyFont="1" applyFill="1"/>
    <xf numFmtId="0" fontId="1" fillId="3" borderId="0" xfId="0" applyFont="1" applyFill="1"/>
    <xf numFmtId="164" fontId="8" fillId="0" borderId="0" xfId="0" applyNumberFormat="1" applyFont="1"/>
    <xf numFmtId="0" fontId="9" fillId="0" borderId="0" xfId="0" applyFont="1"/>
    <xf numFmtId="0" fontId="9" fillId="0" borderId="0" xfId="0" applyFont="1" applyFill="1"/>
    <xf numFmtId="0" fontId="11" fillId="0" borderId="0" xfId="0" applyFont="1"/>
    <xf numFmtId="0" fontId="12" fillId="0" borderId="0" xfId="0" applyFont="1"/>
    <xf numFmtId="0" fontId="0" fillId="4" borderId="0" xfId="0" applyFill="1" applyBorder="1"/>
    <xf numFmtId="0" fontId="13" fillId="0" borderId="4" xfId="0" applyFont="1" applyFill="1" applyBorder="1"/>
    <xf numFmtId="0" fontId="14" fillId="0" borderId="4" xfId="0" applyFont="1" applyFill="1" applyBorder="1"/>
    <xf numFmtId="0" fontId="14" fillId="0" borderId="0" xfId="0" applyFont="1" applyFill="1" applyBorder="1"/>
    <xf numFmtId="0" fontId="15" fillId="0" borderId="0" xfId="0" applyFont="1"/>
    <xf numFmtId="0" fontId="16" fillId="0" borderId="0" xfId="0" applyFont="1"/>
    <xf numFmtId="165" fontId="8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20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/>
    <xf numFmtId="0" fontId="20" fillId="0" borderId="0" xfId="0" applyFont="1"/>
    <xf numFmtId="0" fontId="21" fillId="6" borderId="0" xfId="0" applyFont="1" applyFill="1"/>
    <xf numFmtId="0" fontId="5" fillId="0" borderId="1" xfId="0" applyFont="1" applyBorder="1"/>
    <xf numFmtId="0" fontId="5" fillId="0" borderId="3" xfId="0" applyFont="1" applyBorder="1"/>
    <xf numFmtId="0" fontId="17" fillId="7" borderId="1" xfId="0" applyFont="1" applyFill="1" applyBorder="1"/>
    <xf numFmtId="0" fontId="5" fillId="0" borderId="8" xfId="0" applyFont="1" applyBorder="1"/>
    <xf numFmtId="0" fontId="5" fillId="0" borderId="9" xfId="0" applyFont="1" applyBorder="1"/>
    <xf numFmtId="0" fontId="3" fillId="8" borderId="8" xfId="0" applyFont="1" applyFill="1" applyBorder="1"/>
    <xf numFmtId="0" fontId="5" fillId="8" borderId="9" xfId="0" applyFont="1" applyFill="1" applyBorder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23" fillId="0" borderId="0" xfId="0" applyFont="1"/>
    <xf numFmtId="0" fontId="24" fillId="9" borderId="0" xfId="0" applyFont="1" applyFill="1"/>
    <xf numFmtId="0" fontId="25" fillId="10" borderId="0" xfId="0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  <xf numFmtId="165" fontId="29" fillId="0" borderId="0" xfId="0" applyNumberFormat="1" applyFont="1"/>
    <xf numFmtId="0" fontId="30" fillId="10" borderId="0" xfId="0" applyFont="1" applyFill="1"/>
    <xf numFmtId="0" fontId="21" fillId="3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9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activeCell="A8" sqref="A8"/>
    </sheetView>
  </sheetViews>
  <sheetFormatPr defaultColWidth="8.85546875" defaultRowHeight="15" x14ac:dyDescent="0.25"/>
  <cols>
    <col min="1" max="1" width="18.28515625" style="17" bestFit="1" customWidth="1"/>
    <col min="2" max="2" width="14.7109375" style="17" customWidth="1"/>
    <col min="3" max="9" width="8.85546875" style="17"/>
    <col min="10" max="16" width="11.42578125" style="17" bestFit="1" customWidth="1"/>
    <col min="17" max="17" width="11.7109375" style="17" bestFit="1" customWidth="1"/>
    <col min="18" max="16384" width="8.85546875" style="17"/>
  </cols>
  <sheetData>
    <row r="1" spans="1:17" ht="36" x14ac:dyDescent="0.55000000000000004">
      <c r="A1" s="65" t="s">
        <v>49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ht="23.25" x14ac:dyDescent="0.35">
      <c r="A2" s="45" t="s">
        <v>51</v>
      </c>
      <c r="B2" s="24" t="s">
        <v>66</v>
      </c>
      <c r="C2" s="43">
        <f>C3*C4</f>
        <v>22</v>
      </c>
    </row>
    <row r="3" spans="1:17" x14ac:dyDescent="0.25">
      <c r="B3" s="24" t="s">
        <v>46</v>
      </c>
      <c r="C3" s="43">
        <v>11</v>
      </c>
    </row>
    <row r="4" spans="1:17" x14ac:dyDescent="0.25">
      <c r="B4" s="24" t="s">
        <v>45</v>
      </c>
      <c r="C4" s="43">
        <v>2</v>
      </c>
    </row>
    <row r="6" spans="1:17" x14ac:dyDescent="0.25">
      <c r="J6" s="64" t="s">
        <v>25</v>
      </c>
      <c r="K6" s="64"/>
      <c r="L6" s="64"/>
      <c r="M6" s="64"/>
      <c r="N6" s="64"/>
      <c r="O6" s="64"/>
      <c r="P6" s="64"/>
      <c r="Q6" s="46" t="s">
        <v>26</v>
      </c>
    </row>
    <row r="7" spans="1:17" x14ac:dyDescent="0.25">
      <c r="B7" s="24" t="s">
        <v>50</v>
      </c>
      <c r="C7" s="24" t="s">
        <v>52</v>
      </c>
      <c r="D7" s="24" t="s">
        <v>53</v>
      </c>
      <c r="E7" s="24" t="s">
        <v>54</v>
      </c>
      <c r="F7" s="24" t="s">
        <v>55</v>
      </c>
      <c r="G7" s="24" t="s">
        <v>56</v>
      </c>
      <c r="H7" s="24" t="s">
        <v>57</v>
      </c>
      <c r="I7" s="24" t="s">
        <v>58</v>
      </c>
      <c r="J7" s="24" t="s">
        <v>52</v>
      </c>
      <c r="K7" s="24" t="s">
        <v>53</v>
      </c>
      <c r="L7" s="24" t="s">
        <v>54</v>
      </c>
      <c r="M7" s="24" t="s">
        <v>55</v>
      </c>
      <c r="N7" s="24" t="s">
        <v>56</v>
      </c>
      <c r="O7" s="24" t="s">
        <v>57</v>
      </c>
      <c r="P7" s="24" t="s">
        <v>58</v>
      </c>
      <c r="Q7" s="39">
        <f>SUM(Q8:Q18)/11</f>
        <v>1.5909090909090913</v>
      </c>
    </row>
    <row r="8" spans="1:17" x14ac:dyDescent="0.25">
      <c r="B8" s="24">
        <v>1</v>
      </c>
      <c r="C8" s="21" t="s">
        <v>3</v>
      </c>
      <c r="D8" s="21" t="s">
        <v>4</v>
      </c>
      <c r="E8" s="21" t="s">
        <v>5</v>
      </c>
      <c r="F8" s="21" t="s">
        <v>5</v>
      </c>
      <c r="G8" s="21" t="s">
        <v>1</v>
      </c>
      <c r="H8" s="21" t="s">
        <v>2</v>
      </c>
      <c r="I8" s="21" t="s">
        <v>3</v>
      </c>
      <c r="J8" s="41">
        <f>IF(C8="M",7/24,0)+IF(C8="P",7/24,0)+IF(C8="N",10/24,0)+IF(C8="M1",6.2/24,0)+IF(C8="M2",6.2/24,0)+IF(C8="P1",6.2/24,0)+IF(C8="P2",6.2/24,0)</f>
        <v>0</v>
      </c>
      <c r="K8" s="41">
        <f t="shared" ref="K8:P18" si="0">IF(D8="M",7/24,0)+IF(D8="P",7/24,0)+IF(D8="N",10/24,0)+IF(D8="M1",6.2/24,0)+IF(D8="M2",6.2/24,0)+IF(D8="P1",6.2/24,0)+IF(D8="P2",6.2/24,0)</f>
        <v>0.29166666666666669</v>
      </c>
      <c r="L8" s="41">
        <f t="shared" si="0"/>
        <v>0.29166666666666669</v>
      </c>
      <c r="M8" s="41">
        <f t="shared" si="0"/>
        <v>0.29166666666666669</v>
      </c>
      <c r="N8" s="41">
        <f t="shared" si="0"/>
        <v>0.41666666666666669</v>
      </c>
      <c r="O8" s="41">
        <f t="shared" si="0"/>
        <v>0</v>
      </c>
      <c r="P8" s="41">
        <f t="shared" si="0"/>
        <v>0</v>
      </c>
      <c r="Q8" s="40">
        <f>SUM(J8:P8)</f>
        <v>1.2916666666666667</v>
      </c>
    </row>
    <row r="9" spans="1:17" x14ac:dyDescent="0.25">
      <c r="B9" s="24">
        <v>2</v>
      </c>
      <c r="C9" s="21" t="s">
        <v>4</v>
      </c>
      <c r="D9" s="21" t="s">
        <v>5</v>
      </c>
      <c r="E9" s="21" t="s">
        <v>5</v>
      </c>
      <c r="F9" s="21" t="s">
        <v>5</v>
      </c>
      <c r="G9" s="21" t="s">
        <v>5</v>
      </c>
      <c r="H9" s="20" t="s">
        <v>3</v>
      </c>
      <c r="I9" s="21" t="s">
        <v>5</v>
      </c>
      <c r="J9" s="41">
        <f t="shared" ref="J9:J18" si="1">IF(C9="M",7/24,0)+IF(C9="P",7/24,0)+IF(C9="N",10/24,0)+IF(C9="M1",6.2/24,0)+IF(C9="M2",6.2/24,0)+IF(C9="P1",6.2/24,0)+IF(C9="P2",6.2/24,0)</f>
        <v>0.29166666666666669</v>
      </c>
      <c r="K9" s="41">
        <f t="shared" si="0"/>
        <v>0.29166666666666669</v>
      </c>
      <c r="L9" s="41">
        <f t="shared" si="0"/>
        <v>0.29166666666666669</v>
      </c>
      <c r="M9" s="41">
        <f t="shared" si="0"/>
        <v>0.29166666666666669</v>
      </c>
      <c r="N9" s="41">
        <f t="shared" si="0"/>
        <v>0.29166666666666669</v>
      </c>
      <c r="O9" s="41">
        <f t="shared" si="0"/>
        <v>0</v>
      </c>
      <c r="P9" s="41">
        <f t="shared" si="0"/>
        <v>0.29166666666666669</v>
      </c>
      <c r="Q9" s="40">
        <f t="shared" ref="Q9:Q18" si="2">SUM(J9:P9)</f>
        <v>1.7500000000000002</v>
      </c>
    </row>
    <row r="10" spans="1:17" x14ac:dyDescent="0.25">
      <c r="B10" s="24">
        <v>3</v>
      </c>
      <c r="C10" s="20" t="s">
        <v>4</v>
      </c>
      <c r="D10" s="20" t="s">
        <v>5</v>
      </c>
      <c r="E10" s="20" t="s">
        <v>1</v>
      </c>
      <c r="F10" s="20" t="s">
        <v>2</v>
      </c>
      <c r="G10" s="20" t="s">
        <v>3</v>
      </c>
      <c r="H10" s="20" t="s">
        <v>4</v>
      </c>
      <c r="I10" s="21" t="s">
        <v>5</v>
      </c>
      <c r="J10" s="41">
        <f t="shared" si="1"/>
        <v>0.29166666666666669</v>
      </c>
      <c r="K10" s="41">
        <f t="shared" si="0"/>
        <v>0.29166666666666669</v>
      </c>
      <c r="L10" s="41">
        <f t="shared" si="0"/>
        <v>0.41666666666666669</v>
      </c>
      <c r="M10" s="41">
        <f t="shared" si="0"/>
        <v>0</v>
      </c>
      <c r="N10" s="41">
        <f t="shared" si="0"/>
        <v>0</v>
      </c>
      <c r="O10" s="41">
        <f t="shared" si="0"/>
        <v>0.29166666666666669</v>
      </c>
      <c r="P10" s="41">
        <f t="shared" si="0"/>
        <v>0.29166666666666669</v>
      </c>
      <c r="Q10" s="40">
        <f t="shared" si="2"/>
        <v>1.5833333333333335</v>
      </c>
    </row>
    <row r="11" spans="1:17" x14ac:dyDescent="0.25">
      <c r="B11" s="24">
        <v>4</v>
      </c>
      <c r="C11" s="22" t="s">
        <v>4</v>
      </c>
      <c r="D11" s="22" t="s">
        <v>5</v>
      </c>
      <c r="E11" s="22" t="s">
        <v>4</v>
      </c>
      <c r="F11" s="22" t="s">
        <v>3</v>
      </c>
      <c r="G11" s="22" t="s">
        <v>4</v>
      </c>
      <c r="H11" s="22" t="s">
        <v>4</v>
      </c>
      <c r="I11" s="22" t="s">
        <v>5</v>
      </c>
      <c r="J11" s="41">
        <f t="shared" si="1"/>
        <v>0.29166666666666669</v>
      </c>
      <c r="K11" s="41">
        <f t="shared" si="0"/>
        <v>0.29166666666666669</v>
      </c>
      <c r="L11" s="41">
        <f t="shared" si="0"/>
        <v>0.29166666666666669</v>
      </c>
      <c r="M11" s="41">
        <f t="shared" si="0"/>
        <v>0</v>
      </c>
      <c r="N11" s="41">
        <f t="shared" si="0"/>
        <v>0.29166666666666669</v>
      </c>
      <c r="O11" s="41">
        <f t="shared" si="0"/>
        <v>0.29166666666666669</v>
      </c>
      <c r="P11" s="41">
        <f t="shared" si="0"/>
        <v>0.29166666666666669</v>
      </c>
      <c r="Q11" s="40">
        <f t="shared" si="2"/>
        <v>1.7500000000000002</v>
      </c>
    </row>
    <row r="12" spans="1:17" x14ac:dyDescent="0.25">
      <c r="B12" s="24">
        <v>5</v>
      </c>
      <c r="C12" s="21" t="s">
        <v>1</v>
      </c>
      <c r="D12" s="21" t="s">
        <v>2</v>
      </c>
      <c r="E12" s="21" t="s">
        <v>3</v>
      </c>
      <c r="F12" s="21" t="s">
        <v>4</v>
      </c>
      <c r="G12" s="21" t="s">
        <v>5</v>
      </c>
      <c r="H12" s="21" t="s">
        <v>5</v>
      </c>
      <c r="I12" s="21" t="s">
        <v>1</v>
      </c>
      <c r="J12" s="41">
        <f t="shared" si="1"/>
        <v>0.41666666666666669</v>
      </c>
      <c r="K12" s="41">
        <f t="shared" si="0"/>
        <v>0</v>
      </c>
      <c r="L12" s="41">
        <f t="shared" si="0"/>
        <v>0</v>
      </c>
      <c r="M12" s="41">
        <f t="shared" si="0"/>
        <v>0.29166666666666669</v>
      </c>
      <c r="N12" s="41">
        <f t="shared" si="0"/>
        <v>0.29166666666666669</v>
      </c>
      <c r="O12" s="41">
        <f t="shared" si="0"/>
        <v>0.29166666666666669</v>
      </c>
      <c r="P12" s="41">
        <f t="shared" si="0"/>
        <v>0.41666666666666669</v>
      </c>
      <c r="Q12" s="40">
        <f t="shared" si="2"/>
        <v>1.7083333333333335</v>
      </c>
    </row>
    <row r="13" spans="1:17" x14ac:dyDescent="0.25">
      <c r="B13" s="24">
        <v>6</v>
      </c>
      <c r="C13" s="20" t="s">
        <v>2</v>
      </c>
      <c r="D13" s="20" t="s">
        <v>3</v>
      </c>
      <c r="E13" s="20" t="s">
        <v>4</v>
      </c>
      <c r="F13" s="21" t="s">
        <v>4</v>
      </c>
      <c r="G13" s="20" t="s">
        <v>5</v>
      </c>
      <c r="H13" s="21" t="s">
        <v>5</v>
      </c>
      <c r="I13" s="20" t="s">
        <v>4</v>
      </c>
      <c r="J13" s="41">
        <f t="shared" si="1"/>
        <v>0</v>
      </c>
      <c r="K13" s="41">
        <f t="shared" si="0"/>
        <v>0</v>
      </c>
      <c r="L13" s="41">
        <f t="shared" si="0"/>
        <v>0.29166666666666669</v>
      </c>
      <c r="M13" s="41">
        <f t="shared" si="0"/>
        <v>0.29166666666666669</v>
      </c>
      <c r="N13" s="41">
        <f t="shared" si="0"/>
        <v>0.29166666666666669</v>
      </c>
      <c r="O13" s="41">
        <f t="shared" si="0"/>
        <v>0.29166666666666669</v>
      </c>
      <c r="P13" s="41">
        <f t="shared" si="0"/>
        <v>0.29166666666666669</v>
      </c>
      <c r="Q13" s="40">
        <f t="shared" si="2"/>
        <v>1.4583333333333335</v>
      </c>
    </row>
    <row r="14" spans="1:17" x14ac:dyDescent="0.25">
      <c r="B14" s="24">
        <v>7</v>
      </c>
      <c r="C14" s="22" t="s">
        <v>3</v>
      </c>
      <c r="D14" s="20" t="s">
        <v>4</v>
      </c>
      <c r="E14" s="21" t="s">
        <v>5</v>
      </c>
      <c r="F14" s="20" t="s">
        <v>4</v>
      </c>
      <c r="G14" s="21" t="s">
        <v>4</v>
      </c>
      <c r="H14" s="20" t="s">
        <v>5</v>
      </c>
      <c r="I14" s="22" t="s">
        <v>3</v>
      </c>
      <c r="J14" s="41">
        <f t="shared" si="1"/>
        <v>0</v>
      </c>
      <c r="K14" s="41">
        <f t="shared" si="0"/>
        <v>0.29166666666666669</v>
      </c>
      <c r="L14" s="41">
        <f t="shared" si="0"/>
        <v>0.29166666666666669</v>
      </c>
      <c r="M14" s="41">
        <f t="shared" si="0"/>
        <v>0.29166666666666669</v>
      </c>
      <c r="N14" s="41">
        <f t="shared" si="0"/>
        <v>0.29166666666666669</v>
      </c>
      <c r="O14" s="41">
        <f t="shared" si="0"/>
        <v>0.29166666666666669</v>
      </c>
      <c r="P14" s="41">
        <f t="shared" si="0"/>
        <v>0</v>
      </c>
      <c r="Q14" s="40">
        <f t="shared" si="2"/>
        <v>1.4583333333333335</v>
      </c>
    </row>
    <row r="15" spans="1:17" x14ac:dyDescent="0.25">
      <c r="B15" s="24">
        <v>8</v>
      </c>
      <c r="C15" s="20" t="s">
        <v>5</v>
      </c>
      <c r="D15" s="21" t="s">
        <v>5</v>
      </c>
      <c r="E15" s="20" t="s">
        <v>5</v>
      </c>
      <c r="F15" s="20" t="s">
        <v>1</v>
      </c>
      <c r="G15" s="20" t="s">
        <v>2</v>
      </c>
      <c r="H15" s="20" t="s">
        <v>3</v>
      </c>
      <c r="I15" s="20" t="s">
        <v>4</v>
      </c>
      <c r="J15" s="41">
        <f t="shared" si="1"/>
        <v>0.29166666666666669</v>
      </c>
      <c r="K15" s="41">
        <f t="shared" si="0"/>
        <v>0.29166666666666669</v>
      </c>
      <c r="L15" s="41">
        <f t="shared" si="0"/>
        <v>0.29166666666666669</v>
      </c>
      <c r="M15" s="41">
        <f t="shared" si="0"/>
        <v>0.41666666666666669</v>
      </c>
      <c r="N15" s="41">
        <f t="shared" si="0"/>
        <v>0</v>
      </c>
      <c r="O15" s="41">
        <f t="shared" si="0"/>
        <v>0</v>
      </c>
      <c r="P15" s="41">
        <f t="shared" si="0"/>
        <v>0.29166666666666669</v>
      </c>
      <c r="Q15" s="40">
        <f t="shared" si="2"/>
        <v>1.5833333333333335</v>
      </c>
    </row>
    <row r="16" spans="1:17" x14ac:dyDescent="0.25">
      <c r="B16" s="24">
        <v>9</v>
      </c>
      <c r="C16" s="21" t="s">
        <v>5</v>
      </c>
      <c r="D16" s="20" t="s">
        <v>4</v>
      </c>
      <c r="E16" s="20" t="s">
        <v>4</v>
      </c>
      <c r="F16" s="21" t="s">
        <v>5</v>
      </c>
      <c r="G16" s="22" t="s">
        <v>3</v>
      </c>
      <c r="H16" s="20" t="s">
        <v>4</v>
      </c>
      <c r="I16" s="20" t="s">
        <v>4</v>
      </c>
      <c r="J16" s="41">
        <f t="shared" si="1"/>
        <v>0.29166666666666669</v>
      </c>
      <c r="K16" s="41">
        <f t="shared" si="0"/>
        <v>0.29166666666666669</v>
      </c>
      <c r="L16" s="41">
        <f t="shared" si="0"/>
        <v>0.29166666666666669</v>
      </c>
      <c r="M16" s="41">
        <f t="shared" si="0"/>
        <v>0.29166666666666669</v>
      </c>
      <c r="N16" s="41">
        <f t="shared" si="0"/>
        <v>0</v>
      </c>
      <c r="O16" s="41">
        <f t="shared" si="0"/>
        <v>0.29166666666666669</v>
      </c>
      <c r="P16" s="41">
        <f t="shared" si="0"/>
        <v>0.29166666666666669</v>
      </c>
      <c r="Q16" s="40">
        <f t="shared" si="2"/>
        <v>1.7500000000000002</v>
      </c>
    </row>
    <row r="17" spans="1:17" x14ac:dyDescent="0.25">
      <c r="B17" s="24">
        <v>10</v>
      </c>
      <c r="C17" s="20" t="s">
        <v>5</v>
      </c>
      <c r="D17" s="20" t="s">
        <v>1</v>
      </c>
      <c r="E17" s="20" t="s">
        <v>2</v>
      </c>
      <c r="F17" s="20" t="s">
        <v>3</v>
      </c>
      <c r="G17" s="20" t="s">
        <v>4</v>
      </c>
      <c r="H17" s="21" t="s">
        <v>5</v>
      </c>
      <c r="I17" s="20" t="s">
        <v>5</v>
      </c>
      <c r="J17" s="41">
        <f t="shared" si="1"/>
        <v>0.29166666666666669</v>
      </c>
      <c r="K17" s="41">
        <f t="shared" si="0"/>
        <v>0.41666666666666669</v>
      </c>
      <c r="L17" s="41">
        <f t="shared" si="0"/>
        <v>0</v>
      </c>
      <c r="M17" s="41">
        <f t="shared" si="0"/>
        <v>0</v>
      </c>
      <c r="N17" s="41">
        <f t="shared" si="0"/>
        <v>0.29166666666666669</v>
      </c>
      <c r="O17" s="41">
        <f t="shared" si="0"/>
        <v>0.29166666666666669</v>
      </c>
      <c r="P17" s="41">
        <f t="shared" si="0"/>
        <v>0.29166666666666669</v>
      </c>
      <c r="Q17" s="40">
        <f t="shared" si="2"/>
        <v>1.5833333333333335</v>
      </c>
    </row>
    <row r="18" spans="1:17" x14ac:dyDescent="0.25">
      <c r="B18" s="24">
        <v>11</v>
      </c>
      <c r="C18" s="20" t="s">
        <v>5</v>
      </c>
      <c r="D18" s="20" t="s">
        <v>5</v>
      </c>
      <c r="E18" s="21" t="s">
        <v>3</v>
      </c>
      <c r="F18" s="21" t="s">
        <v>5</v>
      </c>
      <c r="G18" s="20" t="s">
        <v>5</v>
      </c>
      <c r="H18" s="20" t="s">
        <v>1</v>
      </c>
      <c r="I18" s="20" t="s">
        <v>2</v>
      </c>
      <c r="J18" s="41">
        <f t="shared" si="1"/>
        <v>0.29166666666666669</v>
      </c>
      <c r="K18" s="41">
        <f t="shared" si="0"/>
        <v>0.29166666666666669</v>
      </c>
      <c r="L18" s="41">
        <f t="shared" si="0"/>
        <v>0</v>
      </c>
      <c r="M18" s="41">
        <f t="shared" si="0"/>
        <v>0.29166666666666669</v>
      </c>
      <c r="N18" s="41">
        <f t="shared" si="0"/>
        <v>0.29166666666666669</v>
      </c>
      <c r="O18" s="41">
        <f t="shared" si="0"/>
        <v>0.41666666666666669</v>
      </c>
      <c r="P18" s="41">
        <f t="shared" si="0"/>
        <v>0</v>
      </c>
      <c r="Q18" s="40">
        <f t="shared" si="2"/>
        <v>1.5833333333333335</v>
      </c>
    </row>
    <row r="19" spans="1:17" x14ac:dyDescent="0.25">
      <c r="A19" s="24" t="s">
        <v>48</v>
      </c>
      <c r="B19" s="25" t="s">
        <v>16</v>
      </c>
      <c r="C19" s="54">
        <f t="shared" ref="C19:I23" si="3">IF(C$8=$A20,1,0)*$C$4+IF(C$9=$A20,1,0)*$C$4+IF(C$10=$A20,1,0)*$C$4+IF(C$11=$A20,1,0)*$C$4+IF(C$12=$A20,1,0)*$C$4+IF(C$13=$A20,1,0)*$C$4+IF(C$14=$A20,1,0)*$C$4+IF(C$15=$A20,1,0)*$C$4+IF(C$16=$A20,1,0)*$C$4+IF(C$17=$A20,1,0)*$C$4+IF(C$18=$A20,1,0)*$C$4</f>
        <v>8</v>
      </c>
      <c r="D19" s="54">
        <f t="shared" si="3"/>
        <v>10</v>
      </c>
      <c r="E19" s="54">
        <f t="shared" si="3"/>
        <v>8</v>
      </c>
      <c r="F19" s="54">
        <f t="shared" si="3"/>
        <v>8</v>
      </c>
      <c r="G19" s="54">
        <f t="shared" si="3"/>
        <v>8</v>
      </c>
      <c r="H19" s="54">
        <f t="shared" si="3"/>
        <v>8</v>
      </c>
      <c r="I19" s="54">
        <f t="shared" si="3"/>
        <v>8</v>
      </c>
    </row>
    <row r="20" spans="1:17" x14ac:dyDescent="0.25">
      <c r="A20" s="44" t="s">
        <v>5</v>
      </c>
      <c r="B20" s="25" t="s">
        <v>19</v>
      </c>
      <c r="C20" s="54">
        <f t="shared" si="3"/>
        <v>6</v>
      </c>
      <c r="D20" s="54">
        <f t="shared" si="3"/>
        <v>6</v>
      </c>
      <c r="E20" s="54">
        <f t="shared" si="3"/>
        <v>6</v>
      </c>
      <c r="F20" s="54">
        <f t="shared" si="3"/>
        <v>6</v>
      </c>
      <c r="G20" s="54">
        <f t="shared" si="3"/>
        <v>6</v>
      </c>
      <c r="H20" s="54">
        <f t="shared" si="3"/>
        <v>6</v>
      </c>
      <c r="I20" s="54">
        <f t="shared" si="3"/>
        <v>6</v>
      </c>
    </row>
    <row r="21" spans="1:17" x14ac:dyDescent="0.25">
      <c r="A21" s="44" t="s">
        <v>4</v>
      </c>
      <c r="B21" s="29" t="s">
        <v>22</v>
      </c>
      <c r="C21" s="55">
        <f t="shared" si="3"/>
        <v>2</v>
      </c>
      <c r="D21" s="55">
        <f t="shared" si="3"/>
        <v>2</v>
      </c>
      <c r="E21" s="55">
        <f t="shared" si="3"/>
        <v>2</v>
      </c>
      <c r="F21" s="55">
        <f t="shared" si="3"/>
        <v>2</v>
      </c>
      <c r="G21" s="55">
        <f t="shared" si="3"/>
        <v>2</v>
      </c>
      <c r="H21" s="55">
        <f t="shared" si="3"/>
        <v>2</v>
      </c>
      <c r="I21" s="55">
        <f t="shared" si="3"/>
        <v>2</v>
      </c>
    </row>
    <row r="22" spans="1:17" x14ac:dyDescent="0.25">
      <c r="A22" s="44" t="s">
        <v>1</v>
      </c>
      <c r="B22" s="25" t="s">
        <v>23</v>
      </c>
      <c r="C22" s="54">
        <f t="shared" si="3"/>
        <v>2</v>
      </c>
      <c r="D22" s="54">
        <f t="shared" si="3"/>
        <v>2</v>
      </c>
      <c r="E22" s="54">
        <f t="shared" si="3"/>
        <v>2</v>
      </c>
      <c r="F22" s="54">
        <f t="shared" si="3"/>
        <v>2</v>
      </c>
      <c r="G22" s="54">
        <f t="shared" si="3"/>
        <v>2</v>
      </c>
      <c r="H22" s="54">
        <f t="shared" si="3"/>
        <v>2</v>
      </c>
      <c r="I22" s="54">
        <f t="shared" si="3"/>
        <v>2</v>
      </c>
    </row>
    <row r="23" spans="1:17" x14ac:dyDescent="0.25">
      <c r="A23" s="44" t="s">
        <v>2</v>
      </c>
      <c r="B23" s="25" t="s">
        <v>24</v>
      </c>
      <c r="C23" s="54">
        <f t="shared" si="3"/>
        <v>4</v>
      </c>
      <c r="D23" s="54">
        <f t="shared" si="3"/>
        <v>2</v>
      </c>
      <c r="E23" s="54">
        <f t="shared" si="3"/>
        <v>4</v>
      </c>
      <c r="F23" s="54">
        <f t="shared" si="3"/>
        <v>4</v>
      </c>
      <c r="G23" s="54">
        <f t="shared" si="3"/>
        <v>4</v>
      </c>
      <c r="H23" s="54">
        <f t="shared" si="3"/>
        <v>4</v>
      </c>
      <c r="I23" s="54">
        <f t="shared" si="3"/>
        <v>4</v>
      </c>
    </row>
    <row r="24" spans="1:17" x14ac:dyDescent="0.25">
      <c r="A24" s="44" t="s">
        <v>3</v>
      </c>
      <c r="B24" s="29" t="s">
        <v>18</v>
      </c>
      <c r="C24" s="55">
        <f t="shared" ref="C24:I25" si="4">SUM(C19:C19)</f>
        <v>8</v>
      </c>
      <c r="D24" s="55">
        <f t="shared" si="4"/>
        <v>10</v>
      </c>
      <c r="E24" s="55">
        <f t="shared" si="4"/>
        <v>8</v>
      </c>
      <c r="F24" s="55">
        <f t="shared" si="4"/>
        <v>8</v>
      </c>
      <c r="G24" s="55">
        <f t="shared" si="4"/>
        <v>8</v>
      </c>
      <c r="H24" s="55">
        <f t="shared" si="4"/>
        <v>8</v>
      </c>
      <c r="I24" s="55">
        <f t="shared" si="4"/>
        <v>8</v>
      </c>
      <c r="N24" s="42"/>
    </row>
    <row r="25" spans="1:17" x14ac:dyDescent="0.25">
      <c r="B25" s="29" t="s">
        <v>21</v>
      </c>
      <c r="C25" s="55">
        <f t="shared" si="4"/>
        <v>6</v>
      </c>
      <c r="D25" s="55">
        <f t="shared" si="4"/>
        <v>6</v>
      </c>
      <c r="E25" s="55">
        <f t="shared" si="4"/>
        <v>6</v>
      </c>
      <c r="F25" s="55">
        <f t="shared" si="4"/>
        <v>6</v>
      </c>
      <c r="G25" s="55">
        <f t="shared" si="4"/>
        <v>6</v>
      </c>
      <c r="H25" s="55">
        <f t="shared" si="4"/>
        <v>6</v>
      </c>
      <c r="I25" s="55">
        <f t="shared" si="4"/>
        <v>6</v>
      </c>
      <c r="N25" s="42"/>
    </row>
    <row r="26" spans="1:17" x14ac:dyDescent="0.25">
      <c r="N26" s="42"/>
    </row>
    <row r="27" spans="1:17" x14ac:dyDescent="0.25">
      <c r="N27" s="42"/>
    </row>
    <row r="28" spans="1:17" x14ac:dyDescent="0.25">
      <c r="N28" s="42"/>
    </row>
    <row r="29" spans="1:17" x14ac:dyDescent="0.25">
      <c r="N29" s="42"/>
    </row>
    <row r="30" spans="1:17" ht="36" x14ac:dyDescent="0.55000000000000004">
      <c r="A30" s="65" t="s">
        <v>60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</row>
    <row r="31" spans="1:17" ht="23.25" x14ac:dyDescent="0.35">
      <c r="A31" s="45" t="s">
        <v>61</v>
      </c>
      <c r="B31" s="24" t="s">
        <v>47</v>
      </c>
      <c r="C31" s="43">
        <f>C32*C33</f>
        <v>6</v>
      </c>
    </row>
    <row r="32" spans="1:17" x14ac:dyDescent="0.25">
      <c r="B32" s="24" t="s">
        <v>46</v>
      </c>
      <c r="C32" s="43">
        <v>6</v>
      </c>
    </row>
    <row r="33" spans="1:19" x14ac:dyDescent="0.25">
      <c r="B33" s="24" t="s">
        <v>45</v>
      </c>
      <c r="C33" s="43">
        <v>1</v>
      </c>
    </row>
    <row r="34" spans="1:19" x14ac:dyDescent="0.25">
      <c r="R34" s="60" t="s">
        <v>59</v>
      </c>
    </row>
    <row r="35" spans="1:19" x14ac:dyDescent="0.25">
      <c r="J35" s="64" t="s">
        <v>25</v>
      </c>
      <c r="K35" s="64"/>
      <c r="L35" s="64"/>
      <c r="M35" s="64"/>
      <c r="N35" s="64"/>
      <c r="O35" s="64"/>
      <c r="P35" s="64"/>
      <c r="Q35" s="46" t="s">
        <v>26</v>
      </c>
      <c r="R35" s="61" t="s">
        <v>64</v>
      </c>
    </row>
    <row r="36" spans="1:19" x14ac:dyDescent="0.25">
      <c r="B36" s="24" t="s">
        <v>50</v>
      </c>
      <c r="C36" s="24" t="s">
        <v>52</v>
      </c>
      <c r="D36" s="24" t="s">
        <v>53</v>
      </c>
      <c r="E36" s="24" t="s">
        <v>54</v>
      </c>
      <c r="F36" s="24" t="s">
        <v>55</v>
      </c>
      <c r="G36" s="24" t="s">
        <v>56</v>
      </c>
      <c r="H36" s="24" t="s">
        <v>57</v>
      </c>
      <c r="I36" s="24" t="s">
        <v>58</v>
      </c>
      <c r="J36" s="24" t="s">
        <v>52</v>
      </c>
      <c r="K36" s="24" t="s">
        <v>53</v>
      </c>
      <c r="L36" s="24" t="s">
        <v>54</v>
      </c>
      <c r="M36" s="24" t="s">
        <v>55</v>
      </c>
      <c r="N36" s="24" t="s">
        <v>56</v>
      </c>
      <c r="O36" s="24" t="s">
        <v>57</v>
      </c>
      <c r="P36" s="24" t="s">
        <v>58</v>
      </c>
      <c r="Q36" s="39">
        <f>SUM(Q37:Q42)/6</f>
        <v>1.5907222222222224</v>
      </c>
      <c r="R36" s="39">
        <f>(SUM(Q37:Q41)+R43)/6</f>
        <v>1.5421111111111114</v>
      </c>
      <c r="S36" s="39">
        <f>SUM(Q36:R36)/2</f>
        <v>1.566416666666667</v>
      </c>
    </row>
    <row r="37" spans="1:19" x14ac:dyDescent="0.25">
      <c r="B37" s="59">
        <v>1</v>
      </c>
      <c r="C37" s="47" t="s">
        <v>6</v>
      </c>
      <c r="D37" s="48" t="s">
        <v>7</v>
      </c>
      <c r="E37" s="48" t="s">
        <v>6</v>
      </c>
      <c r="F37" s="48" t="s">
        <v>6</v>
      </c>
      <c r="G37" s="49" t="s">
        <v>3</v>
      </c>
      <c r="H37" s="48" t="s">
        <v>7</v>
      </c>
      <c r="I37" s="48" t="s">
        <v>7</v>
      </c>
      <c r="J37" s="41">
        <f>IF(C37="M",7/24,0)+IF(C37="P",7/24,0)+IF(C37="N",10/24,0)+IF(C37="M1",6.336/24,0)+IF(C37="M2",6.336/24,0)+IF(C37="P1",6.336/24,0)+IF(C37="P2",6.336/24,0)</f>
        <v>0.26400000000000001</v>
      </c>
      <c r="K37" s="41">
        <f t="shared" ref="K37:P37" si="5">IF(D37="M",7/24,0)+IF(D37="P",7/24,0)+IF(D37="N",10/24,0)+IF(D37="M1",6.336/24,0)+IF(D37="M2",6.336/24,0)+IF(D37="P1",6.336/24,0)+IF(D37="P2",6.336/24,0)</f>
        <v>0.26400000000000001</v>
      </c>
      <c r="L37" s="41">
        <f t="shared" si="5"/>
        <v>0.26400000000000001</v>
      </c>
      <c r="M37" s="41">
        <f t="shared" si="5"/>
        <v>0.26400000000000001</v>
      </c>
      <c r="N37" s="41">
        <f t="shared" si="5"/>
        <v>0</v>
      </c>
      <c r="O37" s="41">
        <f t="shared" si="5"/>
        <v>0.26400000000000001</v>
      </c>
      <c r="P37" s="41">
        <f t="shared" si="5"/>
        <v>0.26400000000000001</v>
      </c>
      <c r="Q37" s="40">
        <f t="shared" ref="Q37:Q42" si="6">SUM(J37:P37)</f>
        <v>1.5840000000000001</v>
      </c>
      <c r="R37" s="41">
        <v>1.5840000000000001</v>
      </c>
      <c r="S37" s="41"/>
    </row>
    <row r="38" spans="1:19" x14ac:dyDescent="0.25">
      <c r="B38" s="59">
        <v>2</v>
      </c>
      <c r="C38" s="50" t="s">
        <v>7</v>
      </c>
      <c r="D38" s="51" t="s">
        <v>6</v>
      </c>
      <c r="E38" s="51" t="s">
        <v>7</v>
      </c>
      <c r="F38" s="49" t="s">
        <v>3</v>
      </c>
      <c r="G38" s="51" t="s">
        <v>7</v>
      </c>
      <c r="H38" s="51" t="s">
        <v>6</v>
      </c>
      <c r="I38" s="51" t="s">
        <v>7</v>
      </c>
      <c r="J38" s="41">
        <f t="shared" ref="J38:J43" si="7">IF(C38="M",7/24,0)+IF(C38="P",7/24,0)+IF(C38="N",10/24,0)+IF(C38="M1",6.336/24,0)+IF(C38="M2",6.336/24,0)+IF(C38="P1",6.336/24,0)+IF(C38="P2",6.336/24,0)</f>
        <v>0.26400000000000001</v>
      </c>
      <c r="K38" s="41">
        <f t="shared" ref="K38:K43" si="8">IF(D38="M",7/24,0)+IF(D38="P",7/24,0)+IF(D38="N",10/24,0)+IF(D38="M1",6.336/24,0)+IF(D38="M2",6.336/24,0)+IF(D38="P1",6.336/24,0)+IF(D38="P2",6.336/24,0)</f>
        <v>0.26400000000000001</v>
      </c>
      <c r="L38" s="41">
        <f t="shared" ref="L38:L43" si="9">IF(E38="M",7/24,0)+IF(E38="P",7/24,0)+IF(E38="N",10/24,0)+IF(E38="M1",6.336/24,0)+IF(E38="M2",6.336/24,0)+IF(E38="P1",6.336/24,0)+IF(E38="P2",6.336/24,0)</f>
        <v>0.26400000000000001</v>
      </c>
      <c r="M38" s="41">
        <f t="shared" ref="M38:M43" si="10">IF(F38="M",7/24,0)+IF(F38="P",7/24,0)+IF(F38="N",10/24,0)+IF(F38="M1",6.336/24,0)+IF(F38="M2",6.336/24,0)+IF(F38="P1",6.336/24,0)+IF(F38="P2",6.336/24,0)</f>
        <v>0</v>
      </c>
      <c r="N38" s="41">
        <f t="shared" ref="N38:N43" si="11">IF(G38="M",7/24,0)+IF(G38="P",7/24,0)+IF(G38="N",10/24,0)+IF(G38="M1",6.336/24,0)+IF(G38="M2",6.336/24,0)+IF(G38="P1",6.336/24,0)+IF(G38="P2",6.336/24,0)</f>
        <v>0.26400000000000001</v>
      </c>
      <c r="O38" s="41">
        <f t="shared" ref="O38:O43" si="12">IF(H38="M",7/24,0)+IF(H38="P",7/24,0)+IF(H38="N",10/24,0)+IF(H38="M1",6.336/24,0)+IF(H38="M2",6.336/24,0)+IF(H38="P1",6.336/24,0)+IF(H38="P2",6.336/24,0)</f>
        <v>0.26400000000000001</v>
      </c>
      <c r="P38" s="41">
        <f t="shared" ref="P38:P43" si="13">IF(I38="M",7/24,0)+IF(I38="P",7/24,0)+IF(I38="N",10/24,0)+IF(I38="M1",6.336/24,0)+IF(I38="M2",6.336/24,0)+IF(I38="P1",6.336/24,0)+IF(I38="P2",6.336/24,0)</f>
        <v>0.26400000000000001</v>
      </c>
      <c r="Q38" s="40">
        <f t="shared" si="6"/>
        <v>1.5840000000000001</v>
      </c>
      <c r="R38" s="41">
        <v>1.5840000000000001</v>
      </c>
      <c r="S38" s="41"/>
    </row>
    <row r="39" spans="1:19" x14ac:dyDescent="0.25">
      <c r="B39" s="59">
        <v>3</v>
      </c>
      <c r="C39" s="50" t="s">
        <v>7</v>
      </c>
      <c r="D39" s="51" t="s">
        <v>7</v>
      </c>
      <c r="E39" s="49" t="s">
        <v>3</v>
      </c>
      <c r="F39" s="51" t="s">
        <v>6</v>
      </c>
      <c r="G39" s="51" t="s">
        <v>6</v>
      </c>
      <c r="H39" s="51" t="s">
        <v>7</v>
      </c>
      <c r="I39" s="51" t="s">
        <v>6</v>
      </c>
      <c r="J39" s="41">
        <f t="shared" si="7"/>
        <v>0.26400000000000001</v>
      </c>
      <c r="K39" s="41">
        <f t="shared" si="8"/>
        <v>0.26400000000000001</v>
      </c>
      <c r="L39" s="41">
        <f t="shared" si="9"/>
        <v>0</v>
      </c>
      <c r="M39" s="41">
        <f t="shared" si="10"/>
        <v>0.26400000000000001</v>
      </c>
      <c r="N39" s="41">
        <f t="shared" si="11"/>
        <v>0.26400000000000001</v>
      </c>
      <c r="O39" s="41">
        <f t="shared" si="12"/>
        <v>0.26400000000000001</v>
      </c>
      <c r="P39" s="41">
        <f t="shared" si="13"/>
        <v>0.26400000000000001</v>
      </c>
      <c r="Q39" s="40">
        <f t="shared" si="6"/>
        <v>1.5840000000000001</v>
      </c>
      <c r="R39" s="41">
        <v>1.5840000000000001</v>
      </c>
      <c r="S39" s="41"/>
    </row>
    <row r="40" spans="1:19" x14ac:dyDescent="0.25">
      <c r="B40" s="59">
        <v>4</v>
      </c>
      <c r="C40" s="50" t="s">
        <v>6</v>
      </c>
      <c r="D40" s="49" t="s">
        <v>3</v>
      </c>
      <c r="E40" s="51" t="s">
        <v>7</v>
      </c>
      <c r="F40" s="51" t="s">
        <v>6</v>
      </c>
      <c r="G40" s="51" t="s">
        <v>7</v>
      </c>
      <c r="H40" s="51" t="s">
        <v>6</v>
      </c>
      <c r="I40" s="51" t="s">
        <v>6</v>
      </c>
      <c r="J40" s="41">
        <f t="shared" si="7"/>
        <v>0.26400000000000001</v>
      </c>
      <c r="K40" s="41">
        <f t="shared" si="8"/>
        <v>0</v>
      </c>
      <c r="L40" s="41">
        <f t="shared" si="9"/>
        <v>0.26400000000000001</v>
      </c>
      <c r="M40" s="41">
        <f t="shared" si="10"/>
        <v>0.26400000000000001</v>
      </c>
      <c r="N40" s="41">
        <f t="shared" si="11"/>
        <v>0.26400000000000001</v>
      </c>
      <c r="O40" s="41">
        <f t="shared" si="12"/>
        <v>0.26400000000000001</v>
      </c>
      <c r="P40" s="41">
        <f t="shared" si="13"/>
        <v>0.26400000000000001</v>
      </c>
      <c r="Q40" s="40">
        <f t="shared" si="6"/>
        <v>1.5840000000000001</v>
      </c>
      <c r="R40" s="41">
        <v>1.5840000000000001</v>
      </c>
      <c r="S40" s="41"/>
    </row>
    <row r="41" spans="1:19" x14ac:dyDescent="0.25">
      <c r="B41" s="59">
        <v>5</v>
      </c>
      <c r="C41" s="49" t="s">
        <v>3</v>
      </c>
      <c r="D41" s="51" t="s">
        <v>5</v>
      </c>
      <c r="E41" s="51" t="s">
        <v>5</v>
      </c>
      <c r="F41" s="51" t="s">
        <v>4</v>
      </c>
      <c r="G41" s="51" t="s">
        <v>5</v>
      </c>
      <c r="H41" s="51" t="s">
        <v>5</v>
      </c>
      <c r="I41" s="49" t="s">
        <v>3</v>
      </c>
      <c r="J41" s="41">
        <f t="shared" si="7"/>
        <v>0</v>
      </c>
      <c r="K41" s="41">
        <f t="shared" si="8"/>
        <v>0.29166666666666669</v>
      </c>
      <c r="L41" s="41">
        <f t="shared" si="9"/>
        <v>0.29166666666666669</v>
      </c>
      <c r="M41" s="41">
        <f t="shared" si="10"/>
        <v>0.29166666666666669</v>
      </c>
      <c r="N41" s="41">
        <f t="shared" si="11"/>
        <v>0.29166666666666669</v>
      </c>
      <c r="O41" s="41">
        <f t="shared" si="12"/>
        <v>0.29166666666666669</v>
      </c>
      <c r="P41" s="41">
        <f t="shared" si="13"/>
        <v>0</v>
      </c>
      <c r="Q41" s="40">
        <f t="shared" si="6"/>
        <v>1.4583333333333335</v>
      </c>
      <c r="R41" s="41">
        <v>1.4583333333333335</v>
      </c>
      <c r="S41" s="41"/>
    </row>
    <row r="42" spans="1:19" x14ac:dyDescent="0.25">
      <c r="B42" s="59">
        <v>6</v>
      </c>
      <c r="C42" s="50" t="s">
        <v>5</v>
      </c>
      <c r="D42" s="51" t="s">
        <v>4</v>
      </c>
      <c r="E42" s="51" t="s">
        <v>5</v>
      </c>
      <c r="F42" s="51" t="s">
        <v>4</v>
      </c>
      <c r="G42" s="51" t="s">
        <v>5</v>
      </c>
      <c r="H42" s="49" t="s">
        <v>3</v>
      </c>
      <c r="I42" s="51" t="s">
        <v>5</v>
      </c>
      <c r="J42" s="41">
        <f t="shared" si="7"/>
        <v>0.29166666666666669</v>
      </c>
      <c r="K42" s="41">
        <f t="shared" si="8"/>
        <v>0.29166666666666669</v>
      </c>
      <c r="L42" s="41">
        <f t="shared" si="9"/>
        <v>0.29166666666666669</v>
      </c>
      <c r="M42" s="41">
        <f t="shared" si="10"/>
        <v>0.29166666666666669</v>
      </c>
      <c r="N42" s="41">
        <f t="shared" si="11"/>
        <v>0.29166666666666669</v>
      </c>
      <c r="O42" s="41">
        <f t="shared" si="12"/>
        <v>0</v>
      </c>
      <c r="P42" s="41">
        <f t="shared" si="13"/>
        <v>0.29166666666666669</v>
      </c>
      <c r="Q42" s="62">
        <f t="shared" si="6"/>
        <v>1.7500000000000002</v>
      </c>
      <c r="R42" s="41"/>
      <c r="S42" s="41"/>
    </row>
    <row r="43" spans="1:19" x14ac:dyDescent="0.25">
      <c r="B43" s="29">
        <v>7</v>
      </c>
      <c r="C43" s="52" t="s">
        <v>5</v>
      </c>
      <c r="D43" s="49" t="s">
        <v>3</v>
      </c>
      <c r="E43" s="53" t="s">
        <v>5</v>
      </c>
      <c r="F43" s="53" t="s">
        <v>4</v>
      </c>
      <c r="G43" s="53" t="s">
        <v>5</v>
      </c>
      <c r="H43" s="49" t="s">
        <v>3</v>
      </c>
      <c r="I43" s="53" t="s">
        <v>5</v>
      </c>
      <c r="J43" s="41">
        <f t="shared" si="7"/>
        <v>0.29166666666666669</v>
      </c>
      <c r="K43" s="41">
        <f t="shared" si="8"/>
        <v>0</v>
      </c>
      <c r="L43" s="41">
        <f t="shared" si="9"/>
        <v>0.29166666666666669</v>
      </c>
      <c r="M43" s="41">
        <f t="shared" si="10"/>
        <v>0.29166666666666669</v>
      </c>
      <c r="N43" s="41">
        <f t="shared" si="11"/>
        <v>0.29166666666666669</v>
      </c>
      <c r="O43" s="41">
        <f t="shared" si="12"/>
        <v>0</v>
      </c>
      <c r="P43" s="41">
        <f t="shared" si="13"/>
        <v>0.29166666666666669</v>
      </c>
      <c r="R43" s="62">
        <f>SUM(J43:P43)</f>
        <v>1.4583333333333335</v>
      </c>
      <c r="S43" s="41"/>
    </row>
    <row r="44" spans="1:19" x14ac:dyDescent="0.25">
      <c r="A44" s="24" t="s">
        <v>48</v>
      </c>
      <c r="B44" s="25" t="s">
        <v>16</v>
      </c>
      <c r="C44" s="54">
        <f>IF(C$37=$A45,1,0)*$C$33+IF(C$38=$A45,1,0)*$C$33+IF(C$39=$A45,1,0)*$C$33+IF(C$40=$A45,1,0)*$C$33+IF(C$41=$A45,1,0)*$C$33+IF(C$42=$A45,1,0)*$C$33</f>
        <v>1</v>
      </c>
      <c r="D44" s="54">
        <f t="shared" ref="D44:I44" si="14">IF(D$37=$A45,1,0)*$C$33+IF(D$38=$A45,1,0)*$C$33+IF(D$39=$A45,1,0)*$C$33+IF(D$40=$A45,1,0)*$C$33+IF(D$41=$A45,1,0)*$C$33+IF(D$42=$A45,1,0)*$C$33</f>
        <v>1</v>
      </c>
      <c r="E44" s="54">
        <f t="shared" si="14"/>
        <v>2</v>
      </c>
      <c r="F44" s="54">
        <f t="shared" si="14"/>
        <v>0</v>
      </c>
      <c r="G44" s="54">
        <f t="shared" si="14"/>
        <v>2</v>
      </c>
      <c r="H44" s="54">
        <f t="shared" si="14"/>
        <v>1</v>
      </c>
      <c r="I44" s="54">
        <f t="shared" si="14"/>
        <v>1</v>
      </c>
    </row>
    <row r="45" spans="1:19" x14ac:dyDescent="0.25">
      <c r="A45" s="44" t="s">
        <v>5</v>
      </c>
      <c r="B45" s="17" t="s">
        <v>62</v>
      </c>
      <c r="C45" s="54">
        <f t="shared" ref="C45:C50" si="15">IF(C$37=$A46,1,0)*$C$33+IF(C$38=$A46,1,0)*$C$33+IF(C$39=$A46,1,0)*$C$33+IF(C$40=$A46,1,0)*$C$33+IF(C$41=$A46,1,0)*$C$33+IF(C$42=$A46,1,0)*$C$33</f>
        <v>2</v>
      </c>
      <c r="D45" s="54">
        <f t="shared" ref="D45:D50" si="16">IF(D$37=$A46,1,0)*$C$33+IF(D$38=$A46,1,0)*$C$33+IF(D$39=$A46,1,0)*$C$33+IF(D$40=$A46,1,0)*$C$33+IF(D$41=$A46,1,0)*$C$33+IF(D$42=$A46,1,0)*$C$33</f>
        <v>1</v>
      </c>
      <c r="E45" s="54">
        <f t="shared" ref="E45:E50" si="17">IF(E$37=$A46,1,0)*$C$33+IF(E$38=$A46,1,0)*$C$33+IF(E$39=$A46,1,0)*$C$33+IF(E$40=$A46,1,0)*$C$33+IF(E$41=$A46,1,0)*$C$33+IF(E$42=$A46,1,0)*$C$33</f>
        <v>1</v>
      </c>
      <c r="F45" s="54">
        <f t="shared" ref="F45:F50" si="18">IF(F$37=$A46,1,0)*$C$33+IF(F$38=$A46,1,0)*$C$33+IF(F$39=$A46,1,0)*$C$33+IF(F$40=$A46,1,0)*$C$33+IF(F$41=$A46,1,0)*$C$33+IF(F$42=$A46,1,0)*$C$33</f>
        <v>3</v>
      </c>
      <c r="G45" s="54">
        <f t="shared" ref="G45:G50" si="19">IF(G$37=$A46,1,0)*$C$33+IF(G$38=$A46,1,0)*$C$33+IF(G$39=$A46,1,0)*$C$33+IF(G$40=$A46,1,0)*$C$33+IF(G$41=$A46,1,0)*$C$33+IF(G$42=$A46,1,0)*$C$33</f>
        <v>1</v>
      </c>
      <c r="H45" s="54">
        <f t="shared" ref="H45:H50" si="20">IF(H$37=$A46,1,0)*$C$33+IF(H$38=$A46,1,0)*$C$33+IF(H$39=$A46,1,0)*$C$33+IF(H$40=$A46,1,0)*$C$33+IF(H$41=$A46,1,0)*$C$33+IF(H$42=$A46,1,0)*$C$33</f>
        <v>2</v>
      </c>
      <c r="I45" s="54">
        <f t="shared" ref="I45:I49" si="21">IF(I$37=$A46,1,0)*$C$33+IF(I$38=$A46,1,0)*$C$33+IF(I$39=$A46,1,0)*$C$33+IF(I$40=$A46,1,0)*$C$33+IF(I$41=$A46,1,0)*$C$33+IF(I$42=$A46,1,0)*$C$33</f>
        <v>2</v>
      </c>
    </row>
    <row r="46" spans="1:19" x14ac:dyDescent="0.25">
      <c r="A46" s="17" t="s">
        <v>6</v>
      </c>
      <c r="B46" s="25" t="s">
        <v>19</v>
      </c>
      <c r="C46" s="54">
        <f t="shared" si="15"/>
        <v>0</v>
      </c>
      <c r="D46" s="54">
        <f t="shared" si="16"/>
        <v>1</v>
      </c>
      <c r="E46" s="54">
        <f t="shared" si="17"/>
        <v>0</v>
      </c>
      <c r="F46" s="54">
        <f t="shared" si="18"/>
        <v>2</v>
      </c>
      <c r="G46" s="54">
        <f t="shared" si="19"/>
        <v>0</v>
      </c>
      <c r="H46" s="54">
        <f t="shared" si="20"/>
        <v>0</v>
      </c>
      <c r="I46" s="54">
        <f t="shared" si="21"/>
        <v>0</v>
      </c>
    </row>
    <row r="47" spans="1:19" x14ac:dyDescent="0.25">
      <c r="A47" s="17" t="s">
        <v>4</v>
      </c>
      <c r="B47" s="17" t="s">
        <v>63</v>
      </c>
      <c r="C47" s="54">
        <f t="shared" si="15"/>
        <v>2</v>
      </c>
      <c r="D47" s="54">
        <f t="shared" si="16"/>
        <v>2</v>
      </c>
      <c r="E47" s="54">
        <f t="shared" si="17"/>
        <v>2</v>
      </c>
      <c r="F47" s="54">
        <f t="shared" si="18"/>
        <v>0</v>
      </c>
      <c r="G47" s="54">
        <f t="shared" si="19"/>
        <v>2</v>
      </c>
      <c r="H47" s="54">
        <f t="shared" si="20"/>
        <v>2</v>
      </c>
      <c r="I47" s="54">
        <f t="shared" si="21"/>
        <v>2</v>
      </c>
    </row>
    <row r="48" spans="1:19" x14ac:dyDescent="0.25">
      <c r="A48" s="17" t="s">
        <v>7</v>
      </c>
      <c r="B48" s="56" t="s">
        <v>22</v>
      </c>
      <c r="C48" s="54">
        <f t="shared" si="15"/>
        <v>0</v>
      </c>
      <c r="D48" s="54">
        <f t="shared" si="16"/>
        <v>0</v>
      </c>
      <c r="E48" s="54">
        <f t="shared" si="17"/>
        <v>0</v>
      </c>
      <c r="F48" s="54">
        <f t="shared" si="18"/>
        <v>0</v>
      </c>
      <c r="G48" s="54">
        <f t="shared" si="19"/>
        <v>0</v>
      </c>
      <c r="H48" s="54">
        <f t="shared" si="20"/>
        <v>0</v>
      </c>
      <c r="I48" s="54">
        <f t="shared" si="21"/>
        <v>0</v>
      </c>
    </row>
    <row r="49" spans="1:14" x14ac:dyDescent="0.25">
      <c r="A49" s="44" t="s">
        <v>1</v>
      </c>
      <c r="B49" s="25" t="s">
        <v>23</v>
      </c>
      <c r="C49" s="54">
        <f t="shared" si="15"/>
        <v>0</v>
      </c>
      <c r="D49" s="54">
        <f t="shared" si="16"/>
        <v>0</v>
      </c>
      <c r="E49" s="54">
        <f t="shared" si="17"/>
        <v>0</v>
      </c>
      <c r="F49" s="54">
        <f t="shared" si="18"/>
        <v>0</v>
      </c>
      <c r="G49" s="54">
        <f t="shared" si="19"/>
        <v>0</v>
      </c>
      <c r="H49" s="54">
        <f t="shared" si="20"/>
        <v>0</v>
      </c>
      <c r="I49" s="54">
        <f t="shared" si="21"/>
        <v>0</v>
      </c>
      <c r="N49" s="42"/>
    </row>
    <row r="50" spans="1:14" x14ac:dyDescent="0.25">
      <c r="A50" s="44" t="s">
        <v>2</v>
      </c>
      <c r="B50" s="25" t="s">
        <v>24</v>
      </c>
      <c r="C50" s="54">
        <f t="shared" si="15"/>
        <v>1</v>
      </c>
      <c r="D50" s="54">
        <f t="shared" si="16"/>
        <v>1</v>
      </c>
      <c r="E50" s="54">
        <f t="shared" si="17"/>
        <v>1</v>
      </c>
      <c r="F50" s="54">
        <f t="shared" si="18"/>
        <v>1</v>
      </c>
      <c r="G50" s="54">
        <f t="shared" si="19"/>
        <v>1</v>
      </c>
      <c r="H50" s="54">
        <f t="shared" si="20"/>
        <v>1</v>
      </c>
      <c r="I50" s="54">
        <f>IF(I$37=$A51,1,0)*$C$33+IF(I$38=$A51,1,0)*$C$33+IF(I$39=$A51,1,0)*$C$33+IF(I$40=$A51,1,0)*$C$33+IF(I$41=$A51,1,0)*$C$33+IF(I$42=$A51,1,0)*$C$33</f>
        <v>1</v>
      </c>
      <c r="N50" s="42"/>
    </row>
    <row r="51" spans="1:14" x14ac:dyDescent="0.25">
      <c r="A51" s="44" t="s">
        <v>3</v>
      </c>
      <c r="B51" s="29" t="s">
        <v>18</v>
      </c>
      <c r="C51" s="55">
        <f t="shared" ref="C51:I51" si="22">SUM(C44:C45)</f>
        <v>3</v>
      </c>
      <c r="D51" s="55">
        <f t="shared" si="22"/>
        <v>2</v>
      </c>
      <c r="E51" s="55">
        <f t="shared" si="22"/>
        <v>3</v>
      </c>
      <c r="F51" s="55">
        <f t="shared" si="22"/>
        <v>3</v>
      </c>
      <c r="G51" s="55">
        <f t="shared" si="22"/>
        <v>3</v>
      </c>
      <c r="H51" s="55">
        <f t="shared" si="22"/>
        <v>3</v>
      </c>
      <c r="I51" s="55">
        <f t="shared" si="22"/>
        <v>3</v>
      </c>
      <c r="N51" s="42"/>
    </row>
    <row r="52" spans="1:14" x14ac:dyDescent="0.25">
      <c r="B52" s="29" t="s">
        <v>21</v>
      </c>
      <c r="C52" s="55">
        <f t="shared" ref="C52:I52" si="23">SUM(C46:C47)</f>
        <v>2</v>
      </c>
      <c r="D52" s="55">
        <f t="shared" si="23"/>
        <v>3</v>
      </c>
      <c r="E52" s="55">
        <f t="shared" si="23"/>
        <v>2</v>
      </c>
      <c r="F52" s="55">
        <f t="shared" si="23"/>
        <v>2</v>
      </c>
      <c r="G52" s="55">
        <f t="shared" si="23"/>
        <v>2</v>
      </c>
      <c r="H52" s="55">
        <f t="shared" si="23"/>
        <v>2</v>
      </c>
      <c r="I52" s="55">
        <f t="shared" si="23"/>
        <v>2</v>
      </c>
      <c r="N52" s="42"/>
    </row>
    <row r="56" spans="1:14" ht="18.75" x14ac:dyDescent="0.3">
      <c r="B56" s="57" t="s">
        <v>18</v>
      </c>
      <c r="C56" s="58">
        <f>C24+C51</f>
        <v>11</v>
      </c>
      <c r="D56" s="58">
        <f t="shared" ref="D56:I57" si="24">D24+D51</f>
        <v>12</v>
      </c>
      <c r="E56" s="58">
        <f t="shared" si="24"/>
        <v>11</v>
      </c>
      <c r="F56" s="58">
        <f t="shared" si="24"/>
        <v>11</v>
      </c>
      <c r="G56" s="58">
        <f t="shared" si="24"/>
        <v>11</v>
      </c>
      <c r="H56" s="58">
        <f t="shared" si="24"/>
        <v>11</v>
      </c>
      <c r="I56" s="58">
        <f t="shared" si="24"/>
        <v>11</v>
      </c>
    </row>
    <row r="57" spans="1:14" ht="18.75" x14ac:dyDescent="0.3">
      <c r="B57" s="57" t="s">
        <v>21</v>
      </c>
      <c r="C57" s="58">
        <f>C25+C52</f>
        <v>8</v>
      </c>
      <c r="D57" s="58">
        <f t="shared" si="24"/>
        <v>9</v>
      </c>
      <c r="E57" s="58">
        <f t="shared" si="24"/>
        <v>8</v>
      </c>
      <c r="F57" s="58">
        <f t="shared" si="24"/>
        <v>8</v>
      </c>
      <c r="G57" s="58">
        <f t="shared" si="24"/>
        <v>8</v>
      </c>
      <c r="H57" s="58">
        <f t="shared" si="24"/>
        <v>8</v>
      </c>
      <c r="I57" s="58">
        <f t="shared" si="24"/>
        <v>8</v>
      </c>
    </row>
    <row r="58" spans="1:14" ht="18.75" x14ac:dyDescent="0.3">
      <c r="B58" s="57" t="s">
        <v>65</v>
      </c>
      <c r="C58" s="58">
        <f>C21+C48</f>
        <v>2</v>
      </c>
      <c r="D58" s="58">
        <f t="shared" ref="D58:I58" si="25">D21+D48</f>
        <v>2</v>
      </c>
      <c r="E58" s="58">
        <f t="shared" si="25"/>
        <v>2</v>
      </c>
      <c r="F58" s="58">
        <f t="shared" si="25"/>
        <v>2</v>
      </c>
      <c r="G58" s="58">
        <f t="shared" si="25"/>
        <v>2</v>
      </c>
      <c r="H58" s="58">
        <f t="shared" si="25"/>
        <v>2</v>
      </c>
      <c r="I58" s="58">
        <f t="shared" si="25"/>
        <v>2</v>
      </c>
    </row>
    <row r="59" spans="1:14" ht="18.75" x14ac:dyDescent="0.3">
      <c r="B59" s="57" t="s">
        <v>67</v>
      </c>
      <c r="C59" s="58">
        <f>C23+C50</f>
        <v>5</v>
      </c>
      <c r="D59" s="58">
        <f t="shared" ref="D59:I59" si="26">D23+D50</f>
        <v>3</v>
      </c>
      <c r="E59" s="58">
        <f t="shared" si="26"/>
        <v>5</v>
      </c>
      <c r="F59" s="58">
        <f t="shared" si="26"/>
        <v>5</v>
      </c>
      <c r="G59" s="58">
        <f t="shared" si="26"/>
        <v>5</v>
      </c>
      <c r="H59" s="58">
        <f t="shared" si="26"/>
        <v>5</v>
      </c>
      <c r="I59" s="58">
        <f t="shared" si="26"/>
        <v>5</v>
      </c>
    </row>
    <row r="60" spans="1:14" ht="18.75" x14ac:dyDescent="0.3">
      <c r="B60" s="57" t="s">
        <v>69</v>
      </c>
      <c r="C60" s="58">
        <f>C21+C49</f>
        <v>2</v>
      </c>
      <c r="D60" s="58">
        <f t="shared" ref="D60:I60" si="27">D21+D49</f>
        <v>2</v>
      </c>
      <c r="E60" s="58">
        <f t="shared" si="27"/>
        <v>2</v>
      </c>
      <c r="F60" s="58">
        <f t="shared" si="27"/>
        <v>2</v>
      </c>
      <c r="G60" s="58">
        <f t="shared" si="27"/>
        <v>2</v>
      </c>
      <c r="H60" s="58">
        <f t="shared" si="27"/>
        <v>2</v>
      </c>
      <c r="I60" s="58">
        <f t="shared" si="27"/>
        <v>2</v>
      </c>
    </row>
    <row r="61" spans="1:14" ht="18.75" x14ac:dyDescent="0.3">
      <c r="B61" s="57" t="s">
        <v>68</v>
      </c>
      <c r="C61" s="63">
        <f>SUM(C56:C60)</f>
        <v>28</v>
      </c>
      <c r="D61" s="63">
        <f t="shared" ref="D61:I61" si="28">SUM(D56:D60)</f>
        <v>28</v>
      </c>
      <c r="E61" s="63">
        <f t="shared" si="28"/>
        <v>28</v>
      </c>
      <c r="F61" s="63">
        <f t="shared" si="28"/>
        <v>28</v>
      </c>
      <c r="G61" s="63">
        <f t="shared" si="28"/>
        <v>28</v>
      </c>
      <c r="H61" s="63">
        <f t="shared" si="28"/>
        <v>28</v>
      </c>
      <c r="I61" s="63">
        <f t="shared" si="28"/>
        <v>28</v>
      </c>
    </row>
  </sheetData>
  <mergeCells count="4">
    <mergeCell ref="J6:P6"/>
    <mergeCell ref="A1:Q1"/>
    <mergeCell ref="J35:P35"/>
    <mergeCell ref="A30:Q30"/>
  </mergeCells>
  <conditionalFormatting sqref="C10:I10 C15:I15">
    <cfRule type="cellIs" dxfId="98" priority="37" operator="equal">
      <formula>"S"</formula>
    </cfRule>
    <cfRule type="cellIs" dxfId="97" priority="38" operator="equal">
      <formula>"R"</formula>
    </cfRule>
    <cfRule type="cellIs" dxfId="96" priority="39" operator="equal">
      <formula>"N"</formula>
    </cfRule>
  </conditionalFormatting>
  <conditionalFormatting sqref="C17:I17">
    <cfRule type="cellIs" dxfId="95" priority="34" operator="equal">
      <formula>"S"</formula>
    </cfRule>
    <cfRule type="cellIs" dxfId="94" priority="35" operator="equal">
      <formula>"R"</formula>
    </cfRule>
    <cfRule type="cellIs" dxfId="93" priority="36" operator="equal">
      <formula>"N"</formula>
    </cfRule>
  </conditionalFormatting>
  <conditionalFormatting sqref="C12:I12">
    <cfRule type="cellIs" dxfId="92" priority="31" operator="equal">
      <formula>"S"</formula>
    </cfRule>
    <cfRule type="cellIs" dxfId="91" priority="32" operator="equal">
      <formula>"R"</formula>
    </cfRule>
    <cfRule type="cellIs" dxfId="90" priority="33" operator="equal">
      <formula>"N"</formula>
    </cfRule>
  </conditionalFormatting>
  <conditionalFormatting sqref="C13:I13">
    <cfRule type="cellIs" dxfId="89" priority="28" operator="equal">
      <formula>"S"</formula>
    </cfRule>
    <cfRule type="cellIs" dxfId="88" priority="29" operator="equal">
      <formula>"R"</formula>
    </cfRule>
    <cfRule type="cellIs" dxfId="87" priority="30" operator="equal">
      <formula>"N"</formula>
    </cfRule>
  </conditionalFormatting>
  <conditionalFormatting sqref="C8:I8">
    <cfRule type="cellIs" dxfId="86" priority="25" operator="equal">
      <formula>"S"</formula>
    </cfRule>
    <cfRule type="cellIs" dxfId="85" priority="26" operator="equal">
      <formula>"R"</formula>
    </cfRule>
    <cfRule type="cellIs" dxfId="84" priority="27" operator="equal">
      <formula>"N"</formula>
    </cfRule>
  </conditionalFormatting>
  <conditionalFormatting sqref="C18:I18">
    <cfRule type="cellIs" dxfId="83" priority="22" operator="equal">
      <formula>"S"</formula>
    </cfRule>
    <cfRule type="cellIs" dxfId="82" priority="23" operator="equal">
      <formula>"R"</formula>
    </cfRule>
    <cfRule type="cellIs" dxfId="81" priority="24" operator="equal">
      <formula>"N"</formula>
    </cfRule>
  </conditionalFormatting>
  <conditionalFormatting sqref="C14:I14">
    <cfRule type="cellIs" dxfId="80" priority="19" operator="equal">
      <formula>"S"</formula>
    </cfRule>
    <cfRule type="cellIs" dxfId="79" priority="20" operator="equal">
      <formula>"R"</formula>
    </cfRule>
    <cfRule type="cellIs" dxfId="78" priority="21" operator="equal">
      <formula>"N"</formula>
    </cfRule>
  </conditionalFormatting>
  <conditionalFormatting sqref="C9:I9">
    <cfRule type="cellIs" dxfId="77" priority="16" operator="equal">
      <formula>"S"</formula>
    </cfRule>
    <cfRule type="cellIs" dxfId="76" priority="17" operator="equal">
      <formula>"R"</formula>
    </cfRule>
    <cfRule type="cellIs" dxfId="75" priority="18" operator="equal">
      <formula>"N"</formula>
    </cfRule>
  </conditionalFormatting>
  <conditionalFormatting sqref="C16:I16">
    <cfRule type="cellIs" dxfId="74" priority="13" operator="equal">
      <formula>"S"</formula>
    </cfRule>
    <cfRule type="cellIs" dxfId="73" priority="14" operator="equal">
      <formula>"R"</formula>
    </cfRule>
    <cfRule type="cellIs" dxfId="72" priority="15" operator="equal">
      <formula>"N"</formula>
    </cfRule>
  </conditionalFormatting>
  <conditionalFormatting sqref="C11:I11">
    <cfRule type="cellIs" dxfId="71" priority="10" operator="equal">
      <formula>"S"</formula>
    </cfRule>
    <cfRule type="cellIs" dxfId="70" priority="11" operator="equal">
      <formula>"R"</formula>
    </cfRule>
    <cfRule type="cellIs" dxfId="69" priority="12" operator="equal">
      <formula>"N"</formula>
    </cfRule>
  </conditionalFormatting>
  <conditionalFormatting sqref="C19:I25">
    <cfRule type="cellIs" dxfId="68" priority="9" operator="equal">
      <formula>"F"</formula>
    </cfRule>
  </conditionalFormatting>
  <conditionalFormatting sqref="C44:I52">
    <cfRule type="cellIs" dxfId="67" priority="8" operator="equal">
      <formula>"F"</formula>
    </cfRule>
  </conditionalFormatting>
  <conditionalFormatting sqref="C58:I58">
    <cfRule type="cellIs" dxfId="66" priority="7" operator="lessThan">
      <formula>2</formula>
    </cfRule>
  </conditionalFormatting>
  <conditionalFormatting sqref="C57:I57">
    <cfRule type="cellIs" dxfId="65" priority="6" operator="lessThan">
      <formula>7</formula>
    </cfRule>
  </conditionalFormatting>
  <conditionalFormatting sqref="C56:I56">
    <cfRule type="cellIs" dxfId="64" priority="5" operator="lessThan">
      <formula>9</formula>
    </cfRule>
  </conditionalFormatting>
  <conditionalFormatting sqref="C21:I21">
    <cfRule type="cellIs" dxfId="63" priority="4" operator="lessThan">
      <formula>2</formula>
    </cfRule>
  </conditionalFormatting>
  <conditionalFormatting sqref="C37:I43">
    <cfRule type="cellIs" dxfId="62" priority="3" operator="equal">
      <formula>"R"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6" sqref="C6"/>
    </sheetView>
  </sheetViews>
  <sheetFormatPr defaultRowHeight="15" x14ac:dyDescent="0.25"/>
  <cols>
    <col min="3" max="3" width="12.5703125" bestFit="1" customWidth="1"/>
  </cols>
  <sheetData>
    <row r="1" spans="1:3" x14ac:dyDescent="0.25">
      <c r="A1" t="s">
        <v>70</v>
      </c>
      <c r="B1" t="s">
        <v>71</v>
      </c>
      <c r="C1" t="s">
        <v>72</v>
      </c>
    </row>
    <row r="2" spans="1:3" x14ac:dyDescent="0.25">
      <c r="A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5" x14ac:dyDescent="0.25"/>
  <cols>
    <col min="2" max="2" width="11.42578125" bestFit="1" customWidth="1"/>
    <col min="3" max="3" width="9.85546875" bestFit="1" customWidth="1"/>
    <col min="4" max="4" width="14.28515625" bestFit="1" customWidth="1"/>
  </cols>
  <sheetData>
    <row r="1" spans="1:4" x14ac:dyDescent="0.25">
      <c r="A1" t="s">
        <v>70</v>
      </c>
      <c r="B1" t="s">
        <v>77</v>
      </c>
      <c r="C1" t="s">
        <v>78</v>
      </c>
      <c r="D1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2" max="2" width="13.5703125" bestFit="1" customWidth="1"/>
    <col min="4" max="4" width="10.7109375" bestFit="1" customWidth="1"/>
    <col min="5" max="5" width="15.42578125" bestFit="1" customWidth="1"/>
    <col min="6" max="6" width="12.5703125" bestFit="1" customWidth="1"/>
  </cols>
  <sheetData>
    <row r="1" spans="1:6" x14ac:dyDescent="0.25">
      <c r="A1" t="s">
        <v>70</v>
      </c>
      <c r="B1" t="s">
        <v>73</v>
      </c>
      <c r="C1" t="s">
        <v>74</v>
      </c>
      <c r="D1" t="s">
        <v>75</v>
      </c>
      <c r="E1" t="s">
        <v>76</v>
      </c>
      <c r="F1" t="s">
        <v>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8"/>
  <sheetViews>
    <sheetView topLeftCell="G4" workbookViewId="0">
      <selection activeCell="M6" sqref="M6:AA17"/>
    </sheetView>
  </sheetViews>
  <sheetFormatPr defaultColWidth="8.85546875" defaultRowHeight="15" x14ac:dyDescent="0.25"/>
  <cols>
    <col min="3" max="9" width="8.85546875" style="6"/>
    <col min="11" max="11" width="6.28515625" bestFit="1" customWidth="1"/>
    <col min="12" max="12" width="14.7109375" customWidth="1"/>
    <col min="20" max="26" width="11.42578125" bestFit="1" customWidth="1"/>
    <col min="27" max="27" width="11.7109375" bestFit="1" customWidth="1"/>
  </cols>
  <sheetData>
    <row r="2" spans="1:27" x14ac:dyDescent="0.25">
      <c r="A2" s="1" t="s">
        <v>0</v>
      </c>
      <c r="B2" s="2">
        <v>1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4</v>
      </c>
      <c r="H2" s="3" t="s">
        <v>5</v>
      </c>
      <c r="I2" s="3" t="s">
        <v>1</v>
      </c>
    </row>
    <row r="3" spans="1:27" x14ac:dyDescent="0.25">
      <c r="A3" s="1" t="s">
        <v>0</v>
      </c>
      <c r="B3" s="2">
        <v>2</v>
      </c>
      <c r="C3" s="3" t="s">
        <v>2</v>
      </c>
      <c r="D3" s="3" t="s">
        <v>3</v>
      </c>
      <c r="E3" s="3" t="s">
        <v>4</v>
      </c>
      <c r="F3" s="4" t="s">
        <v>4</v>
      </c>
      <c r="G3" s="3" t="s">
        <v>5</v>
      </c>
      <c r="H3" s="4" t="s">
        <v>5</v>
      </c>
      <c r="I3" s="3" t="s">
        <v>5</v>
      </c>
    </row>
    <row r="4" spans="1:27" x14ac:dyDescent="0.25">
      <c r="A4" s="1" t="s">
        <v>0</v>
      </c>
      <c r="B4" s="2">
        <v>3</v>
      </c>
      <c r="C4" s="3" t="s">
        <v>3</v>
      </c>
      <c r="D4" s="3" t="s">
        <v>5</v>
      </c>
      <c r="E4" s="4" t="s">
        <v>5</v>
      </c>
      <c r="F4" s="3" t="s">
        <v>4</v>
      </c>
      <c r="G4" s="4" t="s">
        <v>5</v>
      </c>
      <c r="H4" s="3" t="s">
        <v>5</v>
      </c>
      <c r="I4" s="3" t="s">
        <v>3</v>
      </c>
    </row>
    <row r="5" spans="1:27" x14ac:dyDescent="0.25">
      <c r="A5" s="1" t="s">
        <v>0</v>
      </c>
      <c r="B5" s="2">
        <v>4</v>
      </c>
      <c r="C5" s="3" t="s">
        <v>5</v>
      </c>
      <c r="D5" s="4" t="s">
        <v>5</v>
      </c>
      <c r="E5" s="3" t="s">
        <v>5</v>
      </c>
      <c r="F5" s="3" t="s">
        <v>1</v>
      </c>
      <c r="G5" s="3" t="s">
        <v>2</v>
      </c>
      <c r="H5" s="3" t="s">
        <v>3</v>
      </c>
      <c r="I5" s="3" t="s">
        <v>4</v>
      </c>
      <c r="T5" s="66" t="s">
        <v>25</v>
      </c>
      <c r="U5" s="66"/>
      <c r="V5" s="66"/>
      <c r="W5" s="66"/>
      <c r="X5" s="66"/>
      <c r="Y5" s="66"/>
      <c r="Z5" s="66"/>
      <c r="AA5" s="11" t="s">
        <v>26</v>
      </c>
    </row>
    <row r="6" spans="1:27" x14ac:dyDescent="0.25">
      <c r="A6" s="1" t="s">
        <v>0</v>
      </c>
      <c r="B6" s="2">
        <v>5</v>
      </c>
      <c r="C6" s="3" t="s">
        <v>5</v>
      </c>
      <c r="D6" s="3" t="s">
        <v>5</v>
      </c>
      <c r="E6" s="3" t="s">
        <v>1</v>
      </c>
      <c r="F6" s="3" t="s">
        <v>2</v>
      </c>
      <c r="G6" s="3" t="s">
        <v>3</v>
      </c>
      <c r="H6" s="3" t="s">
        <v>4</v>
      </c>
      <c r="I6" s="4" t="s">
        <v>5</v>
      </c>
      <c r="K6" s="7" t="s">
        <v>15</v>
      </c>
      <c r="L6" s="15" t="s">
        <v>40</v>
      </c>
      <c r="M6" s="7" t="s">
        <v>8</v>
      </c>
      <c r="N6" s="7" t="s">
        <v>9</v>
      </c>
      <c r="O6" s="7" t="s">
        <v>10</v>
      </c>
      <c r="P6" s="7" t="s">
        <v>11</v>
      </c>
      <c r="Q6" s="7" t="s">
        <v>12</v>
      </c>
      <c r="R6" s="7" t="s">
        <v>13</v>
      </c>
      <c r="S6" s="7" t="s">
        <v>14</v>
      </c>
      <c r="T6" s="7" t="s">
        <v>8</v>
      </c>
      <c r="U6" s="7" t="s">
        <v>9</v>
      </c>
      <c r="V6" s="7" t="s">
        <v>10</v>
      </c>
      <c r="W6" s="7" t="s">
        <v>11</v>
      </c>
      <c r="X6" s="7" t="s">
        <v>12</v>
      </c>
      <c r="Y6" s="7" t="s">
        <v>13</v>
      </c>
      <c r="Z6" s="7" t="s">
        <v>14</v>
      </c>
      <c r="AA6" s="39">
        <f>SUM(AA7:AA17)</f>
        <v>17.500000000000004</v>
      </c>
    </row>
    <row r="7" spans="1:27" x14ac:dyDescent="0.25">
      <c r="A7" s="1" t="s">
        <v>0</v>
      </c>
      <c r="B7" s="2">
        <v>6</v>
      </c>
      <c r="C7" s="5" t="s">
        <v>6</v>
      </c>
      <c r="D7" s="5" t="s">
        <v>7</v>
      </c>
      <c r="E7" s="5" t="s">
        <v>7</v>
      </c>
      <c r="F7" s="5" t="s">
        <v>3</v>
      </c>
      <c r="G7" s="5" t="s">
        <v>7</v>
      </c>
      <c r="H7" s="5" t="s">
        <v>7</v>
      </c>
      <c r="I7" s="5" t="s">
        <v>7</v>
      </c>
      <c r="K7">
        <v>2</v>
      </c>
      <c r="L7" s="16">
        <v>2</v>
      </c>
      <c r="M7" s="4" t="s">
        <v>3</v>
      </c>
      <c r="N7" s="4" t="s">
        <v>4</v>
      </c>
      <c r="O7" s="4" t="s">
        <v>5</v>
      </c>
      <c r="P7" s="4" t="s">
        <v>5</v>
      </c>
      <c r="Q7" s="4" t="s">
        <v>1</v>
      </c>
      <c r="R7" s="4" t="s">
        <v>2</v>
      </c>
      <c r="S7" s="4" t="s">
        <v>3</v>
      </c>
      <c r="T7" s="41">
        <f>IF(M7="M",7/24,0)+IF(M7="P",7/24,0)+IF(M7="N",10/24,0)+IF(M7="M1",6.2/24,0)+IF(M7="M2",6.2/24,0)+IF(M7="P1",6.2/24,0)+IF(M7="P2",6.2/24,0)</f>
        <v>0</v>
      </c>
      <c r="U7" s="41">
        <f t="shared" ref="U7:Z17" si="0">IF(N7="M",7/24,0)+IF(N7="P",7/24,0)+IF(N7="N",10/24,0)+IF(N7="M1",6.2/24,0)+IF(N7="M2",6.2/24,0)+IF(N7="P1",6.2/24,0)+IF(N7="P2",6.2/24,0)</f>
        <v>0.29166666666666669</v>
      </c>
      <c r="V7" s="41">
        <f t="shared" si="0"/>
        <v>0.29166666666666669</v>
      </c>
      <c r="W7" s="41">
        <f t="shared" si="0"/>
        <v>0.29166666666666669</v>
      </c>
      <c r="X7" s="41">
        <f t="shared" si="0"/>
        <v>0.41666666666666669</v>
      </c>
      <c r="Y7" s="41">
        <f t="shared" si="0"/>
        <v>0</v>
      </c>
      <c r="Z7" s="41">
        <f t="shared" si="0"/>
        <v>0</v>
      </c>
      <c r="AA7" s="40">
        <f>SUM(T7:Z7)</f>
        <v>1.2916666666666667</v>
      </c>
    </row>
    <row r="8" spans="1:27" x14ac:dyDescent="0.25">
      <c r="A8" s="1" t="s">
        <v>0</v>
      </c>
      <c r="B8" s="2">
        <v>7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5</v>
      </c>
      <c r="I8" s="4" t="s">
        <v>1</v>
      </c>
      <c r="K8">
        <v>0</v>
      </c>
      <c r="L8" s="16">
        <v>0</v>
      </c>
      <c r="M8" s="4" t="s">
        <v>4</v>
      </c>
      <c r="N8" s="4" t="s">
        <v>5</v>
      </c>
      <c r="O8" s="4" t="s">
        <v>5</v>
      </c>
      <c r="P8" s="4" t="s">
        <v>5</v>
      </c>
      <c r="Q8" s="4" t="s">
        <v>5</v>
      </c>
      <c r="R8" s="3" t="s">
        <v>3</v>
      </c>
      <c r="S8" s="4" t="s">
        <v>5</v>
      </c>
      <c r="T8" s="41">
        <f t="shared" ref="T8:T17" si="1">IF(M8="M",7/24,0)+IF(M8="P",7/24,0)+IF(M8="N",10/24,0)+IF(M8="M1",6.2/24,0)+IF(M8="M2",6.2/24,0)+IF(M8="P1",6.2/24,0)+IF(M8="P2",6.2/24,0)</f>
        <v>0.29166666666666669</v>
      </c>
      <c r="U8" s="41">
        <f t="shared" si="0"/>
        <v>0.29166666666666669</v>
      </c>
      <c r="V8" s="41">
        <f t="shared" si="0"/>
        <v>0.29166666666666669</v>
      </c>
      <c r="W8" s="41">
        <f t="shared" si="0"/>
        <v>0.29166666666666669</v>
      </c>
      <c r="X8" s="41">
        <f t="shared" si="0"/>
        <v>0.29166666666666669</v>
      </c>
      <c r="Y8" s="41">
        <f t="shared" si="0"/>
        <v>0</v>
      </c>
      <c r="Z8" s="41">
        <f t="shared" si="0"/>
        <v>0.29166666666666669</v>
      </c>
      <c r="AA8" s="40">
        <f t="shared" ref="AA8:AA17" si="2">SUM(T8:Z8)</f>
        <v>1.7500000000000002</v>
      </c>
    </row>
    <row r="9" spans="1:27" x14ac:dyDescent="0.25">
      <c r="A9" s="1" t="s">
        <v>0</v>
      </c>
      <c r="B9" s="2">
        <v>8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5</v>
      </c>
      <c r="H9" s="4" t="s">
        <v>4</v>
      </c>
      <c r="I9" s="4" t="s">
        <v>5</v>
      </c>
      <c r="K9">
        <v>2</v>
      </c>
      <c r="L9" s="16">
        <v>2</v>
      </c>
      <c r="M9" s="3" t="s">
        <v>4</v>
      </c>
      <c r="N9" s="3" t="s">
        <v>5</v>
      </c>
      <c r="O9" s="3" t="s">
        <v>1</v>
      </c>
      <c r="P9" s="3" t="s">
        <v>2</v>
      </c>
      <c r="Q9" s="3" t="s">
        <v>3</v>
      </c>
      <c r="R9" s="3" t="s">
        <v>4</v>
      </c>
      <c r="S9" s="4" t="s">
        <v>5</v>
      </c>
      <c r="T9" s="41">
        <f t="shared" si="1"/>
        <v>0.29166666666666669</v>
      </c>
      <c r="U9" s="41">
        <f t="shared" si="0"/>
        <v>0.29166666666666669</v>
      </c>
      <c r="V9" s="41">
        <f t="shared" si="0"/>
        <v>0.41666666666666669</v>
      </c>
      <c r="W9" s="41">
        <f t="shared" si="0"/>
        <v>0</v>
      </c>
      <c r="X9" s="41">
        <f t="shared" si="0"/>
        <v>0</v>
      </c>
      <c r="Y9" s="41">
        <f t="shared" si="0"/>
        <v>0.29166666666666669</v>
      </c>
      <c r="Z9" s="41">
        <f t="shared" si="0"/>
        <v>0.29166666666666669</v>
      </c>
      <c r="AA9" s="40">
        <f t="shared" si="2"/>
        <v>1.5833333333333335</v>
      </c>
    </row>
    <row r="10" spans="1:27" x14ac:dyDescent="0.25">
      <c r="A10" s="1" t="s">
        <v>0</v>
      </c>
      <c r="B10" s="2">
        <v>9</v>
      </c>
      <c r="C10" s="4" t="s">
        <v>3</v>
      </c>
      <c r="D10" s="4" t="s">
        <v>5</v>
      </c>
      <c r="E10" s="4" t="s">
        <v>5</v>
      </c>
      <c r="F10" s="4" t="s">
        <v>5</v>
      </c>
      <c r="G10" s="4" t="s">
        <v>1</v>
      </c>
      <c r="H10" s="4" t="s">
        <v>2</v>
      </c>
      <c r="I10" s="4" t="s">
        <v>3</v>
      </c>
      <c r="K10">
        <v>0</v>
      </c>
      <c r="L10" s="16">
        <v>0</v>
      </c>
      <c r="M10" s="5" t="s">
        <v>4</v>
      </c>
      <c r="N10" s="5" t="s">
        <v>4</v>
      </c>
      <c r="O10" s="5" t="s">
        <v>4</v>
      </c>
      <c r="P10" s="5" t="s">
        <v>3</v>
      </c>
      <c r="Q10" s="5" t="s">
        <v>4</v>
      </c>
      <c r="R10" s="5" t="s">
        <v>4</v>
      </c>
      <c r="S10" s="5" t="s">
        <v>5</v>
      </c>
      <c r="T10" s="41">
        <f t="shared" si="1"/>
        <v>0.29166666666666669</v>
      </c>
      <c r="U10" s="41">
        <f t="shared" si="0"/>
        <v>0.29166666666666669</v>
      </c>
      <c r="V10" s="41">
        <f t="shared" si="0"/>
        <v>0.29166666666666669</v>
      </c>
      <c r="W10" s="41">
        <f t="shared" si="0"/>
        <v>0</v>
      </c>
      <c r="X10" s="41">
        <f t="shared" si="0"/>
        <v>0.29166666666666669</v>
      </c>
      <c r="Y10" s="41">
        <f t="shared" si="0"/>
        <v>0.29166666666666669</v>
      </c>
      <c r="Z10" s="41">
        <f t="shared" si="0"/>
        <v>0.29166666666666669</v>
      </c>
      <c r="AA10" s="40">
        <f t="shared" si="2"/>
        <v>1.7500000000000002</v>
      </c>
    </row>
    <row r="11" spans="1:27" x14ac:dyDescent="0.25">
      <c r="A11" s="1" t="s">
        <v>0</v>
      </c>
      <c r="B11" s="2">
        <v>10</v>
      </c>
      <c r="C11" s="4" t="s">
        <v>4</v>
      </c>
      <c r="D11" s="4" t="s">
        <v>5</v>
      </c>
      <c r="E11" s="4" t="s">
        <v>5</v>
      </c>
      <c r="F11" s="4" t="s">
        <v>5</v>
      </c>
      <c r="G11" s="4" t="s">
        <v>5</v>
      </c>
      <c r="H11" s="3" t="s">
        <v>3</v>
      </c>
      <c r="I11" s="4" t="s">
        <v>5</v>
      </c>
      <c r="K11">
        <v>2</v>
      </c>
      <c r="L11" s="16">
        <v>2</v>
      </c>
      <c r="M11" s="4" t="s">
        <v>1</v>
      </c>
      <c r="N11" s="4" t="s">
        <v>2</v>
      </c>
      <c r="O11" s="4" t="s">
        <v>3</v>
      </c>
      <c r="P11" s="4" t="s">
        <v>4</v>
      </c>
      <c r="Q11" s="4" t="s">
        <v>5</v>
      </c>
      <c r="R11" s="4" t="s">
        <v>5</v>
      </c>
      <c r="S11" s="4" t="s">
        <v>1</v>
      </c>
      <c r="T11" s="41">
        <f t="shared" si="1"/>
        <v>0.41666666666666669</v>
      </c>
      <c r="U11" s="41">
        <f t="shared" si="0"/>
        <v>0</v>
      </c>
      <c r="V11" s="41">
        <f t="shared" si="0"/>
        <v>0</v>
      </c>
      <c r="W11" s="41">
        <f t="shared" si="0"/>
        <v>0.29166666666666669</v>
      </c>
      <c r="X11" s="41">
        <f t="shared" si="0"/>
        <v>0.29166666666666669</v>
      </c>
      <c r="Y11" s="41">
        <f t="shared" si="0"/>
        <v>0.29166666666666669</v>
      </c>
      <c r="Z11" s="41">
        <f t="shared" si="0"/>
        <v>0.41666666666666669</v>
      </c>
      <c r="AA11" s="40">
        <f t="shared" si="2"/>
        <v>1.7083333333333335</v>
      </c>
    </row>
    <row r="12" spans="1:27" x14ac:dyDescent="0.25">
      <c r="A12" s="1" t="s">
        <v>0</v>
      </c>
      <c r="B12" s="2">
        <v>11</v>
      </c>
      <c r="C12" s="5" t="s">
        <v>6</v>
      </c>
      <c r="D12" s="5" t="s">
        <v>7</v>
      </c>
      <c r="E12" s="5" t="s">
        <v>6</v>
      </c>
      <c r="F12" s="5" t="s">
        <v>6</v>
      </c>
      <c r="G12" s="5" t="s">
        <v>3</v>
      </c>
      <c r="H12" s="5" t="s">
        <v>7</v>
      </c>
      <c r="I12" s="5" t="s">
        <v>6</v>
      </c>
      <c r="K12">
        <v>0</v>
      </c>
      <c r="L12" s="16">
        <v>0</v>
      </c>
      <c r="M12" s="3" t="s">
        <v>2</v>
      </c>
      <c r="N12" s="3" t="s">
        <v>3</v>
      </c>
      <c r="O12" s="3" t="s">
        <v>4</v>
      </c>
      <c r="P12" s="4" t="s">
        <v>4</v>
      </c>
      <c r="Q12" s="3" t="s">
        <v>5</v>
      </c>
      <c r="R12" s="4" t="s">
        <v>5</v>
      </c>
      <c r="S12" s="3" t="s">
        <v>5</v>
      </c>
      <c r="T12" s="41">
        <f t="shared" si="1"/>
        <v>0</v>
      </c>
      <c r="U12" s="41">
        <f t="shared" si="0"/>
        <v>0</v>
      </c>
      <c r="V12" s="41">
        <f t="shared" si="0"/>
        <v>0.29166666666666669</v>
      </c>
      <c r="W12" s="41">
        <f t="shared" si="0"/>
        <v>0.29166666666666669</v>
      </c>
      <c r="X12" s="41">
        <f t="shared" si="0"/>
        <v>0.29166666666666669</v>
      </c>
      <c r="Y12" s="41">
        <f t="shared" si="0"/>
        <v>0.29166666666666669</v>
      </c>
      <c r="Z12" s="41">
        <f t="shared" si="0"/>
        <v>0.29166666666666669</v>
      </c>
      <c r="AA12" s="40">
        <f t="shared" si="2"/>
        <v>1.4583333333333335</v>
      </c>
    </row>
    <row r="13" spans="1:27" x14ac:dyDescent="0.25">
      <c r="A13" s="1" t="s">
        <v>0</v>
      </c>
      <c r="B13" s="2">
        <v>12</v>
      </c>
      <c r="C13" s="3" t="s">
        <v>5</v>
      </c>
      <c r="D13" s="3" t="s">
        <v>1</v>
      </c>
      <c r="E13" s="3" t="s">
        <v>2</v>
      </c>
      <c r="F13" s="3" t="s">
        <v>3</v>
      </c>
      <c r="G13" s="3" t="s">
        <v>4</v>
      </c>
      <c r="H13" s="4" t="s">
        <v>5</v>
      </c>
      <c r="I13" s="3" t="s">
        <v>5</v>
      </c>
      <c r="K13">
        <v>0</v>
      </c>
      <c r="L13" s="16">
        <v>0</v>
      </c>
      <c r="M13" s="5" t="s">
        <v>3</v>
      </c>
      <c r="N13" s="3" t="s">
        <v>4</v>
      </c>
      <c r="O13" s="4" t="s">
        <v>4</v>
      </c>
      <c r="P13" s="3" t="s">
        <v>5</v>
      </c>
      <c r="Q13" s="4" t="s">
        <v>4</v>
      </c>
      <c r="R13" s="3" t="s">
        <v>5</v>
      </c>
      <c r="S13" s="5" t="s">
        <v>3</v>
      </c>
      <c r="T13" s="41">
        <f t="shared" si="1"/>
        <v>0</v>
      </c>
      <c r="U13" s="41">
        <f t="shared" si="0"/>
        <v>0.29166666666666669</v>
      </c>
      <c r="V13" s="41">
        <f t="shared" si="0"/>
        <v>0.29166666666666669</v>
      </c>
      <c r="W13" s="41">
        <f t="shared" si="0"/>
        <v>0.29166666666666669</v>
      </c>
      <c r="X13" s="41">
        <f t="shared" si="0"/>
        <v>0.29166666666666669</v>
      </c>
      <c r="Y13" s="41">
        <f t="shared" si="0"/>
        <v>0.29166666666666669</v>
      </c>
      <c r="Z13" s="41">
        <f t="shared" si="0"/>
        <v>0</v>
      </c>
      <c r="AA13" s="40">
        <f t="shared" si="2"/>
        <v>1.4583333333333335</v>
      </c>
    </row>
    <row r="14" spans="1:27" x14ac:dyDescent="0.25">
      <c r="A14" s="1" t="s">
        <v>0</v>
      </c>
      <c r="B14" s="2">
        <v>13</v>
      </c>
      <c r="C14" s="3" t="s">
        <v>5</v>
      </c>
      <c r="D14" s="3" t="s">
        <v>5</v>
      </c>
      <c r="E14" s="4" t="s">
        <v>3</v>
      </c>
      <c r="F14" s="4" t="s">
        <v>5</v>
      </c>
      <c r="G14" s="3" t="s">
        <v>5</v>
      </c>
      <c r="H14" s="3" t="s">
        <v>1</v>
      </c>
      <c r="I14" s="3" t="s">
        <v>2</v>
      </c>
      <c r="K14">
        <v>2</v>
      </c>
      <c r="L14" s="16">
        <v>2</v>
      </c>
      <c r="M14" s="3" t="s">
        <v>5</v>
      </c>
      <c r="N14" s="4" t="s">
        <v>4</v>
      </c>
      <c r="O14" s="3" t="s">
        <v>5</v>
      </c>
      <c r="P14" s="3" t="s">
        <v>1</v>
      </c>
      <c r="Q14" s="3" t="s">
        <v>2</v>
      </c>
      <c r="R14" s="3" t="s">
        <v>3</v>
      </c>
      <c r="S14" s="3" t="s">
        <v>4</v>
      </c>
      <c r="T14" s="41">
        <f t="shared" si="1"/>
        <v>0.29166666666666669</v>
      </c>
      <c r="U14" s="41">
        <f t="shared" si="0"/>
        <v>0.29166666666666669</v>
      </c>
      <c r="V14" s="41">
        <f t="shared" si="0"/>
        <v>0.29166666666666669</v>
      </c>
      <c r="W14" s="41">
        <f t="shared" si="0"/>
        <v>0.41666666666666669</v>
      </c>
      <c r="X14" s="41">
        <f t="shared" si="0"/>
        <v>0</v>
      </c>
      <c r="Y14" s="41">
        <f t="shared" si="0"/>
        <v>0</v>
      </c>
      <c r="Z14" s="41">
        <f t="shared" si="0"/>
        <v>0.29166666666666669</v>
      </c>
      <c r="AA14" s="40">
        <f t="shared" si="2"/>
        <v>1.5833333333333335</v>
      </c>
    </row>
    <row r="15" spans="1:27" x14ac:dyDescent="0.25">
      <c r="A15" s="1" t="s">
        <v>0</v>
      </c>
      <c r="B15" s="2">
        <v>14</v>
      </c>
      <c r="C15" s="5" t="s">
        <v>3</v>
      </c>
      <c r="D15" s="3" t="s">
        <v>4</v>
      </c>
      <c r="E15" s="4" t="s">
        <v>4</v>
      </c>
      <c r="F15" s="3" t="s">
        <v>5</v>
      </c>
      <c r="G15" s="4" t="s">
        <v>4</v>
      </c>
      <c r="H15" s="3" t="s">
        <v>5</v>
      </c>
      <c r="I15" s="5" t="s">
        <v>3</v>
      </c>
      <c r="K15">
        <v>0</v>
      </c>
      <c r="L15" s="16">
        <v>0</v>
      </c>
      <c r="M15" s="4" t="s">
        <v>5</v>
      </c>
      <c r="N15" s="3" t="s">
        <v>4</v>
      </c>
      <c r="O15" s="3" t="s">
        <v>4</v>
      </c>
      <c r="P15" s="4" t="s">
        <v>5</v>
      </c>
      <c r="Q15" s="5" t="s">
        <v>3</v>
      </c>
      <c r="R15" s="3" t="s">
        <v>4</v>
      </c>
      <c r="S15" s="3" t="s">
        <v>4</v>
      </c>
      <c r="T15" s="41">
        <f t="shared" si="1"/>
        <v>0.29166666666666669</v>
      </c>
      <c r="U15" s="41">
        <f t="shared" si="0"/>
        <v>0.29166666666666669</v>
      </c>
      <c r="V15" s="41">
        <f t="shared" si="0"/>
        <v>0.29166666666666669</v>
      </c>
      <c r="W15" s="41">
        <f t="shared" si="0"/>
        <v>0.29166666666666669</v>
      </c>
      <c r="X15" s="41">
        <f t="shared" si="0"/>
        <v>0</v>
      </c>
      <c r="Y15" s="41">
        <f t="shared" si="0"/>
        <v>0.29166666666666669</v>
      </c>
      <c r="Z15" s="41">
        <f t="shared" si="0"/>
        <v>0.29166666666666669</v>
      </c>
      <c r="AA15" s="40">
        <f t="shared" si="2"/>
        <v>1.7500000000000002</v>
      </c>
    </row>
    <row r="16" spans="1:27" x14ac:dyDescent="0.25">
      <c r="A16" s="1" t="s">
        <v>0</v>
      </c>
      <c r="B16" s="2">
        <v>15</v>
      </c>
      <c r="C16" s="4" t="s">
        <v>4</v>
      </c>
      <c r="D16" s="4" t="s">
        <v>4</v>
      </c>
      <c r="E16" s="4" t="s">
        <v>5</v>
      </c>
      <c r="F16" s="4" t="s">
        <v>1</v>
      </c>
      <c r="G16" s="4" t="s">
        <v>2</v>
      </c>
      <c r="H16" s="4" t="s">
        <v>3</v>
      </c>
      <c r="I16" s="4" t="s">
        <v>4</v>
      </c>
      <c r="K16">
        <v>2</v>
      </c>
      <c r="L16" s="16">
        <v>2</v>
      </c>
      <c r="M16" s="3" t="s">
        <v>5</v>
      </c>
      <c r="N16" s="3" t="s">
        <v>1</v>
      </c>
      <c r="O16" s="3" t="s">
        <v>2</v>
      </c>
      <c r="P16" s="3" t="s">
        <v>3</v>
      </c>
      <c r="Q16" s="3" t="s">
        <v>4</v>
      </c>
      <c r="R16" s="4" t="s">
        <v>5</v>
      </c>
      <c r="S16" s="3" t="s">
        <v>5</v>
      </c>
      <c r="T16" s="41">
        <f t="shared" si="1"/>
        <v>0.29166666666666669</v>
      </c>
      <c r="U16" s="41">
        <f t="shared" si="0"/>
        <v>0.41666666666666669</v>
      </c>
      <c r="V16" s="41">
        <f t="shared" si="0"/>
        <v>0</v>
      </c>
      <c r="W16" s="41">
        <f t="shared" si="0"/>
        <v>0</v>
      </c>
      <c r="X16" s="41">
        <f t="shared" si="0"/>
        <v>0.29166666666666669</v>
      </c>
      <c r="Y16" s="41">
        <f t="shared" si="0"/>
        <v>0.29166666666666669</v>
      </c>
      <c r="Z16" s="41">
        <f t="shared" si="0"/>
        <v>0.29166666666666669</v>
      </c>
      <c r="AA16" s="40">
        <f t="shared" si="2"/>
        <v>1.5833333333333335</v>
      </c>
    </row>
    <row r="17" spans="1:27" x14ac:dyDescent="0.25">
      <c r="A17" s="1" t="s">
        <v>0</v>
      </c>
      <c r="B17" s="2">
        <v>16</v>
      </c>
      <c r="C17" s="4" t="s">
        <v>5</v>
      </c>
      <c r="D17" s="3" t="s">
        <v>4</v>
      </c>
      <c r="E17" s="3" t="s">
        <v>4</v>
      </c>
      <c r="F17" s="4" t="s">
        <v>5</v>
      </c>
      <c r="G17" s="5" t="s">
        <v>3</v>
      </c>
      <c r="H17" s="3" t="s">
        <v>4</v>
      </c>
      <c r="I17" s="3" t="s">
        <v>4</v>
      </c>
      <c r="K17">
        <v>2</v>
      </c>
      <c r="L17" s="16">
        <v>2</v>
      </c>
      <c r="M17" s="3" t="s">
        <v>4</v>
      </c>
      <c r="N17" s="3" t="s">
        <v>5</v>
      </c>
      <c r="O17" s="4" t="s">
        <v>3</v>
      </c>
      <c r="P17" s="4" t="s">
        <v>5</v>
      </c>
      <c r="Q17" s="3" t="s">
        <v>5</v>
      </c>
      <c r="R17" s="3" t="s">
        <v>1</v>
      </c>
      <c r="S17" s="3" t="s">
        <v>2</v>
      </c>
      <c r="T17" s="41">
        <f t="shared" si="1"/>
        <v>0.29166666666666669</v>
      </c>
      <c r="U17" s="41">
        <f t="shared" si="0"/>
        <v>0.29166666666666669</v>
      </c>
      <c r="V17" s="41">
        <f t="shared" si="0"/>
        <v>0</v>
      </c>
      <c r="W17" s="41">
        <f t="shared" si="0"/>
        <v>0.29166666666666669</v>
      </c>
      <c r="X17" s="41">
        <f t="shared" si="0"/>
        <v>0.29166666666666669</v>
      </c>
      <c r="Y17" s="41">
        <f t="shared" si="0"/>
        <v>0.41666666666666669</v>
      </c>
      <c r="Z17" s="41">
        <f t="shared" si="0"/>
        <v>0</v>
      </c>
      <c r="AA17" s="40">
        <f t="shared" si="2"/>
        <v>1.5833333333333335</v>
      </c>
    </row>
    <row r="18" spans="1:27" x14ac:dyDescent="0.25">
      <c r="A18" s="1" t="s">
        <v>0</v>
      </c>
      <c r="B18" s="2">
        <v>17</v>
      </c>
      <c r="C18" s="4" t="s">
        <v>5</v>
      </c>
      <c r="D18" s="4" t="s">
        <v>1</v>
      </c>
      <c r="E18" s="4" t="s">
        <v>2</v>
      </c>
      <c r="F18" s="4" t="s">
        <v>3</v>
      </c>
      <c r="G18" s="4" t="s">
        <v>4</v>
      </c>
      <c r="H18" s="4" t="s">
        <v>5</v>
      </c>
      <c r="I18" s="4" t="s">
        <v>5</v>
      </c>
      <c r="K18">
        <f>SUM(K7:K17)</f>
        <v>12</v>
      </c>
      <c r="L18" s="16">
        <f>SUM(L7:L17)</f>
        <v>12</v>
      </c>
    </row>
    <row r="19" spans="1:27" x14ac:dyDescent="0.25">
      <c r="A19" s="1" t="s">
        <v>0</v>
      </c>
      <c r="B19" s="2">
        <v>18</v>
      </c>
      <c r="C19" s="5" t="s">
        <v>7</v>
      </c>
      <c r="D19" s="5" t="s">
        <v>6</v>
      </c>
      <c r="E19" s="5" t="s">
        <v>3</v>
      </c>
      <c r="F19" s="5" t="s">
        <v>7</v>
      </c>
      <c r="G19" s="5" t="s">
        <v>6</v>
      </c>
      <c r="H19" s="5" t="s">
        <v>6</v>
      </c>
      <c r="I19" s="5" t="s">
        <v>7</v>
      </c>
      <c r="L19" s="8" t="s">
        <v>16</v>
      </c>
      <c r="M19" s="9">
        <f>IF(M$7="M",1,0)*$K$7+IF(M$8="M",1,0)*$K$8+IF(M$9="M",1,0)*$K$9+IF(M$10="M",1,0)*$K$10+IF(M$11="M",1,0)*$K$11+IF(M$12="M",1,0)*$K$12+IF(M$13="M",1,0)*$K$13+IF(M$14="M",1,0)*$K$14+IF(M$15="M",1,0)*$K$15+IF(M$16="M",1,0)*$K$16+IF(M$17="M",1,0)*$K$17</f>
        <v>4</v>
      </c>
      <c r="N19" s="9">
        <f t="shared" ref="N19:S19" si="3">IF(N$7="M",1,0)*$K$7+IF(N$8="M",1,0)*$K$8+IF(N$9="M",1,0)*$K$9+IF(N$10="M",1,0)*$K$10+IF(N$11="M",1,0)*$K$11+IF(N$12="M",1,0)*$K$12+IF(N$13="M",1,0)*$K$13+IF(N$14="M",1,0)*$K$14+IF(N$15="M",1,0)*$K$15+IF(N$16="M",1,0)*$K$16+IF(N$17="M",1,0)*$K$17</f>
        <v>4</v>
      </c>
      <c r="O19" s="9">
        <f t="shared" si="3"/>
        <v>4</v>
      </c>
      <c r="P19" s="9">
        <f t="shared" si="3"/>
        <v>4</v>
      </c>
      <c r="Q19" s="9">
        <f t="shared" si="3"/>
        <v>4</v>
      </c>
      <c r="R19" s="9">
        <f t="shared" si="3"/>
        <v>4</v>
      </c>
      <c r="S19" s="9">
        <f t="shared" si="3"/>
        <v>4</v>
      </c>
    </row>
    <row r="20" spans="1:27" x14ac:dyDescent="0.25">
      <c r="A20" s="1" t="s">
        <v>0</v>
      </c>
      <c r="B20" s="2">
        <v>19</v>
      </c>
      <c r="C20" s="4" t="s">
        <v>4</v>
      </c>
      <c r="D20" s="4" t="s">
        <v>3</v>
      </c>
      <c r="E20" s="4" t="s">
        <v>5</v>
      </c>
      <c r="F20" s="4" t="s">
        <v>4</v>
      </c>
      <c r="G20" s="4" t="s">
        <v>5</v>
      </c>
      <c r="H20" s="4" t="s">
        <v>1</v>
      </c>
      <c r="I20" s="4" t="s">
        <v>2</v>
      </c>
      <c r="L20" s="8" t="s">
        <v>17</v>
      </c>
      <c r="M20" s="9">
        <f>IF(M$7="M1",1,0)*$K$7+IF(M$8="M1",1,0)*$K$8+IF(M$9="M1",1,0)*$K$9+IF(M$10="M1",1,0)*$K$10+IF(M$11="M1",1,0)*$K$11+IF(M$12="M1",1,0)*$K$12+IF(M$13="M1",1,0)*$K$13+IF(M$14="M1",1,0)*$K$14+IF(M$15="M1",1,0)*$K$15+IF(M$16="M1",1,0)*$K$16+IF(M$17="M1",1,0)*$K$17</f>
        <v>0</v>
      </c>
      <c r="N20" s="9">
        <f t="shared" ref="N20:S20" si="4">IF(N$7="M1",1,0)*$K$7+IF(N$8="M1",1,0)*$K$8+IF(N$9="M1",1,0)*$K$9+IF(N$10="M1",1,0)*$K$10+IF(N$11="M1",1,0)*$K$11+IF(N$12="M1",1,0)*$K$12+IF(N$13="M1",1,0)*$K$13+IF(N$14="M1",1,0)*$K$14+IF(N$15="M1",1,0)*$K$15+IF(N$16="M1",1,0)*$K$16+IF(N$17="M1",1,0)*$K$17</f>
        <v>0</v>
      </c>
      <c r="O20" s="9">
        <f t="shared" si="4"/>
        <v>0</v>
      </c>
      <c r="P20" s="9">
        <f t="shared" si="4"/>
        <v>0</v>
      </c>
      <c r="Q20" s="9">
        <f t="shared" si="4"/>
        <v>0</v>
      </c>
      <c r="R20" s="9">
        <f t="shared" si="4"/>
        <v>0</v>
      </c>
      <c r="S20" s="9">
        <f t="shared" si="4"/>
        <v>0</v>
      </c>
    </row>
    <row r="21" spans="1:27" x14ac:dyDescent="0.25">
      <c r="A21" s="1" t="s">
        <v>0</v>
      </c>
      <c r="B21" s="2">
        <v>20</v>
      </c>
      <c r="C21" s="4" t="s">
        <v>3</v>
      </c>
      <c r="D21" s="4" t="s">
        <v>4</v>
      </c>
      <c r="E21" s="3" t="s">
        <v>5</v>
      </c>
      <c r="F21" s="3" t="s">
        <v>5</v>
      </c>
      <c r="G21" s="3" t="s">
        <v>1</v>
      </c>
      <c r="H21" s="3" t="s">
        <v>2</v>
      </c>
      <c r="I21" s="3" t="s">
        <v>3</v>
      </c>
      <c r="L21" s="12" t="s">
        <v>18</v>
      </c>
      <c r="M21" s="13">
        <f>SUM(M19:M20)</f>
        <v>4</v>
      </c>
      <c r="N21" s="13">
        <f t="shared" ref="N21:S21" si="5">SUM(N19:N20)</f>
        <v>4</v>
      </c>
      <c r="O21" s="13">
        <f t="shared" si="5"/>
        <v>4</v>
      </c>
      <c r="P21" s="13">
        <f t="shared" si="5"/>
        <v>4</v>
      </c>
      <c r="Q21" s="13">
        <f t="shared" si="5"/>
        <v>4</v>
      </c>
      <c r="R21" s="13">
        <f t="shared" si="5"/>
        <v>4</v>
      </c>
      <c r="S21" s="13">
        <f t="shared" si="5"/>
        <v>4</v>
      </c>
    </row>
    <row r="22" spans="1:27" x14ac:dyDescent="0.25">
      <c r="A22" s="1" t="s">
        <v>0</v>
      </c>
      <c r="B22" s="2">
        <v>21</v>
      </c>
      <c r="C22" s="5" t="s">
        <v>7</v>
      </c>
      <c r="D22" s="5" t="s">
        <v>7</v>
      </c>
      <c r="E22" s="5" t="s">
        <v>6</v>
      </c>
      <c r="F22" s="5" t="s">
        <v>6</v>
      </c>
      <c r="G22" s="5" t="s">
        <v>6</v>
      </c>
      <c r="H22" s="5" t="s">
        <v>3</v>
      </c>
      <c r="I22" s="5" t="s">
        <v>7</v>
      </c>
      <c r="L22" s="8" t="s">
        <v>19</v>
      </c>
      <c r="M22" s="9">
        <f>IF(M$7="P",1,0)*$K$7+IF(M$8="P",1,0)*$K$8+IF(M$9="P",1,0)*$K$9+IF(M$10="P",1,0)*$K$10+IF(M$11="P",1,0)*$K$11+IF(M$12="P",1,0)*$K$12+IF(M$13="P",1,0)*$K$13+IF(M$14="P",1,0)*$K$14+IF(M$15="P",1,0)*$K$15+IF(M$16="P",1,0)*$K$16+IF(M$17="P",1,0)*$K$17</f>
        <v>4</v>
      </c>
      <c r="N22" s="9">
        <f t="shared" ref="N22:S22" si="6">IF(N$7="P",1,0)*$K$7+IF(N$8="P",1,0)*$K$8+IF(N$9="P",1,0)*$K$9+IF(N$10="P",1,0)*$K$10+IF(N$11="P",1,0)*$K$11+IF(N$12="P",1,0)*$K$12+IF(N$13="P",1,0)*$K$13+IF(N$14="P",1,0)*$K$14+IF(N$15="P",1,0)*$K$15+IF(N$16="P",1,0)*$K$16+IF(N$17="P",1,0)*$K$17</f>
        <v>4</v>
      </c>
      <c r="O22" s="9">
        <f t="shared" si="6"/>
        <v>0</v>
      </c>
      <c r="P22" s="9">
        <f t="shared" si="6"/>
        <v>2</v>
      </c>
      <c r="Q22" s="9">
        <f t="shared" si="6"/>
        <v>2</v>
      </c>
      <c r="R22" s="9">
        <f t="shared" si="6"/>
        <v>2</v>
      </c>
      <c r="S22" s="9">
        <f t="shared" si="6"/>
        <v>2</v>
      </c>
    </row>
    <row r="23" spans="1:27" x14ac:dyDescent="0.25">
      <c r="A23" s="1" t="s">
        <v>0</v>
      </c>
      <c r="B23" s="2">
        <v>22</v>
      </c>
      <c r="C23" s="4" t="s">
        <v>4</v>
      </c>
      <c r="D23" s="4" t="s">
        <v>5</v>
      </c>
      <c r="E23" s="4" t="s">
        <v>1</v>
      </c>
      <c r="F23" s="4" t="s">
        <v>2</v>
      </c>
      <c r="G23" s="4" t="s">
        <v>3</v>
      </c>
      <c r="H23" s="4" t="s">
        <v>4</v>
      </c>
      <c r="I23" s="4" t="s">
        <v>4</v>
      </c>
      <c r="L23" s="8" t="s">
        <v>20</v>
      </c>
      <c r="M23" s="9">
        <f>IF(M$7="P1",1,0)*$K$7+IF(M$8="P1",1,0)*$K$8+IF(M$9="P1",1,0)*$K$9+IF(M$10="P1",1,0)*$K$10+IF(M$11="P1",1,0)*$K$11+IF(M$12="P1",1,0)*$K$12+IF(M$13="P1",1,0)*$K$13+IF(M$14="P1",1,0)*$K$14+IF(M$15="P1",1,0)*$K$15+IF(M$16="P1",1,0)*$K$16+IF(M$17="P1",1,0)*$K$17</f>
        <v>0</v>
      </c>
      <c r="N23" s="9">
        <f t="shared" ref="N23:S23" si="7">IF(N$7="P1",1,0)*$K$7+IF(N$8="P1",1,0)*$K$8+IF(N$9="P1",1,0)*$K$9+IF(N$10="P1",1,0)*$K$10+IF(N$11="P1",1,0)*$K$11+IF(N$12="P1",1,0)*$K$12+IF(N$13="P1",1,0)*$K$13+IF(N$14="P1",1,0)*$K$14+IF(N$15="P1",1,0)*$K$15+IF(N$16="P1",1,0)*$K$16+IF(N$17="P1",1,0)*$K$17</f>
        <v>0</v>
      </c>
      <c r="O23" s="9">
        <f t="shared" si="7"/>
        <v>0</v>
      </c>
      <c r="P23" s="9">
        <f t="shared" si="7"/>
        <v>0</v>
      </c>
      <c r="Q23" s="9">
        <f t="shared" si="7"/>
        <v>0</v>
      </c>
      <c r="R23" s="9">
        <f t="shared" si="7"/>
        <v>0</v>
      </c>
      <c r="S23" s="9">
        <f t="shared" si="7"/>
        <v>0</v>
      </c>
      <c r="X23" s="42"/>
    </row>
    <row r="24" spans="1:27" x14ac:dyDescent="0.25">
      <c r="A24" s="1" t="s">
        <v>0</v>
      </c>
      <c r="B24" s="2">
        <v>23</v>
      </c>
      <c r="C24" s="5" t="s">
        <v>6</v>
      </c>
      <c r="D24" s="5" t="s">
        <v>7</v>
      </c>
      <c r="E24" s="5" t="s">
        <v>6</v>
      </c>
      <c r="F24" s="5" t="s">
        <v>3</v>
      </c>
      <c r="G24" s="5" t="s">
        <v>7</v>
      </c>
      <c r="H24" s="5" t="s">
        <v>7</v>
      </c>
      <c r="I24" s="5" t="s">
        <v>7</v>
      </c>
      <c r="L24" s="12" t="s">
        <v>21</v>
      </c>
      <c r="M24" s="13">
        <f>SUM(M22:M23)</f>
        <v>4</v>
      </c>
      <c r="N24" s="13">
        <f t="shared" ref="N24:S24" si="8">SUM(N22:N23)</f>
        <v>4</v>
      </c>
      <c r="O24" s="13">
        <f t="shared" si="8"/>
        <v>0</v>
      </c>
      <c r="P24" s="13">
        <f t="shared" si="8"/>
        <v>2</v>
      </c>
      <c r="Q24" s="13">
        <f t="shared" si="8"/>
        <v>2</v>
      </c>
      <c r="R24" s="13">
        <f t="shared" si="8"/>
        <v>2</v>
      </c>
      <c r="S24" s="13">
        <f t="shared" si="8"/>
        <v>2</v>
      </c>
      <c r="X24" s="42"/>
    </row>
    <row r="25" spans="1:27" x14ac:dyDescent="0.25">
      <c r="L25" s="12" t="s">
        <v>22</v>
      </c>
      <c r="M25" s="14">
        <f>IF(M$7="N",1,0)*$K$7+IF(M$8="N",1,0)*$K$8+IF(M$9="N",1,0)*$K$9+IF(M$10="N",1,0)*$K$10+IF(M$11="N",1,0)*$K$11+IF(M$12="N",1,0)*$K$12+IF(M$13="N",1,0)*$K$13+IF(M$14="N",1,0)*$K$14+IF(M$15="N",1,0)*$K$15+IF(M$16="N",1,0)*$K$16+IF(M$17="N",1,0)*$K$17</f>
        <v>2</v>
      </c>
      <c r="N25" s="14">
        <f t="shared" ref="N25:S25" si="9">IF(N$7="N",1,0)*$K$7+IF(N$8="N",1,0)*$K$8+IF(N$9="N",1,0)*$K$9+IF(N$10="N",1,0)*$K$10+IF(N$11="N",1,0)*$K$11+IF(N$12="N",1,0)*$K$12+IF(N$13="N",1,0)*$K$13+IF(N$14="N",1,0)*$K$14+IF(N$15="N",1,0)*$K$15+IF(N$16="N",1,0)*$K$16+IF(N$17="N",1,0)*$K$17</f>
        <v>2</v>
      </c>
      <c r="O25" s="14">
        <f t="shared" si="9"/>
        <v>2</v>
      </c>
      <c r="P25" s="14">
        <f t="shared" si="9"/>
        <v>2</v>
      </c>
      <c r="Q25" s="14">
        <f t="shared" si="9"/>
        <v>2</v>
      </c>
      <c r="R25" s="14">
        <f t="shared" si="9"/>
        <v>2</v>
      </c>
      <c r="S25" s="14">
        <f t="shared" si="9"/>
        <v>2</v>
      </c>
      <c r="X25" s="42"/>
    </row>
    <row r="26" spans="1:27" x14ac:dyDescent="0.25">
      <c r="L26" s="8" t="s">
        <v>23</v>
      </c>
      <c r="M26" s="9">
        <f>IF(M$7="S",1,0)*$K$7+IF(M$8="S",1,0)*$K$8+IF(M$9="S",1,0)*$K$9+IF(M$10="S",1,0)*$K$10+IF(M$11="S",1,0)*$K$11+IF(M$12="S",1,0)*$K$12+IF(M$13="S",1,0)*$K$13+IF(M$14="S",1,0)*$K$14+IF(M$15="S",1,0)*$K$15+IF(M$16="S",1,0)*$K$16+IF(M$17="S",1,0)*$K$17</f>
        <v>0</v>
      </c>
      <c r="N26" s="9">
        <f t="shared" ref="N26:S26" si="10">IF(N$7="S",1,0)*$K$7+IF(N$8="S",1,0)*$K$8+IF(N$9="S",1,0)*$K$9+IF(N$10="S",1,0)*$K$10+IF(N$11="S",1,0)*$K$11+IF(N$12="S",1,0)*$K$12+IF(N$13="S",1,0)*$K$13+IF(N$14="S",1,0)*$K$14+IF(N$15="S",1,0)*$K$15+IF(N$16="S",1,0)*$K$16+IF(N$17="S",1,0)*$K$17</f>
        <v>2</v>
      </c>
      <c r="O26" s="9">
        <f t="shared" si="10"/>
        <v>2</v>
      </c>
      <c r="P26" s="9">
        <f t="shared" si="10"/>
        <v>2</v>
      </c>
      <c r="Q26" s="9">
        <f t="shared" si="10"/>
        <v>2</v>
      </c>
      <c r="R26" s="9">
        <f t="shared" si="10"/>
        <v>2</v>
      </c>
      <c r="S26" s="9">
        <f t="shared" si="10"/>
        <v>2</v>
      </c>
      <c r="X26" s="42"/>
    </row>
    <row r="27" spans="1:27" x14ac:dyDescent="0.25">
      <c r="L27" s="8" t="s">
        <v>24</v>
      </c>
      <c r="M27" s="9">
        <f>IF(M$7="R",1,0)*$K$7+IF(M$8="R",1,0)*$K$8+IF(M$9="R",1,0)*$K$9+IF(M$10="R",1,0)*$K$10+IF(M$11="R",1,0)*$K$11+IF(M$12="R",1,0)*$K$12+IF(M$13="R",1,0)*$K$13+IF(M$14="R",1,0)*$K$14+IF(M$15="R",1,0)*$K$15+IF(M$16="R",1,0)*$K$16+IF(M$17="R",1,0)*$K$17</f>
        <v>2</v>
      </c>
      <c r="N27" s="9">
        <f t="shared" ref="N27:S27" si="11">IF(N$7="R",1,0)*$K$7+IF(N$8="R",1,0)*$K$8+IF(N$9="R",1,0)*$K$9+IF(N$10="R",1,0)*$K$10+IF(N$11="R",1,0)*$K$11+IF(N$12="R",1,0)*$K$12+IF(N$13="R",1,0)*$K$13+IF(N$14="R",1,0)*$K$14+IF(N$15="R",1,0)*$K$15+IF(N$16="R",1,0)*$K$16+IF(N$17="R",1,0)*$K$17</f>
        <v>0</v>
      </c>
      <c r="O27" s="9">
        <f t="shared" si="11"/>
        <v>4</v>
      </c>
      <c r="P27" s="9">
        <f t="shared" si="11"/>
        <v>2</v>
      </c>
      <c r="Q27" s="9">
        <f t="shared" si="11"/>
        <v>2</v>
      </c>
      <c r="R27" s="9">
        <f t="shared" si="11"/>
        <v>2</v>
      </c>
      <c r="S27" s="9">
        <f t="shared" si="11"/>
        <v>2</v>
      </c>
      <c r="X27" s="42"/>
    </row>
    <row r="28" spans="1:27" x14ac:dyDescent="0.25">
      <c r="X28" s="42"/>
    </row>
  </sheetData>
  <mergeCells count="1">
    <mergeCell ref="T5:Z5"/>
  </mergeCells>
  <conditionalFormatting sqref="C1:I1048576 M9:S9 M14:S14">
    <cfRule type="cellIs" dxfId="61" priority="32" operator="equal">
      <formula>"S"</formula>
    </cfRule>
    <cfRule type="cellIs" dxfId="60" priority="33" operator="equal">
      <formula>"R"</formula>
    </cfRule>
    <cfRule type="cellIs" dxfId="59" priority="34" operator="equal">
      <formula>"N"</formula>
    </cfRule>
  </conditionalFormatting>
  <conditionalFormatting sqref="M16:S16">
    <cfRule type="cellIs" dxfId="58" priority="26" operator="equal">
      <formula>"S"</formula>
    </cfRule>
    <cfRule type="cellIs" dxfId="57" priority="27" operator="equal">
      <formula>"R"</formula>
    </cfRule>
    <cfRule type="cellIs" dxfId="56" priority="28" operator="equal">
      <formula>"N"</formula>
    </cfRule>
  </conditionalFormatting>
  <conditionalFormatting sqref="M11:S11">
    <cfRule type="cellIs" dxfId="55" priority="23" operator="equal">
      <formula>"S"</formula>
    </cfRule>
    <cfRule type="cellIs" dxfId="54" priority="24" operator="equal">
      <formula>"R"</formula>
    </cfRule>
    <cfRule type="cellIs" dxfId="53" priority="25" operator="equal">
      <formula>"N"</formula>
    </cfRule>
  </conditionalFormatting>
  <conditionalFormatting sqref="M12:S12">
    <cfRule type="cellIs" dxfId="52" priority="20" operator="equal">
      <formula>"S"</formula>
    </cfRule>
    <cfRule type="cellIs" dxfId="51" priority="21" operator="equal">
      <formula>"R"</formula>
    </cfRule>
    <cfRule type="cellIs" dxfId="50" priority="22" operator="equal">
      <formula>"N"</formula>
    </cfRule>
  </conditionalFormatting>
  <conditionalFormatting sqref="M7:S7">
    <cfRule type="cellIs" dxfId="49" priority="17" operator="equal">
      <formula>"S"</formula>
    </cfRule>
    <cfRule type="cellIs" dxfId="48" priority="18" operator="equal">
      <formula>"R"</formula>
    </cfRule>
    <cfRule type="cellIs" dxfId="47" priority="19" operator="equal">
      <formula>"N"</formula>
    </cfRule>
  </conditionalFormatting>
  <conditionalFormatting sqref="M17:S17">
    <cfRule type="cellIs" dxfId="46" priority="14" operator="equal">
      <formula>"S"</formula>
    </cfRule>
    <cfRule type="cellIs" dxfId="45" priority="15" operator="equal">
      <formula>"R"</formula>
    </cfRule>
    <cfRule type="cellIs" dxfId="44" priority="16" operator="equal">
      <formula>"N"</formula>
    </cfRule>
  </conditionalFormatting>
  <conditionalFormatting sqref="M13:S13">
    <cfRule type="cellIs" dxfId="43" priority="11" operator="equal">
      <formula>"S"</formula>
    </cfRule>
    <cfRule type="cellIs" dxfId="42" priority="12" operator="equal">
      <formula>"R"</formula>
    </cfRule>
    <cfRule type="cellIs" dxfId="41" priority="13" operator="equal">
      <formula>"N"</formula>
    </cfRule>
  </conditionalFormatting>
  <conditionalFormatting sqref="M8:S8">
    <cfRule type="cellIs" dxfId="40" priority="8" operator="equal">
      <formula>"S"</formula>
    </cfRule>
    <cfRule type="cellIs" dxfId="39" priority="9" operator="equal">
      <formula>"R"</formula>
    </cfRule>
    <cfRule type="cellIs" dxfId="38" priority="10" operator="equal">
      <formula>"N"</formula>
    </cfRule>
  </conditionalFormatting>
  <conditionalFormatting sqref="M15:S15">
    <cfRule type="cellIs" dxfId="37" priority="5" operator="equal">
      <formula>"S"</formula>
    </cfRule>
    <cfRule type="cellIs" dxfId="36" priority="6" operator="equal">
      <formula>"R"</formula>
    </cfRule>
    <cfRule type="cellIs" dxfId="35" priority="7" operator="equal">
      <formula>"N"</formula>
    </cfRule>
  </conditionalFormatting>
  <conditionalFormatting sqref="M10:S10">
    <cfRule type="cellIs" dxfId="34" priority="2" operator="equal">
      <formula>"S"</formula>
    </cfRule>
    <cfRule type="cellIs" dxfId="33" priority="3" operator="equal">
      <formula>"R"</formula>
    </cfRule>
    <cfRule type="cellIs" dxfId="32" priority="4" operator="equal">
      <formula>"N"</formula>
    </cfRule>
  </conditionalFormatting>
  <conditionalFormatting sqref="M19:S27">
    <cfRule type="cellIs" dxfId="31" priority="1" operator="equal">
      <formula>"F"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7"/>
  <sheetViews>
    <sheetView topLeftCell="G1" workbookViewId="0">
      <selection activeCell="M29" sqref="M29"/>
    </sheetView>
  </sheetViews>
  <sheetFormatPr defaultColWidth="8.85546875" defaultRowHeight="15" x14ac:dyDescent="0.25"/>
  <cols>
    <col min="1" max="2" width="8.85546875" style="17"/>
    <col min="3" max="9" width="8.85546875" style="23"/>
    <col min="10" max="10" width="8.85546875" style="17"/>
    <col min="11" max="11" width="6.28515625" style="17" bestFit="1" customWidth="1"/>
    <col min="12" max="12" width="14.7109375" style="17" customWidth="1"/>
    <col min="13" max="33" width="8.85546875" style="17"/>
    <col min="34" max="34" width="9.42578125" style="17" bestFit="1" customWidth="1"/>
    <col min="35" max="16384" width="8.85546875" style="17"/>
  </cols>
  <sheetData>
    <row r="2" spans="1:34" ht="28.5" x14ac:dyDescent="0.45">
      <c r="A2" s="18" t="s">
        <v>0</v>
      </c>
      <c r="B2" s="19">
        <v>1</v>
      </c>
      <c r="C2" s="20" t="s">
        <v>1</v>
      </c>
      <c r="D2" s="20" t="s">
        <v>2</v>
      </c>
      <c r="E2" s="20" t="s">
        <v>3</v>
      </c>
      <c r="F2" s="20" t="s">
        <v>4</v>
      </c>
      <c r="G2" s="21" t="s">
        <v>4</v>
      </c>
      <c r="H2" s="20" t="s">
        <v>5</v>
      </c>
      <c r="I2" s="20" t="s">
        <v>1</v>
      </c>
      <c r="M2" s="37" t="s">
        <v>43</v>
      </c>
    </row>
    <row r="3" spans="1:34" ht="31.5" x14ac:dyDescent="0.5">
      <c r="A3" s="18" t="s">
        <v>0</v>
      </c>
      <c r="B3" s="19">
        <v>2</v>
      </c>
      <c r="C3" s="20" t="s">
        <v>2</v>
      </c>
      <c r="D3" s="20" t="s">
        <v>3</v>
      </c>
      <c r="E3" s="20" t="s">
        <v>4</v>
      </c>
      <c r="F3" s="21" t="s">
        <v>4</v>
      </c>
      <c r="G3" s="20" t="s">
        <v>5</v>
      </c>
      <c r="H3" s="21" t="s">
        <v>5</v>
      </c>
      <c r="I3" s="20" t="s">
        <v>5</v>
      </c>
      <c r="M3" s="38" t="s">
        <v>44</v>
      </c>
      <c r="P3" s="38">
        <v>2</v>
      </c>
    </row>
    <row r="4" spans="1:34" x14ac:dyDescent="0.25">
      <c r="A4" s="18" t="s">
        <v>0</v>
      </c>
      <c r="B4" s="19">
        <v>3</v>
      </c>
      <c r="C4" s="20" t="s">
        <v>3</v>
      </c>
      <c r="D4" s="20" t="s">
        <v>5</v>
      </c>
      <c r="E4" s="21" t="s">
        <v>5</v>
      </c>
      <c r="F4" s="20" t="s">
        <v>4</v>
      </c>
      <c r="G4" s="21" t="s">
        <v>5</v>
      </c>
      <c r="H4" s="20" t="s">
        <v>5</v>
      </c>
      <c r="I4" s="20" t="s">
        <v>3</v>
      </c>
    </row>
    <row r="5" spans="1:34" x14ac:dyDescent="0.25">
      <c r="A5" s="18" t="s">
        <v>0</v>
      </c>
      <c r="B5" s="19">
        <v>4</v>
      </c>
      <c r="C5" s="20" t="s">
        <v>5</v>
      </c>
      <c r="D5" s="21" t="s">
        <v>5</v>
      </c>
      <c r="E5" s="20" t="s">
        <v>5</v>
      </c>
      <c r="F5" s="20" t="s">
        <v>1</v>
      </c>
      <c r="G5" s="20" t="s">
        <v>2</v>
      </c>
      <c r="H5" s="20" t="s">
        <v>3</v>
      </c>
      <c r="I5" s="20" t="s">
        <v>4</v>
      </c>
      <c r="AA5" s="66" t="s">
        <v>25</v>
      </c>
      <c r="AB5" s="66"/>
      <c r="AC5" s="66"/>
      <c r="AD5" s="66"/>
      <c r="AE5" s="66"/>
      <c r="AF5" s="66"/>
      <c r="AG5" s="66"/>
      <c r="AH5" s="27" t="s">
        <v>26</v>
      </c>
    </row>
    <row r="6" spans="1:34" x14ac:dyDescent="0.25">
      <c r="A6" s="18" t="s">
        <v>0</v>
      </c>
      <c r="B6" s="19">
        <v>5</v>
      </c>
      <c r="C6" s="20" t="s">
        <v>5</v>
      </c>
      <c r="D6" s="20" t="s">
        <v>5</v>
      </c>
      <c r="E6" s="20" t="s">
        <v>1</v>
      </c>
      <c r="F6" s="20" t="s">
        <v>2</v>
      </c>
      <c r="G6" s="20" t="s">
        <v>3</v>
      </c>
      <c r="H6" s="20" t="s">
        <v>4</v>
      </c>
      <c r="I6" s="21" t="s">
        <v>5</v>
      </c>
      <c r="K6" s="24"/>
      <c r="L6" s="31"/>
      <c r="M6" s="24" t="s">
        <v>8</v>
      </c>
      <c r="N6" s="24"/>
      <c r="O6" s="24" t="s">
        <v>9</v>
      </c>
      <c r="P6" s="24"/>
      <c r="Q6" s="24" t="s">
        <v>10</v>
      </c>
      <c r="R6" s="24"/>
      <c r="S6" s="24" t="s">
        <v>11</v>
      </c>
      <c r="T6" s="24"/>
      <c r="U6" s="24" t="s">
        <v>12</v>
      </c>
      <c r="V6" s="24"/>
      <c r="W6" s="24" t="s">
        <v>13</v>
      </c>
      <c r="X6" s="24"/>
      <c r="Y6" s="24" t="s">
        <v>14</v>
      </c>
      <c r="Z6" s="24"/>
      <c r="AA6" s="24" t="s">
        <v>8</v>
      </c>
      <c r="AB6" s="24" t="s">
        <v>9</v>
      </c>
      <c r="AC6" s="24" t="s">
        <v>10</v>
      </c>
      <c r="AD6" s="24" t="s">
        <v>11</v>
      </c>
      <c r="AE6" s="24" t="s">
        <v>12</v>
      </c>
      <c r="AF6" s="24" t="s">
        <v>13</v>
      </c>
      <c r="AG6" s="24" t="s">
        <v>14</v>
      </c>
      <c r="AH6" s="28">
        <f>SUM(AH7:AH17)/11</f>
        <v>37.963636363636368</v>
      </c>
    </row>
    <row r="7" spans="1:34" x14ac:dyDescent="0.25">
      <c r="A7" s="18" t="s">
        <v>0</v>
      </c>
      <c r="B7" s="19">
        <v>6</v>
      </c>
      <c r="C7" s="22" t="s">
        <v>6</v>
      </c>
      <c r="D7" s="22" t="s">
        <v>7</v>
      </c>
      <c r="E7" s="22" t="s">
        <v>7</v>
      </c>
      <c r="F7" s="22" t="s">
        <v>3</v>
      </c>
      <c r="G7" s="22" t="s">
        <v>7</v>
      </c>
      <c r="H7" s="22" t="s">
        <v>7</v>
      </c>
      <c r="I7" s="22" t="s">
        <v>7</v>
      </c>
      <c r="K7" s="34" t="s">
        <v>5</v>
      </c>
      <c r="L7" s="32"/>
      <c r="M7" s="69" t="s">
        <v>3</v>
      </c>
      <c r="N7" s="70"/>
      <c r="O7" s="69" t="s">
        <v>4</v>
      </c>
      <c r="P7" s="70"/>
      <c r="Q7" s="69" t="s">
        <v>5</v>
      </c>
      <c r="R7" s="70"/>
      <c r="S7" s="69" t="s">
        <v>5</v>
      </c>
      <c r="T7" s="70"/>
      <c r="U7" s="69" t="s">
        <v>1</v>
      </c>
      <c r="V7" s="70"/>
      <c r="W7" s="69" t="s">
        <v>2</v>
      </c>
      <c r="X7" s="70"/>
      <c r="Y7" s="78" t="s">
        <v>3</v>
      </c>
      <c r="Z7" s="78"/>
      <c r="AA7" s="17">
        <f t="shared" ref="AA7:AA17" si="0">IF(M7="M",7,0)+IF(M7="P",7,0)+IF(M7="N",10,0)+IF(M7="M1",6.2,0)+IF(M7="M2",6.2,0)+IF(M7="P1",6.2,0)+IF(M7="P2",6.2,0)</f>
        <v>0</v>
      </c>
      <c r="AB7" s="17">
        <f t="shared" ref="AB7:AB17" si="1">IF(O7="M",7,0)+IF(O7="P",7,0)+IF(O7="N",10,0)+IF(O7="M1",6.2,0)+IF(O7="M2",6.2,0)+IF(O7="P1",6.2,0)+IF(O7="P2",6.2,0)</f>
        <v>7</v>
      </c>
      <c r="AC7" s="17">
        <f t="shared" ref="AC7:AC17" si="2">IF(Q7="M",7,0)+IF(Q7="P",7,0)+IF(Q7="N",10,0)+IF(Q7="M1",6.2,0)+IF(Q7="M2",6.2,0)+IF(Q7="P1",6.2,0)+IF(Q7="P2",6.2,0)</f>
        <v>7</v>
      </c>
      <c r="AD7" s="17">
        <f t="shared" ref="AD7:AD17" si="3">IF(S7="M",7,0)+IF(S7="P",7,0)+IF(S7="N",10,0)+IF(S7="M1",6.2,0)+IF(S7="M2",6.2,0)+IF(S7="P1",6.2,0)+IF(S7="P2",6.2,0)</f>
        <v>7</v>
      </c>
      <c r="AE7" s="17">
        <f t="shared" ref="AE7:AE17" si="4">IF(U7="M",7,0)+IF(U7="P",7,0)+IF(U7="N",10,0)+IF(U7="M1",6.2,0)+IF(U7="M2",6.2,0)+IF(U7="P1",6.2,0)+IF(U7="P2",6.2,0)</f>
        <v>10</v>
      </c>
      <c r="AF7" s="17">
        <f t="shared" ref="AF7:AF17" si="5">IF(W7="M",7,0)+IF(W7="P",7,0)+IF(W7="N",10,0)+IF(W7="M1",6.2,0)+IF(W7="M2",6.2,0)+IF(W7="P1",6.2,0)+IF(W7="P2",6.2,0)</f>
        <v>0</v>
      </c>
      <c r="AG7" s="17">
        <f t="shared" ref="AG7:AG17" si="6">IF(Y7="M",7,0)+IF(Y7="P",7,0)+IF(Y7="N",10,0)+IF(Y7="M1",6.2,0)+IF(Y7="M2",6.2,0)+IF(Y7="P1",6.2,0)+IF(Y7="P2",6.2,0)</f>
        <v>0</v>
      </c>
      <c r="AH7" s="24">
        <f>SUM(AA7:AG7)</f>
        <v>31</v>
      </c>
    </row>
    <row r="8" spans="1:34" x14ac:dyDescent="0.25">
      <c r="A8" s="18" t="s">
        <v>0</v>
      </c>
      <c r="B8" s="19">
        <v>7</v>
      </c>
      <c r="C8" s="21" t="s">
        <v>1</v>
      </c>
      <c r="D8" s="21" t="s">
        <v>2</v>
      </c>
      <c r="E8" s="21" t="s">
        <v>3</v>
      </c>
      <c r="F8" s="21" t="s">
        <v>4</v>
      </c>
      <c r="G8" s="21" t="s">
        <v>4</v>
      </c>
      <c r="H8" s="21" t="s">
        <v>5</v>
      </c>
      <c r="I8" s="21" t="s">
        <v>1</v>
      </c>
      <c r="K8" s="35" t="s">
        <v>6</v>
      </c>
      <c r="L8" s="32"/>
      <c r="M8" s="69" t="s">
        <v>4</v>
      </c>
      <c r="N8" s="70"/>
      <c r="O8" s="69" t="s">
        <v>5</v>
      </c>
      <c r="P8" s="70"/>
      <c r="Q8" s="69" t="s">
        <v>5</v>
      </c>
      <c r="R8" s="70"/>
      <c r="S8" s="69" t="s">
        <v>5</v>
      </c>
      <c r="T8" s="70"/>
      <c r="U8" s="69" t="s">
        <v>5</v>
      </c>
      <c r="V8" s="70"/>
      <c r="W8" s="71" t="s">
        <v>3</v>
      </c>
      <c r="X8" s="72"/>
      <c r="Y8" s="78" t="s">
        <v>5</v>
      </c>
      <c r="Z8" s="78"/>
      <c r="AA8" s="17">
        <f t="shared" si="0"/>
        <v>7</v>
      </c>
      <c r="AB8" s="17">
        <f t="shared" si="1"/>
        <v>7</v>
      </c>
      <c r="AC8" s="17">
        <f t="shared" si="2"/>
        <v>7</v>
      </c>
      <c r="AD8" s="17">
        <f t="shared" si="3"/>
        <v>7</v>
      </c>
      <c r="AE8" s="17">
        <f t="shared" si="4"/>
        <v>7</v>
      </c>
      <c r="AF8" s="17">
        <f t="shared" si="5"/>
        <v>0</v>
      </c>
      <c r="AG8" s="17">
        <f t="shared" si="6"/>
        <v>7</v>
      </c>
      <c r="AH8" s="24">
        <f t="shared" ref="AH8:AH17" si="7">SUM(AA8:AG8)</f>
        <v>42</v>
      </c>
    </row>
    <row r="9" spans="1:34" x14ac:dyDescent="0.25">
      <c r="A9" s="18" t="s">
        <v>0</v>
      </c>
      <c r="B9" s="19">
        <v>8</v>
      </c>
      <c r="C9" s="21" t="s">
        <v>2</v>
      </c>
      <c r="D9" s="21" t="s">
        <v>3</v>
      </c>
      <c r="E9" s="21" t="s">
        <v>4</v>
      </c>
      <c r="F9" s="21" t="s">
        <v>5</v>
      </c>
      <c r="G9" s="21" t="s">
        <v>5</v>
      </c>
      <c r="H9" s="21" t="s">
        <v>4</v>
      </c>
      <c r="I9" s="21" t="s">
        <v>5</v>
      </c>
      <c r="K9" s="35" t="s">
        <v>4</v>
      </c>
      <c r="L9" s="32"/>
      <c r="M9" s="71" t="s">
        <v>4</v>
      </c>
      <c r="N9" s="72"/>
      <c r="O9" s="71" t="s">
        <v>5</v>
      </c>
      <c r="P9" s="72"/>
      <c r="Q9" s="71" t="s">
        <v>1</v>
      </c>
      <c r="R9" s="72"/>
      <c r="S9" s="71" t="s">
        <v>2</v>
      </c>
      <c r="T9" s="72"/>
      <c r="U9" s="71" t="s">
        <v>3</v>
      </c>
      <c r="V9" s="72"/>
      <c r="W9" s="71" t="s">
        <v>4</v>
      </c>
      <c r="X9" s="72"/>
      <c r="Y9" s="78" t="s">
        <v>5</v>
      </c>
      <c r="Z9" s="78"/>
      <c r="AA9" s="17">
        <f t="shared" si="0"/>
        <v>7</v>
      </c>
      <c r="AB9" s="17">
        <f t="shared" si="1"/>
        <v>7</v>
      </c>
      <c r="AC9" s="17">
        <f t="shared" si="2"/>
        <v>10</v>
      </c>
      <c r="AD9" s="17">
        <f t="shared" si="3"/>
        <v>0</v>
      </c>
      <c r="AE9" s="17">
        <f t="shared" si="4"/>
        <v>0</v>
      </c>
      <c r="AF9" s="17">
        <f t="shared" si="5"/>
        <v>7</v>
      </c>
      <c r="AG9" s="17">
        <f t="shared" si="6"/>
        <v>7</v>
      </c>
      <c r="AH9" s="24">
        <f t="shared" si="7"/>
        <v>38</v>
      </c>
    </row>
    <row r="10" spans="1:34" x14ac:dyDescent="0.25">
      <c r="A10" s="18" t="s">
        <v>0</v>
      </c>
      <c r="B10" s="19">
        <v>9</v>
      </c>
      <c r="C10" s="21" t="s">
        <v>3</v>
      </c>
      <c r="D10" s="21" t="s">
        <v>5</v>
      </c>
      <c r="E10" s="21" t="s">
        <v>5</v>
      </c>
      <c r="F10" s="21" t="s">
        <v>5</v>
      </c>
      <c r="G10" s="21" t="s">
        <v>1</v>
      </c>
      <c r="H10" s="21" t="s">
        <v>2</v>
      </c>
      <c r="I10" s="21" t="s">
        <v>3</v>
      </c>
      <c r="K10" s="35" t="s">
        <v>7</v>
      </c>
      <c r="L10" s="32"/>
      <c r="M10" s="73" t="s">
        <v>7</v>
      </c>
      <c r="N10" s="74"/>
      <c r="O10" s="73" t="s">
        <v>7</v>
      </c>
      <c r="P10" s="74"/>
      <c r="Q10" s="73" t="s">
        <v>4</v>
      </c>
      <c r="R10" s="74"/>
      <c r="S10" s="73" t="s">
        <v>3</v>
      </c>
      <c r="T10" s="74"/>
      <c r="U10" s="73" t="s">
        <v>7</v>
      </c>
      <c r="V10" s="74"/>
      <c r="W10" s="73" t="s">
        <v>4</v>
      </c>
      <c r="X10" s="74"/>
      <c r="Y10" s="79" t="s">
        <v>5</v>
      </c>
      <c r="Z10" s="79"/>
      <c r="AA10" s="17">
        <f t="shared" si="0"/>
        <v>6.2</v>
      </c>
      <c r="AB10" s="17">
        <f t="shared" si="1"/>
        <v>6.2</v>
      </c>
      <c r="AC10" s="17">
        <f t="shared" si="2"/>
        <v>7</v>
      </c>
      <c r="AD10" s="17">
        <f t="shared" si="3"/>
        <v>0</v>
      </c>
      <c r="AE10" s="17">
        <f t="shared" si="4"/>
        <v>6.2</v>
      </c>
      <c r="AF10" s="17">
        <f t="shared" si="5"/>
        <v>7</v>
      </c>
      <c r="AG10" s="17">
        <f t="shared" si="6"/>
        <v>7</v>
      </c>
      <c r="AH10" s="24">
        <f t="shared" si="7"/>
        <v>39.599999999999994</v>
      </c>
    </row>
    <row r="11" spans="1:34" x14ac:dyDescent="0.25">
      <c r="A11" s="18" t="s">
        <v>0</v>
      </c>
      <c r="B11" s="19">
        <v>10</v>
      </c>
      <c r="C11" s="21" t="s">
        <v>4</v>
      </c>
      <c r="D11" s="21" t="s">
        <v>5</v>
      </c>
      <c r="E11" s="21" t="s">
        <v>5</v>
      </c>
      <c r="F11" s="21" t="s">
        <v>5</v>
      </c>
      <c r="G11" s="21" t="s">
        <v>5</v>
      </c>
      <c r="H11" s="20" t="s">
        <v>3</v>
      </c>
      <c r="I11" s="21" t="s">
        <v>5</v>
      </c>
      <c r="K11" s="36" t="s">
        <v>1</v>
      </c>
      <c r="L11" s="32"/>
      <c r="M11" s="69" t="s">
        <v>1</v>
      </c>
      <c r="N11" s="70"/>
      <c r="O11" s="69" t="s">
        <v>2</v>
      </c>
      <c r="P11" s="70"/>
      <c r="Q11" s="69" t="s">
        <v>3</v>
      </c>
      <c r="R11" s="70"/>
      <c r="S11" s="69" t="s">
        <v>4</v>
      </c>
      <c r="T11" s="70"/>
      <c r="U11" s="69" t="s">
        <v>5</v>
      </c>
      <c r="V11" s="70"/>
      <c r="W11" s="69" t="s">
        <v>5</v>
      </c>
      <c r="X11" s="70"/>
      <c r="Y11" s="78" t="s">
        <v>1</v>
      </c>
      <c r="Z11" s="78"/>
      <c r="AA11" s="17">
        <f t="shared" si="0"/>
        <v>10</v>
      </c>
      <c r="AB11" s="17">
        <f t="shared" si="1"/>
        <v>0</v>
      </c>
      <c r="AC11" s="17">
        <f t="shared" si="2"/>
        <v>0</v>
      </c>
      <c r="AD11" s="17">
        <f t="shared" si="3"/>
        <v>7</v>
      </c>
      <c r="AE11" s="17">
        <f t="shared" si="4"/>
        <v>7</v>
      </c>
      <c r="AF11" s="17">
        <f t="shared" si="5"/>
        <v>7</v>
      </c>
      <c r="AG11" s="17">
        <f t="shared" si="6"/>
        <v>10</v>
      </c>
      <c r="AH11" s="24">
        <f t="shared" si="7"/>
        <v>41</v>
      </c>
    </row>
    <row r="12" spans="1:34" x14ac:dyDescent="0.25">
      <c r="A12" s="18" t="s">
        <v>0</v>
      </c>
      <c r="B12" s="19">
        <v>11</v>
      </c>
      <c r="C12" s="22" t="s">
        <v>6</v>
      </c>
      <c r="D12" s="22" t="s">
        <v>7</v>
      </c>
      <c r="E12" s="22" t="s">
        <v>6</v>
      </c>
      <c r="F12" s="22" t="s">
        <v>6</v>
      </c>
      <c r="G12" s="22" t="s">
        <v>3</v>
      </c>
      <c r="H12" s="22" t="s">
        <v>7</v>
      </c>
      <c r="I12" s="22" t="s">
        <v>6</v>
      </c>
      <c r="K12" s="36" t="s">
        <v>2</v>
      </c>
      <c r="L12" s="32"/>
      <c r="M12" s="71" t="s">
        <v>2</v>
      </c>
      <c r="N12" s="72"/>
      <c r="O12" s="71" t="s">
        <v>3</v>
      </c>
      <c r="P12" s="72"/>
      <c r="Q12" s="71" t="s">
        <v>4</v>
      </c>
      <c r="R12" s="72"/>
      <c r="S12" s="69" t="s">
        <v>4</v>
      </c>
      <c r="T12" s="70"/>
      <c r="U12" s="71" t="s">
        <v>5</v>
      </c>
      <c r="V12" s="72"/>
      <c r="W12" s="69" t="s">
        <v>5</v>
      </c>
      <c r="X12" s="70"/>
      <c r="Y12" s="80" t="s">
        <v>5</v>
      </c>
      <c r="Z12" s="80"/>
      <c r="AA12" s="17">
        <f t="shared" si="0"/>
        <v>0</v>
      </c>
      <c r="AB12" s="17">
        <f t="shared" si="1"/>
        <v>0</v>
      </c>
      <c r="AC12" s="17">
        <f t="shared" si="2"/>
        <v>7</v>
      </c>
      <c r="AD12" s="17">
        <f t="shared" si="3"/>
        <v>7</v>
      </c>
      <c r="AE12" s="17">
        <f t="shared" si="4"/>
        <v>7</v>
      </c>
      <c r="AF12" s="17">
        <f t="shared" si="5"/>
        <v>7</v>
      </c>
      <c r="AG12" s="17">
        <f t="shared" si="6"/>
        <v>7</v>
      </c>
      <c r="AH12" s="24">
        <f t="shared" si="7"/>
        <v>35</v>
      </c>
    </row>
    <row r="13" spans="1:34" x14ac:dyDescent="0.25">
      <c r="A13" s="18" t="s">
        <v>0</v>
      </c>
      <c r="B13" s="19">
        <v>12</v>
      </c>
      <c r="C13" s="20" t="s">
        <v>5</v>
      </c>
      <c r="D13" s="20" t="s">
        <v>1</v>
      </c>
      <c r="E13" s="20" t="s">
        <v>2</v>
      </c>
      <c r="F13" s="20" t="s">
        <v>3</v>
      </c>
      <c r="G13" s="20" t="s">
        <v>4</v>
      </c>
      <c r="H13" s="21" t="s">
        <v>5</v>
      </c>
      <c r="I13" s="20" t="s">
        <v>5</v>
      </c>
      <c r="K13" s="36" t="s">
        <v>3</v>
      </c>
      <c r="L13" s="32"/>
      <c r="M13" s="73" t="s">
        <v>3</v>
      </c>
      <c r="N13" s="74"/>
      <c r="O13" s="71" t="s">
        <v>4</v>
      </c>
      <c r="P13" s="72"/>
      <c r="Q13" s="69" t="s">
        <v>4</v>
      </c>
      <c r="R13" s="70"/>
      <c r="S13" s="71" t="s">
        <v>5</v>
      </c>
      <c r="T13" s="72"/>
      <c r="U13" s="69" t="s">
        <v>4</v>
      </c>
      <c r="V13" s="70"/>
      <c r="W13" s="71" t="s">
        <v>5</v>
      </c>
      <c r="X13" s="72"/>
      <c r="Y13" s="79" t="s">
        <v>3</v>
      </c>
      <c r="Z13" s="79"/>
      <c r="AA13" s="17">
        <f t="shared" si="0"/>
        <v>0</v>
      </c>
      <c r="AB13" s="17">
        <f t="shared" si="1"/>
        <v>7</v>
      </c>
      <c r="AC13" s="17">
        <f t="shared" si="2"/>
        <v>7</v>
      </c>
      <c r="AD13" s="17">
        <f t="shared" si="3"/>
        <v>7</v>
      </c>
      <c r="AE13" s="17">
        <f t="shared" si="4"/>
        <v>7</v>
      </c>
      <c r="AF13" s="17">
        <f t="shared" si="5"/>
        <v>7</v>
      </c>
      <c r="AG13" s="17">
        <f t="shared" si="6"/>
        <v>0</v>
      </c>
      <c r="AH13" s="24">
        <f t="shared" si="7"/>
        <v>35</v>
      </c>
    </row>
    <row r="14" spans="1:34" x14ac:dyDescent="0.25">
      <c r="A14" s="18" t="s">
        <v>0</v>
      </c>
      <c r="B14" s="19">
        <v>13</v>
      </c>
      <c r="C14" s="20" t="s">
        <v>5</v>
      </c>
      <c r="D14" s="20" t="s">
        <v>5</v>
      </c>
      <c r="E14" s="21" t="s">
        <v>3</v>
      </c>
      <c r="F14" s="21" t="s">
        <v>5</v>
      </c>
      <c r="G14" s="20" t="s">
        <v>5</v>
      </c>
      <c r="H14" s="20" t="s">
        <v>1</v>
      </c>
      <c r="I14" s="20" t="s">
        <v>2</v>
      </c>
      <c r="L14" s="32"/>
      <c r="M14" s="71" t="s">
        <v>5</v>
      </c>
      <c r="N14" s="72"/>
      <c r="O14" s="69" t="s">
        <v>4</v>
      </c>
      <c r="P14" s="70"/>
      <c r="Q14" s="71" t="s">
        <v>5</v>
      </c>
      <c r="R14" s="72"/>
      <c r="S14" s="71" t="s">
        <v>1</v>
      </c>
      <c r="T14" s="72"/>
      <c r="U14" s="71" t="s">
        <v>2</v>
      </c>
      <c r="V14" s="72"/>
      <c r="W14" s="71" t="s">
        <v>3</v>
      </c>
      <c r="X14" s="72"/>
      <c r="Y14" s="80" t="s">
        <v>4</v>
      </c>
      <c r="Z14" s="80"/>
      <c r="AA14" s="17">
        <f t="shared" si="0"/>
        <v>7</v>
      </c>
      <c r="AB14" s="17">
        <f t="shared" si="1"/>
        <v>7</v>
      </c>
      <c r="AC14" s="17">
        <f t="shared" si="2"/>
        <v>7</v>
      </c>
      <c r="AD14" s="17">
        <f t="shared" si="3"/>
        <v>10</v>
      </c>
      <c r="AE14" s="17">
        <f t="shared" si="4"/>
        <v>0</v>
      </c>
      <c r="AF14" s="17">
        <f t="shared" si="5"/>
        <v>0</v>
      </c>
      <c r="AG14" s="17">
        <f t="shared" si="6"/>
        <v>7</v>
      </c>
      <c r="AH14" s="24">
        <f t="shared" si="7"/>
        <v>38</v>
      </c>
    </row>
    <row r="15" spans="1:34" x14ac:dyDescent="0.25">
      <c r="A15" s="18" t="s">
        <v>0</v>
      </c>
      <c r="B15" s="19">
        <v>14</v>
      </c>
      <c r="C15" s="22" t="s">
        <v>3</v>
      </c>
      <c r="D15" s="20" t="s">
        <v>4</v>
      </c>
      <c r="E15" s="21" t="s">
        <v>4</v>
      </c>
      <c r="F15" s="20" t="s">
        <v>5</v>
      </c>
      <c r="G15" s="21" t="s">
        <v>4</v>
      </c>
      <c r="H15" s="20" t="s">
        <v>5</v>
      </c>
      <c r="I15" s="22" t="s">
        <v>3</v>
      </c>
      <c r="L15" s="32"/>
      <c r="M15" s="69" t="s">
        <v>5</v>
      </c>
      <c r="N15" s="70"/>
      <c r="O15" s="71" t="s">
        <v>4</v>
      </c>
      <c r="P15" s="72"/>
      <c r="Q15" s="71" t="s">
        <v>4</v>
      </c>
      <c r="R15" s="72"/>
      <c r="S15" s="69" t="s">
        <v>5</v>
      </c>
      <c r="T15" s="70"/>
      <c r="U15" s="73" t="s">
        <v>3</v>
      </c>
      <c r="V15" s="74"/>
      <c r="W15" s="71" t="s">
        <v>4</v>
      </c>
      <c r="X15" s="72"/>
      <c r="Y15" s="80" t="s">
        <v>4</v>
      </c>
      <c r="Z15" s="80"/>
      <c r="AA15" s="17">
        <f t="shared" si="0"/>
        <v>7</v>
      </c>
      <c r="AB15" s="17">
        <f t="shared" si="1"/>
        <v>7</v>
      </c>
      <c r="AC15" s="17">
        <f t="shared" si="2"/>
        <v>7</v>
      </c>
      <c r="AD15" s="17">
        <f t="shared" si="3"/>
        <v>7</v>
      </c>
      <c r="AE15" s="17">
        <f t="shared" si="4"/>
        <v>0</v>
      </c>
      <c r="AF15" s="17">
        <f t="shared" si="5"/>
        <v>7</v>
      </c>
      <c r="AG15" s="17">
        <f t="shared" si="6"/>
        <v>7</v>
      </c>
      <c r="AH15" s="24">
        <f t="shared" si="7"/>
        <v>42</v>
      </c>
    </row>
    <row r="16" spans="1:34" x14ac:dyDescent="0.25">
      <c r="A16" s="18" t="s">
        <v>0</v>
      </c>
      <c r="B16" s="19">
        <v>15</v>
      </c>
      <c r="C16" s="21" t="s">
        <v>4</v>
      </c>
      <c r="D16" s="21" t="s">
        <v>4</v>
      </c>
      <c r="E16" s="21" t="s">
        <v>5</v>
      </c>
      <c r="F16" s="21" t="s">
        <v>1</v>
      </c>
      <c r="G16" s="21" t="s">
        <v>2</v>
      </c>
      <c r="H16" s="21" t="s">
        <v>3</v>
      </c>
      <c r="I16" s="21" t="s">
        <v>4</v>
      </c>
      <c r="L16" s="32"/>
      <c r="M16" s="71" t="s">
        <v>5</v>
      </c>
      <c r="N16" s="72"/>
      <c r="O16" s="71" t="s">
        <v>1</v>
      </c>
      <c r="P16" s="72"/>
      <c r="Q16" s="71" t="s">
        <v>2</v>
      </c>
      <c r="R16" s="72"/>
      <c r="S16" s="71" t="s">
        <v>3</v>
      </c>
      <c r="T16" s="72"/>
      <c r="U16" s="71" t="s">
        <v>4</v>
      </c>
      <c r="V16" s="72"/>
      <c r="W16" s="69" t="s">
        <v>5</v>
      </c>
      <c r="X16" s="70"/>
      <c r="Y16" s="80" t="s">
        <v>5</v>
      </c>
      <c r="Z16" s="80"/>
      <c r="AA16" s="17">
        <f t="shared" si="0"/>
        <v>7</v>
      </c>
      <c r="AB16" s="17">
        <f t="shared" si="1"/>
        <v>10</v>
      </c>
      <c r="AC16" s="17">
        <f t="shared" si="2"/>
        <v>0</v>
      </c>
      <c r="AD16" s="17">
        <f t="shared" si="3"/>
        <v>0</v>
      </c>
      <c r="AE16" s="17">
        <f t="shared" si="4"/>
        <v>7</v>
      </c>
      <c r="AF16" s="17">
        <f t="shared" si="5"/>
        <v>7</v>
      </c>
      <c r="AG16" s="17">
        <f t="shared" si="6"/>
        <v>7</v>
      </c>
      <c r="AH16" s="24">
        <f t="shared" si="7"/>
        <v>38</v>
      </c>
    </row>
    <row r="17" spans="1:34" x14ac:dyDescent="0.25">
      <c r="A17" s="18" t="s">
        <v>0</v>
      </c>
      <c r="B17" s="19">
        <v>16</v>
      </c>
      <c r="C17" s="21" t="s">
        <v>5</v>
      </c>
      <c r="D17" s="20" t="s">
        <v>4</v>
      </c>
      <c r="E17" s="20" t="s">
        <v>4</v>
      </c>
      <c r="F17" s="21" t="s">
        <v>5</v>
      </c>
      <c r="G17" s="22" t="s">
        <v>3</v>
      </c>
      <c r="H17" s="20" t="s">
        <v>4</v>
      </c>
      <c r="I17" s="20" t="s">
        <v>4</v>
      </c>
      <c r="L17" s="32"/>
      <c r="M17" s="67" t="s">
        <v>4</v>
      </c>
      <c r="N17" s="68"/>
      <c r="O17" s="67" t="s">
        <v>5</v>
      </c>
      <c r="P17" s="68"/>
      <c r="Q17" s="76" t="s">
        <v>3</v>
      </c>
      <c r="R17" s="77"/>
      <c r="S17" s="76" t="s">
        <v>5</v>
      </c>
      <c r="T17" s="77"/>
      <c r="U17" s="67" t="s">
        <v>5</v>
      </c>
      <c r="V17" s="68"/>
      <c r="W17" s="67" t="s">
        <v>1</v>
      </c>
      <c r="X17" s="68"/>
      <c r="Y17" s="75" t="s">
        <v>2</v>
      </c>
      <c r="Z17" s="75"/>
      <c r="AA17" s="17">
        <f t="shared" si="0"/>
        <v>7</v>
      </c>
      <c r="AB17" s="17">
        <f t="shared" si="1"/>
        <v>7</v>
      </c>
      <c r="AC17" s="17">
        <f t="shared" si="2"/>
        <v>0</v>
      </c>
      <c r="AD17" s="17">
        <f t="shared" si="3"/>
        <v>7</v>
      </c>
      <c r="AE17" s="17">
        <f t="shared" si="4"/>
        <v>7</v>
      </c>
      <c r="AF17" s="17">
        <f t="shared" si="5"/>
        <v>10</v>
      </c>
      <c r="AG17" s="17">
        <f t="shared" si="6"/>
        <v>0</v>
      </c>
      <c r="AH17" s="24">
        <f t="shared" si="7"/>
        <v>38</v>
      </c>
    </row>
    <row r="18" spans="1:34" x14ac:dyDescent="0.25">
      <c r="A18" s="18" t="s">
        <v>0</v>
      </c>
      <c r="B18" s="19">
        <v>17</v>
      </c>
      <c r="C18" s="21" t="s">
        <v>5</v>
      </c>
      <c r="D18" s="21" t="s">
        <v>1</v>
      </c>
      <c r="E18" s="21" t="s">
        <v>2</v>
      </c>
      <c r="F18" s="21" t="s">
        <v>3</v>
      </c>
      <c r="G18" s="21" t="s">
        <v>4</v>
      </c>
      <c r="H18" s="21" t="s">
        <v>5</v>
      </c>
      <c r="I18" s="21" t="s">
        <v>5</v>
      </c>
      <c r="L18" s="32"/>
      <c r="M18" s="33">
        <v>0</v>
      </c>
      <c r="N18" s="33">
        <v>2</v>
      </c>
      <c r="O18" s="33">
        <v>0</v>
      </c>
      <c r="P18" s="33">
        <v>2</v>
      </c>
      <c r="Q18" s="33">
        <v>0</v>
      </c>
      <c r="R18" s="33">
        <v>2</v>
      </c>
      <c r="S18" s="33">
        <v>0</v>
      </c>
      <c r="T18" s="33">
        <v>2</v>
      </c>
      <c r="U18" s="33">
        <v>2</v>
      </c>
      <c r="V18" s="33">
        <v>2</v>
      </c>
      <c r="W18" s="33">
        <v>0</v>
      </c>
      <c r="X18" s="33">
        <v>2</v>
      </c>
      <c r="Y18" s="33">
        <v>0</v>
      </c>
      <c r="Z18" s="33">
        <v>2</v>
      </c>
    </row>
    <row r="19" spans="1:34" x14ac:dyDescent="0.25">
      <c r="A19" s="18" t="s">
        <v>0</v>
      </c>
      <c r="B19" s="19">
        <v>18</v>
      </c>
      <c r="C19" s="22" t="s">
        <v>7</v>
      </c>
      <c r="D19" s="22" t="s">
        <v>6</v>
      </c>
      <c r="E19" s="22" t="s">
        <v>3</v>
      </c>
      <c r="F19" s="22" t="s">
        <v>7</v>
      </c>
      <c r="G19" s="22" t="s">
        <v>6</v>
      </c>
      <c r="H19" s="22" t="s">
        <v>6</v>
      </c>
      <c r="I19" s="22" t="s">
        <v>7</v>
      </c>
      <c r="M19" s="33">
        <v>0</v>
      </c>
      <c r="N19" s="33">
        <v>2</v>
      </c>
      <c r="O19" s="33">
        <v>0</v>
      </c>
      <c r="P19" s="33">
        <v>2</v>
      </c>
      <c r="Q19" s="33">
        <v>0</v>
      </c>
      <c r="R19" s="33">
        <v>2</v>
      </c>
      <c r="S19" s="33">
        <v>0</v>
      </c>
      <c r="T19" s="33">
        <v>2</v>
      </c>
      <c r="U19" s="33">
        <v>0</v>
      </c>
      <c r="V19" s="33">
        <v>2</v>
      </c>
      <c r="W19" s="33">
        <v>0</v>
      </c>
      <c r="X19" s="33">
        <v>2</v>
      </c>
      <c r="Y19" s="33">
        <v>0</v>
      </c>
      <c r="Z19" s="33">
        <v>2</v>
      </c>
    </row>
    <row r="20" spans="1:34" x14ac:dyDescent="0.25">
      <c r="A20" s="18" t="s">
        <v>0</v>
      </c>
      <c r="B20" s="19">
        <v>19</v>
      </c>
      <c r="C20" s="21" t="s">
        <v>4</v>
      </c>
      <c r="D20" s="21" t="s">
        <v>3</v>
      </c>
      <c r="E20" s="21" t="s">
        <v>5</v>
      </c>
      <c r="F20" s="21" t="s">
        <v>4</v>
      </c>
      <c r="G20" s="21" t="s">
        <v>5</v>
      </c>
      <c r="H20" s="21" t="s">
        <v>1</v>
      </c>
      <c r="I20" s="21" t="s">
        <v>2</v>
      </c>
      <c r="M20" s="33">
        <v>0</v>
      </c>
      <c r="N20" s="33">
        <v>2</v>
      </c>
      <c r="O20" s="33">
        <v>0</v>
      </c>
      <c r="P20" s="33">
        <v>2</v>
      </c>
      <c r="Q20" s="33">
        <v>2</v>
      </c>
      <c r="R20" s="33">
        <v>2</v>
      </c>
      <c r="S20" s="33">
        <v>0</v>
      </c>
      <c r="T20" s="33">
        <v>2</v>
      </c>
      <c r="U20" s="33">
        <v>0</v>
      </c>
      <c r="V20" s="33">
        <v>2</v>
      </c>
      <c r="W20" s="33">
        <v>0</v>
      </c>
      <c r="X20" s="33">
        <v>2</v>
      </c>
      <c r="Y20" s="33">
        <v>0</v>
      </c>
      <c r="Z20" s="33">
        <v>2</v>
      </c>
    </row>
    <row r="21" spans="1:34" x14ac:dyDescent="0.25">
      <c r="A21" s="18" t="s">
        <v>0</v>
      </c>
      <c r="B21" s="19">
        <v>20</v>
      </c>
      <c r="C21" s="21" t="s">
        <v>3</v>
      </c>
      <c r="D21" s="21" t="s">
        <v>4</v>
      </c>
      <c r="E21" s="20" t="s">
        <v>5</v>
      </c>
      <c r="F21" s="20" t="s">
        <v>5</v>
      </c>
      <c r="G21" s="20" t="s">
        <v>1</v>
      </c>
      <c r="H21" s="20" t="s">
        <v>2</v>
      </c>
      <c r="I21" s="20" t="s">
        <v>3</v>
      </c>
      <c r="M21" s="33">
        <v>0</v>
      </c>
      <c r="N21" s="33">
        <v>2</v>
      </c>
      <c r="O21" s="33">
        <v>0</v>
      </c>
      <c r="P21" s="33">
        <v>2</v>
      </c>
      <c r="Q21" s="33">
        <v>0</v>
      </c>
      <c r="R21" s="33">
        <v>2</v>
      </c>
      <c r="S21" s="33">
        <v>0</v>
      </c>
      <c r="T21" s="33">
        <v>2</v>
      </c>
      <c r="U21" s="33">
        <v>0</v>
      </c>
      <c r="V21" s="33">
        <v>2</v>
      </c>
      <c r="W21" s="33">
        <v>0</v>
      </c>
      <c r="X21" s="33">
        <v>2</v>
      </c>
      <c r="Y21" s="33">
        <v>0</v>
      </c>
      <c r="Z21" s="33">
        <v>2</v>
      </c>
    </row>
    <row r="22" spans="1:34" x14ac:dyDescent="0.25">
      <c r="A22" s="18" t="s">
        <v>0</v>
      </c>
      <c r="B22" s="19">
        <v>21</v>
      </c>
      <c r="C22" s="22" t="s">
        <v>7</v>
      </c>
      <c r="D22" s="22" t="s">
        <v>7</v>
      </c>
      <c r="E22" s="22" t="s">
        <v>6</v>
      </c>
      <c r="F22" s="22" t="s">
        <v>6</v>
      </c>
      <c r="G22" s="22" t="s">
        <v>6</v>
      </c>
      <c r="H22" s="22" t="s">
        <v>3</v>
      </c>
      <c r="I22" s="22" t="s">
        <v>7</v>
      </c>
      <c r="M22" s="33">
        <v>2</v>
      </c>
      <c r="N22" s="33">
        <v>2</v>
      </c>
      <c r="O22" s="33">
        <v>0</v>
      </c>
      <c r="P22" s="33">
        <v>2</v>
      </c>
      <c r="Q22" s="33">
        <v>0</v>
      </c>
      <c r="R22" s="33">
        <v>2</v>
      </c>
      <c r="S22" s="33">
        <v>0</v>
      </c>
      <c r="T22" s="33">
        <v>2</v>
      </c>
      <c r="U22" s="33">
        <v>0</v>
      </c>
      <c r="V22" s="33">
        <v>2</v>
      </c>
      <c r="W22" s="33">
        <v>0</v>
      </c>
      <c r="X22" s="33">
        <v>2</v>
      </c>
      <c r="Y22" s="33">
        <v>2</v>
      </c>
      <c r="Z22" s="33">
        <v>2</v>
      </c>
    </row>
    <row r="23" spans="1:34" x14ac:dyDescent="0.25">
      <c r="A23" s="18" t="s">
        <v>0</v>
      </c>
      <c r="B23" s="19">
        <v>22</v>
      </c>
      <c r="C23" s="21" t="s">
        <v>4</v>
      </c>
      <c r="D23" s="21" t="s">
        <v>5</v>
      </c>
      <c r="E23" s="21" t="s">
        <v>1</v>
      </c>
      <c r="F23" s="21" t="s">
        <v>2</v>
      </c>
      <c r="G23" s="21" t="s">
        <v>3</v>
      </c>
      <c r="H23" s="21" t="s">
        <v>4</v>
      </c>
      <c r="I23" s="21" t="s">
        <v>4</v>
      </c>
      <c r="M23" s="33">
        <v>0</v>
      </c>
      <c r="N23" s="33">
        <v>2</v>
      </c>
      <c r="O23" s="33">
        <v>0</v>
      </c>
      <c r="P23" s="33">
        <v>2</v>
      </c>
      <c r="Q23" s="33">
        <v>0</v>
      </c>
      <c r="R23" s="33">
        <v>2</v>
      </c>
      <c r="S23" s="33">
        <v>0</v>
      </c>
      <c r="T23" s="33">
        <v>2</v>
      </c>
      <c r="U23" s="33">
        <v>0</v>
      </c>
      <c r="V23" s="33">
        <v>2</v>
      </c>
      <c r="W23" s="33">
        <v>0</v>
      </c>
      <c r="X23" s="33">
        <v>2</v>
      </c>
      <c r="Y23" s="33">
        <v>0</v>
      </c>
      <c r="Z23" s="33">
        <v>2</v>
      </c>
    </row>
    <row r="24" spans="1:34" x14ac:dyDescent="0.25">
      <c r="A24" s="18" t="s">
        <v>0</v>
      </c>
      <c r="B24" s="19">
        <v>23</v>
      </c>
      <c r="C24" s="22" t="s">
        <v>6</v>
      </c>
      <c r="D24" s="22" t="s">
        <v>7</v>
      </c>
      <c r="E24" s="22" t="s">
        <v>6</v>
      </c>
      <c r="F24" s="22" t="s">
        <v>3</v>
      </c>
      <c r="G24" s="22" t="s">
        <v>7</v>
      </c>
      <c r="H24" s="22" t="s">
        <v>7</v>
      </c>
      <c r="I24" s="22" t="s">
        <v>7</v>
      </c>
      <c r="M24" s="33">
        <v>0</v>
      </c>
      <c r="N24" s="33">
        <v>2</v>
      </c>
      <c r="O24" s="33">
        <v>0</v>
      </c>
      <c r="P24" s="33">
        <v>2</v>
      </c>
      <c r="Q24" s="33">
        <v>0</v>
      </c>
      <c r="R24" s="33">
        <v>2</v>
      </c>
      <c r="S24" s="33">
        <v>0</v>
      </c>
      <c r="T24" s="33">
        <v>2</v>
      </c>
      <c r="U24" s="33">
        <v>0</v>
      </c>
      <c r="V24" s="33">
        <v>2</v>
      </c>
      <c r="W24" s="33">
        <v>0</v>
      </c>
      <c r="X24" s="33">
        <v>2</v>
      </c>
      <c r="Y24" s="33">
        <v>0</v>
      </c>
      <c r="Z24" s="33">
        <v>2</v>
      </c>
    </row>
    <row r="25" spans="1:34" x14ac:dyDescent="0.25">
      <c r="M25" s="33">
        <v>0</v>
      </c>
      <c r="N25" s="33">
        <v>2</v>
      </c>
      <c r="O25" s="33">
        <v>0</v>
      </c>
      <c r="P25" s="33">
        <v>2</v>
      </c>
      <c r="Q25" s="33">
        <v>0</v>
      </c>
      <c r="R25" s="33">
        <v>2</v>
      </c>
      <c r="S25" s="33">
        <v>2</v>
      </c>
      <c r="T25" s="33">
        <v>2</v>
      </c>
      <c r="U25" s="33">
        <v>0</v>
      </c>
      <c r="V25" s="33">
        <v>2</v>
      </c>
      <c r="W25" s="33">
        <v>0</v>
      </c>
      <c r="X25" s="33">
        <v>2</v>
      </c>
      <c r="Y25" s="33">
        <v>0</v>
      </c>
      <c r="Z25" s="33">
        <v>2</v>
      </c>
    </row>
    <row r="26" spans="1:34" x14ac:dyDescent="0.25">
      <c r="M26" s="33">
        <v>0</v>
      </c>
      <c r="N26" s="33">
        <v>2</v>
      </c>
      <c r="O26" s="33">
        <v>0</v>
      </c>
      <c r="P26" s="33">
        <v>2</v>
      </c>
      <c r="Q26" s="33">
        <v>0</v>
      </c>
      <c r="R26" s="33">
        <v>2</v>
      </c>
      <c r="S26" s="33">
        <v>0</v>
      </c>
      <c r="T26" s="33">
        <v>2</v>
      </c>
      <c r="U26" s="33">
        <v>0</v>
      </c>
      <c r="V26" s="33">
        <v>2</v>
      </c>
      <c r="W26" s="33">
        <v>0</v>
      </c>
      <c r="X26" s="33">
        <v>2</v>
      </c>
      <c r="Y26" s="33">
        <v>0</v>
      </c>
      <c r="Z26" s="33">
        <v>2</v>
      </c>
    </row>
    <row r="27" spans="1:34" x14ac:dyDescent="0.25">
      <c r="M27" s="33">
        <v>0</v>
      </c>
      <c r="N27" s="33">
        <v>2</v>
      </c>
      <c r="O27" s="33">
        <v>2</v>
      </c>
      <c r="P27" s="33">
        <v>2</v>
      </c>
      <c r="Q27" s="33">
        <v>0</v>
      </c>
      <c r="R27" s="33">
        <v>2</v>
      </c>
      <c r="S27" s="33">
        <v>0</v>
      </c>
      <c r="T27" s="33">
        <v>2</v>
      </c>
      <c r="U27" s="33">
        <v>0</v>
      </c>
      <c r="V27" s="33">
        <v>2</v>
      </c>
      <c r="W27" s="33">
        <v>0</v>
      </c>
      <c r="X27" s="33">
        <v>2</v>
      </c>
      <c r="Y27" s="33">
        <v>0</v>
      </c>
      <c r="Z27" s="33">
        <v>2</v>
      </c>
    </row>
    <row r="28" spans="1:34" x14ac:dyDescent="0.25">
      <c r="M28" s="33">
        <v>0</v>
      </c>
      <c r="N28" s="33">
        <v>2</v>
      </c>
      <c r="O28" s="33">
        <v>0</v>
      </c>
      <c r="P28" s="33">
        <v>2</v>
      </c>
      <c r="Q28" s="33">
        <v>0</v>
      </c>
      <c r="R28" s="33">
        <v>2</v>
      </c>
      <c r="S28" s="33">
        <v>0</v>
      </c>
      <c r="T28" s="33">
        <v>2</v>
      </c>
      <c r="U28" s="33">
        <v>0</v>
      </c>
      <c r="V28" s="33">
        <v>2</v>
      </c>
      <c r="W28" s="33">
        <v>2</v>
      </c>
      <c r="X28" s="33">
        <v>2</v>
      </c>
      <c r="Y28" s="33">
        <v>0</v>
      </c>
      <c r="Z28" s="33">
        <v>2</v>
      </c>
    </row>
    <row r="29" spans="1:34" x14ac:dyDescent="0.25">
      <c r="L29" s="10" t="s">
        <v>16</v>
      </c>
      <c r="M29" s="26">
        <f>IF(M$7=$K7,1,0)*M$18+IF(M$8=$K7,1,0)*M$19+IF(M$9=$K7,1,0)*M$20+IF(M$10=$K7,1,0)*M$21+IF(M$11=$K7,1,0)*M$22+IF(M$12=$K7,1,0)*M$23+IF(M$13=$K7,1,0)*M$24+IF(M$14=$K7,1,0)*M$25+IF(M$15=$K7,1,0)*M$26+IF(M$16=$K7,1,0)*M$27+IF(M$17=$K7,1,0)*M$28</f>
        <v>0</v>
      </c>
      <c r="N29" s="26">
        <f>IF(M$7=$K7,1,0)*N$18+IF(M$8=$K7,1,0)*N$19+IF(M$9=$K7,1,0)*N$20+IF(M$10=$K7,1,0)*N$21+IF(M$11=$K7,1,0)*N$22+IF(M$12=$K7,1,0)*N$23+IF(M$13=$K7,1,0)*N$24+IF(M$14=$K7,1,0)*N$25+IF(M$15=$K7,1,0)*N$26+IF(M$16=$K7,1,0)*N$27+IF(M$17=$K7,1,0)*N$28</f>
        <v>6</v>
      </c>
      <c r="O29" s="26">
        <f>IF(O$7=$K7,1,0)*O$18+IF(O$8=$K7,1,0)*O$19+IF(O$9=$K7,1,0)*O$20+IF(O$10=$K7,1,0)*O$21+IF(O$11=$K7,1,0)*O$22+IF(O$12=$K7,1,0)*O$23+IF(O$13=$K7,1,0)*O$24+IF(O$14=$K7,1,0)*O$25+IF(O$15=$K7,1,0)*O$26+IF(O$16=$K7,1,0)*O$27+IF(O$17=$K7,1,0)*O$28</f>
        <v>0</v>
      </c>
      <c r="P29" s="26">
        <f t="shared" ref="P29:Z29" si="8">IF(O$7=$K7,1,0)*P$18+IF(O$8=$K7,1,0)*P$19+IF(O$9=$K7,1,0)*P$20+IF(O$10=$K7,1,0)*P$21+IF(O$11=$K7,1,0)*P$22+IF(O$12=$K7,1,0)*P$23+IF(O$13=$K7,1,0)*P$24+IF(O$14=$K7,1,0)*P$25+IF(O$15=$K7,1,0)*P$26+IF(O$16=$K7,1,0)*P$27+IF(O$17=$K7,1,0)*P$28</f>
        <v>6</v>
      </c>
      <c r="Q29" s="26">
        <f>IF(Q$7=$K7,1,0)*Q$18+IF(Q$8=$K7,1,0)*Q$19+IF(Q$9=$K7,1,0)*Q$20+IF(Q$10=$K7,1,0)*Q$21+IF(Q$11=$K7,1,0)*Q$22+IF(Q$12=$K7,1,0)*Q$23+IF(Q$13=$K7,1,0)*Q$24+IF(Q$14=$K7,1,0)*Q$25+IF(Q$15=$K7,1,0)*Q$26+IF(Q$16=$K7,1,0)*Q$27+IF(Q$17=$K7,1,0)*Q$28</f>
        <v>0</v>
      </c>
      <c r="R29" s="26">
        <f t="shared" si="8"/>
        <v>6</v>
      </c>
      <c r="S29" s="26">
        <f>IF(S$7=$K7,1,0)*S$18+IF(S$8=$K7,1,0)*S$19+IF(S$9=$K7,1,0)*S$20+IF(S$10=$K7,1,0)*S$21+IF(S$11=$K7,1,0)*S$22+IF(S$12=$K7,1,0)*S$23+IF(S$13=$K7,1,0)*S$24+IF(S$14=$K7,1,0)*S$25+IF(S$15=$K7,1,0)*S$26+IF(S$16=$K7,1,0)*S$27+IF(S$17=$K7,1,0)*S$28</f>
        <v>0</v>
      </c>
      <c r="T29" s="26">
        <f t="shared" si="8"/>
        <v>10</v>
      </c>
      <c r="U29" s="26">
        <f>IF(U$7=$K7,1,0)*U$18+IF(U$8=$K7,1,0)*U$19+IF(U$9=$K7,1,0)*U$20+IF(U$10=$K7,1,0)*U$21+IF(U$11=$K7,1,0)*U$22+IF(U$12=$K7,1,0)*U$23+IF(U$13=$K7,1,0)*U$24+IF(U$14=$K7,1,0)*U$25+IF(U$15=$K7,1,0)*U$26+IF(U$16=$K7,1,0)*U$27+IF(U$17=$K7,1,0)*U$28</f>
        <v>0</v>
      </c>
      <c r="V29" s="26">
        <f t="shared" si="8"/>
        <v>8</v>
      </c>
      <c r="W29" s="26">
        <f>IF(W$7=$K7,1,0)*W$18+IF(W$8=$K7,1,0)*W$19+IF(W$9=$K7,1,0)*W$20+IF(W$10=$K7,1,0)*W$21+IF(W$11=$K7,1,0)*W$22+IF(W$12=$K7,1,0)*W$23+IF(W$13=$K7,1,0)*W$24+IF(W$14=$K7,1,0)*W$25+IF(W$15=$K7,1,0)*W$26+IF(W$16=$K7,1,0)*W$27+IF(W$17=$K7,1,0)*W$28</f>
        <v>0</v>
      </c>
      <c r="X29" s="26">
        <f t="shared" si="8"/>
        <v>8</v>
      </c>
      <c r="Y29" s="26">
        <f>IF(Y$7=$K7,1,0)*Y$18+IF(Y$8=$K7,1,0)*Y$19+IF(Y$9=$K7,1,0)*Y$20+IF(Y$10=$K7,1,0)*Y$21+IF(Y$11=$K7,1,0)*Y$22+IF(Y$12=$K7,1,0)*Y$23+IF(Y$13=$K7,1,0)*Y$24+IF(Y$14=$K7,1,0)*Y$25+IF(Y$15=$K7,1,0)*Y$26+IF(Y$16=$K7,1,0)*Y$27+IF(Y$17=$K7,1,0)*Y$28</f>
        <v>0</v>
      </c>
      <c r="Z29" s="26">
        <f t="shared" si="8"/>
        <v>10</v>
      </c>
    </row>
    <row r="30" spans="1:34" x14ac:dyDescent="0.25">
      <c r="L30" s="10" t="s">
        <v>17</v>
      </c>
      <c r="M30" s="26">
        <f t="shared" ref="M30:M35" si="9">IF(M$7=$K8,1,0)*M$18+IF(M$8=$K8,1,0)*M$19+IF(M$9=$K8,1,0)*M$20+IF(M$10=$K8,1,0)*M$21+IF(M$11=$K8,1,0)*M$22+IF(M$12=$K8,1,0)*M$23+IF(M$13=$K8,1,0)*M$24+IF(M$14=$K8,1,0)*M$25+IF(M$15=$K8,1,0)*M$26+IF(M$16=$K8,1,0)*M$27+IF(M$17=$K8,1,0)*M$28</f>
        <v>0</v>
      </c>
      <c r="N30" s="26">
        <f>IF(M$7=$K8,1,0)*N$18+IF(M$8=$K8,1,0)*N$19+IF(M$9=$K8,1,0)*N$20+IF(M$10=$K8,1,0)*N$21+IF(M$11=$K8,1,0)*N$22+IF(M$12=$K8,1,0)*N$23+IF(M$13=$K8,1,0)*N$24+IF(M$14=$K8,1,0)*N$25+IF(M$15=$K8,1,0)*N$26+IF(M$16=$K8,1,0)*N$27+IF(M$17=$K8,1,0)*N$28</f>
        <v>0</v>
      </c>
      <c r="O30" s="26">
        <f t="shared" ref="O30:O35" si="10">IF(O$7=$K8,1,0)*O$18+IF(O$8=$K8,1,0)*O$19+IF(O$9=$K8,1,0)*O$20+IF(O$10=$K8,1,0)*O$21+IF(O$11=$K8,1,0)*O$22+IF(O$12=$K8,1,0)*O$23+IF(O$13=$K8,1,0)*O$24+IF(O$14=$K8,1,0)*O$25+IF(O$15=$K8,1,0)*O$26+IF(O$16=$K8,1,0)*O$27+IF(O$17=$K8,1,0)*O$28</f>
        <v>0</v>
      </c>
      <c r="P30" s="26">
        <f t="shared" ref="P30" si="11">IF(O$7=$K8,1,0)*P$18+IF(O$8=$K8,1,0)*P$19+IF(O$9=$K8,1,0)*P$20+IF(O$10=$K8,1,0)*P$21+IF(O$11=$K8,1,0)*P$22+IF(O$12=$K8,1,0)*P$23+IF(O$13=$K8,1,0)*P$24+IF(O$14=$K8,1,0)*P$25+IF(O$15=$K8,1,0)*P$26+IF(O$16=$K8,1,0)*P$27+IF(O$17=$K8,1,0)*P$28</f>
        <v>0</v>
      </c>
      <c r="Q30" s="26">
        <f t="shared" ref="Q30:Q35" si="12">IF(Q$7=$K8,1,0)*Q$18+IF(Q$8=$K8,1,0)*Q$19+IF(Q$9=$K8,1,0)*Q$20+IF(Q$10=$K8,1,0)*Q$21+IF(Q$11=$K8,1,0)*Q$22+IF(Q$12=$K8,1,0)*Q$23+IF(Q$13=$K8,1,0)*Q$24+IF(Q$14=$K8,1,0)*Q$25+IF(Q$15=$K8,1,0)*Q$26+IF(Q$16=$K8,1,0)*Q$27+IF(Q$17=$K8,1,0)*Q$28</f>
        <v>0</v>
      </c>
      <c r="R30" s="26">
        <f t="shared" ref="R30" si="13">IF(Q$7=$K8,1,0)*R$18+IF(Q$8=$K8,1,0)*R$19+IF(Q$9=$K8,1,0)*R$20+IF(Q$10=$K8,1,0)*R$21+IF(Q$11=$K8,1,0)*R$22+IF(Q$12=$K8,1,0)*R$23+IF(Q$13=$K8,1,0)*R$24+IF(Q$14=$K8,1,0)*R$25+IF(Q$15=$K8,1,0)*R$26+IF(Q$16=$K8,1,0)*R$27+IF(Q$17=$K8,1,0)*R$28</f>
        <v>0</v>
      </c>
      <c r="S30" s="26">
        <f t="shared" ref="S30:S35" si="14">IF(S$7=$K8,1,0)*S$18+IF(S$8=$K8,1,0)*S$19+IF(S$9=$K8,1,0)*S$20+IF(S$10=$K8,1,0)*S$21+IF(S$11=$K8,1,0)*S$22+IF(S$12=$K8,1,0)*S$23+IF(S$13=$K8,1,0)*S$24+IF(S$14=$K8,1,0)*S$25+IF(S$15=$K8,1,0)*S$26+IF(S$16=$K8,1,0)*S$27+IF(S$17=$K8,1,0)*S$28</f>
        <v>0</v>
      </c>
      <c r="T30" s="26">
        <f t="shared" ref="T30" si="15">IF(S$7=$K8,1,0)*T$18+IF(S$8=$K8,1,0)*T$19+IF(S$9=$K8,1,0)*T$20+IF(S$10=$K8,1,0)*T$21+IF(S$11=$K8,1,0)*T$22+IF(S$12=$K8,1,0)*T$23+IF(S$13=$K8,1,0)*T$24+IF(S$14=$K8,1,0)*T$25+IF(S$15=$K8,1,0)*T$26+IF(S$16=$K8,1,0)*T$27+IF(S$17=$K8,1,0)*T$28</f>
        <v>0</v>
      </c>
      <c r="U30" s="26">
        <f t="shared" ref="U30:U35" si="16">IF(U$7=$K8,1,0)*U$18+IF(U$8=$K8,1,0)*U$19+IF(U$9=$K8,1,0)*U$20+IF(U$10=$K8,1,0)*U$21+IF(U$11=$K8,1,0)*U$22+IF(U$12=$K8,1,0)*U$23+IF(U$13=$K8,1,0)*U$24+IF(U$14=$K8,1,0)*U$25+IF(U$15=$K8,1,0)*U$26+IF(U$16=$K8,1,0)*U$27+IF(U$17=$K8,1,0)*U$28</f>
        <v>0</v>
      </c>
      <c r="V30" s="26">
        <f t="shared" ref="V30" si="17">IF(U$7=$K8,1,0)*V$18+IF(U$8=$K8,1,0)*V$19+IF(U$9=$K8,1,0)*V$20+IF(U$10=$K8,1,0)*V$21+IF(U$11=$K8,1,0)*V$22+IF(U$12=$K8,1,0)*V$23+IF(U$13=$K8,1,0)*V$24+IF(U$14=$K8,1,0)*V$25+IF(U$15=$K8,1,0)*V$26+IF(U$16=$K8,1,0)*V$27+IF(U$17=$K8,1,0)*V$28</f>
        <v>0</v>
      </c>
      <c r="W30" s="26">
        <f t="shared" ref="W30:W35" si="18">IF(W$7=$K8,1,0)*W$18+IF(W$8=$K8,1,0)*W$19+IF(W$9=$K8,1,0)*W$20+IF(W$10=$K8,1,0)*W$21+IF(W$11=$K8,1,0)*W$22+IF(W$12=$K8,1,0)*W$23+IF(W$13=$K8,1,0)*W$24+IF(W$14=$K8,1,0)*W$25+IF(W$15=$K8,1,0)*W$26+IF(W$16=$K8,1,0)*W$27+IF(W$17=$K8,1,0)*W$28</f>
        <v>0</v>
      </c>
      <c r="X30" s="26">
        <f t="shared" ref="X30" si="19">IF(W$7=$K8,1,0)*X$18+IF(W$8=$K8,1,0)*X$19+IF(W$9=$K8,1,0)*X$20+IF(W$10=$K8,1,0)*X$21+IF(W$11=$K8,1,0)*X$22+IF(W$12=$K8,1,0)*X$23+IF(W$13=$K8,1,0)*X$24+IF(W$14=$K8,1,0)*X$25+IF(W$15=$K8,1,0)*X$26+IF(W$16=$K8,1,0)*X$27+IF(W$17=$K8,1,0)*X$28</f>
        <v>0</v>
      </c>
      <c r="Y30" s="26">
        <f t="shared" ref="Y30:Y35" si="20">IF(Y$7=$K8,1,0)*Y$18+IF(Y$8=$K8,1,0)*Y$19+IF(Y$9=$K8,1,0)*Y$20+IF(Y$10=$K8,1,0)*Y$21+IF(Y$11=$K8,1,0)*Y$22+IF(Y$12=$K8,1,0)*Y$23+IF(Y$13=$K8,1,0)*Y$24+IF(Y$14=$K8,1,0)*Y$25+IF(Y$15=$K8,1,0)*Y$26+IF(Y$16=$K8,1,0)*Y$27+IF(Y$17=$K8,1,0)*Y$28</f>
        <v>0</v>
      </c>
      <c r="Z30" s="26">
        <f t="shared" ref="Z30" si="21">IF(Y$7=$K8,1,0)*Z$18+IF(Y$8=$K8,1,0)*Z$19+IF(Y$9=$K8,1,0)*Z$20+IF(Y$10=$K8,1,0)*Z$21+IF(Y$11=$K8,1,0)*Z$22+IF(Y$12=$K8,1,0)*Z$23+IF(Y$13=$K8,1,0)*Z$24+IF(Y$14=$K8,1,0)*Z$25+IF(Y$15=$K8,1,0)*Z$26+IF(Y$16=$K8,1,0)*Z$27+IF(Y$17=$K8,1,0)*Z$28</f>
        <v>0</v>
      </c>
    </row>
    <row r="31" spans="1:34" x14ac:dyDescent="0.25">
      <c r="L31" s="10" t="s">
        <v>19</v>
      </c>
      <c r="M31" s="26">
        <f t="shared" si="9"/>
        <v>0</v>
      </c>
      <c r="N31" s="26">
        <f t="shared" ref="N31:N35" si="22">IF(M$7=$K9,1,0)*N$18+IF(M$8=$K9,1,0)*N$19+IF(M$9=$K9,1,0)*N$20+IF(M$10=$K9,1,0)*N$21+IF(M$11=$K9,1,0)*N$22+IF(M$12=$K9,1,0)*N$23+IF(M$13=$K9,1,0)*N$24+IF(M$14=$K9,1,0)*N$25+IF(M$15=$K9,1,0)*N$26+IF(M$16=$K9,1,0)*N$27+IF(M$17=$K9,1,0)*N$28</f>
        <v>6</v>
      </c>
      <c r="O31" s="26">
        <f t="shared" si="10"/>
        <v>0</v>
      </c>
      <c r="P31" s="26">
        <f t="shared" ref="P31" si="23">IF(O$7=$K9,1,0)*P$18+IF(O$8=$K9,1,0)*P$19+IF(O$9=$K9,1,0)*P$20+IF(O$10=$K9,1,0)*P$21+IF(O$11=$K9,1,0)*P$22+IF(O$12=$K9,1,0)*P$23+IF(O$13=$K9,1,0)*P$24+IF(O$14=$K9,1,0)*P$25+IF(O$15=$K9,1,0)*P$26+IF(O$16=$K9,1,0)*P$27+IF(O$17=$K9,1,0)*P$28</f>
        <v>8</v>
      </c>
      <c r="Q31" s="26">
        <f t="shared" si="12"/>
        <v>0</v>
      </c>
      <c r="R31" s="26">
        <f t="shared" ref="R31" si="24">IF(Q$7=$K9,1,0)*R$18+IF(Q$8=$K9,1,0)*R$19+IF(Q$9=$K9,1,0)*R$20+IF(Q$10=$K9,1,0)*R$21+IF(Q$11=$K9,1,0)*R$22+IF(Q$12=$K9,1,0)*R$23+IF(Q$13=$K9,1,0)*R$24+IF(Q$14=$K9,1,0)*R$25+IF(Q$15=$K9,1,0)*R$26+IF(Q$16=$K9,1,0)*R$27+IF(Q$17=$K9,1,0)*R$28</f>
        <v>8</v>
      </c>
      <c r="S31" s="26">
        <f t="shared" si="14"/>
        <v>0</v>
      </c>
      <c r="T31" s="26">
        <f t="shared" ref="T31" si="25">IF(S$7=$K9,1,0)*T$18+IF(S$8=$K9,1,0)*T$19+IF(S$9=$K9,1,0)*T$20+IF(S$10=$K9,1,0)*T$21+IF(S$11=$K9,1,0)*T$22+IF(S$12=$K9,1,0)*T$23+IF(S$13=$K9,1,0)*T$24+IF(S$14=$K9,1,0)*T$25+IF(S$15=$K9,1,0)*T$26+IF(S$16=$K9,1,0)*T$27+IF(S$17=$K9,1,0)*T$28</f>
        <v>4</v>
      </c>
      <c r="U31" s="26">
        <f t="shared" si="16"/>
        <v>0</v>
      </c>
      <c r="V31" s="26">
        <f t="shared" ref="V31" si="26">IF(U$7=$K9,1,0)*V$18+IF(U$8=$K9,1,0)*V$19+IF(U$9=$K9,1,0)*V$20+IF(U$10=$K9,1,0)*V$21+IF(U$11=$K9,1,0)*V$22+IF(U$12=$K9,1,0)*V$23+IF(U$13=$K9,1,0)*V$24+IF(U$14=$K9,1,0)*V$25+IF(U$15=$K9,1,0)*V$26+IF(U$16=$K9,1,0)*V$27+IF(U$17=$K9,1,0)*V$28</f>
        <v>4</v>
      </c>
      <c r="W31" s="26">
        <f t="shared" si="18"/>
        <v>0</v>
      </c>
      <c r="X31" s="26">
        <f t="shared" ref="X31" si="27">IF(W$7=$K9,1,0)*X$18+IF(W$8=$K9,1,0)*X$19+IF(W$9=$K9,1,0)*X$20+IF(W$10=$K9,1,0)*X$21+IF(W$11=$K9,1,0)*X$22+IF(W$12=$K9,1,0)*X$23+IF(W$13=$K9,1,0)*X$24+IF(W$14=$K9,1,0)*X$25+IF(W$15=$K9,1,0)*X$26+IF(W$16=$K9,1,0)*X$27+IF(W$17=$K9,1,0)*X$28</f>
        <v>6</v>
      </c>
      <c r="Y31" s="26">
        <f t="shared" si="20"/>
        <v>0</v>
      </c>
      <c r="Z31" s="26">
        <f t="shared" ref="Z31" si="28">IF(Y$7=$K9,1,0)*Z$18+IF(Y$8=$K9,1,0)*Z$19+IF(Y$9=$K9,1,0)*Z$20+IF(Y$10=$K9,1,0)*Z$21+IF(Y$11=$K9,1,0)*Z$22+IF(Y$12=$K9,1,0)*Z$23+IF(Y$13=$K9,1,0)*Z$24+IF(Y$14=$K9,1,0)*Z$25+IF(Y$15=$K9,1,0)*Z$26+IF(Y$16=$K9,1,0)*Z$27+IF(Y$17=$K9,1,0)*Z$28</f>
        <v>4</v>
      </c>
    </row>
    <row r="32" spans="1:34" x14ac:dyDescent="0.25">
      <c r="L32" s="10" t="s">
        <v>20</v>
      </c>
      <c r="M32" s="26">
        <f t="shared" si="9"/>
        <v>0</v>
      </c>
      <c r="N32" s="26">
        <f t="shared" si="22"/>
        <v>2</v>
      </c>
      <c r="O32" s="26">
        <f t="shared" si="10"/>
        <v>0</v>
      </c>
      <c r="P32" s="26">
        <f t="shared" ref="P32" si="29">IF(O$7=$K10,1,0)*P$18+IF(O$8=$K10,1,0)*P$19+IF(O$9=$K10,1,0)*P$20+IF(O$10=$K10,1,0)*P$21+IF(O$11=$K10,1,0)*P$22+IF(O$12=$K10,1,0)*P$23+IF(O$13=$K10,1,0)*P$24+IF(O$14=$K10,1,0)*P$25+IF(O$15=$K10,1,0)*P$26+IF(O$16=$K10,1,0)*P$27+IF(O$17=$K10,1,0)*P$28</f>
        <v>2</v>
      </c>
      <c r="Q32" s="26">
        <f t="shared" si="12"/>
        <v>0</v>
      </c>
      <c r="R32" s="26">
        <f t="shared" ref="R32" si="30">IF(Q$7=$K10,1,0)*R$18+IF(Q$8=$K10,1,0)*R$19+IF(Q$9=$K10,1,0)*R$20+IF(Q$10=$K10,1,0)*R$21+IF(Q$11=$K10,1,0)*R$22+IF(Q$12=$K10,1,0)*R$23+IF(Q$13=$K10,1,0)*R$24+IF(Q$14=$K10,1,0)*R$25+IF(Q$15=$K10,1,0)*R$26+IF(Q$16=$K10,1,0)*R$27+IF(Q$17=$K10,1,0)*R$28</f>
        <v>0</v>
      </c>
      <c r="S32" s="26">
        <f t="shared" si="14"/>
        <v>0</v>
      </c>
      <c r="T32" s="26">
        <f t="shared" ref="T32" si="31">IF(S$7=$K10,1,0)*T$18+IF(S$8=$K10,1,0)*T$19+IF(S$9=$K10,1,0)*T$20+IF(S$10=$K10,1,0)*T$21+IF(S$11=$K10,1,0)*T$22+IF(S$12=$K10,1,0)*T$23+IF(S$13=$K10,1,0)*T$24+IF(S$14=$K10,1,0)*T$25+IF(S$15=$K10,1,0)*T$26+IF(S$16=$K10,1,0)*T$27+IF(S$17=$K10,1,0)*T$28</f>
        <v>0</v>
      </c>
      <c r="U32" s="26">
        <f t="shared" si="16"/>
        <v>0</v>
      </c>
      <c r="V32" s="26">
        <f t="shared" ref="V32" si="32">IF(U$7=$K10,1,0)*V$18+IF(U$8=$K10,1,0)*V$19+IF(U$9=$K10,1,0)*V$20+IF(U$10=$K10,1,0)*V$21+IF(U$11=$K10,1,0)*V$22+IF(U$12=$K10,1,0)*V$23+IF(U$13=$K10,1,0)*V$24+IF(U$14=$K10,1,0)*V$25+IF(U$15=$K10,1,0)*V$26+IF(U$16=$K10,1,0)*V$27+IF(U$17=$K10,1,0)*V$28</f>
        <v>2</v>
      </c>
      <c r="W32" s="26">
        <f t="shared" si="18"/>
        <v>0</v>
      </c>
      <c r="X32" s="26">
        <f t="shared" ref="X32" si="33">IF(W$7=$K10,1,0)*X$18+IF(W$8=$K10,1,0)*X$19+IF(W$9=$K10,1,0)*X$20+IF(W$10=$K10,1,0)*X$21+IF(W$11=$K10,1,0)*X$22+IF(W$12=$K10,1,0)*X$23+IF(W$13=$K10,1,0)*X$24+IF(W$14=$K10,1,0)*X$25+IF(W$15=$K10,1,0)*X$26+IF(W$16=$K10,1,0)*X$27+IF(W$17=$K10,1,0)*X$28</f>
        <v>0</v>
      </c>
      <c r="Y32" s="26">
        <f t="shared" si="20"/>
        <v>0</v>
      </c>
      <c r="Z32" s="26">
        <f t="shared" ref="Z32" si="34">IF(Y$7=$K10,1,0)*Z$18+IF(Y$8=$K10,1,0)*Z$19+IF(Y$9=$K10,1,0)*Z$20+IF(Y$10=$K10,1,0)*Z$21+IF(Y$11=$K10,1,0)*Z$22+IF(Y$12=$K10,1,0)*Z$23+IF(Y$13=$K10,1,0)*Z$24+IF(Y$14=$K10,1,0)*Z$25+IF(Y$15=$K10,1,0)*Z$26+IF(Y$16=$K10,1,0)*Z$27+IF(Y$17=$K10,1,0)*Z$28</f>
        <v>0</v>
      </c>
    </row>
    <row r="33" spans="12:26" x14ac:dyDescent="0.25">
      <c r="L33" s="29" t="s">
        <v>22</v>
      </c>
      <c r="M33" s="30">
        <f>IF(M$7=$K11,1,0)*M$18+IF(M$8=$K11,1,0)*M$19+IF(M$9=$K11,1,0)*M$20+IF(M$10=$K11,1,0)*M$21+IF(M$11=$K11,1,0)*M$22+IF(M$12=$K11,1,0)*M$23+IF(M$13=$K11,1,0)*M$24+IF(M$14=$K11,1,0)*M$25+IF(M$15=$K11,1,0)*M$26+IF(M$16=$K11,1,0)*M$27+IF(M$17=$K11,1,0)*M$28</f>
        <v>2</v>
      </c>
      <c r="N33" s="30">
        <f t="shared" si="22"/>
        <v>2</v>
      </c>
      <c r="O33" s="30">
        <f t="shared" si="10"/>
        <v>2</v>
      </c>
      <c r="P33" s="30">
        <f t="shared" ref="P33" si="35">IF(O$7=$K11,1,0)*P$18+IF(O$8=$K11,1,0)*P$19+IF(O$9=$K11,1,0)*P$20+IF(O$10=$K11,1,0)*P$21+IF(O$11=$K11,1,0)*P$22+IF(O$12=$K11,1,0)*P$23+IF(O$13=$K11,1,0)*P$24+IF(O$14=$K11,1,0)*P$25+IF(O$15=$K11,1,0)*P$26+IF(O$16=$K11,1,0)*P$27+IF(O$17=$K11,1,0)*P$28</f>
        <v>2</v>
      </c>
      <c r="Q33" s="30">
        <f t="shared" si="12"/>
        <v>2</v>
      </c>
      <c r="R33" s="30">
        <f t="shared" ref="R33" si="36">IF(Q$7=$K11,1,0)*R$18+IF(Q$8=$K11,1,0)*R$19+IF(Q$9=$K11,1,0)*R$20+IF(Q$10=$K11,1,0)*R$21+IF(Q$11=$K11,1,0)*R$22+IF(Q$12=$K11,1,0)*R$23+IF(Q$13=$K11,1,0)*R$24+IF(Q$14=$K11,1,0)*R$25+IF(Q$15=$K11,1,0)*R$26+IF(Q$16=$K11,1,0)*R$27+IF(Q$17=$K11,1,0)*R$28</f>
        <v>2</v>
      </c>
      <c r="S33" s="30">
        <f t="shared" si="14"/>
        <v>2</v>
      </c>
      <c r="T33" s="30">
        <f t="shared" ref="T33" si="37">IF(S$7=$K11,1,0)*T$18+IF(S$8=$K11,1,0)*T$19+IF(S$9=$K11,1,0)*T$20+IF(S$10=$K11,1,0)*T$21+IF(S$11=$K11,1,0)*T$22+IF(S$12=$K11,1,0)*T$23+IF(S$13=$K11,1,0)*T$24+IF(S$14=$K11,1,0)*T$25+IF(S$15=$K11,1,0)*T$26+IF(S$16=$K11,1,0)*T$27+IF(S$17=$K11,1,0)*T$28</f>
        <v>2</v>
      </c>
      <c r="U33" s="30">
        <f t="shared" si="16"/>
        <v>2</v>
      </c>
      <c r="V33" s="30">
        <f t="shared" ref="V33" si="38">IF(U$7=$K11,1,0)*V$18+IF(U$8=$K11,1,0)*V$19+IF(U$9=$K11,1,0)*V$20+IF(U$10=$K11,1,0)*V$21+IF(U$11=$K11,1,0)*V$22+IF(U$12=$K11,1,0)*V$23+IF(U$13=$K11,1,0)*V$24+IF(U$14=$K11,1,0)*V$25+IF(U$15=$K11,1,0)*V$26+IF(U$16=$K11,1,0)*V$27+IF(U$17=$K11,1,0)*V$28</f>
        <v>2</v>
      </c>
      <c r="W33" s="30">
        <f t="shared" si="18"/>
        <v>2</v>
      </c>
      <c r="X33" s="30">
        <f t="shared" ref="X33" si="39">IF(W$7=$K11,1,0)*X$18+IF(W$8=$K11,1,0)*X$19+IF(W$9=$K11,1,0)*X$20+IF(W$10=$K11,1,0)*X$21+IF(W$11=$K11,1,0)*X$22+IF(W$12=$K11,1,0)*X$23+IF(W$13=$K11,1,0)*X$24+IF(W$14=$K11,1,0)*X$25+IF(W$15=$K11,1,0)*X$26+IF(W$16=$K11,1,0)*X$27+IF(W$17=$K11,1,0)*X$28</f>
        <v>2</v>
      </c>
      <c r="Y33" s="30">
        <f t="shared" si="20"/>
        <v>2</v>
      </c>
      <c r="Z33" s="30">
        <f t="shared" ref="Z33" si="40">IF(Y$7=$K11,1,0)*Z$18+IF(Y$8=$K11,1,0)*Z$19+IF(Y$9=$K11,1,0)*Z$20+IF(Y$10=$K11,1,0)*Z$21+IF(Y$11=$K11,1,0)*Z$22+IF(Y$12=$K11,1,0)*Z$23+IF(Y$13=$K11,1,0)*Z$24+IF(Y$14=$K11,1,0)*Z$25+IF(Y$15=$K11,1,0)*Z$26+IF(Y$16=$K11,1,0)*Z$27+IF(Y$17=$K11,1,0)*Z$28</f>
        <v>2</v>
      </c>
    </row>
    <row r="34" spans="12:26" x14ac:dyDescent="0.25">
      <c r="L34" s="10" t="s">
        <v>23</v>
      </c>
      <c r="M34" s="26">
        <f>IF(M$7=$K12,1,0)*M$18+IF(M$8=$K12,1,0)*M$19+IF(M$9=$K12,1,0)*M$20+IF(M$10=$K12,1,0)*M$21+IF(M$11=$K12,1,0)*M$22+IF(M$12=$K12,1,0)*M$23+IF(M$13=$K12,1,0)*M$24+IF(M$14=$K12,1,0)*M$25+IF(M$15=$K12,1,0)*M$26+IF(M$16=$K12,1,0)*M$27+IF(M$17=$K12,1,0)*M$28</f>
        <v>0</v>
      </c>
      <c r="N34" s="26">
        <f t="shared" si="22"/>
        <v>2</v>
      </c>
      <c r="O34" s="26">
        <f t="shared" si="10"/>
        <v>0</v>
      </c>
      <c r="P34" s="26">
        <f t="shared" ref="P34" si="41">IF(O$7=$K12,1,0)*P$18+IF(O$8=$K12,1,0)*P$19+IF(O$9=$K12,1,0)*P$20+IF(O$10=$K12,1,0)*P$21+IF(O$11=$K12,1,0)*P$22+IF(O$12=$K12,1,0)*P$23+IF(O$13=$K12,1,0)*P$24+IF(O$14=$K12,1,0)*P$25+IF(O$15=$K12,1,0)*P$26+IF(O$16=$K12,1,0)*P$27+IF(O$17=$K12,1,0)*P$28</f>
        <v>2</v>
      </c>
      <c r="Q34" s="26">
        <f t="shared" si="12"/>
        <v>0</v>
      </c>
      <c r="R34" s="26">
        <f t="shared" ref="R34" si="42">IF(Q$7=$K12,1,0)*R$18+IF(Q$8=$K12,1,0)*R$19+IF(Q$9=$K12,1,0)*R$20+IF(Q$10=$K12,1,0)*R$21+IF(Q$11=$K12,1,0)*R$22+IF(Q$12=$K12,1,0)*R$23+IF(Q$13=$K12,1,0)*R$24+IF(Q$14=$K12,1,0)*R$25+IF(Q$15=$K12,1,0)*R$26+IF(Q$16=$K12,1,0)*R$27+IF(Q$17=$K12,1,0)*R$28</f>
        <v>2</v>
      </c>
      <c r="S34" s="26">
        <f t="shared" si="14"/>
        <v>0</v>
      </c>
      <c r="T34" s="26">
        <f t="shared" ref="T34" si="43">IF(S$7=$K12,1,0)*T$18+IF(S$8=$K12,1,0)*T$19+IF(S$9=$K12,1,0)*T$20+IF(S$10=$K12,1,0)*T$21+IF(S$11=$K12,1,0)*T$22+IF(S$12=$K12,1,0)*T$23+IF(S$13=$K12,1,0)*T$24+IF(S$14=$K12,1,0)*T$25+IF(S$15=$K12,1,0)*T$26+IF(S$16=$K12,1,0)*T$27+IF(S$17=$K12,1,0)*T$28</f>
        <v>2</v>
      </c>
      <c r="U34" s="26">
        <f t="shared" si="16"/>
        <v>0</v>
      </c>
      <c r="V34" s="26">
        <f t="shared" ref="V34" si="44">IF(U$7=$K12,1,0)*V$18+IF(U$8=$K12,1,0)*V$19+IF(U$9=$K12,1,0)*V$20+IF(U$10=$K12,1,0)*V$21+IF(U$11=$K12,1,0)*V$22+IF(U$12=$K12,1,0)*V$23+IF(U$13=$K12,1,0)*V$24+IF(U$14=$K12,1,0)*V$25+IF(U$15=$K12,1,0)*V$26+IF(U$16=$K12,1,0)*V$27+IF(U$17=$K12,1,0)*V$28</f>
        <v>2</v>
      </c>
      <c r="W34" s="26">
        <f t="shared" si="18"/>
        <v>0</v>
      </c>
      <c r="X34" s="26">
        <f t="shared" ref="X34" si="45">IF(W$7=$K12,1,0)*X$18+IF(W$8=$K12,1,0)*X$19+IF(W$9=$K12,1,0)*X$20+IF(W$10=$K12,1,0)*X$21+IF(W$11=$K12,1,0)*X$22+IF(W$12=$K12,1,0)*X$23+IF(W$13=$K12,1,0)*X$24+IF(W$14=$K12,1,0)*X$25+IF(W$15=$K12,1,0)*X$26+IF(W$16=$K12,1,0)*X$27+IF(W$17=$K12,1,0)*X$28</f>
        <v>2</v>
      </c>
      <c r="Y34" s="26">
        <f t="shared" si="20"/>
        <v>0</v>
      </c>
      <c r="Z34" s="26">
        <f t="shared" ref="Z34" si="46">IF(Y$7=$K12,1,0)*Z$18+IF(Y$8=$K12,1,0)*Z$19+IF(Y$9=$K12,1,0)*Z$20+IF(Y$10=$K12,1,0)*Z$21+IF(Y$11=$K12,1,0)*Z$22+IF(Y$12=$K12,1,0)*Z$23+IF(Y$13=$K12,1,0)*Z$24+IF(Y$14=$K12,1,0)*Z$25+IF(Y$15=$K12,1,0)*Z$26+IF(Y$16=$K12,1,0)*Z$27+IF(Y$17=$K12,1,0)*Z$28</f>
        <v>2</v>
      </c>
    </row>
    <row r="35" spans="12:26" x14ac:dyDescent="0.25">
      <c r="L35" s="10" t="s">
        <v>24</v>
      </c>
      <c r="M35" s="26">
        <f t="shared" si="9"/>
        <v>0</v>
      </c>
      <c r="N35" s="26">
        <f t="shared" si="22"/>
        <v>4</v>
      </c>
      <c r="O35" s="26">
        <f t="shared" si="10"/>
        <v>0</v>
      </c>
      <c r="P35" s="26">
        <f t="shared" ref="P35" si="47">IF(O$7=$K13,1,0)*P$18+IF(O$8=$K13,1,0)*P$19+IF(O$9=$K13,1,0)*P$20+IF(O$10=$K13,1,0)*P$21+IF(O$11=$K13,1,0)*P$22+IF(O$12=$K13,1,0)*P$23+IF(O$13=$K13,1,0)*P$24+IF(O$14=$K13,1,0)*P$25+IF(O$15=$K13,1,0)*P$26+IF(O$16=$K13,1,0)*P$27+IF(O$17=$K13,1,0)*P$28</f>
        <v>2</v>
      </c>
      <c r="Q35" s="26">
        <f t="shared" si="12"/>
        <v>0</v>
      </c>
      <c r="R35" s="26">
        <f t="shared" ref="R35" si="48">IF(Q$7=$K13,1,0)*R$18+IF(Q$8=$K13,1,0)*R$19+IF(Q$9=$K13,1,0)*R$20+IF(Q$10=$K13,1,0)*R$21+IF(Q$11=$K13,1,0)*R$22+IF(Q$12=$K13,1,0)*R$23+IF(Q$13=$K13,1,0)*R$24+IF(Q$14=$K13,1,0)*R$25+IF(Q$15=$K13,1,0)*R$26+IF(Q$16=$K13,1,0)*R$27+IF(Q$17=$K13,1,0)*R$28</f>
        <v>4</v>
      </c>
      <c r="S35" s="26">
        <f t="shared" si="14"/>
        <v>0</v>
      </c>
      <c r="T35" s="26">
        <f t="shared" ref="T35" si="49">IF(S$7=$K13,1,0)*T$18+IF(S$8=$K13,1,0)*T$19+IF(S$9=$K13,1,0)*T$20+IF(S$10=$K13,1,0)*T$21+IF(S$11=$K13,1,0)*T$22+IF(S$12=$K13,1,0)*T$23+IF(S$13=$K13,1,0)*T$24+IF(S$14=$K13,1,0)*T$25+IF(S$15=$K13,1,0)*T$26+IF(S$16=$K13,1,0)*T$27+IF(S$17=$K13,1,0)*T$28</f>
        <v>4</v>
      </c>
      <c r="U35" s="26">
        <f t="shared" si="16"/>
        <v>0</v>
      </c>
      <c r="V35" s="26">
        <f t="shared" ref="V35" si="50">IF(U$7=$K13,1,0)*V$18+IF(U$8=$K13,1,0)*V$19+IF(U$9=$K13,1,0)*V$20+IF(U$10=$K13,1,0)*V$21+IF(U$11=$K13,1,0)*V$22+IF(U$12=$K13,1,0)*V$23+IF(U$13=$K13,1,0)*V$24+IF(U$14=$K13,1,0)*V$25+IF(U$15=$K13,1,0)*V$26+IF(U$16=$K13,1,0)*V$27+IF(U$17=$K13,1,0)*V$28</f>
        <v>4</v>
      </c>
      <c r="W35" s="26">
        <f t="shared" si="18"/>
        <v>0</v>
      </c>
      <c r="X35" s="26">
        <f t="shared" ref="X35" si="51">IF(W$7=$K13,1,0)*X$18+IF(W$8=$K13,1,0)*X$19+IF(W$9=$K13,1,0)*X$20+IF(W$10=$K13,1,0)*X$21+IF(W$11=$K13,1,0)*X$22+IF(W$12=$K13,1,0)*X$23+IF(W$13=$K13,1,0)*X$24+IF(W$14=$K13,1,0)*X$25+IF(W$15=$K13,1,0)*X$26+IF(W$16=$K13,1,0)*X$27+IF(W$17=$K13,1,0)*X$28</f>
        <v>4</v>
      </c>
      <c r="Y35" s="26">
        <f t="shared" si="20"/>
        <v>0</v>
      </c>
      <c r="Z35" s="26">
        <f t="shared" ref="Z35" si="52">IF(Y$7=$K13,1,0)*Z$18+IF(Y$8=$K13,1,0)*Z$19+IF(Y$9=$K13,1,0)*Z$20+IF(Y$10=$K13,1,0)*Z$21+IF(Y$11=$K13,1,0)*Z$22+IF(Y$12=$K13,1,0)*Z$23+IF(Y$13=$K13,1,0)*Z$24+IF(Y$14=$K13,1,0)*Z$25+IF(Y$15=$K13,1,0)*Z$26+IF(Y$16=$K13,1,0)*Z$27+IF(Y$17=$K13,1,0)*Z$28</f>
        <v>4</v>
      </c>
    </row>
    <row r="36" spans="12:26" x14ac:dyDescent="0.25">
      <c r="L36" s="29" t="s">
        <v>41</v>
      </c>
      <c r="M36" s="30">
        <f>SUM(M29:M30)</f>
        <v>0</v>
      </c>
      <c r="N36" s="30">
        <f t="shared" ref="N36:Z36" si="53">SUM(N29:N30)</f>
        <v>6</v>
      </c>
      <c r="O36" s="30">
        <f t="shared" si="53"/>
        <v>0</v>
      </c>
      <c r="P36" s="30">
        <f t="shared" si="53"/>
        <v>6</v>
      </c>
      <c r="Q36" s="30">
        <f t="shared" si="53"/>
        <v>0</v>
      </c>
      <c r="R36" s="30">
        <f t="shared" si="53"/>
        <v>6</v>
      </c>
      <c r="S36" s="30">
        <f t="shared" si="53"/>
        <v>0</v>
      </c>
      <c r="T36" s="30">
        <f t="shared" si="53"/>
        <v>10</v>
      </c>
      <c r="U36" s="30">
        <f t="shared" si="53"/>
        <v>0</v>
      </c>
      <c r="V36" s="30">
        <f t="shared" si="53"/>
        <v>8</v>
      </c>
      <c r="W36" s="30">
        <f t="shared" si="53"/>
        <v>0</v>
      </c>
      <c r="X36" s="30">
        <f t="shared" si="53"/>
        <v>8</v>
      </c>
      <c r="Y36" s="30">
        <f t="shared" si="53"/>
        <v>0</v>
      </c>
      <c r="Z36" s="30">
        <f t="shared" si="53"/>
        <v>10</v>
      </c>
    </row>
    <row r="37" spans="12:26" x14ac:dyDescent="0.25">
      <c r="L37" s="29" t="s">
        <v>42</v>
      </c>
      <c r="M37" s="30">
        <f>SUM(M31:M32)</f>
        <v>0</v>
      </c>
      <c r="N37" s="30">
        <f t="shared" ref="N37:Z37" si="54">SUM(N31:N32)</f>
        <v>8</v>
      </c>
      <c r="O37" s="30">
        <f t="shared" si="54"/>
        <v>0</v>
      </c>
      <c r="P37" s="30">
        <f t="shared" si="54"/>
        <v>10</v>
      </c>
      <c r="Q37" s="30">
        <f t="shared" si="54"/>
        <v>0</v>
      </c>
      <c r="R37" s="30">
        <f t="shared" si="54"/>
        <v>8</v>
      </c>
      <c r="S37" s="30">
        <f t="shared" si="54"/>
        <v>0</v>
      </c>
      <c r="T37" s="30">
        <f t="shared" si="54"/>
        <v>4</v>
      </c>
      <c r="U37" s="30">
        <f t="shared" si="54"/>
        <v>0</v>
      </c>
      <c r="V37" s="30">
        <f t="shared" si="54"/>
        <v>6</v>
      </c>
      <c r="W37" s="30">
        <f t="shared" si="54"/>
        <v>0</v>
      </c>
      <c r="X37" s="30">
        <f t="shared" si="54"/>
        <v>6</v>
      </c>
      <c r="Y37" s="30">
        <f t="shared" si="54"/>
        <v>0</v>
      </c>
      <c r="Z37" s="30">
        <f t="shared" si="54"/>
        <v>4</v>
      </c>
    </row>
  </sheetData>
  <mergeCells count="78">
    <mergeCell ref="W13:X13"/>
    <mergeCell ref="U12:V12"/>
    <mergeCell ref="U11:V11"/>
    <mergeCell ref="U10:V10"/>
    <mergeCell ref="U9:V9"/>
    <mergeCell ref="W12:X12"/>
    <mergeCell ref="S10:T10"/>
    <mergeCell ref="S12:T12"/>
    <mergeCell ref="S11:T11"/>
    <mergeCell ref="U8:V8"/>
    <mergeCell ref="W8:X8"/>
    <mergeCell ref="W9:X9"/>
    <mergeCell ref="W10:X10"/>
    <mergeCell ref="W11:X11"/>
    <mergeCell ref="S16:T16"/>
    <mergeCell ref="U15:V15"/>
    <mergeCell ref="U14:V14"/>
    <mergeCell ref="U13:V13"/>
    <mergeCell ref="S13:T13"/>
    <mergeCell ref="S14:T14"/>
    <mergeCell ref="S15:T15"/>
    <mergeCell ref="Y14:Z14"/>
    <mergeCell ref="Y15:Z15"/>
    <mergeCell ref="Y16:Z16"/>
    <mergeCell ref="W16:X16"/>
    <mergeCell ref="W15:X15"/>
    <mergeCell ref="W14:X14"/>
    <mergeCell ref="Y9:Z9"/>
    <mergeCell ref="Y10:Z10"/>
    <mergeCell ref="Y11:Z11"/>
    <mergeCell ref="Y12:Z12"/>
    <mergeCell ref="Y13:Z13"/>
    <mergeCell ref="O17:P17"/>
    <mergeCell ref="Q15:R15"/>
    <mergeCell ref="Q12:R12"/>
    <mergeCell ref="O13:P13"/>
    <mergeCell ref="Q9:R9"/>
    <mergeCell ref="O16:P16"/>
    <mergeCell ref="Q13:R13"/>
    <mergeCell ref="Q10:R10"/>
    <mergeCell ref="Q11:R11"/>
    <mergeCell ref="O15:P15"/>
    <mergeCell ref="O14:P14"/>
    <mergeCell ref="Q14:R14"/>
    <mergeCell ref="O11:P11"/>
    <mergeCell ref="O12:P12"/>
    <mergeCell ref="Q7:R7"/>
    <mergeCell ref="Q8:R8"/>
    <mergeCell ref="Y17:Z17"/>
    <mergeCell ref="W17:X17"/>
    <mergeCell ref="S17:T17"/>
    <mergeCell ref="Q17:R17"/>
    <mergeCell ref="Q16:R16"/>
    <mergeCell ref="S9:T9"/>
    <mergeCell ref="S8:T8"/>
    <mergeCell ref="S7:T7"/>
    <mergeCell ref="U7:V7"/>
    <mergeCell ref="W7:X7"/>
    <mergeCell ref="Y7:Z7"/>
    <mergeCell ref="Y8:Z8"/>
    <mergeCell ref="U17:V17"/>
    <mergeCell ref="U16:V16"/>
    <mergeCell ref="M17:N17"/>
    <mergeCell ref="AA5:AG5"/>
    <mergeCell ref="M7:N7"/>
    <mergeCell ref="M8:N8"/>
    <mergeCell ref="M9:N9"/>
    <mergeCell ref="M10:N10"/>
    <mergeCell ref="M11:N11"/>
    <mergeCell ref="O7:P7"/>
    <mergeCell ref="O8:P8"/>
    <mergeCell ref="O9:P9"/>
    <mergeCell ref="O10:P10"/>
    <mergeCell ref="M12:N12"/>
    <mergeCell ref="M13:N13"/>
    <mergeCell ref="M14:N14"/>
    <mergeCell ref="M15:N15"/>
    <mergeCell ref="M16:N16"/>
  </mergeCells>
  <conditionalFormatting sqref="M9 M14 O9 O14 Q9 S9 U9 Y14 Q14 S14 U14 W14 W9 Y9 C1:I1048576 K7:K13">
    <cfRule type="cellIs" dxfId="30" priority="29" operator="equal">
      <formula>"S"</formula>
    </cfRule>
    <cfRule type="cellIs" dxfId="29" priority="30" operator="equal">
      <formula>"R"</formula>
    </cfRule>
    <cfRule type="cellIs" dxfId="28" priority="31" operator="equal">
      <formula>"N"</formula>
    </cfRule>
  </conditionalFormatting>
  <conditionalFormatting sqref="M16 O16 S16 Q16 Y16 W16 U16">
    <cfRule type="cellIs" dxfId="27" priority="26" operator="equal">
      <formula>"S"</formula>
    </cfRule>
    <cfRule type="cellIs" dxfId="26" priority="27" operator="equal">
      <formula>"R"</formula>
    </cfRule>
    <cfRule type="cellIs" dxfId="25" priority="28" operator="equal">
      <formula>"N"</formula>
    </cfRule>
  </conditionalFormatting>
  <conditionalFormatting sqref="M11 O11 Q11 S11 U11 W11 Y11">
    <cfRule type="cellIs" dxfId="24" priority="23" operator="equal">
      <formula>"S"</formula>
    </cfRule>
    <cfRule type="cellIs" dxfId="23" priority="24" operator="equal">
      <formula>"R"</formula>
    </cfRule>
    <cfRule type="cellIs" dxfId="22" priority="25" operator="equal">
      <formula>"N"</formula>
    </cfRule>
  </conditionalFormatting>
  <conditionalFormatting sqref="M12 O12 Q12 S12 U12 W12 Y12">
    <cfRule type="cellIs" dxfId="21" priority="20" operator="equal">
      <formula>"S"</formula>
    </cfRule>
    <cfRule type="cellIs" dxfId="20" priority="21" operator="equal">
      <formula>"R"</formula>
    </cfRule>
    <cfRule type="cellIs" dxfId="19" priority="22" operator="equal">
      <formula>"N"</formula>
    </cfRule>
  </conditionalFormatting>
  <conditionalFormatting sqref="M7 O7 Q7 S7 U7 W7 Y7">
    <cfRule type="cellIs" dxfId="18" priority="17" operator="equal">
      <formula>"S"</formula>
    </cfRule>
    <cfRule type="cellIs" dxfId="17" priority="18" operator="equal">
      <formula>"R"</formula>
    </cfRule>
    <cfRule type="cellIs" dxfId="16" priority="19" operator="equal">
      <formula>"N"</formula>
    </cfRule>
  </conditionalFormatting>
  <conditionalFormatting sqref="M17 O17 Y17 U17 S17 Q17 W17">
    <cfRule type="cellIs" dxfId="15" priority="14" operator="equal">
      <formula>"S"</formula>
    </cfRule>
    <cfRule type="cellIs" dxfId="14" priority="15" operator="equal">
      <formula>"R"</formula>
    </cfRule>
    <cfRule type="cellIs" dxfId="13" priority="16" operator="equal">
      <formula>"N"</formula>
    </cfRule>
  </conditionalFormatting>
  <conditionalFormatting sqref="M13 O13 Q13 W13 U13 S13 Y13">
    <cfRule type="cellIs" dxfId="12" priority="11" operator="equal">
      <formula>"S"</formula>
    </cfRule>
    <cfRule type="cellIs" dxfId="11" priority="12" operator="equal">
      <formula>"R"</formula>
    </cfRule>
    <cfRule type="cellIs" dxfId="10" priority="13" operator="equal">
      <formula>"N"</formula>
    </cfRule>
  </conditionalFormatting>
  <conditionalFormatting sqref="M8 O8 Q8 S8 U8 W8 Y8">
    <cfRule type="cellIs" dxfId="9" priority="8" operator="equal">
      <formula>"S"</formula>
    </cfRule>
    <cfRule type="cellIs" dxfId="8" priority="9" operator="equal">
      <formula>"R"</formula>
    </cfRule>
    <cfRule type="cellIs" dxfId="7" priority="10" operator="equal">
      <formula>"N"</formula>
    </cfRule>
  </conditionalFormatting>
  <conditionalFormatting sqref="M15 O15 S15 Y15 Q15 U15 W15">
    <cfRule type="cellIs" dxfId="6" priority="5" operator="equal">
      <formula>"S"</formula>
    </cfRule>
    <cfRule type="cellIs" dxfId="5" priority="6" operator="equal">
      <formula>"R"</formula>
    </cfRule>
    <cfRule type="cellIs" dxfId="4" priority="7" operator="equal">
      <formula>"N"</formula>
    </cfRule>
  </conditionalFormatting>
  <conditionalFormatting sqref="M10 O10 Q10 S10 U10 W10 Y10">
    <cfRule type="cellIs" dxfId="3" priority="2" operator="equal">
      <formula>"S"</formula>
    </cfRule>
    <cfRule type="cellIs" dxfId="2" priority="3" operator="equal">
      <formula>"R"</formula>
    </cfRule>
    <cfRule type="cellIs" dxfId="1" priority="4" operator="equal">
      <formula>"N"</formula>
    </cfRule>
  </conditionalFormatting>
  <conditionalFormatting sqref="M29:Z37">
    <cfRule type="cellIs" dxfId="0" priority="1" operator="equal">
      <formula>"F"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customProperties>
    <customPr name="DCFIdentifier" r:id="rId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ColWidth="8.85546875" defaultRowHeight="15" x14ac:dyDescent="0.25"/>
  <sheetData>
    <row r="1" spans="1:7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>
        <v>22</v>
      </c>
      <c r="G2" t="s">
        <v>39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TURNO OSA</vt:lpstr>
      <vt:lpstr>REPARTI</vt:lpstr>
      <vt:lpstr>FASCE_ORARIE</vt:lpstr>
      <vt:lpstr>TipoTurni</vt:lpstr>
      <vt:lpstr>Sheet1</vt:lpstr>
      <vt:lpstr>Sheet1 (2)</vt:lpstr>
      <vt:lpstr>Classified as UnClassified</vt:lpstr>
    </vt:vector>
  </TitlesOfParts>
  <Company>STMicroelectronics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POLLACCIA</dc:creator>
  <cp:lastModifiedBy>Giorgio POLLACCIA</cp:lastModifiedBy>
  <dcterms:created xsi:type="dcterms:W3CDTF">2016-01-27T08:03:10Z</dcterms:created>
  <dcterms:modified xsi:type="dcterms:W3CDTF">2016-02-01T10:30:08Z</dcterms:modified>
</cp:coreProperties>
</file>